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engsourya\Downloads\"/>
    </mc:Choice>
  </mc:AlternateContent>
  <xr:revisionPtr revIDLastSave="0" documentId="13_ncr:1_{F3109417-4129-4AA7-B7EA-8C523F9BB112}" xr6:coauthVersionLast="47" xr6:coauthVersionMax="47" xr10:uidLastSave="{00000000-0000-0000-0000-000000000000}"/>
  <bookViews>
    <workbookView xWindow="-51180" yWindow="-4815" windowWidth="46260" windowHeight="22155" xr2:uid="{6FEF7AA0-B497-48EB-8498-ECD46AEAED2A}"/>
  </bookViews>
  <sheets>
    <sheet name="CALC" sheetId="1" r:id="rId1"/>
    <sheet name="CALC - MARS" sheetId="2" r:id="rId2"/>
    <sheet name="CALC - yrly $ revi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38" i="3" l="1"/>
  <c r="BY238" i="3"/>
  <c r="BW238" i="3"/>
  <c r="BK238" i="3"/>
  <c r="BG238" i="3"/>
  <c r="BC238" i="3"/>
  <c r="AP238" i="3"/>
  <c r="U238" i="3"/>
  <c r="Z238" i="3" s="1"/>
  <c r="T238" i="3"/>
  <c r="CI237" i="3"/>
  <c r="BY237" i="3"/>
  <c r="BK237" i="3"/>
  <c r="BG237" i="3"/>
  <c r="BC237" i="3"/>
  <c r="AP237" i="3"/>
  <c r="U237" i="3"/>
  <c r="BW237" i="3" s="1"/>
  <c r="T237" i="3"/>
  <c r="CI236" i="3"/>
  <c r="BY236" i="3"/>
  <c r="BW236" i="3"/>
  <c r="BK236" i="3"/>
  <c r="BG236" i="3"/>
  <c r="BC236" i="3"/>
  <c r="AP236" i="3"/>
  <c r="U236" i="3"/>
  <c r="Z236" i="3" s="1"/>
  <c r="T236" i="3"/>
  <c r="CI235" i="3"/>
  <c r="BY235" i="3"/>
  <c r="BW235" i="3"/>
  <c r="BK235" i="3"/>
  <c r="BG235" i="3"/>
  <c r="BC235" i="3"/>
  <c r="AP235" i="3"/>
  <c r="U235" i="3"/>
  <c r="Z235" i="3" s="1"/>
  <c r="T235" i="3"/>
  <c r="CI234" i="3"/>
  <c r="BY234" i="3"/>
  <c r="BW234" i="3"/>
  <c r="BK234" i="3"/>
  <c r="BG234" i="3"/>
  <c r="BC234" i="3"/>
  <c r="AP234" i="3"/>
  <c r="U234" i="3"/>
  <c r="Z234" i="3" s="1"/>
  <c r="T234" i="3"/>
  <c r="CI233" i="3"/>
  <c r="BY233" i="3"/>
  <c r="BK233" i="3"/>
  <c r="BG233" i="3"/>
  <c r="BC233" i="3"/>
  <c r="AP233" i="3"/>
  <c r="U233" i="3"/>
  <c r="BW233" i="3" s="1"/>
  <c r="T233" i="3"/>
  <c r="CI232" i="3"/>
  <c r="BY232" i="3"/>
  <c r="BW232" i="3"/>
  <c r="BK232" i="3"/>
  <c r="BG232" i="3"/>
  <c r="BC232" i="3"/>
  <c r="AP232" i="3"/>
  <c r="U232" i="3"/>
  <c r="Z232" i="3" s="1"/>
  <c r="T232" i="3"/>
  <c r="CI231" i="3"/>
  <c r="BY231" i="3"/>
  <c r="BK231" i="3"/>
  <c r="BG231" i="3"/>
  <c r="BC231" i="3"/>
  <c r="AP231" i="3"/>
  <c r="U231" i="3"/>
  <c r="BW231" i="3" s="1"/>
  <c r="T231" i="3"/>
  <c r="CI230" i="3"/>
  <c r="BY230" i="3"/>
  <c r="BW230" i="3"/>
  <c r="BK230" i="3"/>
  <c r="BG230" i="3"/>
  <c r="BC230" i="3"/>
  <c r="AP230" i="3"/>
  <c r="U230" i="3"/>
  <c r="Z230" i="3" s="1"/>
  <c r="T230" i="3"/>
  <c r="CI229" i="3"/>
  <c r="BY229" i="3"/>
  <c r="BK229" i="3"/>
  <c r="BG229" i="3"/>
  <c r="BC229" i="3"/>
  <c r="AP229" i="3"/>
  <c r="U229" i="3"/>
  <c r="BW229" i="3" s="1"/>
  <c r="T229" i="3"/>
  <c r="CI228" i="3"/>
  <c r="BY228" i="3"/>
  <c r="BW228" i="3"/>
  <c r="BK228" i="3"/>
  <c r="BG228" i="3"/>
  <c r="BC228" i="3"/>
  <c r="AP228" i="3"/>
  <c r="U228" i="3"/>
  <c r="Z228" i="3" s="1"/>
  <c r="T228" i="3"/>
  <c r="CI227" i="3"/>
  <c r="BY227" i="3"/>
  <c r="BK227" i="3"/>
  <c r="BG227" i="3"/>
  <c r="BC227" i="3"/>
  <c r="AP227" i="3"/>
  <c r="U227" i="3"/>
  <c r="BW227" i="3" s="1"/>
  <c r="T227" i="3"/>
  <c r="CI226" i="3"/>
  <c r="BY226" i="3"/>
  <c r="BW226" i="3"/>
  <c r="BK226" i="3"/>
  <c r="BG226" i="3"/>
  <c r="BC226" i="3"/>
  <c r="AP226" i="3"/>
  <c r="U226" i="3"/>
  <c r="Z226" i="3" s="1"/>
  <c r="T226" i="3"/>
  <c r="CI225" i="3"/>
  <c r="BY225" i="3"/>
  <c r="BK225" i="3"/>
  <c r="BG225" i="3"/>
  <c r="BC225" i="3"/>
  <c r="AP225" i="3"/>
  <c r="U225" i="3"/>
  <c r="BW225" i="3" s="1"/>
  <c r="T225" i="3"/>
  <c r="CI224" i="3"/>
  <c r="BY224" i="3"/>
  <c r="BW224" i="3"/>
  <c r="BK224" i="3"/>
  <c r="BG224" i="3"/>
  <c r="BC224" i="3"/>
  <c r="AP224" i="3"/>
  <c r="U224" i="3"/>
  <c r="Z224" i="3" s="1"/>
  <c r="T224" i="3"/>
  <c r="CI223" i="3"/>
  <c r="BY223" i="3"/>
  <c r="BK223" i="3"/>
  <c r="BG223" i="3"/>
  <c r="BC223" i="3"/>
  <c r="AP223" i="3"/>
  <c r="U223" i="3"/>
  <c r="BW223" i="3" s="1"/>
  <c r="T223" i="3"/>
  <c r="CI222" i="3"/>
  <c r="BY222" i="3"/>
  <c r="BW222" i="3"/>
  <c r="BK222" i="3"/>
  <c r="BG222" i="3"/>
  <c r="BC222" i="3"/>
  <c r="AP222" i="3"/>
  <c r="U222" i="3"/>
  <c r="Z222" i="3" s="1"/>
  <c r="T222" i="3"/>
  <c r="CI221" i="3"/>
  <c r="BY221" i="3"/>
  <c r="BK221" i="3"/>
  <c r="BG221" i="3"/>
  <c r="BC221" i="3"/>
  <c r="AP221" i="3"/>
  <c r="U221" i="3"/>
  <c r="BW221" i="3" s="1"/>
  <c r="T221" i="3"/>
  <c r="CI220" i="3"/>
  <c r="BY220" i="3"/>
  <c r="BW220" i="3"/>
  <c r="BK220" i="3"/>
  <c r="BG220" i="3"/>
  <c r="BC220" i="3"/>
  <c r="AP220" i="3"/>
  <c r="U220" i="3"/>
  <c r="Z220" i="3" s="1"/>
  <c r="T220" i="3"/>
  <c r="CI219" i="3"/>
  <c r="BY219" i="3"/>
  <c r="BK219" i="3"/>
  <c r="BG219" i="3"/>
  <c r="BC219" i="3"/>
  <c r="AP219" i="3"/>
  <c r="U219" i="3"/>
  <c r="BW219" i="3" s="1"/>
  <c r="T219" i="3"/>
  <c r="CJ218" i="3"/>
  <c r="CI218" i="3"/>
  <c r="BY218" i="3"/>
  <c r="BW218" i="3"/>
  <c r="BK218" i="3"/>
  <c r="BG218" i="3"/>
  <c r="BC218" i="3"/>
  <c r="AP218" i="3"/>
  <c r="U218" i="3"/>
  <c r="T218" i="3"/>
  <c r="CI217" i="3"/>
  <c r="BY217" i="3"/>
  <c r="BK217" i="3"/>
  <c r="BG217" i="3"/>
  <c r="BC217" i="3"/>
  <c r="AP217" i="3"/>
  <c r="U217" i="3"/>
  <c r="T217" i="3"/>
  <c r="CI216" i="3"/>
  <c r="BY216" i="3"/>
  <c r="BK216" i="3"/>
  <c r="BG216" i="3"/>
  <c r="BC216" i="3"/>
  <c r="AP216" i="3"/>
  <c r="Z216" i="3"/>
  <c r="U216" i="3"/>
  <c r="V216" i="3" s="1"/>
  <c r="AC216" i="3" s="1"/>
  <c r="T216" i="3"/>
  <c r="CI215" i="3"/>
  <c r="BY215" i="3"/>
  <c r="BK215" i="3"/>
  <c r="BG215" i="3"/>
  <c r="BC215" i="3"/>
  <c r="AP215" i="3"/>
  <c r="AC215" i="3"/>
  <c r="AB215" i="3" s="1"/>
  <c r="AD215" i="3" s="1"/>
  <c r="Z215" i="3"/>
  <c r="V215" i="3"/>
  <c r="U215" i="3"/>
  <c r="BW215" i="3" s="1"/>
  <c r="T215" i="3"/>
  <c r="CI214" i="3"/>
  <c r="BY214" i="3"/>
  <c r="BK214" i="3"/>
  <c r="BG214" i="3"/>
  <c r="BC214" i="3"/>
  <c r="AP214" i="3"/>
  <c r="U214" i="3"/>
  <c r="T214" i="3"/>
  <c r="CI213" i="3"/>
  <c r="BY213" i="3"/>
  <c r="BK213" i="3"/>
  <c r="BG213" i="3"/>
  <c r="BC213" i="3"/>
  <c r="AP213" i="3"/>
  <c r="Z213" i="3"/>
  <c r="U213" i="3"/>
  <c r="BW213" i="3" s="1"/>
  <c r="T213" i="3"/>
  <c r="CI212" i="3"/>
  <c r="BY212" i="3"/>
  <c r="BK212" i="3"/>
  <c r="BG212" i="3"/>
  <c r="BC212" i="3"/>
  <c r="AP212" i="3"/>
  <c r="U212" i="3"/>
  <c r="T212" i="3"/>
  <c r="CI211" i="3"/>
  <c r="BY211" i="3"/>
  <c r="BK211" i="3"/>
  <c r="BG211" i="3"/>
  <c r="BC211" i="3"/>
  <c r="AP211" i="3"/>
  <c r="AC211" i="3"/>
  <c r="Z211" i="3"/>
  <c r="V211" i="3"/>
  <c r="U211" i="3"/>
  <c r="BW211" i="3" s="1"/>
  <c r="T211" i="3"/>
  <c r="CI210" i="3"/>
  <c r="BY210" i="3"/>
  <c r="BK210" i="3"/>
  <c r="BG210" i="3"/>
  <c r="BC210" i="3"/>
  <c r="AP210" i="3"/>
  <c r="Z210" i="3"/>
  <c r="U210" i="3"/>
  <c r="T210" i="3"/>
  <c r="CI209" i="3"/>
  <c r="BY209" i="3"/>
  <c r="BK209" i="3"/>
  <c r="BG209" i="3"/>
  <c r="BC209" i="3"/>
  <c r="AP209" i="3"/>
  <c r="Z209" i="3"/>
  <c r="U209" i="3"/>
  <c r="BW209" i="3" s="1"/>
  <c r="T209" i="3"/>
  <c r="CI208" i="3"/>
  <c r="BY208" i="3"/>
  <c r="BK208" i="3"/>
  <c r="BG208" i="3"/>
  <c r="BC208" i="3"/>
  <c r="AP208" i="3"/>
  <c r="Z208" i="3"/>
  <c r="U208" i="3"/>
  <c r="T208" i="3"/>
  <c r="CI207" i="3"/>
  <c r="BY207" i="3"/>
  <c r="BK207" i="3"/>
  <c r="BG207" i="3"/>
  <c r="BC207" i="3"/>
  <c r="AP207" i="3"/>
  <c r="Z207" i="3"/>
  <c r="U207" i="3"/>
  <c r="BW207" i="3" s="1"/>
  <c r="T207" i="3"/>
  <c r="CI206" i="3"/>
  <c r="BY206" i="3"/>
  <c r="BK206" i="3"/>
  <c r="BG206" i="3"/>
  <c r="BC206" i="3"/>
  <c r="AP206" i="3"/>
  <c r="Z206" i="3"/>
  <c r="U206" i="3"/>
  <c r="T206" i="3"/>
  <c r="CI205" i="3"/>
  <c r="BY205" i="3"/>
  <c r="BK205" i="3"/>
  <c r="BG205" i="3"/>
  <c r="BC205" i="3"/>
  <c r="AP205" i="3"/>
  <c r="Z205" i="3"/>
  <c r="U205" i="3"/>
  <c r="BW205" i="3" s="1"/>
  <c r="T205" i="3"/>
  <c r="CI204" i="3"/>
  <c r="BY204" i="3"/>
  <c r="BK204" i="3"/>
  <c r="BG204" i="3"/>
  <c r="BC204" i="3"/>
  <c r="AP204" i="3"/>
  <c r="Z204" i="3"/>
  <c r="U204" i="3"/>
  <c r="T204" i="3"/>
  <c r="CI203" i="3"/>
  <c r="BY203" i="3"/>
  <c r="BK203" i="3"/>
  <c r="BG203" i="3"/>
  <c r="BC203" i="3"/>
  <c r="AP203" i="3"/>
  <c r="Z203" i="3"/>
  <c r="U203" i="3"/>
  <c r="BW203" i="3" s="1"/>
  <c r="T203" i="3"/>
  <c r="CI202" i="3"/>
  <c r="BY202" i="3"/>
  <c r="BK202" i="3"/>
  <c r="BG202" i="3"/>
  <c r="BC202" i="3"/>
  <c r="AP202" i="3"/>
  <c r="U202" i="3"/>
  <c r="T202" i="3"/>
  <c r="CI201" i="3"/>
  <c r="BY201" i="3"/>
  <c r="BK201" i="3"/>
  <c r="BG201" i="3"/>
  <c r="BC201" i="3"/>
  <c r="AP201" i="3"/>
  <c r="Z201" i="3"/>
  <c r="U201" i="3"/>
  <c r="BW201" i="3" s="1"/>
  <c r="T201" i="3"/>
  <c r="CI200" i="3"/>
  <c r="BY200" i="3"/>
  <c r="BK200" i="3"/>
  <c r="BG200" i="3"/>
  <c r="BC200" i="3"/>
  <c r="AP200" i="3"/>
  <c r="U200" i="3"/>
  <c r="T200" i="3"/>
  <c r="CI199" i="3"/>
  <c r="BY199" i="3"/>
  <c r="BK199" i="3"/>
  <c r="BG199" i="3"/>
  <c r="BC199" i="3"/>
  <c r="AP199" i="3"/>
  <c r="Z199" i="3"/>
  <c r="U199" i="3"/>
  <c r="BW199" i="3" s="1"/>
  <c r="T199" i="3"/>
  <c r="CI198" i="3"/>
  <c r="BY198" i="3"/>
  <c r="BK198" i="3"/>
  <c r="BG198" i="3"/>
  <c r="BC198" i="3"/>
  <c r="AP198" i="3"/>
  <c r="U198" i="3"/>
  <c r="T198" i="3"/>
  <c r="CI197" i="3"/>
  <c r="BY197" i="3"/>
  <c r="BK197" i="3"/>
  <c r="BG197" i="3"/>
  <c r="BC197" i="3"/>
  <c r="AP197" i="3"/>
  <c r="AC197" i="3"/>
  <c r="Z197" i="3"/>
  <c r="U197" i="3"/>
  <c r="V197" i="3" s="1"/>
  <c r="T197" i="3"/>
  <c r="CI196" i="3"/>
  <c r="BY196" i="3"/>
  <c r="BK196" i="3"/>
  <c r="BG196" i="3"/>
  <c r="BC196" i="3"/>
  <c r="AP196" i="3"/>
  <c r="U196" i="3"/>
  <c r="T196" i="3"/>
  <c r="CI195" i="3"/>
  <c r="BY195" i="3"/>
  <c r="BK195" i="3"/>
  <c r="BG195" i="3"/>
  <c r="BC195" i="3"/>
  <c r="AP195" i="3"/>
  <c r="U195" i="3"/>
  <c r="V195" i="3" s="1"/>
  <c r="AC195" i="3" s="1"/>
  <c r="T195" i="3"/>
  <c r="CI194" i="3"/>
  <c r="BY194" i="3"/>
  <c r="BK194" i="3"/>
  <c r="BG194" i="3"/>
  <c r="BC194" i="3"/>
  <c r="AP194" i="3"/>
  <c r="U194" i="3"/>
  <c r="T194" i="3"/>
  <c r="CI193" i="3"/>
  <c r="BY193" i="3"/>
  <c r="BK193" i="3"/>
  <c r="BG193" i="3"/>
  <c r="BC193" i="3"/>
  <c r="AP193" i="3"/>
  <c r="U193" i="3"/>
  <c r="V193" i="3" s="1"/>
  <c r="AC193" i="3" s="1"/>
  <c r="T193" i="3"/>
  <c r="CI192" i="3"/>
  <c r="BY192" i="3"/>
  <c r="BK192" i="3"/>
  <c r="BG192" i="3"/>
  <c r="BC192" i="3"/>
  <c r="AP192" i="3"/>
  <c r="U192" i="3"/>
  <c r="T192" i="3"/>
  <c r="CI191" i="3"/>
  <c r="BY191" i="3"/>
  <c r="BK191" i="3"/>
  <c r="BG191" i="3"/>
  <c r="BC191" i="3"/>
  <c r="AP191" i="3"/>
  <c r="U191" i="3"/>
  <c r="V191" i="3" s="1"/>
  <c r="AC191" i="3" s="1"/>
  <c r="T191" i="3"/>
  <c r="CI190" i="3"/>
  <c r="BY190" i="3"/>
  <c r="BK190" i="3"/>
  <c r="BG190" i="3"/>
  <c r="BC190" i="3"/>
  <c r="AP190" i="3"/>
  <c r="U190" i="3"/>
  <c r="T190" i="3"/>
  <c r="CI189" i="3"/>
  <c r="BY189" i="3"/>
  <c r="BK189" i="3"/>
  <c r="BG189" i="3"/>
  <c r="BC189" i="3"/>
  <c r="AP189" i="3"/>
  <c r="U189" i="3"/>
  <c r="V189" i="3" s="1"/>
  <c r="AC189" i="3" s="1"/>
  <c r="T189" i="3"/>
  <c r="CI188" i="3"/>
  <c r="BY188" i="3"/>
  <c r="BK188" i="3"/>
  <c r="BG188" i="3"/>
  <c r="BC188" i="3"/>
  <c r="AP188" i="3"/>
  <c r="U188" i="3"/>
  <c r="T188" i="3"/>
  <c r="CI187" i="3"/>
  <c r="BY187" i="3"/>
  <c r="BK187" i="3"/>
  <c r="BG187" i="3"/>
  <c r="BC187" i="3"/>
  <c r="AP187" i="3"/>
  <c r="U187" i="3"/>
  <c r="V187" i="3" s="1"/>
  <c r="AC187" i="3" s="1"/>
  <c r="T187" i="3"/>
  <c r="CI186" i="3"/>
  <c r="BY186" i="3"/>
  <c r="BK186" i="3"/>
  <c r="BG186" i="3"/>
  <c r="BC186" i="3"/>
  <c r="AP186" i="3"/>
  <c r="U186" i="3"/>
  <c r="T186" i="3"/>
  <c r="CI185" i="3"/>
  <c r="BY185" i="3"/>
  <c r="BK185" i="3"/>
  <c r="BG185" i="3"/>
  <c r="BC185" i="3"/>
  <c r="AP185" i="3"/>
  <c r="Z185" i="3"/>
  <c r="U185" i="3"/>
  <c r="V185" i="3" s="1"/>
  <c r="AC185" i="3" s="1"/>
  <c r="T185" i="3"/>
  <c r="CI184" i="3"/>
  <c r="BY184" i="3"/>
  <c r="BK184" i="3"/>
  <c r="BG184" i="3"/>
  <c r="BC184" i="3"/>
  <c r="AP184" i="3"/>
  <c r="U184" i="3"/>
  <c r="T184" i="3"/>
  <c r="CI183" i="3"/>
  <c r="BY183" i="3"/>
  <c r="BK183" i="3"/>
  <c r="BG183" i="3"/>
  <c r="BC183" i="3"/>
  <c r="AP183" i="3"/>
  <c r="AC183" i="3"/>
  <c r="Z183" i="3"/>
  <c r="U183" i="3"/>
  <c r="V183" i="3" s="1"/>
  <c r="T183" i="3"/>
  <c r="CI182" i="3"/>
  <c r="BY182" i="3"/>
  <c r="BK182" i="3"/>
  <c r="BG182" i="3"/>
  <c r="BC182" i="3"/>
  <c r="AP182" i="3"/>
  <c r="U182" i="3"/>
  <c r="T182" i="3"/>
  <c r="CI181" i="3"/>
  <c r="BY181" i="3"/>
  <c r="BK181" i="3"/>
  <c r="BG181" i="3"/>
  <c r="BC181" i="3"/>
  <c r="AP181" i="3"/>
  <c r="U181" i="3"/>
  <c r="BW181" i="3" s="1"/>
  <c r="T181" i="3"/>
  <c r="CI180" i="3"/>
  <c r="BY180" i="3"/>
  <c r="BK180" i="3"/>
  <c r="BG180" i="3"/>
  <c r="BC180" i="3"/>
  <c r="AP180" i="3"/>
  <c r="U180" i="3"/>
  <c r="T180" i="3"/>
  <c r="CI179" i="3"/>
  <c r="BY179" i="3"/>
  <c r="BK179" i="3"/>
  <c r="BG179" i="3"/>
  <c r="BC179" i="3"/>
  <c r="AP179" i="3"/>
  <c r="U179" i="3"/>
  <c r="BW179" i="3" s="1"/>
  <c r="T179" i="3"/>
  <c r="CI178" i="3"/>
  <c r="BY178" i="3"/>
  <c r="BK178" i="3"/>
  <c r="BG178" i="3"/>
  <c r="BC178" i="3"/>
  <c r="AP178" i="3"/>
  <c r="U178" i="3"/>
  <c r="T178" i="3"/>
  <c r="CI177" i="3"/>
  <c r="BY177" i="3"/>
  <c r="BK177" i="3"/>
  <c r="BG177" i="3"/>
  <c r="BC177" i="3"/>
  <c r="AP177" i="3"/>
  <c r="U177" i="3"/>
  <c r="BW177" i="3" s="1"/>
  <c r="T177" i="3"/>
  <c r="CI176" i="3"/>
  <c r="BY176" i="3"/>
  <c r="BK176" i="3"/>
  <c r="BG176" i="3"/>
  <c r="BC176" i="3"/>
  <c r="AP176" i="3"/>
  <c r="U176" i="3"/>
  <c r="T176" i="3"/>
  <c r="CI175" i="3"/>
  <c r="BY175" i="3"/>
  <c r="BK175" i="3"/>
  <c r="BG175" i="3"/>
  <c r="BC175" i="3"/>
  <c r="AP175" i="3"/>
  <c r="U175" i="3"/>
  <c r="BW175" i="3" s="1"/>
  <c r="T175" i="3"/>
  <c r="CI174" i="3"/>
  <c r="BY174" i="3"/>
  <c r="BK174" i="3"/>
  <c r="BG174" i="3"/>
  <c r="BC174" i="3"/>
  <c r="AP174" i="3"/>
  <c r="U174" i="3"/>
  <c r="T174" i="3"/>
  <c r="CI173" i="3"/>
  <c r="BY173" i="3"/>
  <c r="BK173" i="3"/>
  <c r="BG173" i="3"/>
  <c r="BC173" i="3"/>
  <c r="AP173" i="3"/>
  <c r="AC173" i="3"/>
  <c r="Z173" i="3"/>
  <c r="V173" i="3"/>
  <c r="U173" i="3"/>
  <c r="BW173" i="3" s="1"/>
  <c r="T173" i="3"/>
  <c r="CJ172" i="3"/>
  <c r="CI172" i="3"/>
  <c r="BY172" i="3"/>
  <c r="BK172" i="3"/>
  <c r="BG172" i="3"/>
  <c r="BC172" i="3"/>
  <c r="AP172" i="3"/>
  <c r="U172" i="3"/>
  <c r="T172" i="3"/>
  <c r="CI171" i="3"/>
  <c r="BY171" i="3"/>
  <c r="BK171" i="3"/>
  <c r="BG171" i="3"/>
  <c r="BC171" i="3"/>
  <c r="AP171" i="3"/>
  <c r="Z171" i="3"/>
  <c r="U171" i="3"/>
  <c r="BW171" i="3" s="1"/>
  <c r="T171" i="3"/>
  <c r="CI170" i="3"/>
  <c r="BY170" i="3"/>
  <c r="BK170" i="3"/>
  <c r="BG170" i="3"/>
  <c r="BC170" i="3"/>
  <c r="AP170" i="3"/>
  <c r="U170" i="3"/>
  <c r="CJ170" i="3" s="1"/>
  <c r="T170" i="3"/>
  <c r="CI169" i="3"/>
  <c r="BY169" i="3"/>
  <c r="BK169" i="3"/>
  <c r="BG169" i="3"/>
  <c r="BC169" i="3"/>
  <c r="AP169" i="3"/>
  <c r="AC169" i="3"/>
  <c r="Z169" i="3"/>
  <c r="V169" i="3"/>
  <c r="U169" i="3"/>
  <c r="BW169" i="3" s="1"/>
  <c r="T169" i="3"/>
  <c r="CJ168" i="3"/>
  <c r="CI168" i="3"/>
  <c r="BY168" i="3"/>
  <c r="BK168" i="3"/>
  <c r="BG168" i="3"/>
  <c r="BC168" i="3"/>
  <c r="AP168" i="3"/>
  <c r="U168" i="3"/>
  <c r="T168" i="3"/>
  <c r="CI167" i="3"/>
  <c r="BY167" i="3"/>
  <c r="BK167" i="3"/>
  <c r="BG167" i="3"/>
  <c r="BC167" i="3"/>
  <c r="AP167" i="3"/>
  <c r="Z167" i="3"/>
  <c r="U167" i="3"/>
  <c r="BW167" i="3" s="1"/>
  <c r="T167" i="3"/>
  <c r="CI166" i="3"/>
  <c r="BY166" i="3"/>
  <c r="BK166" i="3"/>
  <c r="BG166" i="3"/>
  <c r="BC166" i="3"/>
  <c r="AP166" i="3"/>
  <c r="U166" i="3"/>
  <c r="T166" i="3"/>
  <c r="CI165" i="3"/>
  <c r="BY165" i="3"/>
  <c r="BK165" i="3"/>
  <c r="BG165" i="3"/>
  <c r="BC165" i="3"/>
  <c r="AP165" i="3"/>
  <c r="Z165" i="3"/>
  <c r="U165" i="3"/>
  <c r="BW165" i="3" s="1"/>
  <c r="T165" i="3"/>
  <c r="CI164" i="3"/>
  <c r="BY164" i="3"/>
  <c r="BK164" i="3"/>
  <c r="BG164" i="3"/>
  <c r="BC164" i="3"/>
  <c r="AP164" i="3"/>
  <c r="U164" i="3"/>
  <c r="T164" i="3"/>
  <c r="CI163" i="3"/>
  <c r="BY163" i="3"/>
  <c r="BK163" i="3"/>
  <c r="BG163" i="3"/>
  <c r="BC163" i="3"/>
  <c r="AP163" i="3"/>
  <c r="Z163" i="3"/>
  <c r="U163" i="3"/>
  <c r="V163" i="3" s="1"/>
  <c r="AC163" i="3" s="1"/>
  <c r="T163" i="3"/>
  <c r="CK162" i="3"/>
  <c r="CM162" i="3" s="1"/>
  <c r="CI162" i="3"/>
  <c r="BY162" i="3"/>
  <c r="BK162" i="3"/>
  <c r="BG162" i="3"/>
  <c r="BC162" i="3"/>
  <c r="AP162" i="3"/>
  <c r="U162" i="3"/>
  <c r="CJ162" i="3" s="1"/>
  <c r="T162" i="3"/>
  <c r="CI161" i="3"/>
  <c r="BY161" i="3"/>
  <c r="BK161" i="3"/>
  <c r="BG161" i="3"/>
  <c r="BC161" i="3"/>
  <c r="AP161" i="3"/>
  <c r="AC161" i="3"/>
  <c r="V161" i="3"/>
  <c r="U161" i="3"/>
  <c r="CJ161" i="3" s="1"/>
  <c r="CK161" i="3" s="1"/>
  <c r="CM161" i="3" s="1"/>
  <c r="T161" i="3"/>
  <c r="CI160" i="3"/>
  <c r="BY160" i="3"/>
  <c r="BK160" i="3"/>
  <c r="BG160" i="3"/>
  <c r="BC160" i="3"/>
  <c r="AP160" i="3"/>
  <c r="U160" i="3"/>
  <c r="CJ160" i="3" s="1"/>
  <c r="CK160" i="3" s="1"/>
  <c r="CM160" i="3" s="1"/>
  <c r="T160" i="3"/>
  <c r="CI159" i="3"/>
  <c r="CK159" i="3" s="1"/>
  <c r="CM159" i="3" s="1"/>
  <c r="BY159" i="3"/>
  <c r="BK159" i="3"/>
  <c r="BG159" i="3"/>
  <c r="BC159" i="3"/>
  <c r="AP159" i="3"/>
  <c r="AC159" i="3"/>
  <c r="Z159" i="3"/>
  <c r="V159" i="3"/>
  <c r="U159" i="3"/>
  <c r="CJ159" i="3" s="1"/>
  <c r="T159" i="3"/>
  <c r="CJ158" i="3"/>
  <c r="CK158" i="3" s="1"/>
  <c r="CM158" i="3" s="1"/>
  <c r="CI158" i="3"/>
  <c r="BY158" i="3"/>
  <c r="BK158" i="3"/>
  <c r="BG158" i="3"/>
  <c r="BC158" i="3"/>
  <c r="AP158" i="3"/>
  <c r="V158" i="3"/>
  <c r="AC158" i="3" s="1"/>
  <c r="AB158" i="3" s="1"/>
  <c r="AD158" i="3" s="1"/>
  <c r="U158" i="3"/>
  <c r="T158" i="3"/>
  <c r="CI157" i="3"/>
  <c r="BY157" i="3"/>
  <c r="BK157" i="3"/>
  <c r="BG157" i="3"/>
  <c r="BC157" i="3"/>
  <c r="AP157" i="3"/>
  <c r="U157" i="3"/>
  <c r="V157" i="3" s="1"/>
  <c r="AC157" i="3" s="1"/>
  <c r="T157" i="3"/>
  <c r="CI156" i="3"/>
  <c r="BY156" i="3"/>
  <c r="BK156" i="3"/>
  <c r="BG156" i="3"/>
  <c r="BC156" i="3"/>
  <c r="AP156" i="3"/>
  <c r="U156" i="3"/>
  <c r="CJ156" i="3" s="1"/>
  <c r="CK156" i="3" s="1"/>
  <c r="CM156" i="3" s="1"/>
  <c r="T156" i="3"/>
  <c r="CI155" i="3"/>
  <c r="BY155" i="3"/>
  <c r="BK155" i="3"/>
  <c r="BG155" i="3"/>
  <c r="BC155" i="3"/>
  <c r="AP155" i="3"/>
  <c r="U155" i="3"/>
  <c r="V155" i="3" s="1"/>
  <c r="AC155" i="3" s="1"/>
  <c r="T155" i="3"/>
  <c r="CJ154" i="3"/>
  <c r="CK154" i="3" s="1"/>
  <c r="CM154" i="3" s="1"/>
  <c r="CI154" i="3"/>
  <c r="BY154" i="3"/>
  <c r="BK154" i="3"/>
  <c r="BG154" i="3"/>
  <c r="BC154" i="3"/>
  <c r="AP154" i="3"/>
  <c r="U154" i="3"/>
  <c r="T154" i="3"/>
  <c r="CI153" i="3"/>
  <c r="BY153" i="3"/>
  <c r="BK153" i="3"/>
  <c r="BG153" i="3"/>
  <c r="BC153" i="3"/>
  <c r="AP153" i="3"/>
  <c r="AC153" i="3"/>
  <c r="U153" i="3"/>
  <c r="V153" i="3" s="1"/>
  <c r="T153" i="3"/>
  <c r="CI152" i="3"/>
  <c r="BY152" i="3"/>
  <c r="BK152" i="3"/>
  <c r="BG152" i="3"/>
  <c r="BC152" i="3"/>
  <c r="AP152" i="3"/>
  <c r="AH152" i="3"/>
  <c r="V152" i="3"/>
  <c r="AC152" i="3" s="1"/>
  <c r="AB152" i="3" s="1"/>
  <c r="AD152" i="3" s="1"/>
  <c r="U152" i="3"/>
  <c r="CJ152" i="3" s="1"/>
  <c r="CK152" i="3" s="1"/>
  <c r="CM152" i="3" s="1"/>
  <c r="T152" i="3"/>
  <c r="CI151" i="3"/>
  <c r="BY151" i="3"/>
  <c r="BK151" i="3"/>
  <c r="BG151" i="3"/>
  <c r="BC151" i="3"/>
  <c r="AP151" i="3"/>
  <c r="AC151" i="3"/>
  <c r="U151" i="3"/>
  <c r="V151" i="3" s="1"/>
  <c r="T151" i="3"/>
  <c r="CI150" i="3"/>
  <c r="BY150" i="3"/>
  <c r="BK150" i="3"/>
  <c r="BG150" i="3"/>
  <c r="BC150" i="3"/>
  <c r="AP150" i="3"/>
  <c r="V150" i="3"/>
  <c r="AC150" i="3" s="1"/>
  <c r="U150" i="3"/>
  <c r="CJ150" i="3" s="1"/>
  <c r="CK150" i="3" s="1"/>
  <c r="CM150" i="3" s="1"/>
  <c r="T150" i="3"/>
  <c r="CI149" i="3"/>
  <c r="BY149" i="3"/>
  <c r="BK149" i="3"/>
  <c r="BG149" i="3"/>
  <c r="BC149" i="3"/>
  <c r="AP149" i="3"/>
  <c r="U149" i="3"/>
  <c r="V149" i="3" s="1"/>
  <c r="AC149" i="3" s="1"/>
  <c r="T149" i="3"/>
  <c r="CI148" i="3"/>
  <c r="BY148" i="3"/>
  <c r="BK148" i="3"/>
  <c r="BG148" i="3"/>
  <c r="BC148" i="3"/>
  <c r="AP148" i="3"/>
  <c r="U148" i="3"/>
  <c r="T148" i="3"/>
  <c r="CI147" i="3"/>
  <c r="BY147" i="3"/>
  <c r="BK147" i="3"/>
  <c r="BG147" i="3"/>
  <c r="BC147" i="3"/>
  <c r="AP147" i="3"/>
  <c r="AC147" i="3"/>
  <c r="U147" i="3"/>
  <c r="V147" i="3" s="1"/>
  <c r="T147" i="3"/>
  <c r="CI146" i="3"/>
  <c r="BY146" i="3"/>
  <c r="BK146" i="3"/>
  <c r="BG146" i="3"/>
  <c r="BC146" i="3"/>
  <c r="AP146" i="3"/>
  <c r="U146" i="3"/>
  <c r="T146" i="3"/>
  <c r="CI145" i="3"/>
  <c r="BY145" i="3"/>
  <c r="BK145" i="3"/>
  <c r="BG145" i="3"/>
  <c r="BC145" i="3"/>
  <c r="AP145" i="3"/>
  <c r="AC145" i="3"/>
  <c r="Z145" i="3"/>
  <c r="V145" i="3"/>
  <c r="U145" i="3"/>
  <c r="CJ145" i="3" s="1"/>
  <c r="CK145" i="3" s="1"/>
  <c r="CM145" i="3" s="1"/>
  <c r="T145" i="3"/>
  <c r="CJ144" i="3"/>
  <c r="CI144" i="3"/>
  <c r="BY144" i="3"/>
  <c r="BK144" i="3"/>
  <c r="BG144" i="3"/>
  <c r="BC144" i="3"/>
  <c r="AP144" i="3"/>
  <c r="U144" i="3"/>
  <c r="T144" i="3"/>
  <c r="CI143" i="3"/>
  <c r="BY143" i="3"/>
  <c r="BK143" i="3"/>
  <c r="BG143" i="3"/>
  <c r="BC143" i="3"/>
  <c r="AP143" i="3"/>
  <c r="AC143" i="3"/>
  <c r="Z143" i="3"/>
  <c r="V143" i="3"/>
  <c r="U143" i="3"/>
  <c r="CJ143" i="3" s="1"/>
  <c r="CK143" i="3" s="1"/>
  <c r="CM143" i="3" s="1"/>
  <c r="T143" i="3"/>
  <c r="CJ142" i="3"/>
  <c r="CI142" i="3"/>
  <c r="CK142" i="3" s="1"/>
  <c r="CM142" i="3" s="1"/>
  <c r="BY142" i="3"/>
  <c r="BK142" i="3"/>
  <c r="BG142" i="3"/>
  <c r="BC142" i="3"/>
  <c r="AP142" i="3"/>
  <c r="U142" i="3"/>
  <c r="T142" i="3"/>
  <c r="CI141" i="3"/>
  <c r="BY141" i="3"/>
  <c r="BK141" i="3"/>
  <c r="BG141" i="3"/>
  <c r="BC141" i="3"/>
  <c r="AP141" i="3"/>
  <c r="AC141" i="3"/>
  <c r="Z141" i="3"/>
  <c r="V141" i="3"/>
  <c r="U141" i="3"/>
  <c r="CJ141" i="3" s="1"/>
  <c r="CK141" i="3" s="1"/>
  <c r="CM141" i="3" s="1"/>
  <c r="T141" i="3"/>
  <c r="CJ140" i="3"/>
  <c r="CI140" i="3"/>
  <c r="BY140" i="3"/>
  <c r="BK140" i="3"/>
  <c r="BG140" i="3"/>
  <c r="BC140" i="3"/>
  <c r="AP140" i="3"/>
  <c r="U140" i="3"/>
  <c r="T140" i="3"/>
  <c r="CI139" i="3"/>
  <c r="BY139" i="3"/>
  <c r="BK139" i="3"/>
  <c r="BG139" i="3"/>
  <c r="BC139" i="3"/>
  <c r="AP139" i="3"/>
  <c r="AC139" i="3"/>
  <c r="Z139" i="3"/>
  <c r="U139" i="3"/>
  <c r="V139" i="3" s="1"/>
  <c r="T139" i="3"/>
  <c r="CI138" i="3"/>
  <c r="CK138" i="3" s="1"/>
  <c r="CM138" i="3" s="1"/>
  <c r="BY138" i="3"/>
  <c r="BK138" i="3"/>
  <c r="BG138" i="3"/>
  <c r="BC138" i="3"/>
  <c r="AP138" i="3"/>
  <c r="U138" i="3"/>
  <c r="CJ138" i="3" s="1"/>
  <c r="T138" i="3"/>
  <c r="CI137" i="3"/>
  <c r="BY137" i="3"/>
  <c r="BK137" i="3"/>
  <c r="BG137" i="3"/>
  <c r="BC137" i="3"/>
  <c r="AP137" i="3"/>
  <c r="Z137" i="3"/>
  <c r="U137" i="3"/>
  <c r="V137" i="3" s="1"/>
  <c r="AC137" i="3" s="1"/>
  <c r="T137" i="3"/>
  <c r="CI136" i="3"/>
  <c r="BY136" i="3"/>
  <c r="BK136" i="3"/>
  <c r="BG136" i="3"/>
  <c r="BC136" i="3"/>
  <c r="AP136" i="3"/>
  <c r="U136" i="3"/>
  <c r="T136" i="3"/>
  <c r="CI135" i="3"/>
  <c r="BY135" i="3"/>
  <c r="BK135" i="3"/>
  <c r="BG135" i="3"/>
  <c r="BC135" i="3"/>
  <c r="AP135" i="3"/>
  <c r="AC135" i="3"/>
  <c r="Z135" i="3"/>
  <c r="U135" i="3"/>
  <c r="V135" i="3" s="1"/>
  <c r="T135" i="3"/>
  <c r="CJ134" i="3"/>
  <c r="CI134" i="3"/>
  <c r="CK134" i="3" s="1"/>
  <c r="CM134" i="3" s="1"/>
  <c r="BY134" i="3"/>
  <c r="BK134" i="3"/>
  <c r="BG134" i="3"/>
  <c r="BC134" i="3"/>
  <c r="AP134" i="3"/>
  <c r="U134" i="3"/>
  <c r="T134" i="3"/>
  <c r="CI133" i="3"/>
  <c r="BY133" i="3"/>
  <c r="BK133" i="3"/>
  <c r="BG133" i="3"/>
  <c r="BC133" i="3"/>
  <c r="AP133" i="3"/>
  <c r="AC133" i="3"/>
  <c r="Z133" i="3"/>
  <c r="V133" i="3"/>
  <c r="U133" i="3"/>
  <c r="CJ133" i="3" s="1"/>
  <c r="T133" i="3"/>
  <c r="CJ132" i="3"/>
  <c r="CI132" i="3"/>
  <c r="CK132" i="3" s="1"/>
  <c r="CM132" i="3" s="1"/>
  <c r="BY132" i="3"/>
  <c r="BK132" i="3"/>
  <c r="BG132" i="3"/>
  <c r="BC132" i="3"/>
  <c r="AP132" i="3"/>
  <c r="U132" i="3"/>
  <c r="T132" i="3"/>
  <c r="CI131" i="3"/>
  <c r="BY131" i="3"/>
  <c r="BK131" i="3"/>
  <c r="BG131" i="3"/>
  <c r="BC131" i="3"/>
  <c r="AP131" i="3"/>
  <c r="AC131" i="3"/>
  <c r="Z131" i="3"/>
  <c r="U131" i="3"/>
  <c r="V131" i="3" s="1"/>
  <c r="T131" i="3"/>
  <c r="CI130" i="3"/>
  <c r="BY130" i="3"/>
  <c r="BK130" i="3"/>
  <c r="BG130" i="3"/>
  <c r="BC130" i="3"/>
  <c r="AP130" i="3"/>
  <c r="U130" i="3"/>
  <c r="T130" i="3"/>
  <c r="CI129" i="3"/>
  <c r="BY129" i="3"/>
  <c r="BK129" i="3"/>
  <c r="BG129" i="3"/>
  <c r="BC129" i="3"/>
  <c r="AP129" i="3"/>
  <c r="Z129" i="3"/>
  <c r="U129" i="3"/>
  <c r="V129" i="3" s="1"/>
  <c r="AC129" i="3" s="1"/>
  <c r="T129" i="3"/>
  <c r="CJ128" i="3"/>
  <c r="CI128" i="3"/>
  <c r="BY128" i="3"/>
  <c r="BK128" i="3"/>
  <c r="BG128" i="3"/>
  <c r="BC128" i="3"/>
  <c r="AP128" i="3"/>
  <c r="U128" i="3"/>
  <c r="BW128" i="3" s="1"/>
  <c r="T128" i="3"/>
  <c r="CI127" i="3"/>
  <c r="BY127" i="3"/>
  <c r="BK127" i="3"/>
  <c r="BG127" i="3"/>
  <c r="BC127" i="3"/>
  <c r="AP127" i="3"/>
  <c r="Z127" i="3"/>
  <c r="V127" i="3"/>
  <c r="AC127" i="3" s="1"/>
  <c r="U127" i="3"/>
  <c r="CJ127" i="3" s="1"/>
  <c r="CK127" i="3" s="1"/>
  <c r="CM127" i="3" s="1"/>
  <c r="T127" i="3"/>
  <c r="CI126" i="3"/>
  <c r="BY126" i="3"/>
  <c r="BW126" i="3"/>
  <c r="BK126" i="3"/>
  <c r="BG126" i="3"/>
  <c r="BC126" i="3"/>
  <c r="AP126" i="3"/>
  <c r="U126" i="3"/>
  <c r="Z126" i="3" s="1"/>
  <c r="T126" i="3"/>
  <c r="CI125" i="3"/>
  <c r="CK125" i="3" s="1"/>
  <c r="CM125" i="3" s="1"/>
  <c r="BY125" i="3"/>
  <c r="BK125" i="3"/>
  <c r="BG125" i="3"/>
  <c r="BC125" i="3"/>
  <c r="AP125" i="3"/>
  <c r="Z125" i="3"/>
  <c r="V125" i="3"/>
  <c r="AC125" i="3" s="1"/>
  <c r="U125" i="3"/>
  <c r="CJ125" i="3" s="1"/>
  <c r="T125" i="3"/>
  <c r="CI124" i="3"/>
  <c r="BY124" i="3"/>
  <c r="BW124" i="3"/>
  <c r="BK124" i="3"/>
  <c r="BG124" i="3"/>
  <c r="BC124" i="3"/>
  <c r="AP124" i="3"/>
  <c r="U124" i="3"/>
  <c r="Z124" i="3" s="1"/>
  <c r="T124" i="3"/>
  <c r="CI123" i="3"/>
  <c r="BY123" i="3"/>
  <c r="BK123" i="3"/>
  <c r="BG123" i="3"/>
  <c r="BC123" i="3"/>
  <c r="AP123" i="3"/>
  <c r="Z123" i="3"/>
  <c r="V123" i="3"/>
  <c r="AC123" i="3" s="1"/>
  <c r="U123" i="3"/>
  <c r="CJ123" i="3" s="1"/>
  <c r="CK123" i="3" s="1"/>
  <c r="CM123" i="3" s="1"/>
  <c r="T123" i="3"/>
  <c r="CI122" i="3"/>
  <c r="BY122" i="3"/>
  <c r="BW122" i="3"/>
  <c r="BK122" i="3"/>
  <c r="BG122" i="3"/>
  <c r="BC122" i="3"/>
  <c r="AP122" i="3"/>
  <c r="U122" i="3"/>
  <c r="Z122" i="3" s="1"/>
  <c r="T122" i="3"/>
  <c r="CI121" i="3"/>
  <c r="CK121" i="3" s="1"/>
  <c r="CM121" i="3" s="1"/>
  <c r="BY121" i="3"/>
  <c r="BK121" i="3"/>
  <c r="BG121" i="3"/>
  <c r="BC121" i="3"/>
  <c r="AP121" i="3"/>
  <c r="Z121" i="3"/>
  <c r="V121" i="3"/>
  <c r="AC121" i="3" s="1"/>
  <c r="U121" i="3"/>
  <c r="CJ121" i="3" s="1"/>
  <c r="T121" i="3"/>
  <c r="CI120" i="3"/>
  <c r="BY120" i="3"/>
  <c r="BW120" i="3"/>
  <c r="BK120" i="3"/>
  <c r="BG120" i="3"/>
  <c r="BC120" i="3"/>
  <c r="AP120" i="3"/>
  <c r="U120" i="3"/>
  <c r="Z120" i="3" s="1"/>
  <c r="T120" i="3"/>
  <c r="CI119" i="3"/>
  <c r="BY119" i="3"/>
  <c r="BK119" i="3"/>
  <c r="BG119" i="3"/>
  <c r="BC119" i="3"/>
  <c r="AP119" i="3"/>
  <c r="Z119" i="3"/>
  <c r="V119" i="3"/>
  <c r="AC119" i="3" s="1"/>
  <c r="U119" i="3"/>
  <c r="CJ119" i="3" s="1"/>
  <c r="CK119" i="3" s="1"/>
  <c r="CM119" i="3" s="1"/>
  <c r="T119" i="3"/>
  <c r="CI118" i="3"/>
  <c r="BY118" i="3"/>
  <c r="BK118" i="3"/>
  <c r="BG118" i="3"/>
  <c r="BC118" i="3"/>
  <c r="AP118" i="3"/>
  <c r="U118" i="3"/>
  <c r="T118" i="3"/>
  <c r="CM117" i="3"/>
  <c r="CK117" i="3"/>
  <c r="CI117" i="3"/>
  <c r="BY117" i="3"/>
  <c r="BK117" i="3"/>
  <c r="BG117" i="3"/>
  <c r="BC117" i="3"/>
  <c r="AP117" i="3"/>
  <c r="Z117" i="3"/>
  <c r="V117" i="3"/>
  <c r="AC117" i="3" s="1"/>
  <c r="U117" i="3"/>
  <c r="CJ117" i="3" s="1"/>
  <c r="T117" i="3"/>
  <c r="CJ116" i="3"/>
  <c r="CI116" i="3"/>
  <c r="CK116" i="3" s="1"/>
  <c r="CM116" i="3" s="1"/>
  <c r="BY116" i="3"/>
  <c r="BW116" i="3"/>
  <c r="BK116" i="3"/>
  <c r="BG116" i="3"/>
  <c r="BC116" i="3"/>
  <c r="AP116" i="3"/>
  <c r="U116" i="3"/>
  <c r="T116" i="3"/>
  <c r="CI115" i="3"/>
  <c r="CK115" i="3" s="1"/>
  <c r="CM115" i="3" s="1"/>
  <c r="BY115" i="3"/>
  <c r="BK115" i="3"/>
  <c r="BG115" i="3"/>
  <c r="BC115" i="3"/>
  <c r="AP115" i="3"/>
  <c r="AC115" i="3"/>
  <c r="Z115" i="3"/>
  <c r="V115" i="3"/>
  <c r="U115" i="3"/>
  <c r="CJ115" i="3" s="1"/>
  <c r="T115" i="3"/>
  <c r="CI114" i="3"/>
  <c r="BY114" i="3"/>
  <c r="BK114" i="3"/>
  <c r="BG114" i="3"/>
  <c r="BC114" i="3"/>
  <c r="AP114" i="3"/>
  <c r="U114" i="3"/>
  <c r="T114" i="3"/>
  <c r="CM113" i="3"/>
  <c r="CK113" i="3"/>
  <c r="CI113" i="3"/>
  <c r="BY113" i="3"/>
  <c r="BK113" i="3"/>
  <c r="BG113" i="3"/>
  <c r="BC113" i="3"/>
  <c r="AP113" i="3"/>
  <c r="Z113" i="3"/>
  <c r="V113" i="3"/>
  <c r="AC113" i="3" s="1"/>
  <c r="U113" i="3"/>
  <c r="CJ113" i="3" s="1"/>
  <c r="T113" i="3"/>
  <c r="CJ112" i="3"/>
  <c r="CK112" i="3" s="1"/>
  <c r="CM112" i="3" s="1"/>
  <c r="CI112" i="3"/>
  <c r="BY112" i="3"/>
  <c r="BW112" i="3"/>
  <c r="BK112" i="3"/>
  <c r="BG112" i="3"/>
  <c r="BC112" i="3"/>
  <c r="AP112" i="3"/>
  <c r="U112" i="3"/>
  <c r="T112" i="3"/>
  <c r="CI111" i="3"/>
  <c r="BY111" i="3"/>
  <c r="BK111" i="3"/>
  <c r="BG111" i="3"/>
  <c r="BC111" i="3"/>
  <c r="AP111" i="3"/>
  <c r="AB111" i="3"/>
  <c r="AD111" i="3" s="1"/>
  <c r="V111" i="3"/>
  <c r="AC111" i="3" s="1"/>
  <c r="AH111" i="3" s="1"/>
  <c r="U111" i="3"/>
  <c r="T111" i="3"/>
  <c r="CI110" i="3"/>
  <c r="BY110" i="3"/>
  <c r="BK110" i="3"/>
  <c r="BG110" i="3"/>
  <c r="BC110" i="3"/>
  <c r="AP110" i="3"/>
  <c r="AC110" i="3"/>
  <c r="AB110" i="3" s="1"/>
  <c r="AD110" i="3" s="1"/>
  <c r="Z110" i="3"/>
  <c r="V110" i="3"/>
  <c r="U110" i="3"/>
  <c r="BW110" i="3" s="1"/>
  <c r="T110" i="3"/>
  <c r="CI109" i="3"/>
  <c r="BY109" i="3"/>
  <c r="BW109" i="3"/>
  <c r="BK109" i="3"/>
  <c r="BG109" i="3"/>
  <c r="BC109" i="3"/>
  <c r="AP109" i="3"/>
  <c r="V109" i="3"/>
  <c r="AC109" i="3" s="1"/>
  <c r="AH109" i="3" s="1"/>
  <c r="U109" i="3"/>
  <c r="Z109" i="3" s="1"/>
  <c r="T109" i="3"/>
  <c r="CI108" i="3"/>
  <c r="BY108" i="3"/>
  <c r="BK108" i="3"/>
  <c r="BG108" i="3"/>
  <c r="BC108" i="3"/>
  <c r="AP108" i="3"/>
  <c r="AC108" i="3"/>
  <c r="AB108" i="3" s="1"/>
  <c r="AD108" i="3" s="1"/>
  <c r="Z108" i="3"/>
  <c r="V108" i="3"/>
  <c r="U108" i="3"/>
  <c r="BW108" i="3" s="1"/>
  <c r="T108" i="3"/>
  <c r="CI107" i="3"/>
  <c r="BY107" i="3"/>
  <c r="BW107" i="3"/>
  <c r="BK107" i="3"/>
  <c r="BG107" i="3"/>
  <c r="BC107" i="3"/>
  <c r="AP107" i="3"/>
  <c r="V107" i="3"/>
  <c r="AC107" i="3" s="1"/>
  <c r="AH107" i="3" s="1"/>
  <c r="U107" i="3"/>
  <c r="Z107" i="3" s="1"/>
  <c r="T107" i="3"/>
  <c r="CI106" i="3"/>
  <c r="BY106" i="3"/>
  <c r="BK106" i="3"/>
  <c r="BG106" i="3"/>
  <c r="BC106" i="3"/>
  <c r="AP106" i="3"/>
  <c r="AC106" i="3"/>
  <c r="AB106" i="3" s="1"/>
  <c r="AD106" i="3" s="1"/>
  <c r="Z106" i="3"/>
  <c r="V106" i="3"/>
  <c r="U106" i="3"/>
  <c r="BW106" i="3" s="1"/>
  <c r="T106" i="3"/>
  <c r="CI105" i="3"/>
  <c r="BY105" i="3"/>
  <c r="BW105" i="3"/>
  <c r="BK105" i="3"/>
  <c r="BG105" i="3"/>
  <c r="BC105" i="3"/>
  <c r="AP105" i="3"/>
  <c r="U105" i="3"/>
  <c r="Z105" i="3" s="1"/>
  <c r="T105" i="3"/>
  <c r="CI104" i="3"/>
  <c r="BY104" i="3"/>
  <c r="BK104" i="3"/>
  <c r="BG104" i="3"/>
  <c r="BC104" i="3"/>
  <c r="AP104" i="3"/>
  <c r="AC104" i="3"/>
  <c r="AB104" i="3" s="1"/>
  <c r="AD104" i="3" s="1"/>
  <c r="Z104" i="3"/>
  <c r="V104" i="3"/>
  <c r="U104" i="3"/>
  <c r="BW104" i="3" s="1"/>
  <c r="T104" i="3"/>
  <c r="CI103" i="3"/>
  <c r="BY103" i="3"/>
  <c r="BW103" i="3"/>
  <c r="BK103" i="3"/>
  <c r="BG103" i="3"/>
  <c r="BC103" i="3"/>
  <c r="AP103" i="3"/>
  <c r="U103" i="3"/>
  <c r="CJ103" i="3" s="1"/>
  <c r="CK103" i="3" s="1"/>
  <c r="CM103" i="3" s="1"/>
  <c r="T103" i="3"/>
  <c r="CI102" i="3"/>
  <c r="BY102" i="3"/>
  <c r="BK102" i="3"/>
  <c r="BG102" i="3"/>
  <c r="BC102" i="3"/>
  <c r="AP102" i="3"/>
  <c r="Z102" i="3"/>
  <c r="U102" i="3"/>
  <c r="BW102" i="3" s="1"/>
  <c r="T102" i="3"/>
  <c r="CI101" i="3"/>
  <c r="BY101" i="3"/>
  <c r="BK101" i="3"/>
  <c r="BG101" i="3"/>
  <c r="BC101" i="3"/>
  <c r="AP101" i="3"/>
  <c r="U101" i="3"/>
  <c r="CJ101" i="3" s="1"/>
  <c r="CK101" i="3" s="1"/>
  <c r="CM101" i="3" s="1"/>
  <c r="T101" i="3"/>
  <c r="CI100" i="3"/>
  <c r="BY100" i="3"/>
  <c r="BK100" i="3"/>
  <c r="BG100" i="3"/>
  <c r="BC100" i="3"/>
  <c r="AP100" i="3"/>
  <c r="Z100" i="3"/>
  <c r="U100" i="3"/>
  <c r="BW100" i="3" s="1"/>
  <c r="T100" i="3"/>
  <c r="CJ99" i="3"/>
  <c r="CK99" i="3" s="1"/>
  <c r="CM99" i="3" s="1"/>
  <c r="CI99" i="3"/>
  <c r="BY99" i="3"/>
  <c r="BW99" i="3"/>
  <c r="BK99" i="3"/>
  <c r="BG99" i="3"/>
  <c r="BC99" i="3"/>
  <c r="AP99" i="3"/>
  <c r="U99" i="3"/>
  <c r="T99" i="3"/>
  <c r="CI98" i="3"/>
  <c r="BY98" i="3"/>
  <c r="BK98" i="3"/>
  <c r="BG98" i="3"/>
  <c r="BC98" i="3"/>
  <c r="AP98" i="3"/>
  <c r="AC98" i="3"/>
  <c r="Z98" i="3"/>
  <c r="V98" i="3"/>
  <c r="U98" i="3"/>
  <c r="BW98" i="3" s="1"/>
  <c r="T98" i="3"/>
  <c r="CJ97" i="3"/>
  <c r="CK97" i="3" s="1"/>
  <c r="CM97" i="3" s="1"/>
  <c r="CI97" i="3"/>
  <c r="BY97" i="3"/>
  <c r="BW97" i="3"/>
  <c r="BK97" i="3"/>
  <c r="BG97" i="3"/>
  <c r="BC97" i="3"/>
  <c r="AP97" i="3"/>
  <c r="U97" i="3"/>
  <c r="T97" i="3"/>
  <c r="CI96" i="3"/>
  <c r="BY96" i="3"/>
  <c r="BK96" i="3"/>
  <c r="BG96" i="3"/>
  <c r="BC96" i="3"/>
  <c r="AP96" i="3"/>
  <c r="U96" i="3"/>
  <c r="BW96" i="3" s="1"/>
  <c r="T96" i="3"/>
  <c r="CI95" i="3"/>
  <c r="BY95" i="3"/>
  <c r="BK95" i="3"/>
  <c r="BG95" i="3"/>
  <c r="BC95" i="3"/>
  <c r="AP95" i="3"/>
  <c r="U95" i="3"/>
  <c r="T95" i="3"/>
  <c r="CI94" i="3"/>
  <c r="BY94" i="3"/>
  <c r="BK94" i="3"/>
  <c r="BG94" i="3"/>
  <c r="BC94" i="3"/>
  <c r="AP94" i="3"/>
  <c r="U94" i="3"/>
  <c r="BW94" i="3" s="1"/>
  <c r="T94" i="3"/>
  <c r="CI93" i="3"/>
  <c r="BY93" i="3"/>
  <c r="BK93" i="3"/>
  <c r="BG93" i="3"/>
  <c r="BC93" i="3"/>
  <c r="AP93" i="3"/>
  <c r="U93" i="3"/>
  <c r="T93" i="3"/>
  <c r="CI92" i="3"/>
  <c r="BY92" i="3"/>
  <c r="BK92" i="3"/>
  <c r="BG92" i="3"/>
  <c r="BC92" i="3"/>
  <c r="AP92" i="3"/>
  <c r="U92" i="3"/>
  <c r="BW92" i="3" s="1"/>
  <c r="T92" i="3"/>
  <c r="CI91" i="3"/>
  <c r="BY91" i="3"/>
  <c r="BW91" i="3"/>
  <c r="BK91" i="3"/>
  <c r="BG91" i="3"/>
  <c r="BC91" i="3"/>
  <c r="AP91" i="3"/>
  <c r="U91" i="3"/>
  <c r="CJ91" i="3" s="1"/>
  <c r="CK91" i="3" s="1"/>
  <c r="CM91" i="3" s="1"/>
  <c r="T91" i="3"/>
  <c r="CI90" i="3"/>
  <c r="BY90" i="3"/>
  <c r="BK90" i="3"/>
  <c r="BG90" i="3"/>
  <c r="BC90" i="3"/>
  <c r="AP90" i="3"/>
  <c r="AC90" i="3"/>
  <c r="V90" i="3"/>
  <c r="U90" i="3"/>
  <c r="BW90" i="3" s="1"/>
  <c r="T90" i="3"/>
  <c r="CJ89" i="3"/>
  <c r="CK89" i="3" s="1"/>
  <c r="CM89" i="3" s="1"/>
  <c r="CI89" i="3"/>
  <c r="BY89" i="3"/>
  <c r="BK89" i="3"/>
  <c r="BG89" i="3"/>
  <c r="BC89" i="3"/>
  <c r="AP89" i="3"/>
  <c r="U89" i="3"/>
  <c r="T89" i="3"/>
  <c r="CI88" i="3"/>
  <c r="BY88" i="3"/>
  <c r="BK88" i="3"/>
  <c r="BG88" i="3"/>
  <c r="BC88" i="3"/>
  <c r="AP88" i="3"/>
  <c r="U88" i="3"/>
  <c r="BW88" i="3" s="1"/>
  <c r="T88" i="3"/>
  <c r="CI87" i="3"/>
  <c r="BY87" i="3"/>
  <c r="BK87" i="3"/>
  <c r="BG87" i="3"/>
  <c r="BC87" i="3"/>
  <c r="AP87" i="3"/>
  <c r="U87" i="3"/>
  <c r="Z87" i="3" s="1"/>
  <c r="T87" i="3"/>
  <c r="CI86" i="3"/>
  <c r="BY86" i="3"/>
  <c r="BK86" i="3"/>
  <c r="BG86" i="3"/>
  <c r="BC86" i="3"/>
  <c r="AP86" i="3"/>
  <c r="AC86" i="3"/>
  <c r="Z86" i="3"/>
  <c r="V86" i="3"/>
  <c r="U86" i="3"/>
  <c r="BW86" i="3" s="1"/>
  <c r="T86" i="3"/>
  <c r="CI85" i="3"/>
  <c r="BY85" i="3"/>
  <c r="BW85" i="3"/>
  <c r="BK85" i="3"/>
  <c r="BG85" i="3"/>
  <c r="BC85" i="3"/>
  <c r="AP85" i="3"/>
  <c r="U85" i="3"/>
  <c r="Z85" i="3" s="1"/>
  <c r="T85" i="3"/>
  <c r="CI84" i="3"/>
  <c r="BY84" i="3"/>
  <c r="BK84" i="3"/>
  <c r="BG84" i="3"/>
  <c r="BC84" i="3"/>
  <c r="AP84" i="3"/>
  <c r="AC84" i="3"/>
  <c r="Z84" i="3"/>
  <c r="V84" i="3"/>
  <c r="U84" i="3"/>
  <c r="BW84" i="3" s="1"/>
  <c r="T84" i="3"/>
  <c r="CS83" i="3"/>
  <c r="CQ83" i="3"/>
  <c r="CO83" i="3"/>
  <c r="CI83" i="3"/>
  <c r="CK83" i="3" s="1"/>
  <c r="CM83" i="3" s="1"/>
  <c r="CF83" i="3"/>
  <c r="CD83" i="3"/>
  <c r="BY83" i="3"/>
  <c r="BK83" i="3"/>
  <c r="BG83" i="3"/>
  <c r="BC83" i="3"/>
  <c r="AP83" i="3"/>
  <c r="AC83" i="3"/>
  <c r="Z83" i="3"/>
  <c r="V83" i="3"/>
  <c r="U83" i="3"/>
  <c r="CJ83" i="3" s="1"/>
  <c r="T83" i="3"/>
  <c r="CS82" i="3"/>
  <c r="CQ82" i="3"/>
  <c r="CO82" i="3"/>
  <c r="CI82" i="3"/>
  <c r="CK82" i="3" s="1"/>
  <c r="CM82" i="3" s="1"/>
  <c r="CF82" i="3"/>
  <c r="CD82" i="3"/>
  <c r="BY82" i="3"/>
  <c r="BK82" i="3"/>
  <c r="BG82" i="3"/>
  <c r="BC82" i="3"/>
  <c r="AP82" i="3"/>
  <c r="AC82" i="3"/>
  <c r="Z82" i="3"/>
  <c r="V82" i="3"/>
  <c r="U82" i="3"/>
  <c r="CJ82" i="3" s="1"/>
  <c r="T82" i="3"/>
  <c r="CS81" i="3"/>
  <c r="CQ81" i="3"/>
  <c r="CO81" i="3"/>
  <c r="CI81" i="3"/>
  <c r="CF81" i="3"/>
  <c r="CD81" i="3"/>
  <c r="BY81" i="3"/>
  <c r="BK81" i="3"/>
  <c r="BG81" i="3"/>
  <c r="BC81" i="3"/>
  <c r="AP81" i="3"/>
  <c r="AC81" i="3"/>
  <c r="Z81" i="3"/>
  <c r="V81" i="3"/>
  <c r="U81" i="3"/>
  <c r="CJ81" i="3" s="1"/>
  <c r="CK81" i="3" s="1"/>
  <c r="CM81" i="3" s="1"/>
  <c r="T81" i="3"/>
  <c r="CS80" i="3"/>
  <c r="CQ80" i="3"/>
  <c r="CO80" i="3"/>
  <c r="CI80" i="3"/>
  <c r="CF80" i="3"/>
  <c r="CD80" i="3"/>
  <c r="BY80" i="3"/>
  <c r="BK80" i="3"/>
  <c r="BG80" i="3"/>
  <c r="BC80" i="3"/>
  <c r="AP80" i="3"/>
  <c r="U80" i="3"/>
  <c r="CJ80" i="3" s="1"/>
  <c r="CK80" i="3" s="1"/>
  <c r="CM80" i="3" s="1"/>
  <c r="T80" i="3"/>
  <c r="CS79" i="3"/>
  <c r="CQ79" i="3"/>
  <c r="CO79" i="3"/>
  <c r="CI79" i="3"/>
  <c r="CF79" i="3"/>
  <c r="CD79" i="3"/>
  <c r="BY79" i="3"/>
  <c r="BK79" i="3"/>
  <c r="BG79" i="3"/>
  <c r="BC79" i="3"/>
  <c r="AP79" i="3"/>
  <c r="AC79" i="3"/>
  <c r="AB79" i="3" s="1"/>
  <c r="AD79" i="3" s="1"/>
  <c r="Z79" i="3"/>
  <c r="V79" i="3"/>
  <c r="U79" i="3"/>
  <c r="T79" i="3"/>
  <c r="CS78" i="3"/>
  <c r="CQ78" i="3"/>
  <c r="CP78" i="3"/>
  <c r="CR78" i="3" s="1"/>
  <c r="CT78" i="3" s="1"/>
  <c r="CO78" i="3"/>
  <c r="CK78" i="3"/>
  <c r="CM78" i="3" s="1"/>
  <c r="CJ78" i="3"/>
  <c r="CI78" i="3"/>
  <c r="CF78" i="3"/>
  <c r="CD78" i="3"/>
  <c r="BY78" i="3"/>
  <c r="BK78" i="3"/>
  <c r="BG78" i="3"/>
  <c r="BC78" i="3"/>
  <c r="AP78" i="3"/>
  <c r="Z78" i="3"/>
  <c r="V78" i="3"/>
  <c r="AC78" i="3" s="1"/>
  <c r="U78" i="3"/>
  <c r="BW78" i="3" s="1"/>
  <c r="T78" i="3"/>
  <c r="CS77" i="3"/>
  <c r="CQ77" i="3"/>
  <c r="CP77" i="3"/>
  <c r="CR77" i="3" s="1"/>
  <c r="CT77" i="3" s="1"/>
  <c r="CO77" i="3"/>
  <c r="CK77" i="3"/>
  <c r="CM77" i="3" s="1"/>
  <c r="CI77" i="3"/>
  <c r="CF77" i="3"/>
  <c r="CD77" i="3"/>
  <c r="BY77" i="3"/>
  <c r="BK77" i="3"/>
  <c r="BG77" i="3"/>
  <c r="BC77" i="3"/>
  <c r="AP77" i="3"/>
  <c r="Z77" i="3"/>
  <c r="V77" i="3"/>
  <c r="AC77" i="3" s="1"/>
  <c r="U77" i="3"/>
  <c r="CJ77" i="3" s="1"/>
  <c r="T77" i="3"/>
  <c r="CS76" i="3"/>
  <c r="CQ76" i="3"/>
  <c r="CP76" i="3"/>
  <c r="CO76" i="3"/>
  <c r="CR76" i="3" s="1"/>
  <c r="CT76" i="3" s="1"/>
  <c r="CK76" i="3"/>
  <c r="CM76" i="3" s="1"/>
  <c r="CI76" i="3"/>
  <c r="CF76" i="3"/>
  <c r="CD76" i="3"/>
  <c r="BY76" i="3"/>
  <c r="BK76" i="3"/>
  <c r="BG76" i="3"/>
  <c r="BC76" i="3"/>
  <c r="AP76" i="3"/>
  <c r="Z76" i="3"/>
  <c r="V76" i="3"/>
  <c r="AC76" i="3" s="1"/>
  <c r="U76" i="3"/>
  <c r="CJ76" i="3" s="1"/>
  <c r="T76" i="3"/>
  <c r="CS75" i="3"/>
  <c r="CQ75" i="3"/>
  <c r="CP75" i="3"/>
  <c r="CO75" i="3"/>
  <c r="CR75" i="3" s="1"/>
  <c r="CT75" i="3" s="1"/>
  <c r="CI75" i="3"/>
  <c r="CF75" i="3"/>
  <c r="CD75" i="3"/>
  <c r="BY75" i="3"/>
  <c r="BK75" i="3"/>
  <c r="BG75" i="3"/>
  <c r="BC75" i="3"/>
  <c r="AP75" i="3"/>
  <c r="Z75" i="3"/>
  <c r="V75" i="3"/>
  <c r="AC75" i="3" s="1"/>
  <c r="U75" i="3"/>
  <c r="CJ75" i="3" s="1"/>
  <c r="CK75" i="3" s="1"/>
  <c r="CM75" i="3" s="1"/>
  <c r="T75" i="3"/>
  <c r="CS74" i="3"/>
  <c r="CQ74" i="3"/>
  <c r="CP74" i="3"/>
  <c r="CO74" i="3"/>
  <c r="CR74" i="3" s="1"/>
  <c r="CT74" i="3" s="1"/>
  <c r="CK74" i="3"/>
  <c r="CM74" i="3" s="1"/>
  <c r="CI74" i="3"/>
  <c r="CF74" i="3"/>
  <c r="CD74" i="3"/>
  <c r="BY74" i="3"/>
  <c r="BK74" i="3"/>
  <c r="BG74" i="3"/>
  <c r="BC74" i="3"/>
  <c r="AP74" i="3"/>
  <c r="Z74" i="3"/>
  <c r="V74" i="3"/>
  <c r="AC74" i="3" s="1"/>
  <c r="U74" i="3"/>
  <c r="CJ74" i="3" s="1"/>
  <c r="T74" i="3"/>
  <c r="CS73" i="3"/>
  <c r="CQ73" i="3"/>
  <c r="CP73" i="3"/>
  <c r="CO73" i="3"/>
  <c r="CR73" i="3" s="1"/>
  <c r="CT73" i="3" s="1"/>
  <c r="CK73" i="3"/>
  <c r="CM73" i="3" s="1"/>
  <c r="CI73" i="3"/>
  <c r="CF73" i="3"/>
  <c r="CD73" i="3"/>
  <c r="BY73" i="3"/>
  <c r="BK73" i="3"/>
  <c r="BG73" i="3"/>
  <c r="BC73" i="3"/>
  <c r="AP73" i="3"/>
  <c r="Z73" i="3"/>
  <c r="V73" i="3"/>
  <c r="AC73" i="3" s="1"/>
  <c r="U73" i="3"/>
  <c r="CJ73" i="3" s="1"/>
  <c r="T73" i="3"/>
  <c r="CS72" i="3"/>
  <c r="CQ72" i="3"/>
  <c r="CP72" i="3"/>
  <c r="CO72" i="3"/>
  <c r="CR72" i="3" s="1"/>
  <c r="CT72" i="3" s="1"/>
  <c r="CI72" i="3"/>
  <c r="CF72" i="3"/>
  <c r="CD72" i="3"/>
  <c r="BY72" i="3"/>
  <c r="BK72" i="3"/>
  <c r="BG72" i="3"/>
  <c r="BC72" i="3"/>
  <c r="AP72" i="3"/>
  <c r="Z72" i="3"/>
  <c r="V72" i="3"/>
  <c r="AC72" i="3" s="1"/>
  <c r="U72" i="3"/>
  <c r="CJ72" i="3" s="1"/>
  <c r="CK72" i="3" s="1"/>
  <c r="CM72" i="3" s="1"/>
  <c r="T72" i="3"/>
  <c r="CS71" i="3"/>
  <c r="CQ71" i="3"/>
  <c r="CP71" i="3"/>
  <c r="CO71" i="3"/>
  <c r="CR71" i="3" s="1"/>
  <c r="CT71" i="3" s="1"/>
  <c r="CI71" i="3"/>
  <c r="CF71" i="3"/>
  <c r="CD71" i="3"/>
  <c r="BY71" i="3"/>
  <c r="BK71" i="3"/>
  <c r="BG71" i="3"/>
  <c r="BC71" i="3"/>
  <c r="AP71" i="3"/>
  <c r="Z71" i="3"/>
  <c r="V71" i="3"/>
  <c r="AC71" i="3" s="1"/>
  <c r="U71" i="3"/>
  <c r="CJ71" i="3" s="1"/>
  <c r="CK71" i="3" s="1"/>
  <c r="CM71" i="3" s="1"/>
  <c r="T71" i="3"/>
  <c r="CS70" i="3"/>
  <c r="CQ70" i="3"/>
  <c r="CO70" i="3"/>
  <c r="CI70" i="3"/>
  <c r="CF70" i="3"/>
  <c r="CD70" i="3"/>
  <c r="BY70" i="3"/>
  <c r="BK70" i="3"/>
  <c r="BG70" i="3"/>
  <c r="BC70" i="3"/>
  <c r="AP70" i="3"/>
  <c r="Z70" i="3"/>
  <c r="V70" i="3"/>
  <c r="AC70" i="3" s="1"/>
  <c r="U70" i="3"/>
  <c r="CJ70" i="3" s="1"/>
  <c r="CK70" i="3" s="1"/>
  <c r="CM70" i="3" s="1"/>
  <c r="T70" i="3"/>
  <c r="CS69" i="3"/>
  <c r="CQ69" i="3"/>
  <c r="CO69" i="3"/>
  <c r="CI69" i="3"/>
  <c r="CF69" i="3"/>
  <c r="CD69" i="3"/>
  <c r="BY69" i="3"/>
  <c r="BK69" i="3"/>
  <c r="BG69" i="3"/>
  <c r="BC69" i="3"/>
  <c r="AP69" i="3"/>
  <c r="Z69" i="3"/>
  <c r="V69" i="3"/>
  <c r="AC69" i="3" s="1"/>
  <c r="U69" i="3"/>
  <c r="CJ69" i="3" s="1"/>
  <c r="CK69" i="3" s="1"/>
  <c r="CM69" i="3" s="1"/>
  <c r="T69" i="3"/>
  <c r="CS68" i="3"/>
  <c r="CQ68" i="3"/>
  <c r="CO68" i="3"/>
  <c r="CI68" i="3"/>
  <c r="CF68" i="3"/>
  <c r="CD68" i="3"/>
  <c r="BY68" i="3"/>
  <c r="BK68" i="3"/>
  <c r="BG68" i="3"/>
  <c r="BC68" i="3"/>
  <c r="AP68" i="3"/>
  <c r="Z68" i="3"/>
  <c r="V68" i="3"/>
  <c r="AC68" i="3" s="1"/>
  <c r="U68" i="3"/>
  <c r="CJ68" i="3" s="1"/>
  <c r="CK68" i="3" s="1"/>
  <c r="CM68" i="3" s="1"/>
  <c r="T68" i="3"/>
  <c r="CS67" i="3"/>
  <c r="CQ67" i="3"/>
  <c r="CO67" i="3"/>
  <c r="CI67" i="3"/>
  <c r="CF67" i="3"/>
  <c r="CD67" i="3"/>
  <c r="BY67" i="3"/>
  <c r="BK67" i="3"/>
  <c r="BG67" i="3"/>
  <c r="BC67" i="3"/>
  <c r="AP67" i="3"/>
  <c r="Z67" i="3"/>
  <c r="V67" i="3"/>
  <c r="AC67" i="3" s="1"/>
  <c r="U67" i="3"/>
  <c r="CJ67" i="3" s="1"/>
  <c r="CK67" i="3" s="1"/>
  <c r="CM67" i="3" s="1"/>
  <c r="T67" i="3"/>
  <c r="CS66" i="3"/>
  <c r="CQ66" i="3"/>
  <c r="CO66" i="3"/>
  <c r="CI66" i="3"/>
  <c r="CF66" i="3"/>
  <c r="CD66" i="3"/>
  <c r="BY66" i="3"/>
  <c r="BK66" i="3"/>
  <c r="BG66" i="3"/>
  <c r="BC66" i="3"/>
  <c r="AP66" i="3"/>
  <c r="Z66" i="3"/>
  <c r="V66" i="3"/>
  <c r="AC66" i="3" s="1"/>
  <c r="U66" i="3"/>
  <c r="CJ66" i="3" s="1"/>
  <c r="CK66" i="3" s="1"/>
  <c r="CM66" i="3" s="1"/>
  <c r="T66" i="3"/>
  <c r="CS65" i="3"/>
  <c r="CQ65" i="3"/>
  <c r="CO65" i="3"/>
  <c r="CK65" i="3"/>
  <c r="CM65" i="3" s="1"/>
  <c r="CI65" i="3"/>
  <c r="CF65" i="3"/>
  <c r="CD65" i="3"/>
  <c r="BY65" i="3"/>
  <c r="BK65" i="3"/>
  <c r="BG65" i="3"/>
  <c r="BC65" i="3"/>
  <c r="AP65" i="3"/>
  <c r="U65" i="3"/>
  <c r="CJ65" i="3" s="1"/>
  <c r="T65" i="3"/>
  <c r="CS64" i="3"/>
  <c r="CQ64" i="3"/>
  <c r="CO64" i="3"/>
  <c r="CI64" i="3"/>
  <c r="CF64" i="3"/>
  <c r="CD64" i="3"/>
  <c r="BY64" i="3"/>
  <c r="BK64" i="3"/>
  <c r="BG64" i="3"/>
  <c r="BC64" i="3"/>
  <c r="AP64" i="3"/>
  <c r="U64" i="3"/>
  <c r="CJ64" i="3" s="1"/>
  <c r="CK64" i="3" s="1"/>
  <c r="CM64" i="3" s="1"/>
  <c r="T64" i="3"/>
  <c r="CS63" i="3"/>
  <c r="CQ63" i="3"/>
  <c r="CO63" i="3"/>
  <c r="CK63" i="3"/>
  <c r="CM63" i="3" s="1"/>
  <c r="CI63" i="3"/>
  <c r="CF63" i="3"/>
  <c r="CD63" i="3"/>
  <c r="BY63" i="3"/>
  <c r="BK63" i="3"/>
  <c r="BG63" i="3"/>
  <c r="BC63" i="3"/>
  <c r="AP63" i="3"/>
  <c r="U63" i="3"/>
  <c r="CJ63" i="3" s="1"/>
  <c r="T63" i="3"/>
  <c r="CS62" i="3"/>
  <c r="CQ62" i="3"/>
  <c r="CO62" i="3"/>
  <c r="CK62" i="3"/>
  <c r="CM62" i="3" s="1"/>
  <c r="CI62" i="3"/>
  <c r="CF62" i="3"/>
  <c r="CD62" i="3"/>
  <c r="BY62" i="3"/>
  <c r="BK62" i="3"/>
  <c r="BG62" i="3"/>
  <c r="BC62" i="3"/>
  <c r="AP62" i="3"/>
  <c r="U62" i="3"/>
  <c r="CJ62" i="3" s="1"/>
  <c r="T62" i="3"/>
  <c r="CS61" i="3"/>
  <c r="CQ61" i="3"/>
  <c r="CO61" i="3"/>
  <c r="CK61" i="3"/>
  <c r="CM61" i="3" s="1"/>
  <c r="CI61" i="3"/>
  <c r="CF61" i="3"/>
  <c r="CD61" i="3"/>
  <c r="BY61" i="3"/>
  <c r="BK61" i="3"/>
  <c r="BG61" i="3"/>
  <c r="BC61" i="3"/>
  <c r="AP61" i="3"/>
  <c r="U61" i="3"/>
  <c r="CJ61" i="3" s="1"/>
  <c r="T61" i="3"/>
  <c r="CS60" i="3"/>
  <c r="CQ60" i="3"/>
  <c r="CO60" i="3"/>
  <c r="CI60" i="3"/>
  <c r="CF60" i="3"/>
  <c r="CD60" i="3"/>
  <c r="BY60" i="3"/>
  <c r="BK60" i="3"/>
  <c r="BG60" i="3"/>
  <c r="BC60" i="3"/>
  <c r="AP60" i="3"/>
  <c r="U60" i="3"/>
  <c r="CJ60" i="3" s="1"/>
  <c r="CK60" i="3" s="1"/>
  <c r="CM60" i="3" s="1"/>
  <c r="T60" i="3"/>
  <c r="CS59" i="3"/>
  <c r="CQ59" i="3"/>
  <c r="CO59" i="3"/>
  <c r="CK59" i="3"/>
  <c r="CM59" i="3" s="1"/>
  <c r="CI59" i="3"/>
  <c r="CF59" i="3"/>
  <c r="CD59" i="3"/>
  <c r="BY59" i="3"/>
  <c r="BK59" i="3"/>
  <c r="BG59" i="3"/>
  <c r="BC59" i="3"/>
  <c r="AP59" i="3"/>
  <c r="AC59" i="3"/>
  <c r="AB59" i="3" s="1"/>
  <c r="AD59" i="3" s="1"/>
  <c r="V59" i="3"/>
  <c r="U59" i="3"/>
  <c r="CJ59" i="3" s="1"/>
  <c r="T59" i="3"/>
  <c r="CS58" i="3"/>
  <c r="CQ58" i="3"/>
  <c r="CO58" i="3"/>
  <c r="CI58" i="3"/>
  <c r="CF58" i="3"/>
  <c r="CD58" i="3"/>
  <c r="BY58" i="3"/>
  <c r="BK58" i="3"/>
  <c r="BG58" i="3"/>
  <c r="BC58" i="3"/>
  <c r="AP58" i="3"/>
  <c r="AC58" i="3"/>
  <c r="AB58" i="3" s="1"/>
  <c r="AD58" i="3" s="1"/>
  <c r="Z58" i="3"/>
  <c r="V58" i="3"/>
  <c r="U58" i="3"/>
  <c r="CJ58" i="3" s="1"/>
  <c r="CK58" i="3" s="1"/>
  <c r="CM58" i="3" s="1"/>
  <c r="T58" i="3"/>
  <c r="CS57" i="3"/>
  <c r="CQ57" i="3"/>
  <c r="CO57" i="3"/>
  <c r="CI57" i="3"/>
  <c r="CF57" i="3"/>
  <c r="CD57" i="3"/>
  <c r="BY57" i="3"/>
  <c r="BK57" i="3"/>
  <c r="BG57" i="3"/>
  <c r="BC57" i="3"/>
  <c r="AP57" i="3"/>
  <c r="Z57" i="3"/>
  <c r="V57" i="3"/>
  <c r="AC57" i="3" s="1"/>
  <c r="U57" i="3"/>
  <c r="CJ57" i="3" s="1"/>
  <c r="CK57" i="3" s="1"/>
  <c r="CM57" i="3" s="1"/>
  <c r="T57" i="3"/>
  <c r="CS56" i="3"/>
  <c r="CQ56" i="3"/>
  <c r="CO56" i="3"/>
  <c r="CK56" i="3"/>
  <c r="CM56" i="3" s="1"/>
  <c r="CI56" i="3"/>
  <c r="CF56" i="3"/>
  <c r="CD56" i="3"/>
  <c r="BY56" i="3"/>
  <c r="BK56" i="3"/>
  <c r="BG56" i="3"/>
  <c r="BC56" i="3"/>
  <c r="AP56" i="3"/>
  <c r="Z56" i="3"/>
  <c r="V56" i="3"/>
  <c r="AC56" i="3" s="1"/>
  <c r="U56" i="3"/>
  <c r="CJ56" i="3" s="1"/>
  <c r="T56" i="3"/>
  <c r="CS55" i="3"/>
  <c r="CQ55" i="3"/>
  <c r="CO55" i="3"/>
  <c r="CI55" i="3"/>
  <c r="CF55" i="3"/>
  <c r="CD55" i="3"/>
  <c r="BY55" i="3"/>
  <c r="BK55" i="3"/>
  <c r="BG55" i="3"/>
  <c r="BC55" i="3"/>
  <c r="AP55" i="3"/>
  <c r="U55" i="3"/>
  <c r="T55" i="3"/>
  <c r="CS54" i="3"/>
  <c r="CQ54" i="3"/>
  <c r="CD54" i="3" s="1"/>
  <c r="CO54" i="3"/>
  <c r="CI54" i="3"/>
  <c r="CF54" i="3"/>
  <c r="BY54" i="3"/>
  <c r="BK54" i="3"/>
  <c r="BG54" i="3"/>
  <c r="BC54" i="3"/>
  <c r="AP54" i="3"/>
  <c r="U54" i="3"/>
  <c r="CJ54" i="3" s="1"/>
  <c r="CK54" i="3" s="1"/>
  <c r="CM54" i="3" s="1"/>
  <c r="T54" i="3"/>
  <c r="CS53" i="3"/>
  <c r="CQ53" i="3"/>
  <c r="CD53" i="3" s="1"/>
  <c r="CO53" i="3"/>
  <c r="CI53" i="3"/>
  <c r="CF53" i="3"/>
  <c r="BY53" i="3"/>
  <c r="BK53" i="3"/>
  <c r="BG53" i="3"/>
  <c r="BC53" i="3"/>
  <c r="AP53" i="3"/>
  <c r="U53" i="3"/>
  <c r="CJ53" i="3" s="1"/>
  <c r="CK53" i="3" s="1"/>
  <c r="CM53" i="3" s="1"/>
  <c r="T53" i="3"/>
  <c r="CS52" i="3"/>
  <c r="CQ52" i="3"/>
  <c r="CD52" i="3" s="1"/>
  <c r="CO52" i="3"/>
  <c r="CI52" i="3"/>
  <c r="CF52" i="3"/>
  <c r="BY52" i="3"/>
  <c r="BK52" i="3"/>
  <c r="BG52" i="3"/>
  <c r="BC52" i="3"/>
  <c r="AP52" i="3"/>
  <c r="U52" i="3"/>
  <c r="CJ52" i="3" s="1"/>
  <c r="CK52" i="3" s="1"/>
  <c r="CM52" i="3" s="1"/>
  <c r="T52" i="3"/>
  <c r="CS51" i="3"/>
  <c r="CQ51" i="3"/>
  <c r="CO51" i="3"/>
  <c r="CI51" i="3"/>
  <c r="CF51" i="3"/>
  <c r="CD51" i="3"/>
  <c r="BY51" i="3"/>
  <c r="BK51" i="3"/>
  <c r="BG51" i="3"/>
  <c r="BC51" i="3"/>
  <c r="AP51" i="3"/>
  <c r="U51" i="3"/>
  <c r="CJ51" i="3" s="1"/>
  <c r="CK51" i="3" s="1"/>
  <c r="CM51" i="3" s="1"/>
  <c r="T51" i="3"/>
  <c r="CS50" i="3"/>
  <c r="CQ50" i="3"/>
  <c r="CO50" i="3"/>
  <c r="CI50" i="3"/>
  <c r="CF50" i="3"/>
  <c r="CD50" i="3"/>
  <c r="BY50" i="3"/>
  <c r="BK50" i="3"/>
  <c r="BG50" i="3"/>
  <c r="BC50" i="3"/>
  <c r="AP50" i="3"/>
  <c r="U50" i="3"/>
  <c r="CJ50" i="3" s="1"/>
  <c r="CK50" i="3" s="1"/>
  <c r="CM50" i="3" s="1"/>
  <c r="T50" i="3"/>
  <c r="CS49" i="3"/>
  <c r="CQ49" i="3"/>
  <c r="CO49" i="3"/>
  <c r="CI49" i="3"/>
  <c r="CF49" i="3"/>
  <c r="CD49" i="3"/>
  <c r="BY49" i="3"/>
  <c r="BK49" i="3"/>
  <c r="BG49" i="3"/>
  <c r="BC49" i="3"/>
  <c r="AP49" i="3"/>
  <c r="U49" i="3"/>
  <c r="CJ49" i="3" s="1"/>
  <c r="CK49" i="3" s="1"/>
  <c r="CM49" i="3" s="1"/>
  <c r="T49" i="3"/>
  <c r="CS48" i="3"/>
  <c r="CQ48" i="3"/>
  <c r="CO48" i="3"/>
  <c r="CI48" i="3"/>
  <c r="CF48" i="3"/>
  <c r="CD48" i="3"/>
  <c r="BY48" i="3"/>
  <c r="BK48" i="3"/>
  <c r="BG48" i="3"/>
  <c r="BC48" i="3"/>
  <c r="AP48" i="3"/>
  <c r="U48" i="3"/>
  <c r="CJ48" i="3" s="1"/>
  <c r="CK48" i="3" s="1"/>
  <c r="CM48" i="3" s="1"/>
  <c r="T48" i="3"/>
  <c r="CS47" i="3"/>
  <c r="CQ47" i="3"/>
  <c r="CO47" i="3"/>
  <c r="CI47" i="3"/>
  <c r="CF47" i="3"/>
  <c r="CD47" i="3"/>
  <c r="BY47" i="3"/>
  <c r="BK47" i="3"/>
  <c r="BG47" i="3"/>
  <c r="BC47" i="3"/>
  <c r="AP47" i="3"/>
  <c r="AC47" i="3"/>
  <c r="AB47" i="3" s="1"/>
  <c r="AD47" i="3" s="1"/>
  <c r="Z47" i="3"/>
  <c r="V47" i="3"/>
  <c r="U47" i="3"/>
  <c r="CJ47" i="3" s="1"/>
  <c r="CK47" i="3" s="1"/>
  <c r="CM47" i="3" s="1"/>
  <c r="T47" i="3"/>
  <c r="CS46" i="3"/>
  <c r="CQ46" i="3"/>
  <c r="CO46" i="3"/>
  <c r="CI46" i="3"/>
  <c r="CF46" i="3"/>
  <c r="CD46" i="3"/>
  <c r="BY46" i="3"/>
  <c r="BK46" i="3"/>
  <c r="BG46" i="3"/>
  <c r="BC46" i="3"/>
  <c r="AP46" i="3"/>
  <c r="Z46" i="3"/>
  <c r="V46" i="3"/>
  <c r="AC46" i="3" s="1"/>
  <c r="U46" i="3"/>
  <c r="CJ46" i="3" s="1"/>
  <c r="CK46" i="3" s="1"/>
  <c r="CM46" i="3" s="1"/>
  <c r="T46" i="3"/>
  <c r="CS45" i="3"/>
  <c r="CQ45" i="3"/>
  <c r="CO45" i="3"/>
  <c r="CI45" i="3"/>
  <c r="CF45" i="3"/>
  <c r="CD45" i="3"/>
  <c r="BY45" i="3"/>
  <c r="BK45" i="3"/>
  <c r="BG45" i="3"/>
  <c r="BC45" i="3"/>
  <c r="AP45" i="3"/>
  <c r="Z45" i="3"/>
  <c r="U45" i="3"/>
  <c r="CJ45" i="3" s="1"/>
  <c r="CK45" i="3" s="1"/>
  <c r="CM45" i="3" s="1"/>
  <c r="T45" i="3"/>
  <c r="CS44" i="3"/>
  <c r="CQ44" i="3"/>
  <c r="CO44" i="3"/>
  <c r="CI44" i="3"/>
  <c r="CF44" i="3"/>
  <c r="CD44" i="3"/>
  <c r="BY44" i="3"/>
  <c r="BK44" i="3"/>
  <c r="BG44" i="3"/>
  <c r="BC44" i="3"/>
  <c r="AP44" i="3"/>
  <c r="Z44" i="3"/>
  <c r="U44" i="3"/>
  <c r="CJ44" i="3" s="1"/>
  <c r="CK44" i="3" s="1"/>
  <c r="CM44" i="3" s="1"/>
  <c r="T44" i="3"/>
  <c r="CS43" i="3"/>
  <c r="CQ43" i="3"/>
  <c r="CO43" i="3"/>
  <c r="CI43" i="3"/>
  <c r="CF43" i="3"/>
  <c r="CD43" i="3"/>
  <c r="BY43" i="3"/>
  <c r="BK43" i="3"/>
  <c r="BG43" i="3"/>
  <c r="BC43" i="3"/>
  <c r="AP43" i="3"/>
  <c r="Z43" i="3"/>
  <c r="V43" i="3"/>
  <c r="AC43" i="3" s="1"/>
  <c r="U43" i="3"/>
  <c r="CJ43" i="3" s="1"/>
  <c r="CK43" i="3" s="1"/>
  <c r="CM43" i="3" s="1"/>
  <c r="T43" i="3"/>
  <c r="CS42" i="3"/>
  <c r="CQ42" i="3"/>
  <c r="CO42" i="3"/>
  <c r="CK42" i="3"/>
  <c r="CM42" i="3" s="1"/>
  <c r="CI42" i="3"/>
  <c r="CF42" i="3"/>
  <c r="CD42" i="3"/>
  <c r="BY42" i="3"/>
  <c r="BK42" i="3"/>
  <c r="BG42" i="3"/>
  <c r="BC42" i="3"/>
  <c r="AP42" i="3"/>
  <c r="Z42" i="3"/>
  <c r="V42" i="3"/>
  <c r="AC42" i="3" s="1"/>
  <c r="U42" i="3"/>
  <c r="CJ42" i="3" s="1"/>
  <c r="T42" i="3"/>
  <c r="CS41" i="3"/>
  <c r="CQ41" i="3"/>
  <c r="CO41" i="3"/>
  <c r="CK41" i="3"/>
  <c r="CM41" i="3" s="1"/>
  <c r="CI41" i="3"/>
  <c r="CF41" i="3"/>
  <c r="CD41" i="3"/>
  <c r="BY41" i="3"/>
  <c r="BK41" i="3"/>
  <c r="BG41" i="3"/>
  <c r="BC41" i="3"/>
  <c r="AP41" i="3"/>
  <c r="Z41" i="3"/>
  <c r="V41" i="3"/>
  <c r="AC41" i="3" s="1"/>
  <c r="U41" i="3"/>
  <c r="CJ41" i="3" s="1"/>
  <c r="T41" i="3"/>
  <c r="CS40" i="3"/>
  <c r="CQ40" i="3"/>
  <c r="CD40" i="3" s="1"/>
  <c r="CO40" i="3"/>
  <c r="CI40" i="3"/>
  <c r="CF40" i="3"/>
  <c r="BY40" i="3"/>
  <c r="BK40" i="3"/>
  <c r="BG40" i="3"/>
  <c r="BC40" i="3"/>
  <c r="AP40" i="3"/>
  <c r="Z40" i="3"/>
  <c r="U40" i="3"/>
  <c r="CJ40" i="3" s="1"/>
  <c r="CK40" i="3" s="1"/>
  <c r="CM40" i="3" s="1"/>
  <c r="T40" i="3"/>
  <c r="CS39" i="3"/>
  <c r="CQ39" i="3"/>
  <c r="CO39" i="3"/>
  <c r="CI39" i="3"/>
  <c r="CF39" i="3"/>
  <c r="CD39" i="3"/>
  <c r="BY39" i="3"/>
  <c r="BK39" i="3"/>
  <c r="BG39" i="3"/>
  <c r="BC39" i="3"/>
  <c r="AP39" i="3"/>
  <c r="AC39" i="3"/>
  <c r="AB39" i="3" s="1"/>
  <c r="AD39" i="3" s="1"/>
  <c r="Z39" i="3"/>
  <c r="V39" i="3"/>
  <c r="U39" i="3"/>
  <c r="CJ39" i="3" s="1"/>
  <c r="CK39" i="3" s="1"/>
  <c r="CM39" i="3" s="1"/>
  <c r="T39" i="3"/>
  <c r="CS38" i="3"/>
  <c r="CQ38" i="3"/>
  <c r="CO38" i="3"/>
  <c r="CI38" i="3"/>
  <c r="CF38" i="3"/>
  <c r="CD38" i="3"/>
  <c r="BY38" i="3"/>
  <c r="BK38" i="3"/>
  <c r="BG38" i="3"/>
  <c r="BC38" i="3"/>
  <c r="AP38" i="3"/>
  <c r="AC38" i="3"/>
  <c r="AB38" i="3" s="1"/>
  <c r="AD38" i="3" s="1"/>
  <c r="Z38" i="3"/>
  <c r="V38" i="3"/>
  <c r="U38" i="3"/>
  <c r="CJ38" i="3" s="1"/>
  <c r="CK38" i="3" s="1"/>
  <c r="CM38" i="3" s="1"/>
  <c r="T38" i="3"/>
  <c r="CS37" i="3"/>
  <c r="CQ37" i="3"/>
  <c r="CO37" i="3"/>
  <c r="CI37" i="3"/>
  <c r="CF37" i="3"/>
  <c r="CD37" i="3"/>
  <c r="BY37" i="3"/>
  <c r="BK37" i="3"/>
  <c r="BG37" i="3"/>
  <c r="BC37" i="3"/>
  <c r="AP37" i="3"/>
  <c r="Z37" i="3"/>
  <c r="U37" i="3"/>
  <c r="CJ37" i="3" s="1"/>
  <c r="CK37" i="3" s="1"/>
  <c r="CM37" i="3" s="1"/>
  <c r="T37" i="3"/>
  <c r="CS36" i="3"/>
  <c r="CQ36" i="3"/>
  <c r="CO36" i="3"/>
  <c r="CI36" i="3"/>
  <c r="CF36" i="3"/>
  <c r="CD36" i="3"/>
  <c r="BY36" i="3"/>
  <c r="BK36" i="3"/>
  <c r="BG36" i="3"/>
  <c r="BC36" i="3"/>
  <c r="AP36" i="3"/>
  <c r="Z36" i="3"/>
  <c r="U36" i="3"/>
  <c r="CJ36" i="3" s="1"/>
  <c r="CK36" i="3" s="1"/>
  <c r="CM36" i="3" s="1"/>
  <c r="T36" i="3"/>
  <c r="CS35" i="3"/>
  <c r="CQ35" i="3"/>
  <c r="CO35" i="3"/>
  <c r="CK35" i="3"/>
  <c r="CM35" i="3" s="1"/>
  <c r="CI35" i="3"/>
  <c r="CF35" i="3"/>
  <c r="CD35" i="3"/>
  <c r="BY35" i="3"/>
  <c r="BK35" i="3"/>
  <c r="BG35" i="3"/>
  <c r="BC35" i="3"/>
  <c r="AP35" i="3"/>
  <c r="Z35" i="3"/>
  <c r="V35" i="3"/>
  <c r="AC35" i="3" s="1"/>
  <c r="U35" i="3"/>
  <c r="CJ35" i="3" s="1"/>
  <c r="T35" i="3"/>
  <c r="BS32" i="3"/>
  <c r="BQ32" i="3"/>
  <c r="BO32" i="3"/>
  <c r="BG17" i="3"/>
  <c r="BC17" i="3"/>
  <c r="AU17" i="3"/>
  <c r="AT17" i="3" s="1"/>
  <c r="AS17" i="3"/>
  <c r="AR17" i="3" s="1"/>
  <c r="Y17" i="3"/>
  <c r="X17" i="3"/>
  <c r="Z17" i="3" s="1"/>
  <c r="U17" i="3"/>
  <c r="V17" i="3" s="1"/>
  <c r="AH17" i="3" s="1"/>
  <c r="T17" i="3"/>
  <c r="BG16" i="3"/>
  <c r="BC16" i="3"/>
  <c r="AU16" i="3"/>
  <c r="AT16" i="3" s="1"/>
  <c r="AS16" i="3"/>
  <c r="AR16" i="3" s="1"/>
  <c r="Y16" i="3"/>
  <c r="X16" i="3"/>
  <c r="U16" i="3"/>
  <c r="V16" i="3" s="1"/>
  <c r="AH16" i="3" s="1"/>
  <c r="T16" i="3"/>
  <c r="BG15" i="3"/>
  <c r="BC15" i="3"/>
  <c r="AU15" i="3"/>
  <c r="AT15" i="3" s="1"/>
  <c r="AS15" i="3"/>
  <c r="AR15" i="3" s="1"/>
  <c r="Y15" i="3"/>
  <c r="X15" i="3"/>
  <c r="U15" i="3"/>
  <c r="V15" i="3" s="1"/>
  <c r="AH15" i="3" s="1"/>
  <c r="T15" i="3"/>
  <c r="BG14" i="3"/>
  <c r="BC14" i="3"/>
  <c r="AU14" i="3"/>
  <c r="AT14" i="3" s="1"/>
  <c r="AS14" i="3"/>
  <c r="AR14" i="3" s="1"/>
  <c r="Y14" i="3"/>
  <c r="X14" i="3"/>
  <c r="U14" i="3"/>
  <c r="V14" i="3" s="1"/>
  <c r="AH14" i="3" s="1"/>
  <c r="T14" i="3"/>
  <c r="BG13" i="3"/>
  <c r="BC13" i="3"/>
  <c r="AU13" i="3"/>
  <c r="AT13" i="3" s="1"/>
  <c r="AS13" i="3"/>
  <c r="AR13" i="3" s="1"/>
  <c r="Y13" i="3"/>
  <c r="X13" i="3"/>
  <c r="U13" i="3"/>
  <c r="V13" i="3" s="1"/>
  <c r="AH13" i="3" s="1"/>
  <c r="T13" i="3"/>
  <c r="BG12" i="3"/>
  <c r="BC12" i="3"/>
  <c r="AU12" i="3"/>
  <c r="AT12" i="3" s="1"/>
  <c r="AS12" i="3"/>
  <c r="AR12" i="3" s="1"/>
  <c r="Y12" i="3"/>
  <c r="X12" i="3"/>
  <c r="U12" i="3"/>
  <c r="V12" i="3" s="1"/>
  <c r="AH12" i="3" s="1"/>
  <c r="T12" i="3"/>
  <c r="BG11" i="3"/>
  <c r="BC11" i="3"/>
  <c r="AU11" i="3"/>
  <c r="AT11" i="3" s="1"/>
  <c r="AS11" i="3"/>
  <c r="AR11" i="3" s="1"/>
  <c r="Y11" i="3"/>
  <c r="X11" i="3"/>
  <c r="U11" i="3"/>
  <c r="V11" i="3" s="1"/>
  <c r="AH11" i="3" s="1"/>
  <c r="T11" i="3"/>
  <c r="BG10" i="3"/>
  <c r="BC10" i="3"/>
  <c r="AU10" i="3"/>
  <c r="AT10" i="3" s="1"/>
  <c r="AS10" i="3"/>
  <c r="AR10" i="3" s="1"/>
  <c r="Y10" i="3"/>
  <c r="X10" i="3"/>
  <c r="U10" i="3"/>
  <c r="V10" i="3" s="1"/>
  <c r="AH10" i="3" s="1"/>
  <c r="T10" i="3"/>
  <c r="BG9" i="3"/>
  <c r="BC9" i="3"/>
  <c r="AU9" i="3"/>
  <c r="AT9" i="3" s="1"/>
  <c r="AS9" i="3"/>
  <c r="AR9" i="3" s="1"/>
  <c r="Y9" i="3"/>
  <c r="X9" i="3"/>
  <c r="U9" i="3"/>
  <c r="V9" i="3" s="1"/>
  <c r="AH9" i="3" s="1"/>
  <c r="AJ9" i="3" s="1"/>
  <c r="T9" i="3"/>
  <c r="BG8" i="3"/>
  <c r="BC8" i="3"/>
  <c r="Y8" i="3"/>
  <c r="X8" i="3" s="1"/>
  <c r="U8" i="3"/>
  <c r="V8" i="3" s="1"/>
  <c r="AH8" i="3" s="1"/>
  <c r="AJ8" i="3" s="1"/>
  <c r="T8" i="3"/>
  <c r="AV53" i="2"/>
  <c r="AQ53" i="2"/>
  <c r="AL53" i="2"/>
  <c r="AA53" i="2"/>
  <c r="Z53" i="2"/>
  <c r="AB53" i="2" s="1"/>
  <c r="Y53" i="2"/>
  <c r="AH53" i="2" s="1"/>
  <c r="W53" i="2"/>
  <c r="AV52" i="2"/>
  <c r="AQ52" i="2"/>
  <c r="AL52" i="2"/>
  <c r="AI52" i="2"/>
  <c r="AB52" i="2"/>
  <c r="AA52" i="2"/>
  <c r="Z52" i="2"/>
  <c r="Y52" i="2"/>
  <c r="AH52" i="2" s="1"/>
  <c r="W52" i="2"/>
  <c r="AV51" i="2"/>
  <c r="AQ51" i="2"/>
  <c r="AL51" i="2"/>
  <c r="AA51" i="2"/>
  <c r="Z51" i="2"/>
  <c r="AI51" i="2" s="1"/>
  <c r="Y51" i="2"/>
  <c r="W51" i="2"/>
  <c r="AV50" i="2"/>
  <c r="AQ50" i="2"/>
  <c r="AL50" i="2"/>
  <c r="AH50" i="2"/>
  <c r="AA50" i="2"/>
  <c r="Z50" i="2"/>
  <c r="AI50" i="2" s="1"/>
  <c r="Y50" i="2"/>
  <c r="AB50" i="2" s="1"/>
  <c r="W50" i="2"/>
  <c r="AV49" i="2"/>
  <c r="AQ49" i="2"/>
  <c r="AL49" i="2"/>
  <c r="AI49" i="2"/>
  <c r="AA49" i="2"/>
  <c r="Z49" i="2"/>
  <c r="Y49" i="2"/>
  <c r="AH49" i="2" s="1"/>
  <c r="W49" i="2"/>
  <c r="AV48" i="2"/>
  <c r="AQ48" i="2"/>
  <c r="AL48" i="2"/>
  <c r="AH48" i="2"/>
  <c r="AA48" i="2"/>
  <c r="Z48" i="2"/>
  <c r="AI48" i="2" s="1"/>
  <c r="Y48" i="2"/>
  <c r="AB48" i="2" s="1"/>
  <c r="AC48" i="2" s="1"/>
  <c r="W48" i="2"/>
  <c r="AV47" i="2"/>
  <c r="AQ47" i="2"/>
  <c r="AL47" i="2"/>
  <c r="AA47" i="2"/>
  <c r="AB47" i="2" s="1"/>
  <c r="Z47" i="2"/>
  <c r="AI47" i="2" s="1"/>
  <c r="Y47" i="2"/>
  <c r="AH47" i="2" s="1"/>
  <c r="W47" i="2"/>
  <c r="AV46" i="2"/>
  <c r="AQ46" i="2"/>
  <c r="AL46" i="2"/>
  <c r="AA46" i="2"/>
  <c r="Z46" i="2"/>
  <c r="AI46" i="2" s="1"/>
  <c r="Y46" i="2"/>
  <c r="AB46" i="2" s="1"/>
  <c r="W46" i="2"/>
  <c r="AV45" i="2"/>
  <c r="AQ45" i="2"/>
  <c r="AL45" i="2"/>
  <c r="AI45" i="2"/>
  <c r="AA45" i="2"/>
  <c r="Z45" i="2"/>
  <c r="Y45" i="2"/>
  <c r="AB45" i="2" s="1"/>
  <c r="W45" i="2"/>
  <c r="AV44" i="2"/>
  <c r="AQ44" i="2"/>
  <c r="AL44" i="2"/>
  <c r="AI44" i="2"/>
  <c r="AA44" i="2"/>
  <c r="Z44" i="2"/>
  <c r="AB44" i="2" s="1"/>
  <c r="Y44" i="2"/>
  <c r="AH44" i="2" s="1"/>
  <c r="W44" i="2"/>
  <c r="AV43" i="2"/>
  <c r="AQ43" i="2"/>
  <c r="AL43" i="2"/>
  <c r="AI43" i="2"/>
  <c r="AH43" i="2"/>
  <c r="AA43" i="2"/>
  <c r="Z43" i="2"/>
  <c r="Y43" i="2"/>
  <c r="AB43" i="2" s="1"/>
  <c r="W43" i="2"/>
  <c r="AV42" i="2"/>
  <c r="AQ42" i="2"/>
  <c r="AL42" i="2"/>
  <c r="AH42" i="2"/>
  <c r="AA42" i="2"/>
  <c r="Z42" i="2"/>
  <c r="AI42" i="2" s="1"/>
  <c r="Y42" i="2"/>
  <c r="AB42" i="2" s="1"/>
  <c r="AC42" i="2" s="1"/>
  <c r="W42" i="2"/>
  <c r="AV41" i="2"/>
  <c r="AQ41" i="2"/>
  <c r="AL41" i="2"/>
  <c r="AI41" i="2"/>
  <c r="AH41" i="2"/>
  <c r="AD41" i="2"/>
  <c r="AA41" i="2"/>
  <c r="Z41" i="2"/>
  <c r="Y41" i="2"/>
  <c r="AB41" i="2" s="1"/>
  <c r="AC41" i="2" s="1"/>
  <c r="W41" i="2"/>
  <c r="AV40" i="2"/>
  <c r="AQ40" i="2"/>
  <c r="AL40" i="2"/>
  <c r="AH40" i="2"/>
  <c r="AA40" i="2"/>
  <c r="Z40" i="2"/>
  <c r="AI40" i="2" s="1"/>
  <c r="Y40" i="2"/>
  <c r="AB40" i="2" s="1"/>
  <c r="AC40" i="2" s="1"/>
  <c r="W40" i="2"/>
  <c r="AV39" i="2"/>
  <c r="AQ39" i="2"/>
  <c r="AL39" i="2"/>
  <c r="AD39" i="2"/>
  <c r="AB39" i="2"/>
  <c r="AC39" i="2" s="1"/>
  <c r="AA39" i="2"/>
  <c r="Z39" i="2"/>
  <c r="AI39" i="2" s="1"/>
  <c r="Y39" i="2"/>
  <c r="AH39" i="2" s="1"/>
  <c r="W39" i="2"/>
  <c r="AV38" i="2"/>
  <c r="AQ38" i="2"/>
  <c r="AL38" i="2"/>
  <c r="AI38" i="2"/>
  <c r="AH38" i="2"/>
  <c r="AA38" i="2"/>
  <c r="Z38" i="2"/>
  <c r="Y38" i="2"/>
  <c r="AB38" i="2" s="1"/>
  <c r="W38" i="2"/>
  <c r="AV37" i="2"/>
  <c r="AQ37" i="2"/>
  <c r="AL37" i="2"/>
  <c r="AI37" i="2"/>
  <c r="AA37" i="2"/>
  <c r="Z37" i="2"/>
  <c r="Y37" i="2"/>
  <c r="AB37" i="2" s="1"/>
  <c r="AC37" i="2" s="1"/>
  <c r="AD37" i="2" s="1"/>
  <c r="W37" i="2"/>
  <c r="AV36" i="2"/>
  <c r="AQ36" i="2"/>
  <c r="AL36" i="2"/>
  <c r="AI36" i="2"/>
  <c r="AB36" i="2"/>
  <c r="AA36" i="2"/>
  <c r="Z36" i="2"/>
  <c r="Y36" i="2"/>
  <c r="AH36" i="2" s="1"/>
  <c r="W36" i="2"/>
  <c r="AV35" i="2"/>
  <c r="AQ35" i="2"/>
  <c r="AL35" i="2"/>
  <c r="AH35" i="2"/>
  <c r="AB35" i="2"/>
  <c r="AA35" i="2"/>
  <c r="Z35" i="2"/>
  <c r="AI35" i="2" s="1"/>
  <c r="Y35" i="2"/>
  <c r="W35" i="2"/>
  <c r="AV34" i="2"/>
  <c r="AQ34" i="2"/>
  <c r="AL34" i="2"/>
  <c r="AB34" i="2"/>
  <c r="AA34" i="2"/>
  <c r="Z34" i="2"/>
  <c r="AI34" i="2" s="1"/>
  <c r="Y34" i="2"/>
  <c r="AH34" i="2" s="1"/>
  <c r="W34" i="2"/>
  <c r="AV16" i="2"/>
  <c r="AQ16" i="2"/>
  <c r="AL16" i="2"/>
  <c r="AI16" i="2"/>
  <c r="AH16" i="2"/>
  <c r="AA16" i="2"/>
  <c r="Z16" i="2"/>
  <c r="Y16" i="2"/>
  <c r="W16" i="2"/>
  <c r="AV15" i="2"/>
  <c r="AQ15" i="2"/>
  <c r="AL15" i="2"/>
  <c r="AH15" i="2"/>
  <c r="AA15" i="2"/>
  <c r="Z15" i="2"/>
  <c r="AI15" i="2" s="1"/>
  <c r="Y15" i="2"/>
  <c r="W15" i="2"/>
  <c r="AV14" i="2"/>
  <c r="AQ14" i="2"/>
  <c r="AL14" i="2"/>
  <c r="AH14" i="2"/>
  <c r="AA14" i="2"/>
  <c r="Z14" i="2"/>
  <c r="AI14" i="2" s="1"/>
  <c r="Y14" i="2"/>
  <c r="AB14" i="2" s="1"/>
  <c r="W14" i="2"/>
  <c r="AV13" i="2"/>
  <c r="AQ13" i="2"/>
  <c r="AL13" i="2"/>
  <c r="AI13" i="2"/>
  <c r="AA13" i="2"/>
  <c r="Z13" i="2"/>
  <c r="Y13" i="2"/>
  <c r="W13" i="2"/>
  <c r="AV12" i="2"/>
  <c r="AQ12" i="2"/>
  <c r="AL12" i="2"/>
  <c r="AH12" i="2"/>
  <c r="AA12" i="2"/>
  <c r="Z12" i="2"/>
  <c r="AI12" i="2" s="1"/>
  <c r="Y12" i="2"/>
  <c r="W12" i="2"/>
  <c r="AV11" i="2"/>
  <c r="AQ11" i="2"/>
  <c r="AL11" i="2"/>
  <c r="AI11" i="2"/>
  <c r="AA11" i="2"/>
  <c r="Z11" i="2"/>
  <c r="AB11" i="2" s="1"/>
  <c r="Y11" i="2"/>
  <c r="AH11" i="2" s="1"/>
  <c r="W11" i="2"/>
  <c r="AV10" i="2"/>
  <c r="AQ10" i="2"/>
  <c r="AL10" i="2"/>
  <c r="AH10" i="2"/>
  <c r="AA10" i="2"/>
  <c r="Z10" i="2"/>
  <c r="Y10" i="2"/>
  <c r="W10" i="2"/>
  <c r="AV9" i="2"/>
  <c r="AQ9" i="2"/>
  <c r="AL9" i="2"/>
  <c r="AC9" i="2"/>
  <c r="AA9" i="2"/>
  <c r="Z9" i="2"/>
  <c r="AI9" i="2" s="1"/>
  <c r="Y9" i="2"/>
  <c r="AB9" i="2" s="1"/>
  <c r="AD9" i="2" s="1"/>
  <c r="W9" i="2"/>
  <c r="AV8" i="2"/>
  <c r="AQ8" i="2"/>
  <c r="AL8" i="2"/>
  <c r="AI8" i="2"/>
  <c r="AH8" i="2"/>
  <c r="AA8" i="2"/>
  <c r="Z8" i="2"/>
  <c r="Y8" i="2"/>
  <c r="AB8" i="2" s="1"/>
  <c r="W8" i="2"/>
  <c r="AV7" i="2"/>
  <c r="AQ7" i="2"/>
  <c r="AL7" i="2"/>
  <c r="AI7" i="2"/>
  <c r="AA7" i="2"/>
  <c r="AB7" i="2" s="1"/>
  <c r="Z7" i="2"/>
  <c r="Y7" i="2"/>
  <c r="AH7" i="2" s="1"/>
  <c r="W7" i="2"/>
  <c r="BG57" i="1"/>
  <c r="BC57" i="1"/>
  <c r="AS57" i="1"/>
  <c r="AO57" i="1"/>
  <c r="AI57" i="1"/>
  <c r="AH57" i="1"/>
  <c r="AE57" i="1"/>
  <c r="AD57" i="1"/>
  <c r="V57" i="1"/>
  <c r="W57" i="1" s="1"/>
  <c r="Y57" i="1" s="1"/>
  <c r="U57" i="1"/>
  <c r="BG56" i="1"/>
  <c r="BC56" i="1"/>
  <c r="AS56" i="1"/>
  <c r="AO56" i="1"/>
  <c r="AH56" i="1"/>
  <c r="AI56" i="1" s="1"/>
  <c r="AD56" i="1"/>
  <c r="AE56" i="1" s="1"/>
  <c r="Y56" i="1"/>
  <c r="V56" i="1"/>
  <c r="W56" i="1" s="1"/>
  <c r="U56" i="1"/>
  <c r="BG55" i="1"/>
  <c r="BC55" i="1"/>
  <c r="AS55" i="1"/>
  <c r="AO55" i="1"/>
  <c r="AI55" i="1"/>
  <c r="AH55" i="1"/>
  <c r="AD55" i="1"/>
  <c r="AE55" i="1" s="1"/>
  <c r="V55" i="1"/>
  <c r="W55" i="1" s="1"/>
  <c r="Y55" i="1" s="1"/>
  <c r="U55" i="1"/>
  <c r="BG54" i="1"/>
  <c r="BC54" i="1"/>
  <c r="AS54" i="1"/>
  <c r="AO54" i="1"/>
  <c r="AI54" i="1"/>
  <c r="AH54" i="1"/>
  <c r="AD54" i="1"/>
  <c r="AE54" i="1" s="1"/>
  <c r="V54" i="1"/>
  <c r="W54" i="1" s="1"/>
  <c r="Y54" i="1" s="1"/>
  <c r="AC54" i="1" s="1"/>
  <c r="AB54" i="1" s="1"/>
  <c r="AT54" i="1" s="1"/>
  <c r="AU54" i="1" s="1"/>
  <c r="AZ54" i="1" s="1"/>
  <c r="AY54" i="1" s="1"/>
  <c r="U54" i="1"/>
  <c r="BG53" i="1"/>
  <c r="BC53" i="1"/>
  <c r="AS53" i="1"/>
  <c r="AO53" i="1"/>
  <c r="AI53" i="1"/>
  <c r="AH53" i="1"/>
  <c r="AD53" i="1"/>
  <c r="AE53" i="1" s="1"/>
  <c r="V53" i="1"/>
  <c r="W53" i="1" s="1"/>
  <c r="Y53" i="1" s="1"/>
  <c r="AC53" i="1" s="1"/>
  <c r="U53" i="1"/>
  <c r="BG52" i="1"/>
  <c r="BC52" i="1"/>
  <c r="AS52" i="1"/>
  <c r="AO52" i="1"/>
  <c r="AH52" i="1"/>
  <c r="AI52" i="1" s="1"/>
  <c r="AE52" i="1"/>
  <c r="AD52" i="1"/>
  <c r="W52" i="1"/>
  <c r="Y52" i="1" s="1"/>
  <c r="X52" i="1" s="1"/>
  <c r="Z52" i="1" s="1"/>
  <c r="V52" i="1"/>
  <c r="U52" i="1"/>
  <c r="BG51" i="1"/>
  <c r="BC51" i="1"/>
  <c r="AS51" i="1"/>
  <c r="AO51" i="1"/>
  <c r="AH51" i="1"/>
  <c r="AI51" i="1" s="1"/>
  <c r="AE51" i="1"/>
  <c r="AD51" i="1"/>
  <c r="W51" i="1"/>
  <c r="Y51" i="1" s="1"/>
  <c r="V51" i="1"/>
  <c r="U51" i="1"/>
  <c r="BG50" i="1"/>
  <c r="BC50" i="1"/>
  <c r="AS50" i="1"/>
  <c r="AO50" i="1"/>
  <c r="AH50" i="1"/>
  <c r="AI50" i="1" s="1"/>
  <c r="AE50" i="1"/>
  <c r="AD50" i="1"/>
  <c r="W50" i="1"/>
  <c r="Y50" i="1" s="1"/>
  <c r="V50" i="1"/>
  <c r="U50" i="1"/>
  <c r="BG49" i="1"/>
  <c r="BC49" i="1"/>
  <c r="AS49" i="1"/>
  <c r="AO49" i="1"/>
  <c r="AH49" i="1"/>
  <c r="AI49" i="1" s="1"/>
  <c r="AE49" i="1"/>
  <c r="AD49" i="1"/>
  <c r="Y49" i="1"/>
  <c r="W49" i="1"/>
  <c r="V49" i="1"/>
  <c r="U49" i="1"/>
  <c r="BG48" i="1"/>
  <c r="BC48" i="1"/>
  <c r="AS48" i="1"/>
  <c r="AO48" i="1"/>
  <c r="AI48" i="1"/>
  <c r="AH48" i="1"/>
  <c r="AD48" i="1"/>
  <c r="AE48" i="1" s="1"/>
  <c r="Y48" i="1"/>
  <c r="V48" i="1"/>
  <c r="W48" i="1" s="1"/>
  <c r="U48" i="1"/>
  <c r="BG47" i="1"/>
  <c r="BC47" i="1"/>
  <c r="AS47" i="1"/>
  <c r="AO47" i="1"/>
  <c r="AI47" i="1"/>
  <c r="AH47" i="1"/>
  <c r="AD47" i="1"/>
  <c r="AE47" i="1" s="1"/>
  <c r="V47" i="1"/>
  <c r="W47" i="1" s="1"/>
  <c r="Y47" i="1" s="1"/>
  <c r="U47" i="1"/>
  <c r="BG46" i="1"/>
  <c r="BC46" i="1"/>
  <c r="AS46" i="1"/>
  <c r="AO46" i="1"/>
  <c r="AI46" i="1"/>
  <c r="AH46" i="1"/>
  <c r="AD46" i="1"/>
  <c r="AE46" i="1" s="1"/>
  <c r="V46" i="1"/>
  <c r="W46" i="1" s="1"/>
  <c r="Y46" i="1" s="1"/>
  <c r="AC46" i="1" s="1"/>
  <c r="AB46" i="1" s="1"/>
  <c r="AT46" i="1" s="1"/>
  <c r="AU46" i="1" s="1"/>
  <c r="AZ46" i="1" s="1"/>
  <c r="AY46" i="1" s="1"/>
  <c r="U46" i="1"/>
  <c r="BG45" i="1"/>
  <c r="BC45" i="1"/>
  <c r="AS45" i="1"/>
  <c r="AO45" i="1"/>
  <c r="AI45" i="1"/>
  <c r="AH45" i="1"/>
  <c r="AD45" i="1"/>
  <c r="AE45" i="1" s="1"/>
  <c r="V45" i="1"/>
  <c r="W45" i="1" s="1"/>
  <c r="Y45" i="1" s="1"/>
  <c r="X45" i="1" s="1"/>
  <c r="U45" i="1"/>
  <c r="BG44" i="1"/>
  <c r="BC44" i="1"/>
  <c r="AS44" i="1"/>
  <c r="AO44" i="1"/>
  <c r="AH44" i="1"/>
  <c r="AI44" i="1" s="1"/>
  <c r="AE44" i="1"/>
  <c r="AD44" i="1"/>
  <c r="W44" i="1"/>
  <c r="Y44" i="1" s="1"/>
  <c r="X44" i="1" s="1"/>
  <c r="Z44" i="1" s="1"/>
  <c r="V44" i="1"/>
  <c r="U44" i="1"/>
  <c r="BG43" i="1"/>
  <c r="BC43" i="1"/>
  <c r="AS43" i="1"/>
  <c r="AO43" i="1"/>
  <c r="AH43" i="1"/>
  <c r="AI43" i="1" s="1"/>
  <c r="AE43" i="1"/>
  <c r="AD43" i="1"/>
  <c r="W43" i="1"/>
  <c r="Y43" i="1" s="1"/>
  <c r="V43" i="1"/>
  <c r="U43" i="1"/>
  <c r="BG42" i="1"/>
  <c r="BC42" i="1"/>
  <c r="AS42" i="1"/>
  <c r="AO42" i="1"/>
  <c r="AH42" i="1"/>
  <c r="AI42" i="1" s="1"/>
  <c r="AE42" i="1"/>
  <c r="AD42" i="1"/>
  <c r="W42" i="1"/>
  <c r="Y42" i="1" s="1"/>
  <c r="V42" i="1"/>
  <c r="U42" i="1"/>
  <c r="BG41" i="1"/>
  <c r="BC41" i="1"/>
  <c r="AS41" i="1"/>
  <c r="AO41" i="1"/>
  <c r="AH41" i="1"/>
  <c r="AI41" i="1" s="1"/>
  <c r="AE41" i="1"/>
  <c r="AD41" i="1"/>
  <c r="Y41" i="1"/>
  <c r="W41" i="1"/>
  <c r="V41" i="1"/>
  <c r="U41" i="1"/>
  <c r="BG40" i="1"/>
  <c r="BC40" i="1"/>
  <c r="AS40" i="1"/>
  <c r="AO40" i="1"/>
  <c r="AH40" i="1"/>
  <c r="AI40" i="1" s="1"/>
  <c r="AD40" i="1"/>
  <c r="AE40" i="1" s="1"/>
  <c r="V40" i="1"/>
  <c r="W40" i="1" s="1"/>
  <c r="Y40" i="1" s="1"/>
  <c r="U40" i="1"/>
  <c r="BG39" i="1"/>
  <c r="BC39" i="1"/>
  <c r="AS39" i="1"/>
  <c r="AO39" i="1"/>
  <c r="AI39" i="1"/>
  <c r="AH39" i="1"/>
  <c r="AD39" i="1"/>
  <c r="AE39" i="1" s="1"/>
  <c r="V39" i="1"/>
  <c r="W39" i="1" s="1"/>
  <c r="Y39" i="1" s="1"/>
  <c r="U39" i="1"/>
  <c r="BG38" i="1"/>
  <c r="BC38" i="1"/>
  <c r="AS38" i="1"/>
  <c r="AO38" i="1"/>
  <c r="AI38" i="1"/>
  <c r="AK38" i="1" s="1"/>
  <c r="AJ38" i="1" s="1"/>
  <c r="AH38" i="1"/>
  <c r="AD38" i="1"/>
  <c r="AE38" i="1" s="1"/>
  <c r="V38" i="1"/>
  <c r="W38" i="1" s="1"/>
  <c r="Y38" i="1" s="1"/>
  <c r="AC38" i="1" s="1"/>
  <c r="AB38" i="1" s="1"/>
  <c r="AT38" i="1" s="1"/>
  <c r="AU38" i="1" s="1"/>
  <c r="AZ38" i="1" s="1"/>
  <c r="AY38" i="1" s="1"/>
  <c r="U38" i="1"/>
  <c r="BG16" i="1"/>
  <c r="BC16" i="1"/>
  <c r="AS16" i="1"/>
  <c r="AO16" i="1"/>
  <c r="AH16" i="1"/>
  <c r="AI16" i="1" s="1"/>
  <c r="AD16" i="1"/>
  <c r="AE16" i="1" s="1"/>
  <c r="V16" i="1"/>
  <c r="W16" i="1" s="1"/>
  <c r="Y16" i="1" s="1"/>
  <c r="U16" i="1"/>
  <c r="BG15" i="1"/>
  <c r="BC15" i="1"/>
  <c r="AS15" i="1"/>
  <c r="AO15" i="1"/>
  <c r="AI15" i="1"/>
  <c r="AH15" i="1"/>
  <c r="AD15" i="1"/>
  <c r="AE15" i="1" s="1"/>
  <c r="V15" i="1"/>
  <c r="W15" i="1" s="1"/>
  <c r="Y15" i="1" s="1"/>
  <c r="U15" i="1"/>
  <c r="BG14" i="1"/>
  <c r="BC14" i="1"/>
  <c r="AS14" i="1"/>
  <c r="AO14" i="1"/>
  <c r="AQ14" i="1" s="1"/>
  <c r="AI14" i="1"/>
  <c r="AK14" i="1" s="1"/>
  <c r="AJ14" i="1" s="1"/>
  <c r="AH14" i="1"/>
  <c r="AD14" i="1"/>
  <c r="AE14" i="1" s="1"/>
  <c r="Y14" i="1"/>
  <c r="AC14" i="1" s="1"/>
  <c r="W14" i="1"/>
  <c r="V14" i="1"/>
  <c r="U14" i="1"/>
  <c r="BG13" i="1"/>
  <c r="BC13" i="1"/>
  <c r="AS13" i="1"/>
  <c r="AO13" i="1"/>
  <c r="AH13" i="1"/>
  <c r="AI13" i="1" s="1"/>
  <c r="AD13" i="1"/>
  <c r="AE13" i="1" s="1"/>
  <c r="V13" i="1"/>
  <c r="W13" i="1" s="1"/>
  <c r="Y13" i="1" s="1"/>
  <c r="U13" i="1"/>
  <c r="BG12" i="1"/>
  <c r="BC12" i="1"/>
  <c r="AS12" i="1"/>
  <c r="AO12" i="1"/>
  <c r="AI12" i="1"/>
  <c r="AH12" i="1"/>
  <c r="AD12" i="1"/>
  <c r="AE12" i="1" s="1"/>
  <c r="V12" i="1"/>
  <c r="W12" i="1" s="1"/>
  <c r="Y12" i="1" s="1"/>
  <c r="U12" i="1"/>
  <c r="BG11" i="1"/>
  <c r="BC11" i="1"/>
  <c r="AS11" i="1"/>
  <c r="AO11" i="1"/>
  <c r="AH11" i="1"/>
  <c r="AI11" i="1" s="1"/>
  <c r="AD11" i="1"/>
  <c r="AE11" i="1" s="1"/>
  <c r="V11" i="1"/>
  <c r="W11" i="1" s="1"/>
  <c r="Y11" i="1" s="1"/>
  <c r="U11" i="1"/>
  <c r="BG10" i="1"/>
  <c r="BC10" i="1"/>
  <c r="AS10" i="1"/>
  <c r="AO10" i="1"/>
  <c r="AI10" i="1"/>
  <c r="AH10" i="1"/>
  <c r="AD10" i="1"/>
  <c r="AE10" i="1" s="1"/>
  <c r="V10" i="1"/>
  <c r="W10" i="1" s="1"/>
  <c r="Y10" i="1" s="1"/>
  <c r="U10" i="1"/>
  <c r="BG9" i="1"/>
  <c r="BC9" i="1"/>
  <c r="AS9" i="1"/>
  <c r="AO9" i="1"/>
  <c r="AH9" i="1"/>
  <c r="AI9" i="1" s="1"/>
  <c r="AD9" i="1"/>
  <c r="AE9" i="1" s="1"/>
  <c r="V9" i="1"/>
  <c r="W9" i="1" s="1"/>
  <c r="Y9" i="1" s="1"/>
  <c r="U9" i="1"/>
  <c r="BG8" i="1"/>
  <c r="BC8" i="1"/>
  <c r="AS8" i="1"/>
  <c r="AO8" i="1"/>
  <c r="AH8" i="1"/>
  <c r="AI8" i="1" s="1"/>
  <c r="AE8" i="1"/>
  <c r="AD8" i="1"/>
  <c r="W8" i="1"/>
  <c r="Y8" i="1" s="1"/>
  <c r="V8" i="1"/>
  <c r="U8" i="1"/>
  <c r="BG7" i="1"/>
  <c r="BC7" i="1"/>
  <c r="AS7" i="1"/>
  <c r="AO7" i="1"/>
  <c r="AH7" i="1"/>
  <c r="AI7" i="1" s="1"/>
  <c r="AD7" i="1"/>
  <c r="AE7" i="1" s="1"/>
  <c r="V7" i="1"/>
  <c r="W7" i="1" s="1"/>
  <c r="Y7" i="1" s="1"/>
  <c r="U7" i="1"/>
  <c r="AY4" i="1"/>
  <c r="AW4" i="1"/>
  <c r="Z9" i="3" l="1"/>
  <c r="Z8" i="3"/>
  <c r="Z10" i="3"/>
  <c r="Z11" i="3"/>
  <c r="Z12" i="3"/>
  <c r="Z13" i="3"/>
  <c r="Z14" i="3"/>
  <c r="Z15" i="3"/>
  <c r="Z16" i="3"/>
  <c r="AG8" i="3"/>
  <c r="BH8" i="3" s="1"/>
  <c r="BI8" i="3" s="1"/>
  <c r="BR8" i="3" s="1"/>
  <c r="BQ8" i="3" s="1"/>
  <c r="BD8" i="3"/>
  <c r="BE8" i="3" s="1"/>
  <c r="BP8" i="3" s="1"/>
  <c r="BO8" i="3" s="1"/>
  <c r="AJ10" i="3"/>
  <c r="AG10" i="3"/>
  <c r="AB46" i="3"/>
  <c r="AD46" i="3" s="1"/>
  <c r="AH46" i="3"/>
  <c r="AJ11" i="3"/>
  <c r="AG11" i="3"/>
  <c r="AJ17" i="3"/>
  <c r="AG17" i="3"/>
  <c r="AJ12" i="3"/>
  <c r="AG12" i="3"/>
  <c r="AB41" i="3"/>
  <c r="AD41" i="3" s="1"/>
  <c r="AH41" i="3"/>
  <c r="AB43" i="3"/>
  <c r="AD43" i="3" s="1"/>
  <c r="AH43" i="3"/>
  <c r="AJ13" i="3"/>
  <c r="AG13" i="3"/>
  <c r="AJ14" i="3"/>
  <c r="AG14" i="3"/>
  <c r="AB35" i="3"/>
  <c r="AD35" i="3" s="1"/>
  <c r="AH35" i="3"/>
  <c r="AJ15" i="3"/>
  <c r="AG15" i="3"/>
  <c r="AJ16" i="3"/>
  <c r="AG16" i="3"/>
  <c r="AB42" i="3"/>
  <c r="AD42" i="3" s="1"/>
  <c r="AH42" i="3"/>
  <c r="CC35" i="3"/>
  <c r="CC36" i="3"/>
  <c r="CC37" i="3"/>
  <c r="AH38" i="3"/>
  <c r="CC38" i="3"/>
  <c r="AH39" i="3"/>
  <c r="CC39" i="3"/>
  <c r="CC40" i="3"/>
  <c r="CC41" i="3"/>
  <c r="CC42" i="3"/>
  <c r="CC43" i="3"/>
  <c r="CC44" i="3"/>
  <c r="CC45" i="3"/>
  <c r="CC46" i="3"/>
  <c r="AH47" i="3"/>
  <c r="CC47" i="3"/>
  <c r="CC48" i="3"/>
  <c r="CC49" i="3"/>
  <c r="CC50" i="3"/>
  <c r="CC51" i="3"/>
  <c r="CC52" i="3"/>
  <c r="CC53" i="3"/>
  <c r="CC54" i="3"/>
  <c r="CJ55" i="3"/>
  <c r="CK55" i="3" s="1"/>
  <c r="CM55" i="3" s="1"/>
  <c r="BW55" i="3"/>
  <c r="CP55" i="3"/>
  <c r="CC55" i="3"/>
  <c r="AB67" i="3"/>
  <c r="AD67" i="3" s="1"/>
  <c r="AH67" i="3"/>
  <c r="AB69" i="3"/>
  <c r="AD69" i="3" s="1"/>
  <c r="AH69" i="3"/>
  <c r="AB71" i="3"/>
  <c r="AD71" i="3" s="1"/>
  <c r="AH71" i="3"/>
  <c r="Z95" i="3"/>
  <c r="V95" i="3"/>
  <c r="AC95" i="3" s="1"/>
  <c r="CJ95" i="3"/>
  <c r="CK95" i="3" s="1"/>
  <c r="CM95" i="3" s="1"/>
  <c r="BW95" i="3"/>
  <c r="V36" i="3"/>
  <c r="AC36" i="3" s="1"/>
  <c r="V37" i="3"/>
  <c r="AC37" i="3" s="1"/>
  <c r="V40" i="3"/>
  <c r="AC40" i="3" s="1"/>
  <c r="V44" i="3"/>
  <c r="AC44" i="3" s="1"/>
  <c r="V45" i="3"/>
  <c r="AC45" i="3" s="1"/>
  <c r="V48" i="3"/>
  <c r="AC48" i="3" s="1"/>
  <c r="V49" i="3"/>
  <c r="AC49" i="3" s="1"/>
  <c r="V50" i="3"/>
  <c r="AC50" i="3" s="1"/>
  <c r="V51" i="3"/>
  <c r="AC51" i="3" s="1"/>
  <c r="V52" i="3"/>
  <c r="AC52" i="3" s="1"/>
  <c r="V53" i="3"/>
  <c r="AC53" i="3" s="1"/>
  <c r="V54" i="3"/>
  <c r="AC54" i="3" s="1"/>
  <c r="V55" i="3"/>
  <c r="AC55" i="3" s="1"/>
  <c r="AB76" i="3"/>
  <c r="AD76" i="3" s="1"/>
  <c r="AH76" i="3"/>
  <c r="AB98" i="3"/>
  <c r="AD98" i="3" s="1"/>
  <c r="AH98" i="3"/>
  <c r="CP35" i="3"/>
  <c r="CR35" i="3" s="1"/>
  <c r="CT35" i="3" s="1"/>
  <c r="CP36" i="3"/>
  <c r="CR36" i="3" s="1"/>
  <c r="CT36" i="3" s="1"/>
  <c r="CP37" i="3"/>
  <c r="CR37" i="3" s="1"/>
  <c r="CT37" i="3" s="1"/>
  <c r="CP38" i="3"/>
  <c r="CR38" i="3" s="1"/>
  <c r="CT38" i="3" s="1"/>
  <c r="CP39" i="3"/>
  <c r="CR39" i="3" s="1"/>
  <c r="CT39" i="3" s="1"/>
  <c r="CP40" i="3"/>
  <c r="CR40" i="3" s="1"/>
  <c r="CT40" i="3" s="1"/>
  <c r="CP41" i="3"/>
  <c r="CR41" i="3" s="1"/>
  <c r="CT41" i="3" s="1"/>
  <c r="CP42" i="3"/>
  <c r="CR42" i="3" s="1"/>
  <c r="CT42" i="3" s="1"/>
  <c r="CP43" i="3"/>
  <c r="CR43" i="3" s="1"/>
  <c r="CT43" i="3" s="1"/>
  <c r="CP44" i="3"/>
  <c r="CR44" i="3" s="1"/>
  <c r="CT44" i="3" s="1"/>
  <c r="CP45" i="3"/>
  <c r="CR45" i="3" s="1"/>
  <c r="CT45" i="3" s="1"/>
  <c r="CP46" i="3"/>
  <c r="CR46" i="3" s="1"/>
  <c r="CT46" i="3" s="1"/>
  <c r="CP47" i="3"/>
  <c r="CR47" i="3" s="1"/>
  <c r="CT47" i="3" s="1"/>
  <c r="Z48" i="3"/>
  <c r="CP48" i="3"/>
  <c r="CR48" i="3" s="1"/>
  <c r="CT48" i="3" s="1"/>
  <c r="Z49" i="3"/>
  <c r="CP49" i="3"/>
  <c r="CR49" i="3" s="1"/>
  <c r="CT49" i="3" s="1"/>
  <c r="Z50" i="3"/>
  <c r="CP50" i="3"/>
  <c r="CR50" i="3" s="1"/>
  <c r="CT50" i="3" s="1"/>
  <c r="Z51" i="3"/>
  <c r="CP51" i="3"/>
  <c r="CR51" i="3" s="1"/>
  <c r="CT51" i="3" s="1"/>
  <c r="Z52" i="3"/>
  <c r="CP52" i="3"/>
  <c r="CR52" i="3" s="1"/>
  <c r="CT52" i="3" s="1"/>
  <c r="Z53" i="3"/>
  <c r="CP53" i="3"/>
  <c r="CR53" i="3" s="1"/>
  <c r="CT53" i="3" s="1"/>
  <c r="Z54" i="3"/>
  <c r="CP54" i="3"/>
  <c r="CR54" i="3" s="1"/>
  <c r="CT54" i="3" s="1"/>
  <c r="Z55" i="3"/>
  <c r="CR55" i="3"/>
  <c r="CT55" i="3" s="1"/>
  <c r="AB73" i="3"/>
  <c r="AD73" i="3" s="1"/>
  <c r="AH73" i="3"/>
  <c r="AH135" i="3"/>
  <c r="AB135" i="3"/>
  <c r="AD135" i="3" s="1"/>
  <c r="AB56" i="3"/>
  <c r="AD56" i="3" s="1"/>
  <c r="AH56" i="3"/>
  <c r="AB74" i="3"/>
  <c r="AD74" i="3" s="1"/>
  <c r="AH74" i="3"/>
  <c r="AG9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AB57" i="3"/>
  <c r="AD57" i="3" s="1"/>
  <c r="AH57" i="3"/>
  <c r="AB78" i="3"/>
  <c r="AD78" i="3" s="1"/>
  <c r="AH78" i="3"/>
  <c r="AB83" i="3"/>
  <c r="AD83" i="3" s="1"/>
  <c r="AH83" i="3"/>
  <c r="AB66" i="3"/>
  <c r="AD66" i="3" s="1"/>
  <c r="AH66" i="3"/>
  <c r="AB68" i="3"/>
  <c r="AD68" i="3" s="1"/>
  <c r="AH68" i="3"/>
  <c r="AB70" i="3"/>
  <c r="AD70" i="3" s="1"/>
  <c r="AH70" i="3"/>
  <c r="AB75" i="3"/>
  <c r="AD75" i="3" s="1"/>
  <c r="AH75" i="3"/>
  <c r="AB72" i="3"/>
  <c r="AD72" i="3" s="1"/>
  <c r="AH72" i="3"/>
  <c r="AB77" i="3"/>
  <c r="AD77" i="3" s="1"/>
  <c r="AH77" i="3"/>
  <c r="CC56" i="3"/>
  <c r="CC57" i="3"/>
  <c r="AH58" i="3"/>
  <c r="CC58" i="3"/>
  <c r="AH59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J79" i="3"/>
  <c r="CK79" i="3" s="1"/>
  <c r="CM79" i="3" s="1"/>
  <c r="BW79" i="3"/>
  <c r="CP79" i="3"/>
  <c r="CR79" i="3" s="1"/>
  <c r="CT79" i="3" s="1"/>
  <c r="CC79" i="3"/>
  <c r="AH79" i="3"/>
  <c r="BW87" i="3"/>
  <c r="V60" i="3"/>
  <c r="AC60" i="3" s="1"/>
  <c r="V61" i="3"/>
  <c r="AC61" i="3" s="1"/>
  <c r="V62" i="3"/>
  <c r="AC62" i="3" s="1"/>
  <c r="V63" i="3"/>
  <c r="AC63" i="3" s="1"/>
  <c r="V64" i="3"/>
  <c r="AC64" i="3" s="1"/>
  <c r="V65" i="3"/>
  <c r="AC65" i="3" s="1"/>
  <c r="Z93" i="3"/>
  <c r="V93" i="3"/>
  <c r="AC93" i="3" s="1"/>
  <c r="Z114" i="3"/>
  <c r="V114" i="3"/>
  <c r="AC114" i="3" s="1"/>
  <c r="BW114" i="3"/>
  <c r="CJ114" i="3"/>
  <c r="AH117" i="3"/>
  <c r="AB117" i="3"/>
  <c r="AD117" i="3" s="1"/>
  <c r="CP56" i="3"/>
  <c r="CR56" i="3" s="1"/>
  <c r="CT56" i="3" s="1"/>
  <c r="CP57" i="3"/>
  <c r="CR57" i="3" s="1"/>
  <c r="CT57" i="3" s="1"/>
  <c r="CP58" i="3"/>
  <c r="CR58" i="3" s="1"/>
  <c r="CT58" i="3" s="1"/>
  <c r="Z59" i="3"/>
  <c r="CP59" i="3"/>
  <c r="CR59" i="3" s="1"/>
  <c r="CT59" i="3" s="1"/>
  <c r="Z60" i="3"/>
  <c r="CP60" i="3"/>
  <c r="CR60" i="3" s="1"/>
  <c r="CT60" i="3" s="1"/>
  <c r="Z61" i="3"/>
  <c r="CP61" i="3"/>
  <c r="CR61" i="3" s="1"/>
  <c r="CT61" i="3" s="1"/>
  <c r="Z62" i="3"/>
  <c r="CP62" i="3"/>
  <c r="CR62" i="3" s="1"/>
  <c r="CT62" i="3" s="1"/>
  <c r="Z63" i="3"/>
  <c r="CP63" i="3"/>
  <c r="CR63" i="3" s="1"/>
  <c r="CT63" i="3" s="1"/>
  <c r="Z64" i="3"/>
  <c r="CP64" i="3"/>
  <c r="CR64" i="3" s="1"/>
  <c r="CT64" i="3" s="1"/>
  <c r="Z65" i="3"/>
  <c r="CP65" i="3"/>
  <c r="CR65" i="3" s="1"/>
  <c r="CT65" i="3" s="1"/>
  <c r="CP66" i="3"/>
  <c r="CR66" i="3" s="1"/>
  <c r="CT66" i="3" s="1"/>
  <c r="CP67" i="3"/>
  <c r="CR67" i="3" s="1"/>
  <c r="CT67" i="3" s="1"/>
  <c r="CP68" i="3"/>
  <c r="CR68" i="3" s="1"/>
  <c r="CT68" i="3" s="1"/>
  <c r="CP69" i="3"/>
  <c r="CR69" i="3" s="1"/>
  <c r="CT69" i="3" s="1"/>
  <c r="CP70" i="3"/>
  <c r="CR70" i="3" s="1"/>
  <c r="CT70" i="3" s="1"/>
  <c r="AB82" i="3"/>
  <c r="AD82" i="3" s="1"/>
  <c r="AH82" i="3"/>
  <c r="AJ107" i="3"/>
  <c r="AG107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CK84" i="3"/>
  <c r="CM84" i="3" s="1"/>
  <c r="AB86" i="3"/>
  <c r="AD86" i="3" s="1"/>
  <c r="AH86" i="3"/>
  <c r="CJ87" i="3"/>
  <c r="CK87" i="3" s="1"/>
  <c r="CM87" i="3" s="1"/>
  <c r="Z91" i="3"/>
  <c r="V91" i="3"/>
  <c r="AC91" i="3" s="1"/>
  <c r="BW93" i="3"/>
  <c r="CK98" i="3"/>
  <c r="CM98" i="3" s="1"/>
  <c r="Z103" i="3"/>
  <c r="V103" i="3"/>
  <c r="AC103" i="3" s="1"/>
  <c r="AB107" i="3"/>
  <c r="AD107" i="3" s="1"/>
  <c r="AB84" i="3"/>
  <c r="AD84" i="3" s="1"/>
  <c r="AH84" i="3"/>
  <c r="Z89" i="3"/>
  <c r="V89" i="3"/>
  <c r="AC89" i="3" s="1"/>
  <c r="Z101" i="3"/>
  <c r="V101" i="3"/>
  <c r="AC101" i="3" s="1"/>
  <c r="AJ109" i="3"/>
  <c r="AG109" i="3"/>
  <c r="AH115" i="3"/>
  <c r="AB115" i="3"/>
  <c r="AD115" i="3" s="1"/>
  <c r="AH133" i="3"/>
  <c r="AB133" i="3"/>
  <c r="AD133" i="3" s="1"/>
  <c r="AB81" i="3"/>
  <c r="AD81" i="3" s="1"/>
  <c r="AH81" i="3"/>
  <c r="CJ85" i="3"/>
  <c r="CK85" i="3" s="1"/>
  <c r="CM85" i="3" s="1"/>
  <c r="V87" i="3"/>
  <c r="AC87" i="3" s="1"/>
  <c r="AB90" i="3"/>
  <c r="AD90" i="3" s="1"/>
  <c r="AH90" i="3"/>
  <c r="Z97" i="3"/>
  <c r="V97" i="3"/>
  <c r="AC97" i="3" s="1"/>
  <c r="Z99" i="3"/>
  <c r="V99" i="3"/>
  <c r="AC99" i="3" s="1"/>
  <c r="AB109" i="3"/>
  <c r="AD109" i="3" s="1"/>
  <c r="AH113" i="3"/>
  <c r="AB113" i="3"/>
  <c r="AD113" i="3" s="1"/>
  <c r="Z118" i="3"/>
  <c r="V118" i="3"/>
  <c r="AC118" i="3" s="1"/>
  <c r="BW118" i="3"/>
  <c r="CJ118" i="3"/>
  <c r="V85" i="3"/>
  <c r="AC85" i="3" s="1"/>
  <c r="BW89" i="3"/>
  <c r="CJ93" i="3"/>
  <c r="CK93" i="3" s="1"/>
  <c r="CM93" i="3" s="1"/>
  <c r="BW101" i="3"/>
  <c r="AJ111" i="3"/>
  <c r="AG111" i="3"/>
  <c r="CC80" i="3"/>
  <c r="CC81" i="3"/>
  <c r="CC82" i="3"/>
  <c r="CC83" i="3"/>
  <c r="CJ84" i="3"/>
  <c r="CJ86" i="3"/>
  <c r="CK86" i="3" s="1"/>
  <c r="CM86" i="3" s="1"/>
  <c r="CJ88" i="3"/>
  <c r="CK88" i="3" s="1"/>
  <c r="CM88" i="3" s="1"/>
  <c r="CJ90" i="3"/>
  <c r="CK90" i="3" s="1"/>
  <c r="CM90" i="3" s="1"/>
  <c r="CJ92" i="3"/>
  <c r="CK92" i="3" s="1"/>
  <c r="CM92" i="3" s="1"/>
  <c r="CJ94" i="3"/>
  <c r="CK94" i="3" s="1"/>
  <c r="CM94" i="3" s="1"/>
  <c r="CJ96" i="3"/>
  <c r="CK96" i="3" s="1"/>
  <c r="CM96" i="3" s="1"/>
  <c r="CJ98" i="3"/>
  <c r="CJ100" i="3"/>
  <c r="CK100" i="3" s="1"/>
  <c r="CM100" i="3" s="1"/>
  <c r="CJ102" i="3"/>
  <c r="CK102" i="3" s="1"/>
  <c r="CM102" i="3" s="1"/>
  <c r="AH104" i="3"/>
  <c r="CJ104" i="3"/>
  <c r="CK104" i="3" s="1"/>
  <c r="CM104" i="3" s="1"/>
  <c r="AH106" i="3"/>
  <c r="CJ106" i="3"/>
  <c r="CK106" i="3" s="1"/>
  <c r="CM106" i="3" s="1"/>
  <c r="AH108" i="3"/>
  <c r="CJ108" i="3"/>
  <c r="CK108" i="3" s="1"/>
  <c r="CM108" i="3" s="1"/>
  <c r="AH110" i="3"/>
  <c r="CJ110" i="3"/>
  <c r="CK110" i="3" s="1"/>
  <c r="CM110" i="3" s="1"/>
  <c r="BW130" i="3"/>
  <c r="Z130" i="3"/>
  <c r="V130" i="3"/>
  <c r="AC130" i="3" s="1"/>
  <c r="CJ130" i="3"/>
  <c r="V80" i="3"/>
  <c r="AC80" i="3" s="1"/>
  <c r="V88" i="3"/>
  <c r="AC88" i="3" s="1"/>
  <c r="V92" i="3"/>
  <c r="AC92" i="3" s="1"/>
  <c r="V94" i="3"/>
  <c r="AC94" i="3" s="1"/>
  <c r="V96" i="3"/>
  <c r="AC96" i="3" s="1"/>
  <c r="V100" i="3"/>
  <c r="AC100" i="3" s="1"/>
  <c r="V102" i="3"/>
  <c r="AC102" i="3" s="1"/>
  <c r="CK114" i="3"/>
  <c r="CM114" i="3" s="1"/>
  <c r="CK118" i="3"/>
  <c r="CM118" i="3" s="1"/>
  <c r="AH121" i="3"/>
  <c r="AB121" i="3"/>
  <c r="AD121" i="3" s="1"/>
  <c r="AH125" i="3"/>
  <c r="AB125" i="3"/>
  <c r="AD125" i="3" s="1"/>
  <c r="Z80" i="3"/>
  <c r="CP80" i="3"/>
  <c r="CR80" i="3" s="1"/>
  <c r="CT80" i="3" s="1"/>
  <c r="CP81" i="3"/>
  <c r="CR81" i="3" s="1"/>
  <c r="CT81" i="3" s="1"/>
  <c r="CP82" i="3"/>
  <c r="CR82" i="3" s="1"/>
  <c r="CT82" i="3" s="1"/>
  <c r="CP83" i="3"/>
  <c r="CR83" i="3" s="1"/>
  <c r="CT83" i="3" s="1"/>
  <c r="Z88" i="3"/>
  <c r="Z90" i="3"/>
  <c r="Z92" i="3"/>
  <c r="Z94" i="3"/>
  <c r="Z96" i="3"/>
  <c r="CK122" i="3"/>
  <c r="CM122" i="3" s="1"/>
  <c r="BW136" i="3"/>
  <c r="Z136" i="3"/>
  <c r="V136" i="3"/>
  <c r="AC136" i="3" s="1"/>
  <c r="CJ136" i="3"/>
  <c r="CK136" i="3" s="1"/>
  <c r="CM136" i="3" s="1"/>
  <c r="BW80" i="3"/>
  <c r="BW81" i="3"/>
  <c r="BW82" i="3"/>
  <c r="BW83" i="3"/>
  <c r="Z112" i="3"/>
  <c r="V112" i="3"/>
  <c r="AC112" i="3" s="1"/>
  <c r="Z116" i="3"/>
  <c r="V116" i="3"/>
  <c r="AC116" i="3" s="1"/>
  <c r="AH143" i="3"/>
  <c r="AB143" i="3"/>
  <c r="AD143" i="3" s="1"/>
  <c r="CJ105" i="3"/>
  <c r="CK105" i="3" s="1"/>
  <c r="CM105" i="3" s="1"/>
  <c r="CJ107" i="3"/>
  <c r="CK107" i="3" s="1"/>
  <c r="CM107" i="3" s="1"/>
  <c r="CJ109" i="3"/>
  <c r="CK109" i="3" s="1"/>
  <c r="CM109" i="3" s="1"/>
  <c r="CJ111" i="3"/>
  <c r="CK111" i="3" s="1"/>
  <c r="CM111" i="3" s="1"/>
  <c r="BW111" i="3"/>
  <c r="AH129" i="3"/>
  <c r="AB129" i="3"/>
  <c r="AD129" i="3" s="1"/>
  <c r="AH141" i="3"/>
  <c r="AB141" i="3"/>
  <c r="AD141" i="3" s="1"/>
  <c r="CK144" i="3"/>
  <c r="CM144" i="3" s="1"/>
  <c r="AH147" i="3"/>
  <c r="AB147" i="3"/>
  <c r="AD147" i="3" s="1"/>
  <c r="V105" i="3"/>
  <c r="AC105" i="3" s="1"/>
  <c r="AH119" i="3"/>
  <c r="AB119" i="3"/>
  <c r="AD119" i="3" s="1"/>
  <c r="AH123" i="3"/>
  <c r="AB123" i="3"/>
  <c r="AD123" i="3" s="1"/>
  <c r="AH127" i="3"/>
  <c r="AB127" i="3"/>
  <c r="AD127" i="3" s="1"/>
  <c r="AH137" i="3"/>
  <c r="AB137" i="3"/>
  <c r="AD137" i="3" s="1"/>
  <c r="AH139" i="3"/>
  <c r="AB139" i="3"/>
  <c r="AD139" i="3" s="1"/>
  <c r="Z111" i="3"/>
  <c r="CK120" i="3"/>
  <c r="CM120" i="3" s="1"/>
  <c r="AH131" i="3"/>
  <c r="AB131" i="3"/>
  <c r="AD131" i="3" s="1"/>
  <c r="CK140" i="3"/>
  <c r="CM140" i="3" s="1"/>
  <c r="BW113" i="3"/>
  <c r="BW115" i="3"/>
  <c r="BW117" i="3"/>
  <c r="BW119" i="3"/>
  <c r="BW121" i="3"/>
  <c r="BW123" i="3"/>
  <c r="BW125" i="3"/>
  <c r="BW127" i="3"/>
  <c r="BW148" i="3"/>
  <c r="Z148" i="3"/>
  <c r="CJ148" i="3"/>
  <c r="CK148" i="3" s="1"/>
  <c r="CM148" i="3" s="1"/>
  <c r="V148" i="3"/>
  <c r="AC148" i="3" s="1"/>
  <c r="AH151" i="3"/>
  <c r="AB151" i="3"/>
  <c r="AD151" i="3" s="1"/>
  <c r="CJ120" i="3"/>
  <c r="CJ122" i="3"/>
  <c r="CJ124" i="3"/>
  <c r="CK124" i="3" s="1"/>
  <c r="CM124" i="3" s="1"/>
  <c r="CJ126" i="3"/>
  <c r="CK126" i="3" s="1"/>
  <c r="CM126" i="3" s="1"/>
  <c r="V120" i="3"/>
  <c r="AC120" i="3" s="1"/>
  <c r="V122" i="3"/>
  <c r="AC122" i="3" s="1"/>
  <c r="V124" i="3"/>
  <c r="AC124" i="3" s="1"/>
  <c r="V126" i="3"/>
  <c r="AC126" i="3" s="1"/>
  <c r="V128" i="3"/>
  <c r="AC128" i="3" s="1"/>
  <c r="CK130" i="3"/>
  <c r="CM130" i="3" s="1"/>
  <c r="CK133" i="3"/>
  <c r="CM133" i="3" s="1"/>
  <c r="BW140" i="3"/>
  <c r="Z140" i="3"/>
  <c r="V140" i="3"/>
  <c r="AC140" i="3" s="1"/>
  <c r="BW142" i="3"/>
  <c r="Z142" i="3"/>
  <c r="V142" i="3"/>
  <c r="AC142" i="3" s="1"/>
  <c r="BW144" i="3"/>
  <c r="Z144" i="3"/>
  <c r="V144" i="3"/>
  <c r="AC144" i="3" s="1"/>
  <c r="BW146" i="3"/>
  <c r="CJ146" i="3"/>
  <c r="CK146" i="3" s="1"/>
  <c r="CM146" i="3" s="1"/>
  <c r="Z146" i="3"/>
  <c r="V146" i="3"/>
  <c r="AC146" i="3" s="1"/>
  <c r="AH149" i="3"/>
  <c r="AB149" i="3"/>
  <c r="AD149" i="3" s="1"/>
  <c r="AH155" i="3"/>
  <c r="AB155" i="3"/>
  <c r="AD155" i="3" s="1"/>
  <c r="Z128" i="3"/>
  <c r="CK128" i="3"/>
  <c r="CM128" i="3" s="1"/>
  <c r="BW138" i="3"/>
  <c r="Z138" i="3"/>
  <c r="V138" i="3"/>
  <c r="AC138" i="3" s="1"/>
  <c r="AH145" i="3"/>
  <c r="AB145" i="3"/>
  <c r="AD145" i="3" s="1"/>
  <c r="AG152" i="3"/>
  <c r="AJ152" i="3"/>
  <c r="AH163" i="3"/>
  <c r="AB163" i="3"/>
  <c r="AD163" i="3" s="1"/>
  <c r="BW132" i="3"/>
  <c r="Z132" i="3"/>
  <c r="V132" i="3"/>
  <c r="AC132" i="3" s="1"/>
  <c r="BW134" i="3"/>
  <c r="Z134" i="3"/>
  <c r="V134" i="3"/>
  <c r="AC134" i="3" s="1"/>
  <c r="AB150" i="3"/>
  <c r="AD150" i="3" s="1"/>
  <c r="AH150" i="3"/>
  <c r="AH157" i="3"/>
  <c r="AB157" i="3"/>
  <c r="AD157" i="3" s="1"/>
  <c r="BW129" i="3"/>
  <c r="BW131" i="3"/>
  <c r="BW133" i="3"/>
  <c r="BW135" i="3"/>
  <c r="BW137" i="3"/>
  <c r="BW139" i="3"/>
  <c r="BW141" i="3"/>
  <c r="BW143" i="3"/>
  <c r="BW145" i="3"/>
  <c r="BW180" i="3"/>
  <c r="Z180" i="3"/>
  <c r="V180" i="3"/>
  <c r="AC180" i="3" s="1"/>
  <c r="CJ180" i="3"/>
  <c r="CK180" i="3" s="1"/>
  <c r="CM180" i="3" s="1"/>
  <c r="BW158" i="3"/>
  <c r="Z158" i="3"/>
  <c r="BW174" i="3"/>
  <c r="Z174" i="3"/>
  <c r="V174" i="3"/>
  <c r="AC174" i="3" s="1"/>
  <c r="CJ174" i="3"/>
  <c r="CK174" i="3" s="1"/>
  <c r="CM174" i="3" s="1"/>
  <c r="BW182" i="3"/>
  <c r="CJ182" i="3"/>
  <c r="Z182" i="3"/>
  <c r="V182" i="3"/>
  <c r="AC182" i="3" s="1"/>
  <c r="BW156" i="3"/>
  <c r="Z156" i="3"/>
  <c r="BW160" i="3"/>
  <c r="Z160" i="3"/>
  <c r="BW162" i="3"/>
  <c r="Z162" i="3"/>
  <c r="BW164" i="3"/>
  <c r="CJ164" i="3"/>
  <c r="Z164" i="3"/>
  <c r="BW154" i="3"/>
  <c r="Z154" i="3"/>
  <c r="V156" i="3"/>
  <c r="AC156" i="3" s="1"/>
  <c r="AH158" i="3"/>
  <c r="V160" i="3"/>
  <c r="AC160" i="3" s="1"/>
  <c r="V162" i="3"/>
  <c r="AC162" i="3" s="1"/>
  <c r="V164" i="3"/>
  <c r="AC164" i="3" s="1"/>
  <c r="BW176" i="3"/>
  <c r="Z176" i="3"/>
  <c r="V176" i="3"/>
  <c r="AC176" i="3" s="1"/>
  <c r="CJ176" i="3"/>
  <c r="CK176" i="3" s="1"/>
  <c r="CM176" i="3" s="1"/>
  <c r="CJ129" i="3"/>
  <c r="CK129" i="3" s="1"/>
  <c r="CM129" i="3" s="1"/>
  <c r="CJ131" i="3"/>
  <c r="CK131" i="3" s="1"/>
  <c r="CM131" i="3" s="1"/>
  <c r="CJ135" i="3"/>
  <c r="CK135" i="3" s="1"/>
  <c r="CM135" i="3" s="1"/>
  <c r="CJ137" i="3"/>
  <c r="CK137" i="3" s="1"/>
  <c r="CM137" i="3" s="1"/>
  <c r="CJ139" i="3"/>
  <c r="CK139" i="3" s="1"/>
  <c r="CM139" i="3" s="1"/>
  <c r="BW152" i="3"/>
  <c r="Z152" i="3"/>
  <c r="V154" i="3"/>
  <c r="AC154" i="3" s="1"/>
  <c r="AH159" i="3"/>
  <c r="AB159" i="3"/>
  <c r="AD159" i="3" s="1"/>
  <c r="AH161" i="3"/>
  <c r="AB161" i="3"/>
  <c r="AD161" i="3" s="1"/>
  <c r="BW150" i="3"/>
  <c r="Z150" i="3"/>
  <c r="AH153" i="3"/>
  <c r="AB153" i="3"/>
  <c r="AD153" i="3" s="1"/>
  <c r="BW178" i="3"/>
  <c r="Z178" i="3"/>
  <c r="V178" i="3"/>
  <c r="AC178" i="3" s="1"/>
  <c r="CJ178" i="3"/>
  <c r="CK178" i="3" s="1"/>
  <c r="CM178" i="3" s="1"/>
  <c r="AH191" i="3"/>
  <c r="AB191" i="3"/>
  <c r="AD191" i="3" s="1"/>
  <c r="AH193" i="3"/>
  <c r="AB193" i="3"/>
  <c r="AD193" i="3" s="1"/>
  <c r="Z147" i="3"/>
  <c r="Z149" i="3"/>
  <c r="Z151" i="3"/>
  <c r="Z153" i="3"/>
  <c r="Z155" i="3"/>
  <c r="Z157" i="3"/>
  <c r="Z161" i="3"/>
  <c r="CK170" i="3"/>
  <c r="CM170" i="3" s="1"/>
  <c r="BW172" i="3"/>
  <c r="Z172" i="3"/>
  <c r="V172" i="3"/>
  <c r="AC172" i="3" s="1"/>
  <c r="AH187" i="3"/>
  <c r="AB187" i="3"/>
  <c r="AD187" i="3" s="1"/>
  <c r="BW147" i="3"/>
  <c r="BW149" i="3"/>
  <c r="BW151" i="3"/>
  <c r="BW153" i="3"/>
  <c r="BW155" i="3"/>
  <c r="BW157" i="3"/>
  <c r="BW159" i="3"/>
  <c r="BW161" i="3"/>
  <c r="BW163" i="3"/>
  <c r="CK172" i="3"/>
  <c r="CM172" i="3" s="1"/>
  <c r="AH189" i="3"/>
  <c r="AB189" i="3"/>
  <c r="AD189" i="3" s="1"/>
  <c r="CK164" i="3"/>
  <c r="CM164" i="3" s="1"/>
  <c r="BW166" i="3"/>
  <c r="Z166" i="3"/>
  <c r="V166" i="3"/>
  <c r="AC166" i="3" s="1"/>
  <c r="AB169" i="3"/>
  <c r="AD169" i="3" s="1"/>
  <c r="AH169" i="3"/>
  <c r="AH195" i="3"/>
  <c r="AB195" i="3"/>
  <c r="AD195" i="3" s="1"/>
  <c r="BW168" i="3"/>
  <c r="Z168" i="3"/>
  <c r="V168" i="3"/>
  <c r="AC168" i="3" s="1"/>
  <c r="CJ147" i="3"/>
  <c r="CK147" i="3" s="1"/>
  <c r="CM147" i="3" s="1"/>
  <c r="CJ149" i="3"/>
  <c r="CK149" i="3" s="1"/>
  <c r="CM149" i="3" s="1"/>
  <c r="CJ151" i="3"/>
  <c r="CK151" i="3" s="1"/>
  <c r="CM151" i="3" s="1"/>
  <c r="CJ153" i="3"/>
  <c r="CK153" i="3" s="1"/>
  <c r="CM153" i="3" s="1"/>
  <c r="CJ155" i="3"/>
  <c r="CK155" i="3" s="1"/>
  <c r="CM155" i="3" s="1"/>
  <c r="CJ157" i="3"/>
  <c r="CK157" i="3" s="1"/>
  <c r="CM157" i="3" s="1"/>
  <c r="CJ163" i="3"/>
  <c r="CK163" i="3" s="1"/>
  <c r="CM163" i="3" s="1"/>
  <c r="CJ166" i="3"/>
  <c r="CK166" i="3" s="1"/>
  <c r="CM166" i="3" s="1"/>
  <c r="CK168" i="3"/>
  <c r="CM168" i="3" s="1"/>
  <c r="AH185" i="3"/>
  <c r="AB185" i="3"/>
  <c r="AD185" i="3" s="1"/>
  <c r="BW170" i="3"/>
  <c r="Z170" i="3"/>
  <c r="V170" i="3"/>
  <c r="AC170" i="3" s="1"/>
  <c r="AB173" i="3"/>
  <c r="AD173" i="3" s="1"/>
  <c r="AH173" i="3"/>
  <c r="AH183" i="3"/>
  <c r="AB183" i="3"/>
  <c r="AD183" i="3" s="1"/>
  <c r="AH197" i="3"/>
  <c r="AB197" i="3"/>
  <c r="AD197" i="3" s="1"/>
  <c r="V212" i="3"/>
  <c r="AC212" i="3" s="1"/>
  <c r="BW212" i="3"/>
  <c r="CJ212" i="3"/>
  <c r="CK212" i="3" s="1"/>
  <c r="CM212" i="3" s="1"/>
  <c r="Z212" i="3"/>
  <c r="CJ165" i="3"/>
  <c r="CK165" i="3" s="1"/>
  <c r="CM165" i="3" s="1"/>
  <c r="CJ167" i="3"/>
  <c r="CK167" i="3" s="1"/>
  <c r="CM167" i="3" s="1"/>
  <c r="CJ169" i="3"/>
  <c r="CK169" i="3" s="1"/>
  <c r="CM169" i="3" s="1"/>
  <c r="CJ171" i="3"/>
  <c r="CK171" i="3" s="1"/>
  <c r="CM171" i="3" s="1"/>
  <c r="CJ173" i="3"/>
  <c r="CK173" i="3" s="1"/>
  <c r="CM173" i="3" s="1"/>
  <c r="CJ175" i="3"/>
  <c r="CK175" i="3" s="1"/>
  <c r="CM175" i="3" s="1"/>
  <c r="CJ177" i="3"/>
  <c r="CK177" i="3" s="1"/>
  <c r="CM177" i="3" s="1"/>
  <c r="CJ179" i="3"/>
  <c r="CK179" i="3" s="1"/>
  <c r="CM179" i="3" s="1"/>
  <c r="CJ181" i="3"/>
  <c r="CK181" i="3" s="1"/>
  <c r="CM181" i="3" s="1"/>
  <c r="CK182" i="3"/>
  <c r="CM182" i="3" s="1"/>
  <c r="BW184" i="3"/>
  <c r="Z184" i="3"/>
  <c r="V184" i="3"/>
  <c r="AC184" i="3" s="1"/>
  <c r="V165" i="3"/>
  <c r="AC165" i="3" s="1"/>
  <c r="V167" i="3"/>
  <c r="AC167" i="3" s="1"/>
  <c r="V171" i="3"/>
  <c r="AC171" i="3" s="1"/>
  <c r="V175" i="3"/>
  <c r="AC175" i="3" s="1"/>
  <c r="V177" i="3"/>
  <c r="AC177" i="3" s="1"/>
  <c r="V179" i="3"/>
  <c r="AC179" i="3" s="1"/>
  <c r="V181" i="3"/>
  <c r="AC181" i="3" s="1"/>
  <c r="BW186" i="3"/>
  <c r="Z186" i="3"/>
  <c r="V186" i="3"/>
  <c r="AC186" i="3" s="1"/>
  <c r="BW188" i="3"/>
  <c r="Z188" i="3"/>
  <c r="V188" i="3"/>
  <c r="AC188" i="3" s="1"/>
  <c r="BW190" i="3"/>
  <c r="Z190" i="3"/>
  <c r="V190" i="3"/>
  <c r="AC190" i="3" s="1"/>
  <c r="BW192" i="3"/>
  <c r="Z192" i="3"/>
  <c r="V192" i="3"/>
  <c r="AC192" i="3" s="1"/>
  <c r="BW194" i="3"/>
  <c r="Z194" i="3"/>
  <c r="V194" i="3"/>
  <c r="AC194" i="3" s="1"/>
  <c r="BW196" i="3"/>
  <c r="Z196" i="3"/>
  <c r="V196" i="3"/>
  <c r="AC196" i="3" s="1"/>
  <c r="V214" i="3"/>
  <c r="AC214" i="3" s="1"/>
  <c r="CJ214" i="3"/>
  <c r="CK214" i="3" s="1"/>
  <c r="CM214" i="3" s="1"/>
  <c r="BW214" i="3"/>
  <c r="Z214" i="3"/>
  <c r="Z175" i="3"/>
  <c r="Z177" i="3"/>
  <c r="Z179" i="3"/>
  <c r="Z181" i="3"/>
  <c r="CJ184" i="3"/>
  <c r="CK184" i="3" s="1"/>
  <c r="CM184" i="3" s="1"/>
  <c r="CK186" i="3"/>
  <c r="CM186" i="3" s="1"/>
  <c r="BW198" i="3"/>
  <c r="Z198" i="3"/>
  <c r="V198" i="3"/>
  <c r="AC198" i="3" s="1"/>
  <c r="CJ186" i="3"/>
  <c r="CJ188" i="3"/>
  <c r="CK188" i="3" s="1"/>
  <c r="CM188" i="3" s="1"/>
  <c r="CJ190" i="3"/>
  <c r="CK190" i="3" s="1"/>
  <c r="CM190" i="3" s="1"/>
  <c r="CJ192" i="3"/>
  <c r="CK192" i="3" s="1"/>
  <c r="CM192" i="3" s="1"/>
  <c r="CJ194" i="3"/>
  <c r="CK194" i="3" s="1"/>
  <c r="CM194" i="3" s="1"/>
  <c r="CJ196" i="3"/>
  <c r="CK196" i="3" s="1"/>
  <c r="CM196" i="3" s="1"/>
  <c r="CJ198" i="3"/>
  <c r="Z187" i="3"/>
  <c r="Z189" i="3"/>
  <c r="Z191" i="3"/>
  <c r="Z193" i="3"/>
  <c r="Z195" i="3"/>
  <c r="V200" i="3"/>
  <c r="AC200" i="3" s="1"/>
  <c r="BW200" i="3"/>
  <c r="CJ200" i="3"/>
  <c r="CK200" i="3" s="1"/>
  <c r="CM200" i="3" s="1"/>
  <c r="BW183" i="3"/>
  <c r="BW185" i="3"/>
  <c r="BW187" i="3"/>
  <c r="BW189" i="3"/>
  <c r="BW191" i="3"/>
  <c r="BW193" i="3"/>
  <c r="BW195" i="3"/>
  <c r="BW197" i="3"/>
  <c r="CK198" i="3"/>
  <c r="CM198" i="3" s="1"/>
  <c r="Z200" i="3"/>
  <c r="V204" i="3"/>
  <c r="AC204" i="3" s="1"/>
  <c r="BW204" i="3"/>
  <c r="V206" i="3"/>
  <c r="AC206" i="3" s="1"/>
  <c r="BW206" i="3"/>
  <c r="V208" i="3"/>
  <c r="AC208" i="3" s="1"/>
  <c r="BW208" i="3"/>
  <c r="V210" i="3"/>
  <c r="AC210" i="3" s="1"/>
  <c r="BW210" i="3"/>
  <c r="AB211" i="3"/>
  <c r="AD211" i="3" s="1"/>
  <c r="AH211" i="3"/>
  <c r="CK206" i="3"/>
  <c r="CM206" i="3" s="1"/>
  <c r="AH216" i="3"/>
  <c r="AB216" i="3"/>
  <c r="AD216" i="3" s="1"/>
  <c r="CJ183" i="3"/>
  <c r="CK183" i="3" s="1"/>
  <c r="CM183" i="3" s="1"/>
  <c r="CJ185" i="3"/>
  <c r="CK185" i="3" s="1"/>
  <c r="CM185" i="3" s="1"/>
  <c r="CJ187" i="3"/>
  <c r="CK187" i="3" s="1"/>
  <c r="CM187" i="3" s="1"/>
  <c r="CJ189" i="3"/>
  <c r="CK189" i="3" s="1"/>
  <c r="CM189" i="3" s="1"/>
  <c r="CJ191" i="3"/>
  <c r="CK191" i="3" s="1"/>
  <c r="CM191" i="3" s="1"/>
  <c r="CJ193" i="3"/>
  <c r="CK193" i="3" s="1"/>
  <c r="CM193" i="3" s="1"/>
  <c r="CJ195" i="3"/>
  <c r="CK195" i="3" s="1"/>
  <c r="CM195" i="3" s="1"/>
  <c r="CJ197" i="3"/>
  <c r="CK197" i="3" s="1"/>
  <c r="CM197" i="3" s="1"/>
  <c r="V202" i="3"/>
  <c r="AC202" i="3" s="1"/>
  <c r="BW202" i="3"/>
  <c r="CJ202" i="3"/>
  <c r="CK202" i="3" s="1"/>
  <c r="CM202" i="3" s="1"/>
  <c r="CJ204" i="3"/>
  <c r="CK204" i="3" s="1"/>
  <c r="CM204" i="3" s="1"/>
  <c r="CJ206" i="3"/>
  <c r="CJ208" i="3"/>
  <c r="CK208" i="3" s="1"/>
  <c r="CM208" i="3" s="1"/>
  <c r="CJ210" i="3"/>
  <c r="CK210" i="3" s="1"/>
  <c r="CM210" i="3" s="1"/>
  <c r="Z202" i="3"/>
  <c r="CK203" i="3"/>
  <c r="CM203" i="3" s="1"/>
  <c r="BW216" i="3"/>
  <c r="BW217" i="3"/>
  <c r="Z217" i="3"/>
  <c r="CJ217" i="3"/>
  <c r="Z218" i="3"/>
  <c r="V218" i="3"/>
  <c r="AC218" i="3" s="1"/>
  <c r="CJ199" i="3"/>
  <c r="CK199" i="3" s="1"/>
  <c r="CM199" i="3" s="1"/>
  <c r="CJ201" i="3"/>
  <c r="CK201" i="3" s="1"/>
  <c r="CM201" i="3" s="1"/>
  <c r="CJ203" i="3"/>
  <c r="CJ205" i="3"/>
  <c r="CK205" i="3" s="1"/>
  <c r="CM205" i="3" s="1"/>
  <c r="CJ207" i="3"/>
  <c r="CK207" i="3" s="1"/>
  <c r="CM207" i="3" s="1"/>
  <c r="CJ209" i="3"/>
  <c r="CK209" i="3" s="1"/>
  <c r="CM209" i="3" s="1"/>
  <c r="CJ211" i="3"/>
  <c r="CK211" i="3" s="1"/>
  <c r="CM211" i="3" s="1"/>
  <c r="CJ213" i="3"/>
  <c r="CK213" i="3" s="1"/>
  <c r="CM213" i="3" s="1"/>
  <c r="AH215" i="3"/>
  <c r="CJ215" i="3"/>
  <c r="CK215" i="3" s="1"/>
  <c r="CM215" i="3" s="1"/>
  <c r="V217" i="3"/>
  <c r="AC217" i="3" s="1"/>
  <c r="V199" i="3"/>
  <c r="AC199" i="3" s="1"/>
  <c r="V201" i="3"/>
  <c r="AC201" i="3" s="1"/>
  <c r="V203" i="3"/>
  <c r="AC203" i="3" s="1"/>
  <c r="V205" i="3"/>
  <c r="AC205" i="3" s="1"/>
  <c r="V207" i="3"/>
  <c r="AC207" i="3" s="1"/>
  <c r="V209" i="3"/>
  <c r="AC209" i="3" s="1"/>
  <c r="V213" i="3"/>
  <c r="AC213" i="3" s="1"/>
  <c r="CJ216" i="3"/>
  <c r="CK216" i="3" s="1"/>
  <c r="CM216" i="3" s="1"/>
  <c r="CK218" i="3"/>
  <c r="CM218" i="3" s="1"/>
  <c r="CK219" i="3"/>
  <c r="CM219" i="3" s="1"/>
  <c r="CK235" i="3"/>
  <c r="CM235" i="3" s="1"/>
  <c r="CK217" i="3"/>
  <c r="CM217" i="3" s="1"/>
  <c r="CJ219" i="3"/>
  <c r="CJ221" i="3"/>
  <c r="CK221" i="3" s="1"/>
  <c r="CM221" i="3" s="1"/>
  <c r="CJ223" i="3"/>
  <c r="CK223" i="3" s="1"/>
  <c r="CM223" i="3" s="1"/>
  <c r="CJ225" i="3"/>
  <c r="CK225" i="3" s="1"/>
  <c r="CM225" i="3" s="1"/>
  <c r="CJ227" i="3"/>
  <c r="CK227" i="3" s="1"/>
  <c r="CM227" i="3" s="1"/>
  <c r="CJ229" i="3"/>
  <c r="CK229" i="3" s="1"/>
  <c r="CM229" i="3" s="1"/>
  <c r="CJ231" i="3"/>
  <c r="CK231" i="3" s="1"/>
  <c r="CM231" i="3" s="1"/>
  <c r="CJ233" i="3"/>
  <c r="CK233" i="3" s="1"/>
  <c r="CM233" i="3" s="1"/>
  <c r="CJ235" i="3"/>
  <c r="CJ237" i="3"/>
  <c r="CK237" i="3" s="1"/>
  <c r="CM237" i="3" s="1"/>
  <c r="V219" i="3"/>
  <c r="AC219" i="3" s="1"/>
  <c r="V221" i="3"/>
  <c r="AC221" i="3" s="1"/>
  <c r="V223" i="3"/>
  <c r="AC223" i="3" s="1"/>
  <c r="V225" i="3"/>
  <c r="AC225" i="3" s="1"/>
  <c r="V227" i="3"/>
  <c r="AC227" i="3" s="1"/>
  <c r="V229" i="3"/>
  <c r="AC229" i="3" s="1"/>
  <c r="V231" i="3"/>
  <c r="AC231" i="3" s="1"/>
  <c r="V233" i="3"/>
  <c r="AC233" i="3" s="1"/>
  <c r="V235" i="3"/>
  <c r="AC235" i="3" s="1"/>
  <c r="V237" i="3"/>
  <c r="AC237" i="3" s="1"/>
  <c r="Z219" i="3"/>
  <c r="Z221" i="3"/>
  <c r="Z223" i="3"/>
  <c r="Z225" i="3"/>
  <c r="Z227" i="3"/>
  <c r="Z229" i="3"/>
  <c r="Z231" i="3"/>
  <c r="Z233" i="3"/>
  <c r="Z237" i="3"/>
  <c r="CJ220" i="3"/>
  <c r="CK220" i="3" s="1"/>
  <c r="CM220" i="3" s="1"/>
  <c r="CJ222" i="3"/>
  <c r="CK222" i="3" s="1"/>
  <c r="CM222" i="3" s="1"/>
  <c r="CJ224" i="3"/>
  <c r="CK224" i="3" s="1"/>
  <c r="CM224" i="3" s="1"/>
  <c r="CJ226" i="3"/>
  <c r="CK226" i="3" s="1"/>
  <c r="CM226" i="3" s="1"/>
  <c r="CJ228" i="3"/>
  <c r="CK228" i="3" s="1"/>
  <c r="CM228" i="3" s="1"/>
  <c r="CJ230" i="3"/>
  <c r="CK230" i="3" s="1"/>
  <c r="CM230" i="3" s="1"/>
  <c r="CJ232" i="3"/>
  <c r="CK232" i="3" s="1"/>
  <c r="CM232" i="3" s="1"/>
  <c r="CJ234" i="3"/>
  <c r="CK234" i="3" s="1"/>
  <c r="CM234" i="3" s="1"/>
  <c r="CJ236" i="3"/>
  <c r="CK236" i="3" s="1"/>
  <c r="CM236" i="3" s="1"/>
  <c r="CJ238" i="3"/>
  <c r="CK238" i="3" s="1"/>
  <c r="CM238" i="3" s="1"/>
  <c r="V220" i="3"/>
  <c r="AC220" i="3" s="1"/>
  <c r="V222" i="3"/>
  <c r="AC222" i="3" s="1"/>
  <c r="V224" i="3"/>
  <c r="AC224" i="3" s="1"/>
  <c r="V226" i="3"/>
  <c r="AC226" i="3" s="1"/>
  <c r="V228" i="3"/>
  <c r="AC228" i="3" s="1"/>
  <c r="V230" i="3"/>
  <c r="AC230" i="3" s="1"/>
  <c r="V232" i="3"/>
  <c r="AC232" i="3" s="1"/>
  <c r="V234" i="3"/>
  <c r="AC234" i="3" s="1"/>
  <c r="V236" i="3"/>
  <c r="AC236" i="3" s="1"/>
  <c r="V238" i="3"/>
  <c r="AC238" i="3" s="1"/>
  <c r="AE9" i="2"/>
  <c r="AF9" i="2" s="1"/>
  <c r="AC7" i="2"/>
  <c r="AD7" i="2"/>
  <c r="AE37" i="2"/>
  <c r="AJ37" i="2" s="1"/>
  <c r="AF37" i="2"/>
  <c r="AE41" i="2"/>
  <c r="AF41" i="2" s="1"/>
  <c r="AC47" i="2"/>
  <c r="AD47" i="2" s="1"/>
  <c r="AI10" i="2"/>
  <c r="AB10" i="2"/>
  <c r="AH13" i="2"/>
  <c r="AB13" i="2"/>
  <c r="AC36" i="2"/>
  <c r="AC43" i="2"/>
  <c r="AD43" i="2" s="1"/>
  <c r="AC50" i="2"/>
  <c r="AD50" i="2"/>
  <c r="AH51" i="2"/>
  <c r="AB51" i="2"/>
  <c r="AC11" i="2"/>
  <c r="AD11" i="2" s="1"/>
  <c r="AC52" i="2"/>
  <c r="AD52" i="2" s="1"/>
  <c r="AC8" i="2"/>
  <c r="AC14" i="2"/>
  <c r="AB16" i="2"/>
  <c r="AJ41" i="2"/>
  <c r="AD42" i="2"/>
  <c r="AC44" i="2"/>
  <c r="AE39" i="2"/>
  <c r="AJ39" i="2" s="1"/>
  <c r="AF39" i="2"/>
  <c r="AD46" i="2"/>
  <c r="AD38" i="2"/>
  <c r="AI53" i="2"/>
  <c r="AB12" i="2"/>
  <c r="AC45" i="2"/>
  <c r="AD48" i="2"/>
  <c r="AB49" i="2"/>
  <c r="AR41" i="2"/>
  <c r="AS41" i="2" s="1"/>
  <c r="AM41" i="2"/>
  <c r="AN41" i="2" s="1"/>
  <c r="AC53" i="2"/>
  <c r="AD53" i="2" s="1"/>
  <c r="AC34" i="2"/>
  <c r="AD34" i="2" s="1"/>
  <c r="AH9" i="2"/>
  <c r="AJ9" i="2"/>
  <c r="AB15" i="2"/>
  <c r="AC38" i="2"/>
  <c r="AH46" i="2"/>
  <c r="AD35" i="2"/>
  <c r="AC35" i="2"/>
  <c r="AW41" i="2"/>
  <c r="AX41" i="2" s="1"/>
  <c r="AC46" i="2"/>
  <c r="AD40" i="2"/>
  <c r="AH37" i="2"/>
  <c r="AH45" i="2"/>
  <c r="AB14" i="1"/>
  <c r="AG14" i="1"/>
  <c r="AF14" i="1" s="1"/>
  <c r="AC16" i="1"/>
  <c r="AB16" i="1" s="1"/>
  <c r="X16" i="1"/>
  <c r="Z16" i="1" s="1"/>
  <c r="AC15" i="1"/>
  <c r="AB15" i="1" s="1"/>
  <c r="X15" i="1"/>
  <c r="Z15" i="1" s="1"/>
  <c r="X8" i="1"/>
  <c r="Z8" i="1" s="1"/>
  <c r="AC8" i="1"/>
  <c r="AB8" i="1" s="1"/>
  <c r="AG16" i="1"/>
  <c r="AF16" i="1" s="1"/>
  <c r="AB53" i="1"/>
  <c r="AQ53" i="1"/>
  <c r="AK53" i="1"/>
  <c r="AJ53" i="1" s="1"/>
  <c r="AC9" i="1"/>
  <c r="X9" i="1"/>
  <c r="Z9" i="1" s="1"/>
  <c r="X10" i="1"/>
  <c r="Z10" i="1" s="1"/>
  <c r="AC10" i="1"/>
  <c r="AP14" i="1"/>
  <c r="AX14" i="1"/>
  <c r="AW14" i="1" s="1"/>
  <c r="AC40" i="1"/>
  <c r="AB40" i="1" s="1"/>
  <c r="X40" i="1"/>
  <c r="AC11" i="1"/>
  <c r="X11" i="1"/>
  <c r="Z11" i="1" s="1"/>
  <c r="X12" i="1"/>
  <c r="Z12" i="1" s="1"/>
  <c r="AC12" i="1"/>
  <c r="AB12" i="1" s="1"/>
  <c r="AQ15" i="1"/>
  <c r="AG40" i="1"/>
  <c r="AF40" i="1" s="1"/>
  <c r="BH45" i="1"/>
  <c r="BI45" i="1" s="1"/>
  <c r="BN45" i="1" s="1"/>
  <c r="BM45" i="1" s="1"/>
  <c r="Z45" i="1"/>
  <c r="BD45" i="1"/>
  <c r="BE45" i="1" s="1"/>
  <c r="BL45" i="1" s="1"/>
  <c r="BK45" i="1" s="1"/>
  <c r="X7" i="1"/>
  <c r="Z7" i="1" s="1"/>
  <c r="AC7" i="1"/>
  <c r="AB7" i="1" s="1"/>
  <c r="AG7" i="1"/>
  <c r="AF7" i="1" s="1"/>
  <c r="AG9" i="1"/>
  <c r="AF9" i="1" s="1"/>
  <c r="AK9" i="1"/>
  <c r="AJ9" i="1" s="1"/>
  <c r="AG12" i="1"/>
  <c r="AF12" i="1" s="1"/>
  <c r="X13" i="1"/>
  <c r="Z13" i="1" s="1"/>
  <c r="AC13" i="1"/>
  <c r="AB13" i="1" s="1"/>
  <c r="AG15" i="1"/>
  <c r="AF15" i="1" s="1"/>
  <c r="X57" i="1"/>
  <c r="AC57" i="1"/>
  <c r="AK15" i="1"/>
  <c r="AJ15" i="1" s="1"/>
  <c r="AK16" i="1"/>
  <c r="AJ16" i="1" s="1"/>
  <c r="X41" i="1"/>
  <c r="AC41" i="1"/>
  <c r="AC48" i="1"/>
  <c r="X48" i="1"/>
  <c r="X49" i="1"/>
  <c r="AC49" i="1"/>
  <c r="AC56" i="1"/>
  <c r="X56" i="1"/>
  <c r="X14" i="1"/>
  <c r="Z14" i="1" s="1"/>
  <c r="AC42" i="1"/>
  <c r="X42" i="1"/>
  <c r="AK46" i="1"/>
  <c r="AJ46" i="1" s="1"/>
  <c r="AC50" i="1"/>
  <c r="AK50" i="1" s="1"/>
  <c r="AJ50" i="1" s="1"/>
  <c r="X50" i="1"/>
  <c r="AK54" i="1"/>
  <c r="AJ54" i="1" s="1"/>
  <c r="X55" i="1"/>
  <c r="AC55" i="1"/>
  <c r="AB55" i="1" s="1"/>
  <c r="X39" i="1"/>
  <c r="AC39" i="1"/>
  <c r="AB39" i="1" s="1"/>
  <c r="AQ46" i="1"/>
  <c r="X53" i="1"/>
  <c r="AQ54" i="1"/>
  <c r="X43" i="1"/>
  <c r="AC43" i="1"/>
  <c r="BD52" i="1"/>
  <c r="BE52" i="1" s="1"/>
  <c r="BL52" i="1" s="1"/>
  <c r="BK52" i="1" s="1"/>
  <c r="BH52" i="1"/>
  <c r="BI52" i="1" s="1"/>
  <c r="BN52" i="1" s="1"/>
  <c r="BM52" i="1" s="1"/>
  <c r="AQ38" i="1"/>
  <c r="AK40" i="1"/>
  <c r="AJ40" i="1" s="1"/>
  <c r="AG42" i="1"/>
  <c r="AF42" i="1" s="1"/>
  <c r="AC44" i="1"/>
  <c r="AC45" i="1"/>
  <c r="X46" i="1"/>
  <c r="AK48" i="1"/>
  <c r="AJ48" i="1" s="1"/>
  <c r="AG50" i="1"/>
  <c r="AF50" i="1" s="1"/>
  <c r="AC52" i="1"/>
  <c r="X54" i="1"/>
  <c r="AG55" i="1"/>
  <c r="AF55" i="1" s="1"/>
  <c r="AQ16" i="1"/>
  <c r="BD44" i="1"/>
  <c r="BE44" i="1" s="1"/>
  <c r="BL44" i="1" s="1"/>
  <c r="BK44" i="1" s="1"/>
  <c r="BH44" i="1"/>
  <c r="BI44" i="1" s="1"/>
  <c r="BN44" i="1" s="1"/>
  <c r="BM44" i="1" s="1"/>
  <c r="X38" i="1"/>
  <c r="AG39" i="1"/>
  <c r="AF39" i="1" s="1"/>
  <c r="AQ40" i="1"/>
  <c r="AK41" i="1"/>
  <c r="AJ41" i="1" s="1"/>
  <c r="AK42" i="1"/>
  <c r="AJ42" i="1" s="1"/>
  <c r="AG43" i="1"/>
  <c r="AF43" i="1" s="1"/>
  <c r="AG45" i="1"/>
  <c r="AF45" i="1" s="1"/>
  <c r="AA46" i="1"/>
  <c r="AQ48" i="1"/>
  <c r="AK49" i="1"/>
  <c r="AJ49" i="1" s="1"/>
  <c r="AG53" i="1"/>
  <c r="AF53" i="1" s="1"/>
  <c r="AA54" i="1"/>
  <c r="X47" i="1"/>
  <c r="AC47" i="1"/>
  <c r="AB47" i="1" s="1"/>
  <c r="AA38" i="1"/>
  <c r="AA58" i="1" s="1"/>
  <c r="AK43" i="1"/>
  <c r="AJ43" i="1" s="1"/>
  <c r="AG44" i="1"/>
  <c r="AF44" i="1" s="1"/>
  <c r="AG46" i="1"/>
  <c r="AF46" i="1" s="1"/>
  <c r="AG54" i="1"/>
  <c r="AF54" i="1" s="1"/>
  <c r="AK55" i="1"/>
  <c r="AJ55" i="1" s="1"/>
  <c r="X51" i="1"/>
  <c r="AC51" i="1"/>
  <c r="AG38" i="1"/>
  <c r="AF38" i="1" s="1"/>
  <c r="AQ41" i="1"/>
  <c r="AQ49" i="1"/>
  <c r="AQ55" i="1"/>
  <c r="AF8" i="3" l="1"/>
  <c r="AH232" i="3"/>
  <c r="AB232" i="3"/>
  <c r="AD232" i="3" s="1"/>
  <c r="AB225" i="3"/>
  <c r="AD225" i="3" s="1"/>
  <c r="AH225" i="3"/>
  <c r="AB207" i="3"/>
  <c r="AD207" i="3" s="1"/>
  <c r="AH207" i="3"/>
  <c r="AB206" i="3"/>
  <c r="AD206" i="3" s="1"/>
  <c r="AH206" i="3"/>
  <c r="AB200" i="3"/>
  <c r="AD200" i="3" s="1"/>
  <c r="AH200" i="3"/>
  <c r="AB177" i="3"/>
  <c r="AD177" i="3" s="1"/>
  <c r="AH177" i="3"/>
  <c r="AJ197" i="3"/>
  <c r="AG197" i="3"/>
  <c r="AJ183" i="3"/>
  <c r="AG183" i="3"/>
  <c r="AJ195" i="3"/>
  <c r="AG195" i="3"/>
  <c r="AJ189" i="3"/>
  <c r="AG189" i="3"/>
  <c r="AJ191" i="3"/>
  <c r="AG191" i="3"/>
  <c r="AB132" i="3"/>
  <c r="AD132" i="3" s="1"/>
  <c r="AH132" i="3"/>
  <c r="AJ145" i="3"/>
  <c r="AG145" i="3"/>
  <c r="AB144" i="3"/>
  <c r="AD144" i="3" s="1"/>
  <c r="AH144" i="3"/>
  <c r="AH120" i="3"/>
  <c r="AB120" i="3"/>
  <c r="AD120" i="3" s="1"/>
  <c r="AB148" i="3"/>
  <c r="AD148" i="3" s="1"/>
  <c r="AH148" i="3"/>
  <c r="AB102" i="3"/>
  <c r="AD102" i="3" s="1"/>
  <c r="AH102" i="3"/>
  <c r="AB130" i="3"/>
  <c r="AD130" i="3" s="1"/>
  <c r="AH130" i="3"/>
  <c r="AJ106" i="3"/>
  <c r="AG106" i="3"/>
  <c r="AH85" i="3"/>
  <c r="AB85" i="3"/>
  <c r="AD85" i="3" s="1"/>
  <c r="AB99" i="3"/>
  <c r="AD99" i="3" s="1"/>
  <c r="AH99" i="3"/>
  <c r="AJ117" i="3"/>
  <c r="AG117" i="3"/>
  <c r="AJ75" i="3"/>
  <c r="AG75" i="3"/>
  <c r="AJ83" i="3"/>
  <c r="AG83" i="3"/>
  <c r="AJ57" i="3"/>
  <c r="AG57" i="3"/>
  <c r="AB51" i="3"/>
  <c r="AD51" i="3" s="1"/>
  <c r="AH51" i="3"/>
  <c r="AB36" i="3"/>
  <c r="AD36" i="3" s="1"/>
  <c r="AH36" i="3"/>
  <c r="AJ39" i="3"/>
  <c r="AG39" i="3"/>
  <c r="AJ42" i="3"/>
  <c r="AG42" i="3"/>
  <c r="AJ35" i="3"/>
  <c r="AG35" i="3"/>
  <c r="AJ41" i="3"/>
  <c r="AG41" i="3"/>
  <c r="AH230" i="3"/>
  <c r="AB230" i="3"/>
  <c r="AD230" i="3" s="1"/>
  <c r="AB223" i="3"/>
  <c r="AD223" i="3" s="1"/>
  <c r="AH223" i="3"/>
  <c r="AB205" i="3"/>
  <c r="AD205" i="3" s="1"/>
  <c r="AH205" i="3"/>
  <c r="AJ215" i="3"/>
  <c r="AG215" i="3"/>
  <c r="AJ216" i="3"/>
  <c r="AG216" i="3"/>
  <c r="AB192" i="3"/>
  <c r="AD192" i="3" s="1"/>
  <c r="AH192" i="3"/>
  <c r="AB175" i="3"/>
  <c r="AD175" i="3" s="1"/>
  <c r="AH175" i="3"/>
  <c r="AJ173" i="3"/>
  <c r="AG173" i="3"/>
  <c r="AJ169" i="3"/>
  <c r="AG169" i="3"/>
  <c r="AB174" i="3"/>
  <c r="AD174" i="3" s="1"/>
  <c r="AH174" i="3"/>
  <c r="AB138" i="3"/>
  <c r="AD138" i="3" s="1"/>
  <c r="AH138" i="3"/>
  <c r="AJ155" i="3"/>
  <c r="AG155" i="3"/>
  <c r="AJ123" i="3"/>
  <c r="AG123" i="3"/>
  <c r="AJ141" i="3"/>
  <c r="AG141" i="3"/>
  <c r="AB100" i="3"/>
  <c r="AD100" i="3" s="1"/>
  <c r="AH100" i="3"/>
  <c r="AJ81" i="3"/>
  <c r="AG81" i="3"/>
  <c r="AH101" i="3"/>
  <c r="AB101" i="3"/>
  <c r="AD101" i="3" s="1"/>
  <c r="AH103" i="3"/>
  <c r="AB103" i="3"/>
  <c r="AD103" i="3" s="1"/>
  <c r="AJ86" i="3"/>
  <c r="AG86" i="3"/>
  <c r="AJ79" i="3"/>
  <c r="AG79" i="3"/>
  <c r="AJ56" i="3"/>
  <c r="AG56" i="3"/>
  <c r="AJ76" i="3"/>
  <c r="AG76" i="3"/>
  <c r="AB50" i="3"/>
  <c r="AD50" i="3" s="1"/>
  <c r="AH50" i="3"/>
  <c r="AJ67" i="3"/>
  <c r="AG67" i="3"/>
  <c r="AJ46" i="3"/>
  <c r="AG46" i="3"/>
  <c r="AH228" i="3"/>
  <c r="AB228" i="3"/>
  <c r="AD228" i="3" s="1"/>
  <c r="AB237" i="3"/>
  <c r="AD237" i="3" s="1"/>
  <c r="AH237" i="3"/>
  <c r="AB221" i="3"/>
  <c r="AD221" i="3" s="1"/>
  <c r="AH221" i="3"/>
  <c r="AB203" i="3"/>
  <c r="AD203" i="3" s="1"/>
  <c r="AH203" i="3"/>
  <c r="AB204" i="3"/>
  <c r="AD204" i="3" s="1"/>
  <c r="AH204" i="3"/>
  <c r="AB214" i="3"/>
  <c r="AD214" i="3" s="1"/>
  <c r="AH214" i="3"/>
  <c r="AB186" i="3"/>
  <c r="AD186" i="3" s="1"/>
  <c r="AH186" i="3"/>
  <c r="AB171" i="3"/>
  <c r="AD171" i="3" s="1"/>
  <c r="AH171" i="3"/>
  <c r="AB172" i="3"/>
  <c r="AD172" i="3" s="1"/>
  <c r="AH172" i="3"/>
  <c r="AB178" i="3"/>
  <c r="AD178" i="3" s="1"/>
  <c r="AH178" i="3"/>
  <c r="AJ161" i="3"/>
  <c r="AG161" i="3"/>
  <c r="AB164" i="3"/>
  <c r="AD164" i="3" s="1"/>
  <c r="AH164" i="3"/>
  <c r="AJ157" i="3"/>
  <c r="AG157" i="3"/>
  <c r="AJ143" i="3"/>
  <c r="AG143" i="3"/>
  <c r="AB96" i="3"/>
  <c r="AD96" i="3" s="1"/>
  <c r="AH96" i="3"/>
  <c r="AJ104" i="3"/>
  <c r="AG104" i="3"/>
  <c r="BL111" i="3"/>
  <c r="BM111" i="3" s="1"/>
  <c r="BT111" i="3" s="1"/>
  <c r="BS111" i="3" s="1"/>
  <c r="BV111" i="3"/>
  <c r="BX111" i="3" s="1"/>
  <c r="BZ111" i="3" s="1"/>
  <c r="BH111" i="3"/>
  <c r="BI111" i="3" s="1"/>
  <c r="BR111" i="3" s="1"/>
  <c r="BQ111" i="3" s="1"/>
  <c r="AF111" i="3"/>
  <c r="BD111" i="3"/>
  <c r="BE111" i="3" s="1"/>
  <c r="BP111" i="3" s="1"/>
  <c r="BO111" i="3" s="1"/>
  <c r="AB97" i="3"/>
  <c r="AD97" i="3" s="1"/>
  <c r="AH97" i="3"/>
  <c r="BV107" i="3"/>
  <c r="BX107" i="3" s="1"/>
  <c r="BZ107" i="3" s="1"/>
  <c r="BL107" i="3"/>
  <c r="BM107" i="3" s="1"/>
  <c r="BT107" i="3" s="1"/>
  <c r="BS107" i="3" s="1"/>
  <c r="BH107" i="3"/>
  <c r="BI107" i="3" s="1"/>
  <c r="BR107" i="3" s="1"/>
  <c r="BQ107" i="3" s="1"/>
  <c r="AF107" i="3"/>
  <c r="BD107" i="3"/>
  <c r="BE107" i="3" s="1"/>
  <c r="BP107" i="3" s="1"/>
  <c r="BO107" i="3" s="1"/>
  <c r="AB65" i="3"/>
  <c r="AD65" i="3" s="1"/>
  <c r="AH65" i="3"/>
  <c r="AJ59" i="3"/>
  <c r="AG59" i="3"/>
  <c r="AJ72" i="3"/>
  <c r="AG72" i="3"/>
  <c r="AJ70" i="3"/>
  <c r="AG70" i="3"/>
  <c r="AJ78" i="3"/>
  <c r="AG78" i="3"/>
  <c r="AB49" i="3"/>
  <c r="AD49" i="3" s="1"/>
  <c r="AH49" i="3"/>
  <c r="AJ38" i="3"/>
  <c r="AG38" i="3"/>
  <c r="BH16" i="3"/>
  <c r="BI16" i="3" s="1"/>
  <c r="BR16" i="3" s="1"/>
  <c r="BQ16" i="3" s="1"/>
  <c r="BD16" i="3"/>
  <c r="BE16" i="3" s="1"/>
  <c r="BP16" i="3" s="1"/>
  <c r="BO16" i="3" s="1"/>
  <c r="AF16" i="3"/>
  <c r="BH14" i="3"/>
  <c r="BI14" i="3" s="1"/>
  <c r="BR14" i="3" s="1"/>
  <c r="BQ14" i="3" s="1"/>
  <c r="BD14" i="3"/>
  <c r="BE14" i="3" s="1"/>
  <c r="BP14" i="3" s="1"/>
  <c r="BO14" i="3" s="1"/>
  <c r="AF14" i="3"/>
  <c r="BH12" i="3"/>
  <c r="BI12" i="3" s="1"/>
  <c r="BR12" i="3" s="1"/>
  <c r="BQ12" i="3" s="1"/>
  <c r="BD12" i="3"/>
  <c r="BE12" i="3" s="1"/>
  <c r="BP12" i="3" s="1"/>
  <c r="BO12" i="3" s="1"/>
  <c r="AF12" i="3"/>
  <c r="AH226" i="3"/>
  <c r="AB226" i="3"/>
  <c r="AD226" i="3" s="1"/>
  <c r="AB235" i="3"/>
  <c r="AD235" i="3" s="1"/>
  <c r="AH235" i="3"/>
  <c r="AB219" i="3"/>
  <c r="AD219" i="3" s="1"/>
  <c r="AH219" i="3"/>
  <c r="AB201" i="3"/>
  <c r="AD201" i="3" s="1"/>
  <c r="AH201" i="3"/>
  <c r="AB196" i="3"/>
  <c r="AD196" i="3" s="1"/>
  <c r="AH196" i="3"/>
  <c r="AB167" i="3"/>
  <c r="AD167" i="3" s="1"/>
  <c r="AH167" i="3"/>
  <c r="AB170" i="3"/>
  <c r="AD170" i="3" s="1"/>
  <c r="AH170" i="3"/>
  <c r="AB168" i="3"/>
  <c r="AD168" i="3" s="1"/>
  <c r="AH168" i="3"/>
  <c r="AB166" i="3"/>
  <c r="AD166" i="3" s="1"/>
  <c r="AH166" i="3"/>
  <c r="AB162" i="3"/>
  <c r="AD162" i="3" s="1"/>
  <c r="AH162" i="3"/>
  <c r="AB180" i="3"/>
  <c r="AD180" i="3" s="1"/>
  <c r="AH180" i="3"/>
  <c r="AG150" i="3"/>
  <c r="AJ150" i="3"/>
  <c r="AJ149" i="3"/>
  <c r="AG149" i="3"/>
  <c r="AB142" i="3"/>
  <c r="AD142" i="3" s="1"/>
  <c r="AH142" i="3"/>
  <c r="AJ139" i="3"/>
  <c r="AG139" i="3"/>
  <c r="AJ119" i="3"/>
  <c r="AG119" i="3"/>
  <c r="AJ129" i="3"/>
  <c r="AG129" i="3"/>
  <c r="AB116" i="3"/>
  <c r="AD116" i="3" s="1"/>
  <c r="AH116" i="3"/>
  <c r="AJ125" i="3"/>
  <c r="AG125" i="3"/>
  <c r="AB94" i="3"/>
  <c r="AD94" i="3" s="1"/>
  <c r="AH94" i="3"/>
  <c r="AH118" i="3"/>
  <c r="AB118" i="3"/>
  <c r="AD118" i="3" s="1"/>
  <c r="AH89" i="3"/>
  <c r="AB89" i="3"/>
  <c r="AD89" i="3" s="1"/>
  <c r="AH114" i="3"/>
  <c r="AB114" i="3"/>
  <c r="AD114" i="3" s="1"/>
  <c r="AB64" i="3"/>
  <c r="AD64" i="3" s="1"/>
  <c r="AH64" i="3"/>
  <c r="AB48" i="3"/>
  <c r="AD48" i="3" s="1"/>
  <c r="AH48" i="3"/>
  <c r="AH95" i="3"/>
  <c r="AB95" i="3"/>
  <c r="AD95" i="3" s="1"/>
  <c r="BH10" i="3"/>
  <c r="BI10" i="3" s="1"/>
  <c r="BR10" i="3" s="1"/>
  <c r="BQ10" i="3" s="1"/>
  <c r="BD10" i="3"/>
  <c r="BE10" i="3" s="1"/>
  <c r="BP10" i="3" s="1"/>
  <c r="BO10" i="3" s="1"/>
  <c r="AF10" i="3"/>
  <c r="AH224" i="3"/>
  <c r="AB224" i="3"/>
  <c r="AD224" i="3" s="1"/>
  <c r="AB233" i="3"/>
  <c r="AD233" i="3" s="1"/>
  <c r="AH233" i="3"/>
  <c r="AB199" i="3"/>
  <c r="AD199" i="3" s="1"/>
  <c r="AH199" i="3"/>
  <c r="AB210" i="3"/>
  <c r="AD210" i="3" s="1"/>
  <c r="AH210" i="3"/>
  <c r="AB190" i="3"/>
  <c r="AD190" i="3" s="1"/>
  <c r="AH190" i="3"/>
  <c r="AB165" i="3"/>
  <c r="AD165" i="3" s="1"/>
  <c r="AH165" i="3"/>
  <c r="AJ187" i="3"/>
  <c r="AG187" i="3"/>
  <c r="AJ159" i="3"/>
  <c r="AG159" i="3"/>
  <c r="AB160" i="3"/>
  <c r="AD160" i="3" s="1"/>
  <c r="AH160" i="3"/>
  <c r="AH182" i="3"/>
  <c r="AB182" i="3"/>
  <c r="AD182" i="3" s="1"/>
  <c r="AJ163" i="3"/>
  <c r="AG163" i="3"/>
  <c r="AB146" i="3"/>
  <c r="AD146" i="3" s="1"/>
  <c r="AH146" i="3"/>
  <c r="AH128" i="3"/>
  <c r="AB128" i="3"/>
  <c r="AD128" i="3" s="1"/>
  <c r="AH105" i="3"/>
  <c r="AB105" i="3"/>
  <c r="AD105" i="3" s="1"/>
  <c r="AB136" i="3"/>
  <c r="AD136" i="3" s="1"/>
  <c r="AH136" i="3"/>
  <c r="AB92" i="3"/>
  <c r="AD92" i="3" s="1"/>
  <c r="AH92" i="3"/>
  <c r="AJ110" i="3"/>
  <c r="AG110" i="3"/>
  <c r="AJ133" i="3"/>
  <c r="AG133" i="3"/>
  <c r="AB63" i="3"/>
  <c r="AD63" i="3" s="1"/>
  <c r="AH63" i="3"/>
  <c r="AJ58" i="3"/>
  <c r="AG58" i="3"/>
  <c r="AJ68" i="3"/>
  <c r="AG68" i="3"/>
  <c r="AJ135" i="3"/>
  <c r="AG135" i="3"/>
  <c r="AB55" i="3"/>
  <c r="AD55" i="3" s="1"/>
  <c r="AH55" i="3"/>
  <c r="AB45" i="3"/>
  <c r="AD45" i="3" s="1"/>
  <c r="AH45" i="3"/>
  <c r="BH13" i="3"/>
  <c r="BI13" i="3" s="1"/>
  <c r="BR13" i="3" s="1"/>
  <c r="BQ13" i="3" s="1"/>
  <c r="BD13" i="3"/>
  <c r="BE13" i="3" s="1"/>
  <c r="BP13" i="3" s="1"/>
  <c r="BO13" i="3" s="1"/>
  <c r="AF13" i="3"/>
  <c r="BH17" i="3"/>
  <c r="BI17" i="3" s="1"/>
  <c r="BR17" i="3" s="1"/>
  <c r="BQ17" i="3" s="1"/>
  <c r="BD17" i="3"/>
  <c r="BE17" i="3" s="1"/>
  <c r="BP17" i="3" s="1"/>
  <c r="BO17" i="3" s="1"/>
  <c r="AF17" i="3"/>
  <c r="AH238" i="3"/>
  <c r="AB238" i="3"/>
  <c r="AD238" i="3" s="1"/>
  <c r="AH222" i="3"/>
  <c r="AB222" i="3"/>
  <c r="AD222" i="3" s="1"/>
  <c r="AB231" i="3"/>
  <c r="AD231" i="3" s="1"/>
  <c r="AH231" i="3"/>
  <c r="AH218" i="3"/>
  <c r="AB218" i="3"/>
  <c r="AD218" i="3" s="1"/>
  <c r="AB198" i="3"/>
  <c r="AD198" i="3" s="1"/>
  <c r="AH198" i="3"/>
  <c r="AB154" i="3"/>
  <c r="AD154" i="3" s="1"/>
  <c r="AH154" i="3"/>
  <c r="AG158" i="3"/>
  <c r="AJ158" i="3"/>
  <c r="AB134" i="3"/>
  <c r="AD134" i="3" s="1"/>
  <c r="AH134" i="3"/>
  <c r="AH126" i="3"/>
  <c r="AB126" i="3"/>
  <c r="AD126" i="3" s="1"/>
  <c r="AJ137" i="3"/>
  <c r="AG137" i="3"/>
  <c r="AB112" i="3"/>
  <c r="AD112" i="3" s="1"/>
  <c r="AH112" i="3"/>
  <c r="AJ121" i="3"/>
  <c r="AG121" i="3"/>
  <c r="AB88" i="3"/>
  <c r="AD88" i="3" s="1"/>
  <c r="AH88" i="3"/>
  <c r="AJ90" i="3"/>
  <c r="AG90" i="3"/>
  <c r="AJ84" i="3"/>
  <c r="AG84" i="3"/>
  <c r="AB62" i="3"/>
  <c r="AD62" i="3" s="1"/>
  <c r="AH62" i="3"/>
  <c r="AJ73" i="3"/>
  <c r="AG73" i="3"/>
  <c r="AB54" i="3"/>
  <c r="AD54" i="3" s="1"/>
  <c r="AH54" i="3"/>
  <c r="AB44" i="3"/>
  <c r="AD44" i="3" s="1"/>
  <c r="AH44" i="3"/>
  <c r="AJ71" i="3"/>
  <c r="AG71" i="3"/>
  <c r="AH236" i="3"/>
  <c r="AB236" i="3"/>
  <c r="AD236" i="3" s="1"/>
  <c r="AH220" i="3"/>
  <c r="AB220" i="3"/>
  <c r="AD220" i="3" s="1"/>
  <c r="AB229" i="3"/>
  <c r="AD229" i="3" s="1"/>
  <c r="AH229" i="3"/>
  <c r="AB213" i="3"/>
  <c r="AD213" i="3" s="1"/>
  <c r="AH213" i="3"/>
  <c r="AB208" i="3"/>
  <c r="AD208" i="3" s="1"/>
  <c r="AH208" i="3"/>
  <c r="AB194" i="3"/>
  <c r="AD194" i="3" s="1"/>
  <c r="AH194" i="3"/>
  <c r="AB181" i="3"/>
  <c r="AD181" i="3" s="1"/>
  <c r="AH181" i="3"/>
  <c r="AB184" i="3"/>
  <c r="AD184" i="3" s="1"/>
  <c r="AH184" i="3"/>
  <c r="AB212" i="3"/>
  <c r="AD212" i="3" s="1"/>
  <c r="AH212" i="3"/>
  <c r="AJ193" i="3"/>
  <c r="AG193" i="3"/>
  <c r="AJ153" i="3"/>
  <c r="AG153" i="3"/>
  <c r="AB156" i="3"/>
  <c r="AD156" i="3" s="1"/>
  <c r="AH156" i="3"/>
  <c r="BD152" i="3"/>
  <c r="BE152" i="3" s="1"/>
  <c r="BP152" i="3" s="1"/>
  <c r="BO152" i="3" s="1"/>
  <c r="BV152" i="3"/>
  <c r="BX152" i="3" s="1"/>
  <c r="BZ152" i="3" s="1"/>
  <c r="BL152" i="3"/>
  <c r="BM152" i="3" s="1"/>
  <c r="BT152" i="3" s="1"/>
  <c r="BS152" i="3" s="1"/>
  <c r="BH152" i="3"/>
  <c r="BI152" i="3" s="1"/>
  <c r="BR152" i="3" s="1"/>
  <c r="BQ152" i="3" s="1"/>
  <c r="AF152" i="3"/>
  <c r="AB140" i="3"/>
  <c r="AD140" i="3" s="1"/>
  <c r="AH140" i="3"/>
  <c r="AH124" i="3"/>
  <c r="AB124" i="3"/>
  <c r="AD124" i="3" s="1"/>
  <c r="AJ147" i="3"/>
  <c r="AG147" i="3"/>
  <c r="AB80" i="3"/>
  <c r="AD80" i="3" s="1"/>
  <c r="AH80" i="3"/>
  <c r="AJ108" i="3"/>
  <c r="AG108" i="3"/>
  <c r="AJ113" i="3"/>
  <c r="AG113" i="3"/>
  <c r="AJ115" i="3"/>
  <c r="AG115" i="3"/>
  <c r="AH91" i="3"/>
  <c r="AB91" i="3"/>
  <c r="AD91" i="3" s="1"/>
  <c r="AB61" i="3"/>
  <c r="AD61" i="3" s="1"/>
  <c r="AH61" i="3"/>
  <c r="AJ66" i="3"/>
  <c r="AG66" i="3"/>
  <c r="BH9" i="3"/>
  <c r="BI9" i="3" s="1"/>
  <c r="BR9" i="3" s="1"/>
  <c r="BQ9" i="3" s="1"/>
  <c r="BD9" i="3"/>
  <c r="BE9" i="3" s="1"/>
  <c r="BP9" i="3" s="1"/>
  <c r="BO9" i="3" s="1"/>
  <c r="AF9" i="3"/>
  <c r="AB53" i="3"/>
  <c r="AD53" i="3" s="1"/>
  <c r="AH53" i="3"/>
  <c r="AB40" i="3"/>
  <c r="AD40" i="3" s="1"/>
  <c r="AH40" i="3"/>
  <c r="BH15" i="3"/>
  <c r="BI15" i="3" s="1"/>
  <c r="BR15" i="3" s="1"/>
  <c r="BQ15" i="3" s="1"/>
  <c r="BD15" i="3"/>
  <c r="BE15" i="3" s="1"/>
  <c r="BP15" i="3" s="1"/>
  <c r="BO15" i="3" s="1"/>
  <c r="AF15" i="3"/>
  <c r="AJ43" i="3"/>
  <c r="AG43" i="3"/>
  <c r="AH234" i="3"/>
  <c r="AB234" i="3"/>
  <c r="AD234" i="3" s="1"/>
  <c r="AB227" i="3"/>
  <c r="AD227" i="3" s="1"/>
  <c r="AH227" i="3"/>
  <c r="AB209" i="3"/>
  <c r="AD209" i="3" s="1"/>
  <c r="AH209" i="3"/>
  <c r="AB217" i="3"/>
  <c r="AD217" i="3" s="1"/>
  <c r="AH217" i="3"/>
  <c r="AB202" i="3"/>
  <c r="AD202" i="3" s="1"/>
  <c r="AH202" i="3"/>
  <c r="AJ211" i="3"/>
  <c r="AG211" i="3"/>
  <c r="AB188" i="3"/>
  <c r="AD188" i="3" s="1"/>
  <c r="AH188" i="3"/>
  <c r="AB179" i="3"/>
  <c r="AD179" i="3" s="1"/>
  <c r="AH179" i="3"/>
  <c r="AJ185" i="3"/>
  <c r="AG185" i="3"/>
  <c r="AB176" i="3"/>
  <c r="AD176" i="3" s="1"/>
  <c r="AH176" i="3"/>
  <c r="AH122" i="3"/>
  <c r="AB122" i="3"/>
  <c r="AD122" i="3" s="1"/>
  <c r="AJ151" i="3"/>
  <c r="AG151" i="3"/>
  <c r="AJ131" i="3"/>
  <c r="AG131" i="3"/>
  <c r="AJ127" i="3"/>
  <c r="AG127" i="3"/>
  <c r="AB87" i="3"/>
  <c r="AD87" i="3" s="1"/>
  <c r="AH87" i="3"/>
  <c r="BV109" i="3"/>
  <c r="BX109" i="3" s="1"/>
  <c r="BZ109" i="3" s="1"/>
  <c r="BL109" i="3"/>
  <c r="BM109" i="3" s="1"/>
  <c r="BT109" i="3" s="1"/>
  <c r="BS109" i="3" s="1"/>
  <c r="BH109" i="3"/>
  <c r="BI109" i="3" s="1"/>
  <c r="BR109" i="3" s="1"/>
  <c r="BQ109" i="3" s="1"/>
  <c r="AF109" i="3"/>
  <c r="BD109" i="3"/>
  <c r="BE109" i="3" s="1"/>
  <c r="BP109" i="3" s="1"/>
  <c r="BO109" i="3" s="1"/>
  <c r="AJ82" i="3"/>
  <c r="AG82" i="3"/>
  <c r="AH93" i="3"/>
  <c r="AB93" i="3"/>
  <c r="AD93" i="3" s="1"/>
  <c r="AB60" i="3"/>
  <c r="AD60" i="3" s="1"/>
  <c r="AH60" i="3"/>
  <c r="AJ77" i="3"/>
  <c r="AG77" i="3"/>
  <c r="AJ74" i="3"/>
  <c r="AG74" i="3"/>
  <c r="AJ98" i="3"/>
  <c r="AG98" i="3"/>
  <c r="AB52" i="3"/>
  <c r="AD52" i="3" s="1"/>
  <c r="AH52" i="3"/>
  <c r="AB37" i="3"/>
  <c r="AD37" i="3" s="1"/>
  <c r="AH37" i="3"/>
  <c r="AJ69" i="3"/>
  <c r="AG69" i="3"/>
  <c r="AG47" i="3"/>
  <c r="AJ47" i="3"/>
  <c r="BH11" i="3"/>
  <c r="BI11" i="3" s="1"/>
  <c r="BR11" i="3" s="1"/>
  <c r="BQ11" i="3" s="1"/>
  <c r="BD11" i="3"/>
  <c r="BE11" i="3" s="1"/>
  <c r="BP11" i="3" s="1"/>
  <c r="BO11" i="3" s="1"/>
  <c r="AF11" i="3"/>
  <c r="AE47" i="2"/>
  <c r="AF47" i="2" s="1"/>
  <c r="AE43" i="2"/>
  <c r="AF43" i="2" s="1"/>
  <c r="AE52" i="2"/>
  <c r="AJ52" i="2" s="1"/>
  <c r="AM52" i="2" s="1"/>
  <c r="AM53" i="2"/>
  <c r="AE53" i="2"/>
  <c r="AF53" i="2" s="1"/>
  <c r="AW39" i="2"/>
  <c r="AX39" i="2" s="1"/>
  <c r="AR39" i="2"/>
  <c r="AS39" i="2" s="1"/>
  <c r="AM39" i="2"/>
  <c r="AN39" i="2" s="1"/>
  <c r="AE11" i="2"/>
  <c r="AJ11" i="2" s="1"/>
  <c r="AF34" i="2"/>
  <c r="AE34" i="2"/>
  <c r="AJ34" i="2" s="1"/>
  <c r="AE35" i="2"/>
  <c r="AJ35" i="2" s="1"/>
  <c r="AF50" i="2"/>
  <c r="AE50" i="2"/>
  <c r="AJ50" i="2" s="1"/>
  <c r="AM50" i="2" s="1"/>
  <c r="AC10" i="2"/>
  <c r="AJ38" i="2"/>
  <c r="AJ53" i="2"/>
  <c r="AD45" i="2"/>
  <c r="AD36" i="2"/>
  <c r="AF48" i="2"/>
  <c r="AE48" i="2"/>
  <c r="AJ48" i="2" s="1"/>
  <c r="AM48" i="2" s="1"/>
  <c r="AE46" i="2"/>
  <c r="AJ46" i="2" s="1"/>
  <c r="AM46" i="2" s="1"/>
  <c r="AF46" i="2"/>
  <c r="AE40" i="2"/>
  <c r="AJ40" i="2" s="1"/>
  <c r="AJ43" i="2"/>
  <c r="AE38" i="2"/>
  <c r="AF38" i="2"/>
  <c r="AE42" i="2"/>
  <c r="AJ42" i="2" s="1"/>
  <c r="AE7" i="2"/>
  <c r="AJ7" i="2" s="1"/>
  <c r="AW9" i="2"/>
  <c r="AX9" i="2" s="1"/>
  <c r="AM9" i="2"/>
  <c r="AN9" i="2" s="1"/>
  <c r="AR9" i="2"/>
  <c r="AS9" i="2" s="1"/>
  <c r="AD51" i="2"/>
  <c r="AC51" i="2"/>
  <c r="AD14" i="2"/>
  <c r="AD44" i="2"/>
  <c r="AC12" i="2"/>
  <c r="AC16" i="2"/>
  <c r="AD16" i="2"/>
  <c r="AJ47" i="2"/>
  <c r="AM47" i="2" s="1"/>
  <c r="AW37" i="2"/>
  <c r="AX37" i="2" s="1"/>
  <c r="AM37" i="2"/>
  <c r="AN37" i="2" s="1"/>
  <c r="AR37" i="2"/>
  <c r="AS37" i="2" s="1"/>
  <c r="AC15" i="2"/>
  <c r="AD15" i="2"/>
  <c r="AC49" i="2"/>
  <c r="AD8" i="2"/>
  <c r="AC13" i="2"/>
  <c r="AD13" i="2" s="1"/>
  <c r="AQ51" i="1"/>
  <c r="AB51" i="1"/>
  <c r="AP40" i="1"/>
  <c r="AX40" i="1"/>
  <c r="AW40" i="1" s="1"/>
  <c r="BD54" i="1"/>
  <c r="BE54" i="1" s="1"/>
  <c r="BL54" i="1" s="1"/>
  <c r="BK54" i="1" s="1"/>
  <c r="BH54" i="1"/>
  <c r="BI54" i="1" s="1"/>
  <c r="BN54" i="1" s="1"/>
  <c r="BM54" i="1" s="1"/>
  <c r="Z54" i="1"/>
  <c r="AP54" i="1"/>
  <c r="AX54" i="1"/>
  <c r="AW54" i="1" s="1"/>
  <c r="AB56" i="1"/>
  <c r="AG56" i="1"/>
  <c r="AF56" i="1" s="1"/>
  <c r="AA12" i="1"/>
  <c r="BH12" i="1"/>
  <c r="BI12" i="1" s="1"/>
  <c r="BN12" i="1" s="1"/>
  <c r="BM12" i="1" s="1"/>
  <c r="AT12" i="1"/>
  <c r="AU12" i="1" s="1"/>
  <c r="AZ12" i="1" s="1"/>
  <c r="AY12" i="1" s="1"/>
  <c r="BD12" i="1"/>
  <c r="BE12" i="1" s="1"/>
  <c r="BL12" i="1" s="1"/>
  <c r="BK12" i="1" s="1"/>
  <c r="AA53" i="1"/>
  <c r="AT53" i="1"/>
  <c r="AU53" i="1" s="1"/>
  <c r="AZ53" i="1" s="1"/>
  <c r="AY53" i="1" s="1"/>
  <c r="BH51" i="1"/>
  <c r="BI51" i="1" s="1"/>
  <c r="BN51" i="1" s="1"/>
  <c r="BM51" i="1" s="1"/>
  <c r="BD51" i="1"/>
  <c r="BE51" i="1" s="1"/>
  <c r="BL51" i="1" s="1"/>
  <c r="BK51" i="1" s="1"/>
  <c r="Z51" i="1"/>
  <c r="AQ52" i="1"/>
  <c r="AB52" i="1"/>
  <c r="AK52" i="1"/>
  <c r="AJ52" i="1" s="1"/>
  <c r="BH53" i="1"/>
  <c r="BI53" i="1" s="1"/>
  <c r="BN53" i="1" s="1"/>
  <c r="BM53" i="1" s="1"/>
  <c r="Z53" i="1"/>
  <c r="BD53" i="1"/>
  <c r="BE53" i="1" s="1"/>
  <c r="BL53" i="1" s="1"/>
  <c r="BK53" i="1" s="1"/>
  <c r="Z50" i="1"/>
  <c r="BD50" i="1"/>
  <c r="BE50" i="1" s="1"/>
  <c r="BL50" i="1" s="1"/>
  <c r="BK50" i="1" s="1"/>
  <c r="BH50" i="1"/>
  <c r="BI50" i="1" s="1"/>
  <c r="BN50" i="1" s="1"/>
  <c r="BM50" i="1" s="1"/>
  <c r="AG49" i="1"/>
  <c r="AF49" i="1" s="1"/>
  <c r="AB49" i="1"/>
  <c r="AA13" i="1"/>
  <c r="AT13" i="1"/>
  <c r="AU13" i="1" s="1"/>
  <c r="AZ13" i="1" s="1"/>
  <c r="AY13" i="1" s="1"/>
  <c r="BD13" i="1"/>
  <c r="BE13" i="1" s="1"/>
  <c r="BL13" i="1" s="1"/>
  <c r="BK13" i="1" s="1"/>
  <c r="BH13" i="1"/>
  <c r="BI13" i="1" s="1"/>
  <c r="BN13" i="1" s="1"/>
  <c r="BM13" i="1" s="1"/>
  <c r="BD7" i="1"/>
  <c r="BE7" i="1" s="1"/>
  <c r="BL7" i="1" s="1"/>
  <c r="BK7" i="1" s="1"/>
  <c r="BH7" i="1"/>
  <c r="BI7" i="1" s="1"/>
  <c r="BN7" i="1" s="1"/>
  <c r="BM7" i="1" s="1"/>
  <c r="AA7" i="1"/>
  <c r="AA17" i="1" s="1"/>
  <c r="AT7" i="1"/>
  <c r="AU7" i="1" s="1"/>
  <c r="AZ7" i="1" s="1"/>
  <c r="AY7" i="1" s="1"/>
  <c r="AK10" i="1"/>
  <c r="AJ10" i="1" s="1"/>
  <c r="AB10" i="1"/>
  <c r="BH16" i="1"/>
  <c r="BI16" i="1" s="1"/>
  <c r="BN16" i="1" s="1"/>
  <c r="BM16" i="1" s="1"/>
  <c r="AA16" i="1"/>
  <c r="AT16" i="1"/>
  <c r="AU16" i="1" s="1"/>
  <c r="AZ16" i="1" s="1"/>
  <c r="AY16" i="1" s="1"/>
  <c r="BD16" i="1"/>
  <c r="BE16" i="1" s="1"/>
  <c r="BL16" i="1" s="1"/>
  <c r="BK16" i="1" s="1"/>
  <c r="BD38" i="1"/>
  <c r="BE38" i="1" s="1"/>
  <c r="BL38" i="1" s="1"/>
  <c r="BK38" i="1" s="1"/>
  <c r="BH38" i="1"/>
  <c r="BI38" i="1" s="1"/>
  <c r="BN38" i="1" s="1"/>
  <c r="BM38" i="1" s="1"/>
  <c r="Z38" i="1"/>
  <c r="AP46" i="1"/>
  <c r="AX46" i="1"/>
  <c r="AW46" i="1" s="1"/>
  <c r="AQ57" i="1"/>
  <c r="AB57" i="1"/>
  <c r="AG57" i="1"/>
  <c r="AF57" i="1" s="1"/>
  <c r="BH48" i="1"/>
  <c r="BI48" i="1" s="1"/>
  <c r="BN48" i="1" s="1"/>
  <c r="BM48" i="1" s="1"/>
  <c r="Z48" i="1"/>
  <c r="BD48" i="1"/>
  <c r="BE48" i="1" s="1"/>
  <c r="BL48" i="1" s="1"/>
  <c r="BK48" i="1" s="1"/>
  <c r="Z57" i="1"/>
  <c r="BH57" i="1"/>
  <c r="BI57" i="1" s="1"/>
  <c r="BN57" i="1" s="1"/>
  <c r="BM57" i="1" s="1"/>
  <c r="BD57" i="1"/>
  <c r="BE57" i="1" s="1"/>
  <c r="BL57" i="1" s="1"/>
  <c r="BK57" i="1" s="1"/>
  <c r="AB11" i="1"/>
  <c r="AQ11" i="1"/>
  <c r="AT14" i="1"/>
  <c r="AU14" i="1" s="1"/>
  <c r="AZ14" i="1" s="1"/>
  <c r="AY14" i="1" s="1"/>
  <c r="BH14" i="1"/>
  <c r="BI14" i="1" s="1"/>
  <c r="BN14" i="1" s="1"/>
  <c r="BM14" i="1" s="1"/>
  <c r="BD14" i="1"/>
  <c r="BE14" i="1" s="1"/>
  <c r="BL14" i="1" s="1"/>
  <c r="BK14" i="1" s="1"/>
  <c r="AA14" i="1"/>
  <c r="AP48" i="1"/>
  <c r="AX48" i="1"/>
  <c r="AW48" i="1" s="1"/>
  <c r="AQ50" i="1"/>
  <c r="AB50" i="1"/>
  <c r="AQ47" i="1"/>
  <c r="BH47" i="1"/>
  <c r="BI47" i="1" s="1"/>
  <c r="BN47" i="1" s="1"/>
  <c r="BM47" i="1" s="1"/>
  <c r="Z47" i="1"/>
  <c r="BD47" i="1"/>
  <c r="BE47" i="1" s="1"/>
  <c r="BL47" i="1" s="1"/>
  <c r="BK47" i="1" s="1"/>
  <c r="AG47" i="1"/>
  <c r="AF47" i="1" s="1"/>
  <c r="BH39" i="1"/>
  <c r="BI39" i="1" s="1"/>
  <c r="BN39" i="1" s="1"/>
  <c r="BM39" i="1" s="1"/>
  <c r="Z39" i="1"/>
  <c r="BD39" i="1"/>
  <c r="BE39" i="1" s="1"/>
  <c r="BL39" i="1" s="1"/>
  <c r="BK39" i="1" s="1"/>
  <c r="Z42" i="1"/>
  <c r="BD42" i="1"/>
  <c r="BE42" i="1" s="1"/>
  <c r="BL42" i="1" s="1"/>
  <c r="BK42" i="1" s="1"/>
  <c r="BH42" i="1"/>
  <c r="BI42" i="1" s="1"/>
  <c r="BN42" i="1" s="1"/>
  <c r="BM42" i="1" s="1"/>
  <c r="AB48" i="1"/>
  <c r="AG48" i="1"/>
  <c r="AF48" i="1" s="1"/>
  <c r="AG13" i="1"/>
  <c r="AF13" i="1" s="1"/>
  <c r="AG11" i="1"/>
  <c r="AF11" i="1" s="1"/>
  <c r="AG10" i="1"/>
  <c r="AF10" i="1" s="1"/>
  <c r="AB9" i="1"/>
  <c r="AQ9" i="1"/>
  <c r="AK13" i="1"/>
  <c r="AJ13" i="1" s="1"/>
  <c r="BH8" i="1"/>
  <c r="BI8" i="1" s="1"/>
  <c r="BN8" i="1" s="1"/>
  <c r="BM8" i="1" s="1"/>
  <c r="AA8" i="1"/>
  <c r="BD8" i="1"/>
  <c r="BE8" i="1" s="1"/>
  <c r="BL8" i="1" s="1"/>
  <c r="BK8" i="1" s="1"/>
  <c r="AT8" i="1"/>
  <c r="AU8" i="1" s="1"/>
  <c r="AZ8" i="1" s="1"/>
  <c r="AY8" i="1" s="1"/>
  <c r="AT47" i="1"/>
  <c r="AU47" i="1" s="1"/>
  <c r="AZ47" i="1" s="1"/>
  <c r="AY47" i="1" s="1"/>
  <c r="AA47" i="1"/>
  <c r="AP41" i="1"/>
  <c r="AX41" i="1"/>
  <c r="AW41" i="1" s="1"/>
  <c r="AK51" i="1"/>
  <c r="AJ51" i="1" s="1"/>
  <c r="AP16" i="1"/>
  <c r="AX16" i="1"/>
  <c r="AW16" i="1" s="1"/>
  <c r="BD46" i="1"/>
  <c r="BE46" i="1" s="1"/>
  <c r="BL46" i="1" s="1"/>
  <c r="BK46" i="1" s="1"/>
  <c r="BH46" i="1"/>
  <c r="BI46" i="1" s="1"/>
  <c r="BN46" i="1" s="1"/>
  <c r="BM46" i="1" s="1"/>
  <c r="Z46" i="1"/>
  <c r="AQ43" i="1"/>
  <c r="AB43" i="1"/>
  <c r="AK57" i="1"/>
  <c r="AJ57" i="1" s="1"/>
  <c r="AQ42" i="1"/>
  <c r="AB42" i="1"/>
  <c r="AG41" i="1"/>
  <c r="AF41" i="1" s="1"/>
  <c r="AB41" i="1"/>
  <c r="AK11" i="1"/>
  <c r="AJ11" i="1" s="1"/>
  <c r="BH40" i="1"/>
  <c r="BI40" i="1" s="1"/>
  <c r="BN40" i="1" s="1"/>
  <c r="BM40" i="1" s="1"/>
  <c r="Z40" i="1"/>
  <c r="BD40" i="1"/>
  <c r="BE40" i="1" s="1"/>
  <c r="BL40" i="1" s="1"/>
  <c r="BK40" i="1" s="1"/>
  <c r="AK7" i="1"/>
  <c r="AJ7" i="1" s="1"/>
  <c r="AT15" i="1"/>
  <c r="AU15" i="1" s="1"/>
  <c r="AZ15" i="1" s="1"/>
  <c r="AY15" i="1" s="1"/>
  <c r="BH15" i="1"/>
  <c r="BI15" i="1" s="1"/>
  <c r="BN15" i="1" s="1"/>
  <c r="BM15" i="1" s="1"/>
  <c r="BD15" i="1"/>
  <c r="BE15" i="1" s="1"/>
  <c r="BL15" i="1" s="1"/>
  <c r="BK15" i="1" s="1"/>
  <c r="AA15" i="1"/>
  <c r="AK12" i="1"/>
  <c r="AJ12" i="1" s="1"/>
  <c r="AP55" i="1"/>
  <c r="AX55" i="1"/>
  <c r="AW55" i="1" s="1"/>
  <c r="AP49" i="1"/>
  <c r="AX49" i="1"/>
  <c r="AW49" i="1" s="1"/>
  <c r="AT39" i="1"/>
  <c r="AU39" i="1" s="1"/>
  <c r="AZ39" i="1" s="1"/>
  <c r="AY39" i="1" s="1"/>
  <c r="AA39" i="1"/>
  <c r="AG52" i="1"/>
  <c r="AF52" i="1" s="1"/>
  <c r="AK39" i="1"/>
  <c r="AJ39" i="1" s="1"/>
  <c r="AK47" i="1"/>
  <c r="AJ47" i="1" s="1"/>
  <c r="AQ56" i="1"/>
  <c r="AB45" i="1"/>
  <c r="AQ45" i="1"/>
  <c r="AK45" i="1"/>
  <c r="AJ45" i="1" s="1"/>
  <c r="BH43" i="1"/>
  <c r="BI43" i="1" s="1"/>
  <c r="BN43" i="1" s="1"/>
  <c r="BM43" i="1" s="1"/>
  <c r="BD43" i="1"/>
  <c r="BE43" i="1" s="1"/>
  <c r="BL43" i="1" s="1"/>
  <c r="BK43" i="1" s="1"/>
  <c r="Z43" i="1"/>
  <c r="AT55" i="1"/>
  <c r="AU55" i="1" s="1"/>
  <c r="AZ55" i="1" s="1"/>
  <c r="AY55" i="1" s="1"/>
  <c r="AA55" i="1"/>
  <c r="Z41" i="1"/>
  <c r="BH41" i="1"/>
  <c r="BI41" i="1" s="1"/>
  <c r="BN41" i="1" s="1"/>
  <c r="BM41" i="1" s="1"/>
  <c r="BD41" i="1"/>
  <c r="BE41" i="1" s="1"/>
  <c r="BL41" i="1" s="1"/>
  <c r="BK41" i="1" s="1"/>
  <c r="AQ8" i="1"/>
  <c r="AK8" i="1"/>
  <c r="AJ8" i="1" s="1"/>
  <c r="AA40" i="1"/>
  <c r="AT40" i="1"/>
  <c r="AU40" i="1" s="1"/>
  <c r="AZ40" i="1" s="1"/>
  <c r="AY40" i="1" s="1"/>
  <c r="AQ13" i="1"/>
  <c r="AQ10" i="1"/>
  <c r="AP38" i="1"/>
  <c r="AX38" i="1"/>
  <c r="AW38" i="1" s="1"/>
  <c r="Z49" i="1"/>
  <c r="BH49" i="1"/>
  <c r="BI49" i="1" s="1"/>
  <c r="BN49" i="1" s="1"/>
  <c r="BM49" i="1" s="1"/>
  <c r="BD49" i="1"/>
  <c r="BE49" i="1" s="1"/>
  <c r="BL49" i="1" s="1"/>
  <c r="BK49" i="1" s="1"/>
  <c r="AG51" i="1"/>
  <c r="AF51" i="1" s="1"/>
  <c r="AQ44" i="1"/>
  <c r="AB44" i="1"/>
  <c r="AK44" i="1"/>
  <c r="AJ44" i="1" s="1"/>
  <c r="AK56" i="1"/>
  <c r="AJ56" i="1" s="1"/>
  <c r="BH55" i="1"/>
  <c r="BI55" i="1" s="1"/>
  <c r="BN55" i="1" s="1"/>
  <c r="BM55" i="1" s="1"/>
  <c r="Z55" i="1"/>
  <c r="BD55" i="1"/>
  <c r="BE55" i="1" s="1"/>
  <c r="BL55" i="1" s="1"/>
  <c r="BK55" i="1" s="1"/>
  <c r="BH56" i="1"/>
  <c r="BI56" i="1" s="1"/>
  <c r="BN56" i="1" s="1"/>
  <c r="BM56" i="1" s="1"/>
  <c r="Z56" i="1"/>
  <c r="BD56" i="1"/>
  <c r="BE56" i="1" s="1"/>
  <c r="BL56" i="1" s="1"/>
  <c r="BK56" i="1" s="1"/>
  <c r="AQ39" i="1"/>
  <c r="AG8" i="1"/>
  <c r="AF8" i="1" s="1"/>
  <c r="AX15" i="1"/>
  <c r="AW15" i="1" s="1"/>
  <c r="AP15" i="1"/>
  <c r="AP53" i="1"/>
  <c r="AX53" i="1"/>
  <c r="AW53" i="1" s="1"/>
  <c r="AQ12" i="1"/>
  <c r="AQ7" i="1"/>
  <c r="AF77" i="3" l="1"/>
  <c r="BD77" i="3"/>
  <c r="BE77" i="3" s="1"/>
  <c r="BP77" i="3" s="1"/>
  <c r="BO77" i="3" s="1"/>
  <c r="BV77" i="3"/>
  <c r="BX77" i="3" s="1"/>
  <c r="BZ77" i="3" s="1"/>
  <c r="BL77" i="3"/>
  <c r="BM77" i="3" s="1"/>
  <c r="BT77" i="3" s="1"/>
  <c r="BS77" i="3" s="1"/>
  <c r="BH77" i="3"/>
  <c r="BI77" i="3" s="1"/>
  <c r="BR77" i="3" s="1"/>
  <c r="BQ77" i="3" s="1"/>
  <c r="CB77" i="3" s="1"/>
  <c r="CE77" i="3" s="1"/>
  <c r="CG77" i="3" s="1"/>
  <c r="AJ184" i="3"/>
  <c r="AG184" i="3"/>
  <c r="AG164" i="3"/>
  <c r="AJ164" i="3"/>
  <c r="AJ203" i="3"/>
  <c r="AG203" i="3"/>
  <c r="BV169" i="3"/>
  <c r="BX169" i="3" s="1"/>
  <c r="BZ169" i="3" s="1"/>
  <c r="BL169" i="3"/>
  <c r="BM169" i="3" s="1"/>
  <c r="BT169" i="3" s="1"/>
  <c r="BS169" i="3" s="1"/>
  <c r="BH169" i="3"/>
  <c r="BI169" i="3" s="1"/>
  <c r="BR169" i="3" s="1"/>
  <c r="BQ169" i="3" s="1"/>
  <c r="AF169" i="3"/>
  <c r="BD169" i="3"/>
  <c r="BE169" i="3" s="1"/>
  <c r="BP169" i="3" s="1"/>
  <c r="BO169" i="3" s="1"/>
  <c r="BH216" i="3"/>
  <c r="BI216" i="3" s="1"/>
  <c r="BR216" i="3" s="1"/>
  <c r="BQ216" i="3" s="1"/>
  <c r="AF216" i="3"/>
  <c r="BD216" i="3"/>
  <c r="BE216" i="3" s="1"/>
  <c r="BP216" i="3" s="1"/>
  <c r="BO216" i="3" s="1"/>
  <c r="BV216" i="3"/>
  <c r="BX216" i="3" s="1"/>
  <c r="BZ216" i="3" s="1"/>
  <c r="BL216" i="3"/>
  <c r="BM216" i="3" s="1"/>
  <c r="BT216" i="3" s="1"/>
  <c r="BS216" i="3" s="1"/>
  <c r="AF83" i="3"/>
  <c r="BV83" i="3"/>
  <c r="BX83" i="3" s="1"/>
  <c r="BZ83" i="3" s="1"/>
  <c r="BL83" i="3"/>
  <c r="BM83" i="3" s="1"/>
  <c r="BT83" i="3" s="1"/>
  <c r="BS83" i="3" s="1"/>
  <c r="BD83" i="3"/>
  <c r="BE83" i="3" s="1"/>
  <c r="BP83" i="3" s="1"/>
  <c r="BO83" i="3" s="1"/>
  <c r="BH83" i="3"/>
  <c r="BI83" i="3" s="1"/>
  <c r="BR83" i="3" s="1"/>
  <c r="BQ83" i="3" s="1"/>
  <c r="CB83" i="3" s="1"/>
  <c r="CE83" i="3" s="1"/>
  <c r="CG83" i="3" s="1"/>
  <c r="BH131" i="3"/>
  <c r="BI131" i="3" s="1"/>
  <c r="BR131" i="3" s="1"/>
  <c r="BQ131" i="3" s="1"/>
  <c r="AF131" i="3"/>
  <c r="BL131" i="3"/>
  <c r="BM131" i="3" s="1"/>
  <c r="BT131" i="3" s="1"/>
  <c r="BS131" i="3" s="1"/>
  <c r="BD131" i="3"/>
  <c r="BE131" i="3" s="1"/>
  <c r="BP131" i="3" s="1"/>
  <c r="BO131" i="3" s="1"/>
  <c r="BV131" i="3"/>
  <c r="BX131" i="3" s="1"/>
  <c r="BZ131" i="3" s="1"/>
  <c r="BH185" i="3"/>
  <c r="BI185" i="3" s="1"/>
  <c r="BR185" i="3" s="1"/>
  <c r="BQ185" i="3" s="1"/>
  <c r="AF185" i="3"/>
  <c r="BV185" i="3"/>
  <c r="BX185" i="3" s="1"/>
  <c r="BZ185" i="3" s="1"/>
  <c r="BL185" i="3"/>
  <c r="BM185" i="3" s="1"/>
  <c r="BT185" i="3" s="1"/>
  <c r="BS185" i="3" s="1"/>
  <c r="BD185" i="3"/>
  <c r="BE185" i="3" s="1"/>
  <c r="BP185" i="3" s="1"/>
  <c r="BO185" i="3" s="1"/>
  <c r="AJ202" i="3"/>
  <c r="AG202" i="3"/>
  <c r="AJ61" i="3"/>
  <c r="AG61" i="3"/>
  <c r="AF108" i="3"/>
  <c r="BD108" i="3"/>
  <c r="BE108" i="3" s="1"/>
  <c r="BP108" i="3" s="1"/>
  <c r="BO108" i="3" s="1"/>
  <c r="BV108" i="3"/>
  <c r="BX108" i="3" s="1"/>
  <c r="BZ108" i="3" s="1"/>
  <c r="BL108" i="3"/>
  <c r="BM108" i="3" s="1"/>
  <c r="BT108" i="3" s="1"/>
  <c r="BS108" i="3" s="1"/>
  <c r="BH108" i="3"/>
  <c r="BI108" i="3" s="1"/>
  <c r="BR108" i="3" s="1"/>
  <c r="BQ108" i="3" s="1"/>
  <c r="AJ140" i="3"/>
  <c r="AG140" i="3"/>
  <c r="AJ218" i="3"/>
  <c r="AG218" i="3"/>
  <c r="AJ116" i="3"/>
  <c r="AG116" i="3"/>
  <c r="AJ142" i="3"/>
  <c r="AG142" i="3"/>
  <c r="AG162" i="3"/>
  <c r="AJ162" i="3"/>
  <c r="AJ167" i="3"/>
  <c r="AG167" i="3"/>
  <c r="AJ235" i="3"/>
  <c r="AG235" i="3"/>
  <c r="AJ97" i="3"/>
  <c r="AG97" i="3"/>
  <c r="AJ101" i="3"/>
  <c r="AG101" i="3"/>
  <c r="AJ230" i="3"/>
  <c r="AG230" i="3"/>
  <c r="AG85" i="3"/>
  <c r="AJ85" i="3"/>
  <c r="AJ213" i="3"/>
  <c r="AG213" i="3"/>
  <c r="AG55" i="3"/>
  <c r="AJ55" i="3"/>
  <c r="BH183" i="3"/>
  <c r="BI183" i="3" s="1"/>
  <c r="BR183" i="3" s="1"/>
  <c r="BQ183" i="3" s="1"/>
  <c r="AF183" i="3"/>
  <c r="BV183" i="3"/>
  <c r="BX183" i="3" s="1"/>
  <c r="BZ183" i="3" s="1"/>
  <c r="BL183" i="3"/>
  <c r="BM183" i="3" s="1"/>
  <c r="BT183" i="3" s="1"/>
  <c r="BS183" i="3" s="1"/>
  <c r="BD183" i="3"/>
  <c r="BE183" i="3" s="1"/>
  <c r="BP183" i="3" s="1"/>
  <c r="BO183" i="3" s="1"/>
  <c r="AG52" i="3"/>
  <c r="AJ52" i="3"/>
  <c r="AJ60" i="3"/>
  <c r="AG60" i="3"/>
  <c r="AJ234" i="3"/>
  <c r="AG234" i="3"/>
  <c r="AJ53" i="3"/>
  <c r="AG53" i="3"/>
  <c r="BH153" i="3"/>
  <c r="BI153" i="3" s="1"/>
  <c r="BR153" i="3" s="1"/>
  <c r="BQ153" i="3" s="1"/>
  <c r="AF153" i="3"/>
  <c r="BV153" i="3"/>
  <c r="BX153" i="3" s="1"/>
  <c r="BZ153" i="3" s="1"/>
  <c r="BL153" i="3"/>
  <c r="BM153" i="3" s="1"/>
  <c r="BT153" i="3" s="1"/>
  <c r="BS153" i="3" s="1"/>
  <c r="BD153" i="3"/>
  <c r="BE153" i="3" s="1"/>
  <c r="BP153" i="3" s="1"/>
  <c r="BO153" i="3" s="1"/>
  <c r="AJ181" i="3"/>
  <c r="AG181" i="3"/>
  <c r="AJ229" i="3"/>
  <c r="AG229" i="3"/>
  <c r="AJ44" i="3"/>
  <c r="AG44" i="3"/>
  <c r="AF84" i="3"/>
  <c r="BV84" i="3"/>
  <c r="BX84" i="3" s="1"/>
  <c r="BZ84" i="3" s="1"/>
  <c r="BL84" i="3"/>
  <c r="BM84" i="3" s="1"/>
  <c r="BT84" i="3" s="1"/>
  <c r="BS84" i="3" s="1"/>
  <c r="BH84" i="3"/>
  <c r="BI84" i="3" s="1"/>
  <c r="BR84" i="3" s="1"/>
  <c r="BQ84" i="3" s="1"/>
  <c r="BD84" i="3"/>
  <c r="BE84" i="3" s="1"/>
  <c r="BP84" i="3" s="1"/>
  <c r="BO84" i="3" s="1"/>
  <c r="AJ112" i="3"/>
  <c r="AG112" i="3"/>
  <c r="AJ231" i="3"/>
  <c r="AG231" i="3"/>
  <c r="BH135" i="3"/>
  <c r="BI135" i="3" s="1"/>
  <c r="BR135" i="3" s="1"/>
  <c r="BQ135" i="3" s="1"/>
  <c r="AF135" i="3"/>
  <c r="BD135" i="3"/>
  <c r="BE135" i="3" s="1"/>
  <c r="BP135" i="3" s="1"/>
  <c r="BO135" i="3" s="1"/>
  <c r="BV135" i="3"/>
  <c r="BX135" i="3" s="1"/>
  <c r="BZ135" i="3" s="1"/>
  <c r="BL135" i="3"/>
  <c r="BM135" i="3" s="1"/>
  <c r="BT135" i="3" s="1"/>
  <c r="BS135" i="3" s="1"/>
  <c r="BH133" i="3"/>
  <c r="BI133" i="3" s="1"/>
  <c r="BR133" i="3" s="1"/>
  <c r="BQ133" i="3" s="1"/>
  <c r="AF133" i="3"/>
  <c r="BL133" i="3"/>
  <c r="BM133" i="3" s="1"/>
  <c r="BT133" i="3" s="1"/>
  <c r="BS133" i="3" s="1"/>
  <c r="BD133" i="3"/>
  <c r="BE133" i="3" s="1"/>
  <c r="BP133" i="3" s="1"/>
  <c r="BO133" i="3" s="1"/>
  <c r="BV133" i="3"/>
  <c r="BX133" i="3" s="1"/>
  <c r="BZ133" i="3" s="1"/>
  <c r="AJ165" i="3"/>
  <c r="AG165" i="3"/>
  <c r="AJ233" i="3"/>
  <c r="AG233" i="3"/>
  <c r="AJ95" i="3"/>
  <c r="AG95" i="3"/>
  <c r="AJ89" i="3"/>
  <c r="AG89" i="3"/>
  <c r="AF78" i="3"/>
  <c r="BD78" i="3"/>
  <c r="BE78" i="3" s="1"/>
  <c r="BP78" i="3" s="1"/>
  <c r="BO78" i="3" s="1"/>
  <c r="BV78" i="3"/>
  <c r="BX78" i="3" s="1"/>
  <c r="BZ78" i="3" s="1"/>
  <c r="BL78" i="3"/>
  <c r="BM78" i="3" s="1"/>
  <c r="BT78" i="3" s="1"/>
  <c r="BS78" i="3" s="1"/>
  <c r="BH78" i="3"/>
  <c r="BI78" i="3" s="1"/>
  <c r="BR78" i="3" s="1"/>
  <c r="BQ78" i="3" s="1"/>
  <c r="CB78" i="3" s="1"/>
  <c r="CE78" i="3" s="1"/>
  <c r="CG78" i="3" s="1"/>
  <c r="AJ65" i="3"/>
  <c r="AG65" i="3"/>
  <c r="AJ96" i="3"/>
  <c r="AG96" i="3"/>
  <c r="BH161" i="3"/>
  <c r="BI161" i="3" s="1"/>
  <c r="BR161" i="3" s="1"/>
  <c r="BQ161" i="3" s="1"/>
  <c r="AF161" i="3"/>
  <c r="BV161" i="3"/>
  <c r="BX161" i="3" s="1"/>
  <c r="BZ161" i="3" s="1"/>
  <c r="BL161" i="3"/>
  <c r="BM161" i="3" s="1"/>
  <c r="BT161" i="3" s="1"/>
  <c r="BS161" i="3" s="1"/>
  <c r="BD161" i="3"/>
  <c r="BE161" i="3" s="1"/>
  <c r="BP161" i="3" s="1"/>
  <c r="BO161" i="3" s="1"/>
  <c r="AJ186" i="3"/>
  <c r="AG186" i="3"/>
  <c r="AJ221" i="3"/>
  <c r="AG221" i="3"/>
  <c r="AF67" i="3"/>
  <c r="BD67" i="3"/>
  <c r="BE67" i="3" s="1"/>
  <c r="BP67" i="3" s="1"/>
  <c r="BO67" i="3" s="1"/>
  <c r="BV67" i="3"/>
  <c r="BX67" i="3" s="1"/>
  <c r="BZ67" i="3" s="1"/>
  <c r="BL67" i="3"/>
  <c r="BM67" i="3" s="1"/>
  <c r="BT67" i="3" s="1"/>
  <c r="BS67" i="3" s="1"/>
  <c r="BH67" i="3"/>
  <c r="BI67" i="3" s="1"/>
  <c r="BR67" i="3" s="1"/>
  <c r="BQ67" i="3" s="1"/>
  <c r="CB67" i="3" s="1"/>
  <c r="CE67" i="3" s="1"/>
  <c r="CG67" i="3" s="1"/>
  <c r="AF79" i="3"/>
  <c r="BD79" i="3"/>
  <c r="BE79" i="3" s="1"/>
  <c r="BP79" i="3" s="1"/>
  <c r="BO79" i="3" s="1"/>
  <c r="BL79" i="3"/>
  <c r="BM79" i="3" s="1"/>
  <c r="BT79" i="3" s="1"/>
  <c r="BS79" i="3" s="1"/>
  <c r="BV79" i="3"/>
  <c r="BX79" i="3" s="1"/>
  <c r="BZ79" i="3" s="1"/>
  <c r="BH79" i="3"/>
  <c r="BI79" i="3" s="1"/>
  <c r="BR79" i="3" s="1"/>
  <c r="BQ79" i="3" s="1"/>
  <c r="CB79" i="3" s="1"/>
  <c r="CE79" i="3" s="1"/>
  <c r="CG79" i="3" s="1"/>
  <c r="AF81" i="3"/>
  <c r="BV81" i="3"/>
  <c r="BX81" i="3" s="1"/>
  <c r="BZ81" i="3" s="1"/>
  <c r="BL81" i="3"/>
  <c r="BM81" i="3" s="1"/>
  <c r="BT81" i="3" s="1"/>
  <c r="BS81" i="3" s="1"/>
  <c r="BH81" i="3"/>
  <c r="BI81" i="3" s="1"/>
  <c r="BR81" i="3" s="1"/>
  <c r="BQ81" i="3" s="1"/>
  <c r="CB81" i="3" s="1"/>
  <c r="CE81" i="3" s="1"/>
  <c r="CG81" i="3" s="1"/>
  <c r="BD81" i="3"/>
  <c r="BE81" i="3" s="1"/>
  <c r="BP81" i="3" s="1"/>
  <c r="BO81" i="3" s="1"/>
  <c r="BH155" i="3"/>
  <c r="BI155" i="3" s="1"/>
  <c r="BR155" i="3" s="1"/>
  <c r="BQ155" i="3" s="1"/>
  <c r="AF155" i="3"/>
  <c r="BV155" i="3"/>
  <c r="BX155" i="3" s="1"/>
  <c r="BZ155" i="3" s="1"/>
  <c r="BL155" i="3"/>
  <c r="BM155" i="3" s="1"/>
  <c r="BT155" i="3" s="1"/>
  <c r="BS155" i="3" s="1"/>
  <c r="BD155" i="3"/>
  <c r="BE155" i="3" s="1"/>
  <c r="BP155" i="3" s="1"/>
  <c r="BO155" i="3" s="1"/>
  <c r="BV173" i="3"/>
  <c r="BX173" i="3" s="1"/>
  <c r="BZ173" i="3" s="1"/>
  <c r="BL173" i="3"/>
  <c r="BM173" i="3" s="1"/>
  <c r="BT173" i="3" s="1"/>
  <c r="BS173" i="3" s="1"/>
  <c r="BH173" i="3"/>
  <c r="BI173" i="3" s="1"/>
  <c r="BR173" i="3" s="1"/>
  <c r="BQ173" i="3" s="1"/>
  <c r="AF173" i="3"/>
  <c r="BD173" i="3"/>
  <c r="BE173" i="3" s="1"/>
  <c r="BP173" i="3" s="1"/>
  <c r="BO173" i="3" s="1"/>
  <c r="BD215" i="3"/>
  <c r="BE215" i="3" s="1"/>
  <c r="BP215" i="3" s="1"/>
  <c r="BO215" i="3" s="1"/>
  <c r="BV215" i="3"/>
  <c r="BX215" i="3" s="1"/>
  <c r="BZ215" i="3" s="1"/>
  <c r="BL215" i="3"/>
  <c r="BM215" i="3" s="1"/>
  <c r="BT215" i="3" s="1"/>
  <c r="BS215" i="3" s="1"/>
  <c r="BH215" i="3"/>
  <c r="BI215" i="3" s="1"/>
  <c r="BR215" i="3" s="1"/>
  <c r="BQ215" i="3" s="1"/>
  <c r="AF215" i="3"/>
  <c r="AF41" i="3"/>
  <c r="BD41" i="3"/>
  <c r="BE41" i="3" s="1"/>
  <c r="BP41" i="3" s="1"/>
  <c r="BO41" i="3" s="1"/>
  <c r="BV41" i="3"/>
  <c r="BX41" i="3" s="1"/>
  <c r="BZ41" i="3" s="1"/>
  <c r="BL41" i="3"/>
  <c r="BM41" i="3" s="1"/>
  <c r="BT41" i="3" s="1"/>
  <c r="BS41" i="3" s="1"/>
  <c r="BH41" i="3"/>
  <c r="BI41" i="3" s="1"/>
  <c r="BR41" i="3" s="1"/>
  <c r="BQ41" i="3" s="1"/>
  <c r="CB41" i="3" s="1"/>
  <c r="CE41" i="3" s="1"/>
  <c r="CG41" i="3" s="1"/>
  <c r="AJ36" i="3"/>
  <c r="AG36" i="3"/>
  <c r="AF75" i="3"/>
  <c r="BD75" i="3"/>
  <c r="BE75" i="3" s="1"/>
  <c r="BP75" i="3" s="1"/>
  <c r="BO75" i="3" s="1"/>
  <c r="BV75" i="3"/>
  <c r="BX75" i="3" s="1"/>
  <c r="BZ75" i="3" s="1"/>
  <c r="BL75" i="3"/>
  <c r="BM75" i="3" s="1"/>
  <c r="BT75" i="3" s="1"/>
  <c r="BS75" i="3" s="1"/>
  <c r="BH75" i="3"/>
  <c r="BI75" i="3" s="1"/>
  <c r="BR75" i="3" s="1"/>
  <c r="BQ75" i="3" s="1"/>
  <c r="CB75" i="3" s="1"/>
  <c r="CE75" i="3" s="1"/>
  <c r="CG75" i="3" s="1"/>
  <c r="AF106" i="3"/>
  <c r="BD106" i="3"/>
  <c r="BE106" i="3" s="1"/>
  <c r="BP106" i="3" s="1"/>
  <c r="BO106" i="3" s="1"/>
  <c r="BV106" i="3"/>
  <c r="BX106" i="3" s="1"/>
  <c r="BZ106" i="3" s="1"/>
  <c r="BL106" i="3"/>
  <c r="BM106" i="3" s="1"/>
  <c r="BT106" i="3" s="1"/>
  <c r="BS106" i="3" s="1"/>
  <c r="BH106" i="3"/>
  <c r="BI106" i="3" s="1"/>
  <c r="BR106" i="3" s="1"/>
  <c r="BQ106" i="3" s="1"/>
  <c r="BH191" i="3"/>
  <c r="BI191" i="3" s="1"/>
  <c r="BR191" i="3" s="1"/>
  <c r="BQ191" i="3" s="1"/>
  <c r="AF191" i="3"/>
  <c r="BV191" i="3"/>
  <c r="BX191" i="3" s="1"/>
  <c r="BZ191" i="3" s="1"/>
  <c r="BL191" i="3"/>
  <c r="BM191" i="3" s="1"/>
  <c r="BT191" i="3" s="1"/>
  <c r="BS191" i="3" s="1"/>
  <c r="BD191" i="3"/>
  <c r="BE191" i="3" s="1"/>
  <c r="BP191" i="3" s="1"/>
  <c r="BO191" i="3" s="1"/>
  <c r="BH197" i="3"/>
  <c r="BI197" i="3" s="1"/>
  <c r="BR197" i="3" s="1"/>
  <c r="BQ197" i="3" s="1"/>
  <c r="AF197" i="3"/>
  <c r="BV197" i="3"/>
  <c r="BX197" i="3" s="1"/>
  <c r="BZ197" i="3" s="1"/>
  <c r="BL197" i="3"/>
  <c r="BM197" i="3" s="1"/>
  <c r="BT197" i="3" s="1"/>
  <c r="BS197" i="3" s="1"/>
  <c r="BD197" i="3"/>
  <c r="BE197" i="3" s="1"/>
  <c r="BP197" i="3" s="1"/>
  <c r="BO197" i="3" s="1"/>
  <c r="AJ207" i="3"/>
  <c r="AG207" i="3"/>
  <c r="AF71" i="3"/>
  <c r="BD71" i="3"/>
  <c r="BE71" i="3" s="1"/>
  <c r="BP71" i="3" s="1"/>
  <c r="BO71" i="3" s="1"/>
  <c r="BV71" i="3"/>
  <c r="BX71" i="3" s="1"/>
  <c r="BZ71" i="3" s="1"/>
  <c r="BL71" i="3"/>
  <c r="BM71" i="3" s="1"/>
  <c r="BT71" i="3" s="1"/>
  <c r="BS71" i="3" s="1"/>
  <c r="BH71" i="3"/>
  <c r="BI71" i="3" s="1"/>
  <c r="BR71" i="3" s="1"/>
  <c r="BQ71" i="3" s="1"/>
  <c r="CB71" i="3" s="1"/>
  <c r="CE71" i="3" s="1"/>
  <c r="CG71" i="3" s="1"/>
  <c r="AJ63" i="3"/>
  <c r="AG63" i="3"/>
  <c r="AJ206" i="3"/>
  <c r="AG206" i="3"/>
  <c r="BH151" i="3"/>
  <c r="BI151" i="3" s="1"/>
  <c r="BR151" i="3" s="1"/>
  <c r="BQ151" i="3" s="1"/>
  <c r="AF151" i="3"/>
  <c r="BV151" i="3"/>
  <c r="BX151" i="3" s="1"/>
  <c r="BZ151" i="3" s="1"/>
  <c r="BL151" i="3"/>
  <c r="BM151" i="3" s="1"/>
  <c r="BT151" i="3" s="1"/>
  <c r="BS151" i="3" s="1"/>
  <c r="BD151" i="3"/>
  <c r="BE151" i="3" s="1"/>
  <c r="BP151" i="3" s="1"/>
  <c r="BO151" i="3" s="1"/>
  <c r="AJ179" i="3"/>
  <c r="AG179" i="3"/>
  <c r="AG217" i="3"/>
  <c r="AJ217" i="3"/>
  <c r="AF43" i="3"/>
  <c r="BD43" i="3"/>
  <c r="BE43" i="3" s="1"/>
  <c r="BP43" i="3" s="1"/>
  <c r="BO43" i="3" s="1"/>
  <c r="BV43" i="3"/>
  <c r="BX43" i="3" s="1"/>
  <c r="BZ43" i="3" s="1"/>
  <c r="BL43" i="3"/>
  <c r="BM43" i="3" s="1"/>
  <c r="BT43" i="3" s="1"/>
  <c r="BS43" i="3" s="1"/>
  <c r="BH43" i="3"/>
  <c r="BI43" i="3" s="1"/>
  <c r="BR43" i="3" s="1"/>
  <c r="BQ43" i="3" s="1"/>
  <c r="CB43" i="3" s="1"/>
  <c r="CE43" i="3" s="1"/>
  <c r="CG43" i="3" s="1"/>
  <c r="AJ80" i="3"/>
  <c r="AG80" i="3"/>
  <c r="BD158" i="3"/>
  <c r="BE158" i="3" s="1"/>
  <c r="BP158" i="3" s="1"/>
  <c r="BO158" i="3" s="1"/>
  <c r="BV158" i="3"/>
  <c r="BX158" i="3" s="1"/>
  <c r="BZ158" i="3" s="1"/>
  <c r="BL158" i="3"/>
  <c r="BM158" i="3" s="1"/>
  <c r="BT158" i="3" s="1"/>
  <c r="BS158" i="3" s="1"/>
  <c r="BH158" i="3"/>
  <c r="BI158" i="3" s="1"/>
  <c r="BR158" i="3" s="1"/>
  <c r="BQ158" i="3" s="1"/>
  <c r="AF158" i="3"/>
  <c r="AJ105" i="3"/>
  <c r="AG105" i="3"/>
  <c r="AJ182" i="3"/>
  <c r="AG182" i="3"/>
  <c r="AG48" i="3"/>
  <c r="AJ48" i="3"/>
  <c r="BH129" i="3"/>
  <c r="BI129" i="3" s="1"/>
  <c r="BR129" i="3" s="1"/>
  <c r="BQ129" i="3" s="1"/>
  <c r="AF129" i="3"/>
  <c r="BD129" i="3"/>
  <c r="BE129" i="3" s="1"/>
  <c r="BP129" i="3" s="1"/>
  <c r="BO129" i="3" s="1"/>
  <c r="BV129" i="3"/>
  <c r="BX129" i="3" s="1"/>
  <c r="BZ129" i="3" s="1"/>
  <c r="BL129" i="3"/>
  <c r="BM129" i="3" s="1"/>
  <c r="BT129" i="3" s="1"/>
  <c r="BS129" i="3" s="1"/>
  <c r="BH149" i="3"/>
  <c r="BI149" i="3" s="1"/>
  <c r="BR149" i="3" s="1"/>
  <c r="BQ149" i="3" s="1"/>
  <c r="AF149" i="3"/>
  <c r="BV149" i="3"/>
  <c r="BX149" i="3" s="1"/>
  <c r="BZ149" i="3" s="1"/>
  <c r="BL149" i="3"/>
  <c r="BM149" i="3" s="1"/>
  <c r="BT149" i="3" s="1"/>
  <c r="BS149" i="3" s="1"/>
  <c r="BD149" i="3"/>
  <c r="BE149" i="3" s="1"/>
  <c r="BP149" i="3" s="1"/>
  <c r="BO149" i="3" s="1"/>
  <c r="AG166" i="3"/>
  <c r="AJ166" i="3"/>
  <c r="AJ196" i="3"/>
  <c r="AG196" i="3"/>
  <c r="AJ120" i="3"/>
  <c r="AG120" i="3"/>
  <c r="AJ40" i="3"/>
  <c r="AG40" i="3"/>
  <c r="AG156" i="3"/>
  <c r="AJ156" i="3"/>
  <c r="AJ62" i="3"/>
  <c r="AG62" i="3"/>
  <c r="AJ134" i="3"/>
  <c r="AG134" i="3"/>
  <c r="AJ136" i="3"/>
  <c r="AG136" i="3"/>
  <c r="AJ199" i="3"/>
  <c r="AG199" i="3"/>
  <c r="AF59" i="3"/>
  <c r="BD59" i="3"/>
  <c r="BE59" i="3" s="1"/>
  <c r="BP59" i="3" s="1"/>
  <c r="BO59" i="3" s="1"/>
  <c r="BV59" i="3"/>
  <c r="BX59" i="3" s="1"/>
  <c r="BZ59" i="3" s="1"/>
  <c r="BL59" i="3"/>
  <c r="BM59" i="3" s="1"/>
  <c r="BT59" i="3" s="1"/>
  <c r="BS59" i="3" s="1"/>
  <c r="BH59" i="3"/>
  <c r="BI59" i="3" s="1"/>
  <c r="BR59" i="3" s="1"/>
  <c r="BQ59" i="3" s="1"/>
  <c r="CB59" i="3" s="1"/>
  <c r="CE59" i="3" s="1"/>
  <c r="CG59" i="3" s="1"/>
  <c r="AJ171" i="3"/>
  <c r="AG171" i="3"/>
  <c r="AF46" i="3"/>
  <c r="BH46" i="3"/>
  <c r="BI46" i="3" s="1"/>
  <c r="BR46" i="3" s="1"/>
  <c r="BQ46" i="3" s="1"/>
  <c r="CB46" i="3" s="1"/>
  <c r="CE46" i="3" s="1"/>
  <c r="CG46" i="3" s="1"/>
  <c r="BD46" i="3"/>
  <c r="BE46" i="3" s="1"/>
  <c r="BP46" i="3" s="1"/>
  <c r="BO46" i="3" s="1"/>
  <c r="BV46" i="3"/>
  <c r="BX46" i="3" s="1"/>
  <c r="BZ46" i="3" s="1"/>
  <c r="BL46" i="3"/>
  <c r="BM46" i="3" s="1"/>
  <c r="BT46" i="3" s="1"/>
  <c r="BS46" i="3" s="1"/>
  <c r="AF56" i="3"/>
  <c r="BD56" i="3"/>
  <c r="BE56" i="3" s="1"/>
  <c r="BP56" i="3" s="1"/>
  <c r="BO56" i="3" s="1"/>
  <c r="BV56" i="3"/>
  <c r="BX56" i="3" s="1"/>
  <c r="BZ56" i="3" s="1"/>
  <c r="BL56" i="3"/>
  <c r="BM56" i="3" s="1"/>
  <c r="BT56" i="3" s="1"/>
  <c r="BS56" i="3" s="1"/>
  <c r="BH56" i="3"/>
  <c r="BI56" i="3" s="1"/>
  <c r="BR56" i="3" s="1"/>
  <c r="BQ56" i="3" s="1"/>
  <c r="CB56" i="3" s="1"/>
  <c r="CE56" i="3" s="1"/>
  <c r="CG56" i="3" s="1"/>
  <c r="AF123" i="3"/>
  <c r="BD123" i="3"/>
  <c r="BE123" i="3" s="1"/>
  <c r="BP123" i="3" s="1"/>
  <c r="BO123" i="3" s="1"/>
  <c r="BL123" i="3"/>
  <c r="BM123" i="3" s="1"/>
  <c r="BT123" i="3" s="1"/>
  <c r="BS123" i="3" s="1"/>
  <c r="BH123" i="3"/>
  <c r="BI123" i="3" s="1"/>
  <c r="BR123" i="3" s="1"/>
  <c r="BQ123" i="3" s="1"/>
  <c r="BV123" i="3"/>
  <c r="BX123" i="3" s="1"/>
  <c r="BZ123" i="3" s="1"/>
  <c r="AF39" i="3"/>
  <c r="BD39" i="3"/>
  <c r="BE39" i="3" s="1"/>
  <c r="BP39" i="3" s="1"/>
  <c r="BO39" i="3" s="1"/>
  <c r="BV39" i="3"/>
  <c r="BX39" i="3" s="1"/>
  <c r="BZ39" i="3" s="1"/>
  <c r="BL39" i="3"/>
  <c r="BM39" i="3" s="1"/>
  <c r="BT39" i="3" s="1"/>
  <c r="BS39" i="3" s="1"/>
  <c r="BH39" i="3"/>
  <c r="BI39" i="3" s="1"/>
  <c r="BR39" i="3" s="1"/>
  <c r="BQ39" i="3" s="1"/>
  <c r="CB39" i="3" s="1"/>
  <c r="CE39" i="3" s="1"/>
  <c r="CG39" i="3" s="1"/>
  <c r="AF98" i="3"/>
  <c r="BV98" i="3"/>
  <c r="BX98" i="3" s="1"/>
  <c r="BZ98" i="3" s="1"/>
  <c r="BL98" i="3"/>
  <c r="BM98" i="3" s="1"/>
  <c r="BT98" i="3" s="1"/>
  <c r="BS98" i="3" s="1"/>
  <c r="BH98" i="3"/>
  <c r="BI98" i="3" s="1"/>
  <c r="BR98" i="3" s="1"/>
  <c r="BQ98" i="3" s="1"/>
  <c r="BD98" i="3"/>
  <c r="BE98" i="3" s="1"/>
  <c r="BP98" i="3" s="1"/>
  <c r="BO98" i="3" s="1"/>
  <c r="AJ91" i="3"/>
  <c r="AG91" i="3"/>
  <c r="BH193" i="3"/>
  <c r="BI193" i="3" s="1"/>
  <c r="BR193" i="3" s="1"/>
  <c r="BQ193" i="3" s="1"/>
  <c r="AF193" i="3"/>
  <c r="BV193" i="3"/>
  <c r="BX193" i="3" s="1"/>
  <c r="BZ193" i="3" s="1"/>
  <c r="BL193" i="3"/>
  <c r="BM193" i="3" s="1"/>
  <c r="BT193" i="3" s="1"/>
  <c r="BS193" i="3" s="1"/>
  <c r="BD193" i="3"/>
  <c r="BE193" i="3" s="1"/>
  <c r="BP193" i="3" s="1"/>
  <c r="BO193" i="3" s="1"/>
  <c r="AJ194" i="3"/>
  <c r="AG194" i="3"/>
  <c r="AG54" i="3"/>
  <c r="AJ54" i="3"/>
  <c r="AF90" i="3"/>
  <c r="BV90" i="3"/>
  <c r="BX90" i="3" s="1"/>
  <c r="BZ90" i="3" s="1"/>
  <c r="BL90" i="3"/>
  <c r="BM90" i="3" s="1"/>
  <c r="BT90" i="3" s="1"/>
  <c r="BS90" i="3" s="1"/>
  <c r="BH90" i="3"/>
  <c r="BI90" i="3" s="1"/>
  <c r="BR90" i="3" s="1"/>
  <c r="BQ90" i="3" s="1"/>
  <c r="BD90" i="3"/>
  <c r="BE90" i="3" s="1"/>
  <c r="BP90" i="3" s="1"/>
  <c r="BO90" i="3" s="1"/>
  <c r="BH137" i="3"/>
  <c r="BI137" i="3" s="1"/>
  <c r="BR137" i="3" s="1"/>
  <c r="BQ137" i="3" s="1"/>
  <c r="AF137" i="3"/>
  <c r="BV137" i="3"/>
  <c r="BX137" i="3" s="1"/>
  <c r="BZ137" i="3" s="1"/>
  <c r="BL137" i="3"/>
  <c r="BM137" i="3" s="1"/>
  <c r="BT137" i="3" s="1"/>
  <c r="BS137" i="3" s="1"/>
  <c r="BD137" i="3"/>
  <c r="BE137" i="3" s="1"/>
  <c r="BP137" i="3" s="1"/>
  <c r="BO137" i="3" s="1"/>
  <c r="AG154" i="3"/>
  <c r="AJ154" i="3"/>
  <c r="AF68" i="3"/>
  <c r="BD68" i="3"/>
  <c r="BE68" i="3" s="1"/>
  <c r="BP68" i="3" s="1"/>
  <c r="BO68" i="3" s="1"/>
  <c r="BV68" i="3"/>
  <c r="BX68" i="3" s="1"/>
  <c r="BZ68" i="3" s="1"/>
  <c r="BL68" i="3"/>
  <c r="BM68" i="3" s="1"/>
  <c r="BT68" i="3" s="1"/>
  <c r="BS68" i="3" s="1"/>
  <c r="BH68" i="3"/>
  <c r="BI68" i="3" s="1"/>
  <c r="BR68" i="3" s="1"/>
  <c r="BQ68" i="3" s="1"/>
  <c r="CB68" i="3" s="1"/>
  <c r="CE68" i="3" s="1"/>
  <c r="CG68" i="3" s="1"/>
  <c r="AF110" i="3"/>
  <c r="BD110" i="3"/>
  <c r="BE110" i="3" s="1"/>
  <c r="BP110" i="3" s="1"/>
  <c r="BO110" i="3" s="1"/>
  <c r="BV110" i="3"/>
  <c r="BX110" i="3" s="1"/>
  <c r="BZ110" i="3" s="1"/>
  <c r="BL110" i="3"/>
  <c r="BM110" i="3" s="1"/>
  <c r="BT110" i="3" s="1"/>
  <c r="BS110" i="3" s="1"/>
  <c r="BH110" i="3"/>
  <c r="BI110" i="3" s="1"/>
  <c r="BR110" i="3" s="1"/>
  <c r="BQ110" i="3" s="1"/>
  <c r="AG160" i="3"/>
  <c r="AJ160" i="3"/>
  <c r="AJ190" i="3"/>
  <c r="AG190" i="3"/>
  <c r="AJ118" i="3"/>
  <c r="AG118" i="3"/>
  <c r="AJ226" i="3"/>
  <c r="AG226" i="3"/>
  <c r="AF70" i="3"/>
  <c r="BD70" i="3"/>
  <c r="BE70" i="3" s="1"/>
  <c r="BP70" i="3" s="1"/>
  <c r="BO70" i="3" s="1"/>
  <c r="BV70" i="3"/>
  <c r="BX70" i="3" s="1"/>
  <c r="BZ70" i="3" s="1"/>
  <c r="BL70" i="3"/>
  <c r="BM70" i="3" s="1"/>
  <c r="BT70" i="3" s="1"/>
  <c r="BS70" i="3" s="1"/>
  <c r="BH70" i="3"/>
  <c r="BI70" i="3" s="1"/>
  <c r="BR70" i="3" s="1"/>
  <c r="BQ70" i="3" s="1"/>
  <c r="CB70" i="3" s="1"/>
  <c r="CE70" i="3" s="1"/>
  <c r="CG70" i="3" s="1"/>
  <c r="BH143" i="3"/>
  <c r="BI143" i="3" s="1"/>
  <c r="BR143" i="3" s="1"/>
  <c r="BQ143" i="3" s="1"/>
  <c r="AF143" i="3"/>
  <c r="BL143" i="3"/>
  <c r="BM143" i="3" s="1"/>
  <c r="BT143" i="3" s="1"/>
  <c r="BS143" i="3" s="1"/>
  <c r="BD143" i="3"/>
  <c r="BE143" i="3" s="1"/>
  <c r="BP143" i="3" s="1"/>
  <c r="BO143" i="3" s="1"/>
  <c r="BV143" i="3"/>
  <c r="BX143" i="3" s="1"/>
  <c r="BZ143" i="3" s="1"/>
  <c r="AG178" i="3"/>
  <c r="AJ178" i="3"/>
  <c r="AJ214" i="3"/>
  <c r="AG214" i="3"/>
  <c r="AJ237" i="3"/>
  <c r="AG237" i="3"/>
  <c r="AG50" i="3"/>
  <c r="AJ50" i="3"/>
  <c r="AF86" i="3"/>
  <c r="BV86" i="3"/>
  <c r="BX86" i="3" s="1"/>
  <c r="BZ86" i="3" s="1"/>
  <c r="BL86" i="3"/>
  <c r="BM86" i="3" s="1"/>
  <c r="BT86" i="3" s="1"/>
  <c r="BS86" i="3" s="1"/>
  <c r="BH86" i="3"/>
  <c r="BI86" i="3" s="1"/>
  <c r="BR86" i="3" s="1"/>
  <c r="BQ86" i="3" s="1"/>
  <c r="BD86" i="3"/>
  <c r="BE86" i="3" s="1"/>
  <c r="BP86" i="3" s="1"/>
  <c r="BO86" i="3" s="1"/>
  <c r="AJ100" i="3"/>
  <c r="AG100" i="3"/>
  <c r="AJ138" i="3"/>
  <c r="AG138" i="3"/>
  <c r="AJ175" i="3"/>
  <c r="AG175" i="3"/>
  <c r="AJ205" i="3"/>
  <c r="AG205" i="3"/>
  <c r="AF35" i="3"/>
  <c r="BD35" i="3"/>
  <c r="BE35" i="3" s="1"/>
  <c r="BP35" i="3" s="1"/>
  <c r="BO35" i="3" s="1"/>
  <c r="BV35" i="3"/>
  <c r="BX35" i="3" s="1"/>
  <c r="BZ35" i="3" s="1"/>
  <c r="BL35" i="3"/>
  <c r="BM35" i="3" s="1"/>
  <c r="BT35" i="3" s="1"/>
  <c r="BS35" i="3" s="1"/>
  <c r="BH35" i="3"/>
  <c r="BI35" i="3" s="1"/>
  <c r="BR35" i="3" s="1"/>
  <c r="BQ35" i="3" s="1"/>
  <c r="CB35" i="3" s="1"/>
  <c r="CE35" i="3" s="1"/>
  <c r="CG35" i="3" s="1"/>
  <c r="AG51" i="3"/>
  <c r="AJ51" i="3"/>
  <c r="AF117" i="3"/>
  <c r="BL117" i="3"/>
  <c r="BM117" i="3" s="1"/>
  <c r="BT117" i="3" s="1"/>
  <c r="BS117" i="3" s="1"/>
  <c r="BH117" i="3"/>
  <c r="BI117" i="3" s="1"/>
  <c r="BR117" i="3" s="1"/>
  <c r="BQ117" i="3" s="1"/>
  <c r="BV117" i="3"/>
  <c r="BX117" i="3" s="1"/>
  <c r="BZ117" i="3" s="1"/>
  <c r="BD117" i="3"/>
  <c r="BE117" i="3" s="1"/>
  <c r="BP117" i="3" s="1"/>
  <c r="BO117" i="3" s="1"/>
  <c r="AJ130" i="3"/>
  <c r="AG130" i="3"/>
  <c r="AJ144" i="3"/>
  <c r="AG144" i="3"/>
  <c r="BH189" i="3"/>
  <c r="BI189" i="3" s="1"/>
  <c r="BR189" i="3" s="1"/>
  <c r="BQ189" i="3" s="1"/>
  <c r="AF189" i="3"/>
  <c r="BV189" i="3"/>
  <c r="BX189" i="3" s="1"/>
  <c r="BZ189" i="3" s="1"/>
  <c r="BL189" i="3"/>
  <c r="BM189" i="3" s="1"/>
  <c r="BT189" i="3" s="1"/>
  <c r="BS189" i="3" s="1"/>
  <c r="BD189" i="3"/>
  <c r="BE189" i="3" s="1"/>
  <c r="BP189" i="3" s="1"/>
  <c r="BO189" i="3" s="1"/>
  <c r="AJ177" i="3"/>
  <c r="AG177" i="3"/>
  <c r="AJ225" i="3"/>
  <c r="AG225" i="3"/>
  <c r="AJ124" i="3"/>
  <c r="AG124" i="3"/>
  <c r="AF104" i="3"/>
  <c r="BD104" i="3"/>
  <c r="BE104" i="3" s="1"/>
  <c r="BP104" i="3" s="1"/>
  <c r="BO104" i="3" s="1"/>
  <c r="BV104" i="3"/>
  <c r="BX104" i="3" s="1"/>
  <c r="BZ104" i="3" s="1"/>
  <c r="BL104" i="3"/>
  <c r="BM104" i="3" s="1"/>
  <c r="BT104" i="3" s="1"/>
  <c r="BS104" i="3" s="1"/>
  <c r="BH104" i="3"/>
  <c r="BI104" i="3" s="1"/>
  <c r="BR104" i="3" s="1"/>
  <c r="BQ104" i="3" s="1"/>
  <c r="AJ132" i="3"/>
  <c r="AG132" i="3"/>
  <c r="AF47" i="3"/>
  <c r="BD47" i="3"/>
  <c r="BE47" i="3" s="1"/>
  <c r="BP47" i="3" s="1"/>
  <c r="BO47" i="3" s="1"/>
  <c r="BH47" i="3"/>
  <c r="BI47" i="3" s="1"/>
  <c r="BR47" i="3" s="1"/>
  <c r="BQ47" i="3" s="1"/>
  <c r="CB47" i="3" s="1"/>
  <c r="CE47" i="3" s="1"/>
  <c r="CG47" i="3" s="1"/>
  <c r="BV47" i="3"/>
  <c r="BX47" i="3" s="1"/>
  <c r="BZ47" i="3" s="1"/>
  <c r="BL47" i="3"/>
  <c r="BM47" i="3" s="1"/>
  <c r="BT47" i="3" s="1"/>
  <c r="BS47" i="3" s="1"/>
  <c r="AJ93" i="3"/>
  <c r="AG93" i="3"/>
  <c r="AG87" i="3"/>
  <c r="AJ87" i="3"/>
  <c r="AJ188" i="3"/>
  <c r="AG188" i="3"/>
  <c r="AJ209" i="3"/>
  <c r="AG209" i="3"/>
  <c r="AF115" i="3"/>
  <c r="BH115" i="3"/>
  <c r="BI115" i="3" s="1"/>
  <c r="BR115" i="3" s="1"/>
  <c r="BQ115" i="3" s="1"/>
  <c r="BV115" i="3"/>
  <c r="BX115" i="3" s="1"/>
  <c r="BZ115" i="3" s="1"/>
  <c r="BD115" i="3"/>
  <c r="BE115" i="3" s="1"/>
  <c r="BP115" i="3" s="1"/>
  <c r="BO115" i="3" s="1"/>
  <c r="BL115" i="3"/>
  <c r="BM115" i="3" s="1"/>
  <c r="BT115" i="3" s="1"/>
  <c r="BS115" i="3" s="1"/>
  <c r="BH147" i="3"/>
  <c r="BI147" i="3" s="1"/>
  <c r="BR147" i="3" s="1"/>
  <c r="BQ147" i="3" s="1"/>
  <c r="AF147" i="3"/>
  <c r="BV147" i="3"/>
  <c r="BX147" i="3" s="1"/>
  <c r="BZ147" i="3" s="1"/>
  <c r="BL147" i="3"/>
  <c r="BM147" i="3" s="1"/>
  <c r="BT147" i="3" s="1"/>
  <c r="BS147" i="3" s="1"/>
  <c r="BD147" i="3"/>
  <c r="BE147" i="3" s="1"/>
  <c r="BP147" i="3" s="1"/>
  <c r="BO147" i="3" s="1"/>
  <c r="AJ220" i="3"/>
  <c r="AG220" i="3"/>
  <c r="AJ222" i="3"/>
  <c r="AG222" i="3"/>
  <c r="AG128" i="3"/>
  <c r="AJ128" i="3"/>
  <c r="AJ224" i="3"/>
  <c r="AG224" i="3"/>
  <c r="AJ64" i="3"/>
  <c r="AG64" i="3"/>
  <c r="AJ94" i="3"/>
  <c r="AG94" i="3"/>
  <c r="AF119" i="3"/>
  <c r="BD119" i="3"/>
  <c r="BE119" i="3" s="1"/>
  <c r="BP119" i="3" s="1"/>
  <c r="BO119" i="3" s="1"/>
  <c r="BL119" i="3"/>
  <c r="BM119" i="3" s="1"/>
  <c r="BT119" i="3" s="1"/>
  <c r="BS119" i="3" s="1"/>
  <c r="BH119" i="3"/>
  <c r="BI119" i="3" s="1"/>
  <c r="BR119" i="3" s="1"/>
  <c r="BQ119" i="3" s="1"/>
  <c r="BV119" i="3"/>
  <c r="BX119" i="3" s="1"/>
  <c r="BZ119" i="3" s="1"/>
  <c r="AG168" i="3"/>
  <c r="AJ168" i="3"/>
  <c r="AJ201" i="3"/>
  <c r="AG201" i="3"/>
  <c r="AJ37" i="3"/>
  <c r="AG37" i="3"/>
  <c r="AF121" i="3"/>
  <c r="BD121" i="3"/>
  <c r="BE121" i="3" s="1"/>
  <c r="BP121" i="3" s="1"/>
  <c r="BO121" i="3" s="1"/>
  <c r="BV121" i="3"/>
  <c r="BX121" i="3" s="1"/>
  <c r="BZ121" i="3" s="1"/>
  <c r="BL121" i="3"/>
  <c r="BM121" i="3" s="1"/>
  <c r="BT121" i="3" s="1"/>
  <c r="BS121" i="3" s="1"/>
  <c r="BH121" i="3"/>
  <c r="BI121" i="3" s="1"/>
  <c r="BR121" i="3" s="1"/>
  <c r="BQ121" i="3" s="1"/>
  <c r="BH187" i="3"/>
  <c r="BI187" i="3" s="1"/>
  <c r="BR187" i="3" s="1"/>
  <c r="BQ187" i="3" s="1"/>
  <c r="AF187" i="3"/>
  <c r="BV187" i="3"/>
  <c r="BX187" i="3" s="1"/>
  <c r="BZ187" i="3" s="1"/>
  <c r="BL187" i="3"/>
  <c r="BM187" i="3" s="1"/>
  <c r="BT187" i="3" s="1"/>
  <c r="BS187" i="3" s="1"/>
  <c r="BD187" i="3"/>
  <c r="BE187" i="3" s="1"/>
  <c r="BP187" i="3" s="1"/>
  <c r="BO187" i="3" s="1"/>
  <c r="AF69" i="3"/>
  <c r="BD69" i="3"/>
  <c r="BE69" i="3" s="1"/>
  <c r="BP69" i="3" s="1"/>
  <c r="BO69" i="3" s="1"/>
  <c r="BV69" i="3"/>
  <c r="BX69" i="3" s="1"/>
  <c r="BZ69" i="3" s="1"/>
  <c r="BL69" i="3"/>
  <c r="BM69" i="3" s="1"/>
  <c r="BT69" i="3" s="1"/>
  <c r="BS69" i="3" s="1"/>
  <c r="BH69" i="3"/>
  <c r="BI69" i="3" s="1"/>
  <c r="BR69" i="3" s="1"/>
  <c r="BQ69" i="3" s="1"/>
  <c r="CB69" i="3" s="1"/>
  <c r="CE69" i="3" s="1"/>
  <c r="CG69" i="3" s="1"/>
  <c r="AF74" i="3"/>
  <c r="BD74" i="3"/>
  <c r="BE74" i="3" s="1"/>
  <c r="BP74" i="3" s="1"/>
  <c r="BO74" i="3" s="1"/>
  <c r="BV74" i="3"/>
  <c r="BX74" i="3" s="1"/>
  <c r="BZ74" i="3" s="1"/>
  <c r="BL74" i="3"/>
  <c r="BM74" i="3" s="1"/>
  <c r="BT74" i="3" s="1"/>
  <c r="BS74" i="3" s="1"/>
  <c r="BH74" i="3"/>
  <c r="BI74" i="3" s="1"/>
  <c r="BR74" i="3" s="1"/>
  <c r="BQ74" i="3" s="1"/>
  <c r="CB74" i="3" s="1"/>
  <c r="CE74" i="3" s="1"/>
  <c r="CG74" i="3" s="1"/>
  <c r="AF82" i="3"/>
  <c r="BV82" i="3"/>
  <c r="BX82" i="3" s="1"/>
  <c r="BZ82" i="3" s="1"/>
  <c r="BL82" i="3"/>
  <c r="BM82" i="3" s="1"/>
  <c r="BT82" i="3" s="1"/>
  <c r="BS82" i="3" s="1"/>
  <c r="BH82" i="3"/>
  <c r="BI82" i="3" s="1"/>
  <c r="BR82" i="3" s="1"/>
  <c r="BQ82" i="3" s="1"/>
  <c r="CB82" i="3" s="1"/>
  <c r="CE82" i="3" s="1"/>
  <c r="CG82" i="3" s="1"/>
  <c r="BD82" i="3"/>
  <c r="BE82" i="3" s="1"/>
  <c r="BP82" i="3" s="1"/>
  <c r="BO82" i="3" s="1"/>
  <c r="AJ122" i="3"/>
  <c r="AG122" i="3"/>
  <c r="AJ212" i="3"/>
  <c r="AG212" i="3"/>
  <c r="AJ208" i="3"/>
  <c r="AG208" i="3"/>
  <c r="AF73" i="3"/>
  <c r="BD73" i="3"/>
  <c r="BE73" i="3" s="1"/>
  <c r="BP73" i="3" s="1"/>
  <c r="BO73" i="3" s="1"/>
  <c r="BV73" i="3"/>
  <c r="BX73" i="3" s="1"/>
  <c r="BZ73" i="3" s="1"/>
  <c r="BL73" i="3"/>
  <c r="BM73" i="3" s="1"/>
  <c r="BT73" i="3" s="1"/>
  <c r="BS73" i="3" s="1"/>
  <c r="BH73" i="3"/>
  <c r="BI73" i="3" s="1"/>
  <c r="BR73" i="3" s="1"/>
  <c r="BQ73" i="3" s="1"/>
  <c r="CB73" i="3" s="1"/>
  <c r="CE73" i="3" s="1"/>
  <c r="CG73" i="3" s="1"/>
  <c r="AJ88" i="3"/>
  <c r="AG88" i="3"/>
  <c r="AG198" i="3"/>
  <c r="AJ198" i="3"/>
  <c r="AG45" i="3"/>
  <c r="AJ45" i="3"/>
  <c r="AF58" i="3"/>
  <c r="BD58" i="3"/>
  <c r="BE58" i="3" s="1"/>
  <c r="BP58" i="3" s="1"/>
  <c r="BO58" i="3" s="1"/>
  <c r="BV58" i="3"/>
  <c r="BX58" i="3" s="1"/>
  <c r="BZ58" i="3" s="1"/>
  <c r="BL58" i="3"/>
  <c r="BM58" i="3" s="1"/>
  <c r="BT58" i="3" s="1"/>
  <c r="BS58" i="3" s="1"/>
  <c r="BH58" i="3"/>
  <c r="BI58" i="3" s="1"/>
  <c r="BR58" i="3" s="1"/>
  <c r="BQ58" i="3" s="1"/>
  <c r="CB58" i="3" s="1"/>
  <c r="CE58" i="3" s="1"/>
  <c r="CG58" i="3" s="1"/>
  <c r="AJ92" i="3"/>
  <c r="AG92" i="3"/>
  <c r="AG146" i="3"/>
  <c r="AJ146" i="3"/>
  <c r="BH159" i="3"/>
  <c r="BI159" i="3" s="1"/>
  <c r="BR159" i="3" s="1"/>
  <c r="BQ159" i="3" s="1"/>
  <c r="AF159" i="3"/>
  <c r="BV159" i="3"/>
  <c r="BX159" i="3" s="1"/>
  <c r="BZ159" i="3" s="1"/>
  <c r="BL159" i="3"/>
  <c r="BM159" i="3" s="1"/>
  <c r="BT159" i="3" s="1"/>
  <c r="BS159" i="3" s="1"/>
  <c r="BD159" i="3"/>
  <c r="BE159" i="3" s="1"/>
  <c r="BP159" i="3" s="1"/>
  <c r="BO159" i="3" s="1"/>
  <c r="AJ210" i="3"/>
  <c r="AG210" i="3"/>
  <c r="BD150" i="3"/>
  <c r="BE150" i="3" s="1"/>
  <c r="BP150" i="3" s="1"/>
  <c r="BO150" i="3" s="1"/>
  <c r="BV150" i="3"/>
  <c r="BX150" i="3" s="1"/>
  <c r="BZ150" i="3" s="1"/>
  <c r="BL150" i="3"/>
  <c r="BM150" i="3" s="1"/>
  <c r="BT150" i="3" s="1"/>
  <c r="BS150" i="3" s="1"/>
  <c r="BH150" i="3"/>
  <c r="BI150" i="3" s="1"/>
  <c r="BR150" i="3" s="1"/>
  <c r="BQ150" i="3" s="1"/>
  <c r="AF150" i="3"/>
  <c r="AF38" i="3"/>
  <c r="BD38" i="3"/>
  <c r="BE38" i="3" s="1"/>
  <c r="BP38" i="3" s="1"/>
  <c r="BO38" i="3" s="1"/>
  <c r="BV38" i="3"/>
  <c r="BX38" i="3" s="1"/>
  <c r="BZ38" i="3" s="1"/>
  <c r="BL38" i="3"/>
  <c r="BM38" i="3" s="1"/>
  <c r="BT38" i="3" s="1"/>
  <c r="BS38" i="3" s="1"/>
  <c r="BH38" i="3"/>
  <c r="BI38" i="3" s="1"/>
  <c r="BR38" i="3" s="1"/>
  <c r="BQ38" i="3" s="1"/>
  <c r="CB38" i="3" s="1"/>
  <c r="CE38" i="3" s="1"/>
  <c r="CG38" i="3" s="1"/>
  <c r="AF72" i="3"/>
  <c r="BD72" i="3"/>
  <c r="BE72" i="3" s="1"/>
  <c r="BP72" i="3" s="1"/>
  <c r="BO72" i="3" s="1"/>
  <c r="BV72" i="3"/>
  <c r="BX72" i="3" s="1"/>
  <c r="BZ72" i="3" s="1"/>
  <c r="BL72" i="3"/>
  <c r="BM72" i="3" s="1"/>
  <c r="BT72" i="3" s="1"/>
  <c r="BS72" i="3" s="1"/>
  <c r="BH72" i="3"/>
  <c r="BI72" i="3" s="1"/>
  <c r="BR72" i="3" s="1"/>
  <c r="BQ72" i="3" s="1"/>
  <c r="CB72" i="3" s="1"/>
  <c r="CE72" i="3" s="1"/>
  <c r="CG72" i="3" s="1"/>
  <c r="BH157" i="3"/>
  <c r="BI157" i="3" s="1"/>
  <c r="BR157" i="3" s="1"/>
  <c r="BQ157" i="3" s="1"/>
  <c r="AF157" i="3"/>
  <c r="BV157" i="3"/>
  <c r="BX157" i="3" s="1"/>
  <c r="BZ157" i="3" s="1"/>
  <c r="BL157" i="3"/>
  <c r="BM157" i="3" s="1"/>
  <c r="BT157" i="3" s="1"/>
  <c r="BS157" i="3" s="1"/>
  <c r="BD157" i="3"/>
  <c r="BE157" i="3" s="1"/>
  <c r="BP157" i="3" s="1"/>
  <c r="BO157" i="3" s="1"/>
  <c r="AG172" i="3"/>
  <c r="AJ172" i="3"/>
  <c r="AJ204" i="3"/>
  <c r="AG204" i="3"/>
  <c r="AF76" i="3"/>
  <c r="BD76" i="3"/>
  <c r="BE76" i="3" s="1"/>
  <c r="BP76" i="3" s="1"/>
  <c r="BO76" i="3" s="1"/>
  <c r="BV76" i="3"/>
  <c r="BX76" i="3" s="1"/>
  <c r="BZ76" i="3" s="1"/>
  <c r="BL76" i="3"/>
  <c r="BM76" i="3" s="1"/>
  <c r="BT76" i="3" s="1"/>
  <c r="BS76" i="3" s="1"/>
  <c r="BH76" i="3"/>
  <c r="BI76" i="3" s="1"/>
  <c r="BR76" i="3" s="1"/>
  <c r="BQ76" i="3" s="1"/>
  <c r="CB76" i="3" s="1"/>
  <c r="CE76" i="3" s="1"/>
  <c r="CG76" i="3" s="1"/>
  <c r="BH141" i="3"/>
  <c r="BI141" i="3" s="1"/>
  <c r="BR141" i="3" s="1"/>
  <c r="BQ141" i="3" s="1"/>
  <c r="AF141" i="3"/>
  <c r="BL141" i="3"/>
  <c r="BM141" i="3" s="1"/>
  <c r="BT141" i="3" s="1"/>
  <c r="BS141" i="3" s="1"/>
  <c r="BV141" i="3"/>
  <c r="BX141" i="3" s="1"/>
  <c r="BZ141" i="3" s="1"/>
  <c r="BD141" i="3"/>
  <c r="BE141" i="3" s="1"/>
  <c r="BP141" i="3" s="1"/>
  <c r="BO141" i="3" s="1"/>
  <c r="AG174" i="3"/>
  <c r="AJ174" i="3"/>
  <c r="AJ192" i="3"/>
  <c r="AG192" i="3"/>
  <c r="AJ223" i="3"/>
  <c r="AG223" i="3"/>
  <c r="AF42" i="3"/>
  <c r="BD42" i="3"/>
  <c r="BE42" i="3" s="1"/>
  <c r="BP42" i="3" s="1"/>
  <c r="BO42" i="3" s="1"/>
  <c r="BV42" i="3"/>
  <c r="BX42" i="3" s="1"/>
  <c r="BZ42" i="3" s="1"/>
  <c r="BL42" i="3"/>
  <c r="BM42" i="3" s="1"/>
  <c r="BT42" i="3" s="1"/>
  <c r="BS42" i="3" s="1"/>
  <c r="BH42" i="3"/>
  <c r="BI42" i="3" s="1"/>
  <c r="BR42" i="3" s="1"/>
  <c r="BQ42" i="3" s="1"/>
  <c r="CB42" i="3" s="1"/>
  <c r="CE42" i="3" s="1"/>
  <c r="CG42" i="3" s="1"/>
  <c r="AF57" i="3"/>
  <c r="BD57" i="3"/>
  <c r="BE57" i="3" s="1"/>
  <c r="BP57" i="3" s="1"/>
  <c r="BO57" i="3" s="1"/>
  <c r="BV57" i="3"/>
  <c r="BX57" i="3" s="1"/>
  <c r="BZ57" i="3" s="1"/>
  <c r="BL57" i="3"/>
  <c r="BM57" i="3" s="1"/>
  <c r="BT57" i="3" s="1"/>
  <c r="BS57" i="3" s="1"/>
  <c r="BH57" i="3"/>
  <c r="BI57" i="3" s="1"/>
  <c r="BR57" i="3" s="1"/>
  <c r="BQ57" i="3" s="1"/>
  <c r="CB57" i="3" s="1"/>
  <c r="CE57" i="3" s="1"/>
  <c r="CG57" i="3" s="1"/>
  <c r="AJ99" i="3"/>
  <c r="AG99" i="3"/>
  <c r="AJ102" i="3"/>
  <c r="AG102" i="3"/>
  <c r="BH145" i="3"/>
  <c r="BI145" i="3" s="1"/>
  <c r="BR145" i="3" s="1"/>
  <c r="BQ145" i="3" s="1"/>
  <c r="AF145" i="3"/>
  <c r="BV145" i="3"/>
  <c r="BX145" i="3" s="1"/>
  <c r="BZ145" i="3" s="1"/>
  <c r="BL145" i="3"/>
  <c r="BM145" i="3" s="1"/>
  <c r="BT145" i="3" s="1"/>
  <c r="BS145" i="3" s="1"/>
  <c r="BD145" i="3"/>
  <c r="BE145" i="3" s="1"/>
  <c r="BP145" i="3" s="1"/>
  <c r="BO145" i="3" s="1"/>
  <c r="BH195" i="3"/>
  <c r="BI195" i="3" s="1"/>
  <c r="BR195" i="3" s="1"/>
  <c r="BQ195" i="3" s="1"/>
  <c r="AF195" i="3"/>
  <c r="BV195" i="3"/>
  <c r="BX195" i="3" s="1"/>
  <c r="BZ195" i="3" s="1"/>
  <c r="BL195" i="3"/>
  <c r="BM195" i="3" s="1"/>
  <c r="BT195" i="3" s="1"/>
  <c r="BS195" i="3" s="1"/>
  <c r="BD195" i="3"/>
  <c r="BE195" i="3" s="1"/>
  <c r="BP195" i="3" s="1"/>
  <c r="BO195" i="3" s="1"/>
  <c r="AJ200" i="3"/>
  <c r="AG200" i="3"/>
  <c r="BH163" i="3"/>
  <c r="BI163" i="3" s="1"/>
  <c r="BR163" i="3" s="1"/>
  <c r="BQ163" i="3" s="1"/>
  <c r="AF163" i="3"/>
  <c r="BV163" i="3"/>
  <c r="BX163" i="3" s="1"/>
  <c r="BZ163" i="3" s="1"/>
  <c r="BL163" i="3"/>
  <c r="BM163" i="3" s="1"/>
  <c r="BT163" i="3" s="1"/>
  <c r="BS163" i="3" s="1"/>
  <c r="BD163" i="3"/>
  <c r="BE163" i="3" s="1"/>
  <c r="BP163" i="3" s="1"/>
  <c r="BO163" i="3" s="1"/>
  <c r="AJ114" i="3"/>
  <c r="AG114" i="3"/>
  <c r="AG49" i="3"/>
  <c r="AJ49" i="3"/>
  <c r="AG148" i="3"/>
  <c r="AJ148" i="3"/>
  <c r="AF127" i="3"/>
  <c r="BD127" i="3"/>
  <c r="BE127" i="3" s="1"/>
  <c r="BP127" i="3" s="1"/>
  <c r="BO127" i="3" s="1"/>
  <c r="BL127" i="3"/>
  <c r="BM127" i="3" s="1"/>
  <c r="BT127" i="3" s="1"/>
  <c r="BS127" i="3" s="1"/>
  <c r="BH127" i="3"/>
  <c r="BI127" i="3" s="1"/>
  <c r="BR127" i="3" s="1"/>
  <c r="BQ127" i="3" s="1"/>
  <c r="BV127" i="3"/>
  <c r="BX127" i="3" s="1"/>
  <c r="BZ127" i="3" s="1"/>
  <c r="AG176" i="3"/>
  <c r="AJ176" i="3"/>
  <c r="BV211" i="3"/>
  <c r="BX211" i="3" s="1"/>
  <c r="BZ211" i="3" s="1"/>
  <c r="BL211" i="3"/>
  <c r="BM211" i="3" s="1"/>
  <c r="BT211" i="3" s="1"/>
  <c r="BS211" i="3" s="1"/>
  <c r="BH211" i="3"/>
  <c r="BI211" i="3" s="1"/>
  <c r="BR211" i="3" s="1"/>
  <c r="BQ211" i="3" s="1"/>
  <c r="AF211" i="3"/>
  <c r="BD211" i="3"/>
  <c r="BE211" i="3" s="1"/>
  <c r="BP211" i="3" s="1"/>
  <c r="BO211" i="3" s="1"/>
  <c r="AJ227" i="3"/>
  <c r="AG227" i="3"/>
  <c r="AF66" i="3"/>
  <c r="BD66" i="3"/>
  <c r="BE66" i="3" s="1"/>
  <c r="BP66" i="3" s="1"/>
  <c r="BO66" i="3" s="1"/>
  <c r="BV66" i="3"/>
  <c r="BX66" i="3" s="1"/>
  <c r="BZ66" i="3" s="1"/>
  <c r="BL66" i="3"/>
  <c r="BM66" i="3" s="1"/>
  <c r="BT66" i="3" s="1"/>
  <c r="BS66" i="3" s="1"/>
  <c r="BH66" i="3"/>
  <c r="BI66" i="3" s="1"/>
  <c r="BR66" i="3" s="1"/>
  <c r="BQ66" i="3" s="1"/>
  <c r="CB66" i="3" s="1"/>
  <c r="CE66" i="3" s="1"/>
  <c r="CG66" i="3" s="1"/>
  <c r="AF113" i="3"/>
  <c r="BL113" i="3"/>
  <c r="BM113" i="3" s="1"/>
  <c r="BT113" i="3" s="1"/>
  <c r="BS113" i="3" s="1"/>
  <c r="BH113" i="3"/>
  <c r="BI113" i="3" s="1"/>
  <c r="BR113" i="3" s="1"/>
  <c r="BQ113" i="3" s="1"/>
  <c r="BV113" i="3"/>
  <c r="BX113" i="3" s="1"/>
  <c r="BZ113" i="3" s="1"/>
  <c r="BD113" i="3"/>
  <c r="BE113" i="3" s="1"/>
  <c r="BP113" i="3" s="1"/>
  <c r="BO113" i="3" s="1"/>
  <c r="AJ236" i="3"/>
  <c r="AG236" i="3"/>
  <c r="AJ126" i="3"/>
  <c r="AG126" i="3"/>
  <c r="AJ238" i="3"/>
  <c r="AG238" i="3"/>
  <c r="AF125" i="3"/>
  <c r="BD125" i="3"/>
  <c r="BE125" i="3" s="1"/>
  <c r="BP125" i="3" s="1"/>
  <c r="BO125" i="3" s="1"/>
  <c r="BV125" i="3"/>
  <c r="BX125" i="3" s="1"/>
  <c r="BZ125" i="3" s="1"/>
  <c r="BL125" i="3"/>
  <c r="BM125" i="3" s="1"/>
  <c r="BT125" i="3" s="1"/>
  <c r="BS125" i="3" s="1"/>
  <c r="BH125" i="3"/>
  <c r="BI125" i="3" s="1"/>
  <c r="BR125" i="3" s="1"/>
  <c r="BQ125" i="3" s="1"/>
  <c r="BH139" i="3"/>
  <c r="BI139" i="3" s="1"/>
  <c r="BR139" i="3" s="1"/>
  <c r="BQ139" i="3" s="1"/>
  <c r="AF139" i="3"/>
  <c r="BL139" i="3"/>
  <c r="BM139" i="3" s="1"/>
  <c r="BT139" i="3" s="1"/>
  <c r="BS139" i="3" s="1"/>
  <c r="BV139" i="3"/>
  <c r="BX139" i="3" s="1"/>
  <c r="BZ139" i="3" s="1"/>
  <c r="BD139" i="3"/>
  <c r="BE139" i="3" s="1"/>
  <c r="BP139" i="3" s="1"/>
  <c r="BO139" i="3" s="1"/>
  <c r="AG180" i="3"/>
  <c r="AJ180" i="3"/>
  <c r="AG170" i="3"/>
  <c r="AJ170" i="3"/>
  <c r="AJ219" i="3"/>
  <c r="AG219" i="3"/>
  <c r="AJ228" i="3"/>
  <c r="AG228" i="3"/>
  <c r="AJ103" i="3"/>
  <c r="AG103" i="3"/>
  <c r="AJ232" i="3"/>
  <c r="AG232" i="3"/>
  <c r="AE13" i="2"/>
  <c r="AF13" i="2"/>
  <c r="AN46" i="2"/>
  <c r="AR46" i="2"/>
  <c r="AR11" i="2"/>
  <c r="AS11" i="2" s="1"/>
  <c r="AM11" i="2"/>
  <c r="AN11" i="2" s="1"/>
  <c r="AW11" i="2"/>
  <c r="AX11" i="2" s="1"/>
  <c r="AJ15" i="2"/>
  <c r="AF11" i="2"/>
  <c r="AR52" i="2"/>
  <c r="AN52" i="2"/>
  <c r="AD12" i="2"/>
  <c r="AE45" i="2"/>
  <c r="AJ45" i="2" s="1"/>
  <c r="AM45" i="2" s="1"/>
  <c r="AF45" i="2"/>
  <c r="AR50" i="2"/>
  <c r="AN50" i="2"/>
  <c r="AF52" i="2"/>
  <c r="AE16" i="2"/>
  <c r="AF16" i="2" s="1"/>
  <c r="AE51" i="2"/>
  <c r="AJ51" i="2" s="1"/>
  <c r="AM51" i="2" s="1"/>
  <c r="AW42" i="2"/>
  <c r="AX42" i="2" s="1"/>
  <c r="AM42" i="2"/>
  <c r="AN42" i="2" s="1"/>
  <c r="AR42" i="2"/>
  <c r="AS42" i="2" s="1"/>
  <c r="AW40" i="2"/>
  <c r="AX40" i="2" s="1"/>
  <c r="AR40" i="2"/>
  <c r="AS40" i="2" s="1"/>
  <c r="AM40" i="2"/>
  <c r="AN40" i="2" s="1"/>
  <c r="AJ16" i="2"/>
  <c r="AF42" i="2"/>
  <c r="AF40" i="2"/>
  <c r="AE36" i="2"/>
  <c r="AJ36" i="2" s="1"/>
  <c r="AD10" i="2"/>
  <c r="AE44" i="2"/>
  <c r="AJ44" i="2" s="1"/>
  <c r="AM44" i="2" s="1"/>
  <c r="AM43" i="2"/>
  <c r="AN43" i="2" s="1"/>
  <c r="AW43" i="2"/>
  <c r="AX43" i="2" s="1"/>
  <c r="AR43" i="2"/>
  <c r="AS43" i="2" s="1"/>
  <c r="AR7" i="2"/>
  <c r="AS7" i="2" s="1"/>
  <c r="AW7" i="2"/>
  <c r="AX7" i="2" s="1"/>
  <c r="AM7" i="2"/>
  <c r="AN7" i="2" s="1"/>
  <c r="AW38" i="2"/>
  <c r="AX38" i="2" s="1"/>
  <c r="AR38" i="2"/>
  <c r="AS38" i="2" s="1"/>
  <c r="AM38" i="2"/>
  <c r="AN38" i="2" s="1"/>
  <c r="AF8" i="2"/>
  <c r="AE8" i="2"/>
  <c r="AJ8" i="2" s="1"/>
  <c r="AE14" i="2"/>
  <c r="AJ14" i="2" s="1"/>
  <c r="AF14" i="2"/>
  <c r="AF7" i="2"/>
  <c r="AF35" i="2"/>
  <c r="AR53" i="2"/>
  <c r="AN53" i="2"/>
  <c r="AF15" i="2"/>
  <c r="AE15" i="2"/>
  <c r="AJ13" i="2"/>
  <c r="AR35" i="2"/>
  <c r="AS35" i="2" s="1"/>
  <c r="AW35" i="2"/>
  <c r="AX35" i="2" s="1"/>
  <c r="AM35" i="2"/>
  <c r="AN35" i="2" s="1"/>
  <c r="AD49" i="2"/>
  <c r="AR47" i="2"/>
  <c r="AN47" i="2"/>
  <c r="AR48" i="2"/>
  <c r="AN48" i="2"/>
  <c r="AR34" i="2"/>
  <c r="AS34" i="2" s="1"/>
  <c r="AW34" i="2"/>
  <c r="AX34" i="2" s="1"/>
  <c r="AM34" i="2"/>
  <c r="AN34" i="2" s="1"/>
  <c r="AA43" i="1"/>
  <c r="AT43" i="1"/>
  <c r="AU43" i="1" s="1"/>
  <c r="AZ43" i="1" s="1"/>
  <c r="AY43" i="1" s="1"/>
  <c r="BH9" i="1"/>
  <c r="BI9" i="1" s="1"/>
  <c r="BN9" i="1" s="1"/>
  <c r="BM9" i="1" s="1"/>
  <c r="AT9" i="1"/>
  <c r="AU9" i="1" s="1"/>
  <c r="AZ9" i="1" s="1"/>
  <c r="AY9" i="1" s="1"/>
  <c r="AA9" i="1"/>
  <c r="BD9" i="1"/>
  <c r="BE9" i="1" s="1"/>
  <c r="BL9" i="1" s="1"/>
  <c r="BK9" i="1" s="1"/>
  <c r="AX43" i="1"/>
  <c r="AW43" i="1" s="1"/>
  <c r="AP43" i="1"/>
  <c r="AP9" i="1"/>
  <c r="AX9" i="1"/>
  <c r="AW9" i="1" s="1"/>
  <c r="AT49" i="1"/>
  <c r="AU49" i="1" s="1"/>
  <c r="AZ49" i="1" s="1"/>
  <c r="AY49" i="1" s="1"/>
  <c r="AA49" i="1"/>
  <c r="AX8" i="1"/>
  <c r="AW8" i="1" s="1"/>
  <c r="AP8" i="1"/>
  <c r="AT41" i="1"/>
  <c r="AU41" i="1" s="1"/>
  <c r="AZ41" i="1" s="1"/>
  <c r="AY41" i="1" s="1"/>
  <c r="AA41" i="1"/>
  <c r="AA50" i="1"/>
  <c r="AT50" i="1"/>
  <c r="AU50" i="1" s="1"/>
  <c r="AZ50" i="1" s="1"/>
  <c r="AY50" i="1" s="1"/>
  <c r="AX11" i="1"/>
  <c r="AW11" i="1" s="1"/>
  <c r="AP11" i="1"/>
  <c r="AP52" i="1"/>
  <c r="AX52" i="1"/>
  <c r="AW52" i="1" s="1"/>
  <c r="AA52" i="1"/>
  <c r="AT52" i="1"/>
  <c r="AU52" i="1" s="1"/>
  <c r="AZ52" i="1" s="1"/>
  <c r="AY52" i="1" s="1"/>
  <c r="AX50" i="1"/>
  <c r="AW50" i="1" s="1"/>
  <c r="AP50" i="1"/>
  <c r="BH11" i="1"/>
  <c r="BI11" i="1" s="1"/>
  <c r="BN11" i="1" s="1"/>
  <c r="BM11" i="1" s="1"/>
  <c r="BD11" i="1"/>
  <c r="BE11" i="1" s="1"/>
  <c r="BL11" i="1" s="1"/>
  <c r="BK11" i="1" s="1"/>
  <c r="AA11" i="1"/>
  <c r="AT11" i="1"/>
  <c r="AU11" i="1" s="1"/>
  <c r="AZ11" i="1" s="1"/>
  <c r="AY11" i="1" s="1"/>
  <c r="AT57" i="1"/>
  <c r="AU57" i="1" s="1"/>
  <c r="AZ57" i="1" s="1"/>
  <c r="AY57" i="1" s="1"/>
  <c r="AA57" i="1"/>
  <c r="AP47" i="1"/>
  <c r="AX47" i="1"/>
  <c r="AW47" i="1" s="1"/>
  <c r="AP45" i="1"/>
  <c r="AX45" i="1"/>
  <c r="AW45" i="1" s="1"/>
  <c r="AA42" i="1"/>
  <c r="AT42" i="1"/>
  <c r="AU42" i="1" s="1"/>
  <c r="AZ42" i="1" s="1"/>
  <c r="AY42" i="1" s="1"/>
  <c r="AP57" i="1"/>
  <c r="AX57" i="1"/>
  <c r="AW57" i="1" s="1"/>
  <c r="AA44" i="1"/>
  <c r="AT44" i="1"/>
  <c r="AU44" i="1" s="1"/>
  <c r="AZ44" i="1" s="1"/>
  <c r="AY44" i="1" s="1"/>
  <c r="AP10" i="1"/>
  <c r="AX10" i="1"/>
  <c r="AW10" i="1" s="1"/>
  <c r="AA45" i="1"/>
  <c r="AT45" i="1"/>
  <c r="AU45" i="1" s="1"/>
  <c r="AZ45" i="1" s="1"/>
  <c r="AY45" i="1" s="1"/>
  <c r="AX42" i="1"/>
  <c r="AW42" i="1" s="1"/>
  <c r="AP42" i="1"/>
  <c r="AA56" i="1"/>
  <c r="AT56" i="1"/>
  <c r="AU56" i="1" s="1"/>
  <c r="AZ56" i="1" s="1"/>
  <c r="AY56" i="1" s="1"/>
  <c r="AA51" i="1"/>
  <c r="AT51" i="1"/>
  <c r="AU51" i="1" s="1"/>
  <c r="AZ51" i="1" s="1"/>
  <c r="AY51" i="1" s="1"/>
  <c r="AP39" i="1"/>
  <c r="AX39" i="1"/>
  <c r="AW39" i="1" s="1"/>
  <c r="AX7" i="1"/>
  <c r="AW7" i="1" s="1"/>
  <c r="AP7" i="1"/>
  <c r="AP12" i="1"/>
  <c r="AX12" i="1"/>
  <c r="AW12" i="1" s="1"/>
  <c r="AP44" i="1"/>
  <c r="AX44" i="1"/>
  <c r="AW44" i="1" s="1"/>
  <c r="AP13" i="1"/>
  <c r="AX13" i="1"/>
  <c r="AW13" i="1" s="1"/>
  <c r="AP56" i="1"/>
  <c r="AX56" i="1"/>
  <c r="AW56" i="1" s="1"/>
  <c r="AA48" i="1"/>
  <c r="AT48" i="1"/>
  <c r="AU48" i="1" s="1"/>
  <c r="AZ48" i="1" s="1"/>
  <c r="AY48" i="1" s="1"/>
  <c r="AT10" i="1"/>
  <c r="AU10" i="1" s="1"/>
  <c r="AZ10" i="1" s="1"/>
  <c r="AY10" i="1" s="1"/>
  <c r="BD10" i="1"/>
  <c r="BE10" i="1" s="1"/>
  <c r="BL10" i="1" s="1"/>
  <c r="BK10" i="1" s="1"/>
  <c r="BH10" i="1"/>
  <c r="BI10" i="1" s="1"/>
  <c r="BN10" i="1" s="1"/>
  <c r="BM10" i="1" s="1"/>
  <c r="AA10" i="1"/>
  <c r="AX51" i="1"/>
  <c r="AW51" i="1" s="1"/>
  <c r="AP51" i="1"/>
  <c r="BV236" i="3" l="1"/>
  <c r="BX236" i="3" s="1"/>
  <c r="BZ236" i="3" s="1"/>
  <c r="BL236" i="3"/>
  <c r="BM236" i="3" s="1"/>
  <c r="BT236" i="3" s="1"/>
  <c r="BS236" i="3" s="1"/>
  <c r="BH236" i="3"/>
  <c r="BI236" i="3" s="1"/>
  <c r="BR236" i="3" s="1"/>
  <c r="BQ236" i="3" s="1"/>
  <c r="AF236" i="3"/>
  <c r="BD236" i="3"/>
  <c r="BE236" i="3" s="1"/>
  <c r="BP236" i="3" s="1"/>
  <c r="BO236" i="3" s="1"/>
  <c r="AF92" i="3"/>
  <c r="BV92" i="3"/>
  <c r="BX92" i="3" s="1"/>
  <c r="BZ92" i="3" s="1"/>
  <c r="BL92" i="3"/>
  <c r="BM92" i="3" s="1"/>
  <c r="BT92" i="3" s="1"/>
  <c r="BS92" i="3" s="1"/>
  <c r="BH92" i="3"/>
  <c r="BI92" i="3" s="1"/>
  <c r="BR92" i="3" s="1"/>
  <c r="BQ92" i="3" s="1"/>
  <c r="BD92" i="3"/>
  <c r="BE92" i="3" s="1"/>
  <c r="BP92" i="3" s="1"/>
  <c r="BO92" i="3" s="1"/>
  <c r="AF45" i="3"/>
  <c r="BD45" i="3"/>
  <c r="BE45" i="3" s="1"/>
  <c r="BP45" i="3" s="1"/>
  <c r="BO45" i="3" s="1"/>
  <c r="BV45" i="3"/>
  <c r="BX45" i="3" s="1"/>
  <c r="BZ45" i="3" s="1"/>
  <c r="BL45" i="3"/>
  <c r="BM45" i="3" s="1"/>
  <c r="BT45" i="3" s="1"/>
  <c r="BS45" i="3" s="1"/>
  <c r="BH45" i="3"/>
  <c r="BI45" i="3" s="1"/>
  <c r="BR45" i="3" s="1"/>
  <c r="BQ45" i="3" s="1"/>
  <c r="CB45" i="3" s="1"/>
  <c r="CE45" i="3" s="1"/>
  <c r="CG45" i="3" s="1"/>
  <c r="BV224" i="3"/>
  <c r="BX224" i="3" s="1"/>
  <c r="BZ224" i="3" s="1"/>
  <c r="BL224" i="3"/>
  <c r="BM224" i="3" s="1"/>
  <c r="BT224" i="3" s="1"/>
  <c r="BS224" i="3" s="1"/>
  <c r="BH224" i="3"/>
  <c r="BI224" i="3" s="1"/>
  <c r="BR224" i="3" s="1"/>
  <c r="BQ224" i="3" s="1"/>
  <c r="AF224" i="3"/>
  <c r="BD224" i="3"/>
  <c r="BE224" i="3" s="1"/>
  <c r="BP224" i="3" s="1"/>
  <c r="BO224" i="3" s="1"/>
  <c r="BV93" i="3"/>
  <c r="BX93" i="3" s="1"/>
  <c r="BZ93" i="3" s="1"/>
  <c r="BL93" i="3"/>
  <c r="BM93" i="3" s="1"/>
  <c r="BT93" i="3" s="1"/>
  <c r="BS93" i="3" s="1"/>
  <c r="BH93" i="3"/>
  <c r="BI93" i="3" s="1"/>
  <c r="BR93" i="3" s="1"/>
  <c r="BQ93" i="3" s="1"/>
  <c r="AF93" i="3"/>
  <c r="BD93" i="3"/>
  <c r="BE93" i="3" s="1"/>
  <c r="BP93" i="3" s="1"/>
  <c r="BO93" i="3" s="1"/>
  <c r="AF225" i="3"/>
  <c r="BD225" i="3"/>
  <c r="BE225" i="3" s="1"/>
  <c r="BP225" i="3" s="1"/>
  <c r="BO225" i="3" s="1"/>
  <c r="BV225" i="3"/>
  <c r="BX225" i="3" s="1"/>
  <c r="BZ225" i="3" s="1"/>
  <c r="BL225" i="3"/>
  <c r="BM225" i="3" s="1"/>
  <c r="BT225" i="3" s="1"/>
  <c r="BS225" i="3" s="1"/>
  <c r="BH225" i="3"/>
  <c r="BI225" i="3" s="1"/>
  <c r="BR225" i="3" s="1"/>
  <c r="BQ225" i="3" s="1"/>
  <c r="AF237" i="3"/>
  <c r="BD237" i="3"/>
  <c r="BE237" i="3" s="1"/>
  <c r="BP237" i="3" s="1"/>
  <c r="BO237" i="3" s="1"/>
  <c r="BV237" i="3"/>
  <c r="BX237" i="3" s="1"/>
  <c r="BZ237" i="3" s="1"/>
  <c r="BL237" i="3"/>
  <c r="BM237" i="3" s="1"/>
  <c r="BT237" i="3" s="1"/>
  <c r="BS237" i="3" s="1"/>
  <c r="BH237" i="3"/>
  <c r="BI237" i="3" s="1"/>
  <c r="BR237" i="3" s="1"/>
  <c r="BQ237" i="3" s="1"/>
  <c r="BV226" i="3"/>
  <c r="BX226" i="3" s="1"/>
  <c r="BZ226" i="3" s="1"/>
  <c r="BL226" i="3"/>
  <c r="BM226" i="3" s="1"/>
  <c r="BT226" i="3" s="1"/>
  <c r="BS226" i="3" s="1"/>
  <c r="BH226" i="3"/>
  <c r="BI226" i="3" s="1"/>
  <c r="BR226" i="3" s="1"/>
  <c r="BQ226" i="3" s="1"/>
  <c r="AF226" i="3"/>
  <c r="BD226" i="3"/>
  <c r="BE226" i="3" s="1"/>
  <c r="BP226" i="3" s="1"/>
  <c r="BO226" i="3" s="1"/>
  <c r="BD194" i="3"/>
  <c r="BE194" i="3" s="1"/>
  <c r="BP194" i="3" s="1"/>
  <c r="BO194" i="3" s="1"/>
  <c r="BV194" i="3"/>
  <c r="BX194" i="3" s="1"/>
  <c r="BZ194" i="3" s="1"/>
  <c r="BL194" i="3"/>
  <c r="BM194" i="3" s="1"/>
  <c r="BT194" i="3" s="1"/>
  <c r="BS194" i="3" s="1"/>
  <c r="BH194" i="3"/>
  <c r="BI194" i="3" s="1"/>
  <c r="BR194" i="3" s="1"/>
  <c r="BQ194" i="3" s="1"/>
  <c r="AF194" i="3"/>
  <c r="AF80" i="3"/>
  <c r="BV80" i="3"/>
  <c r="BX80" i="3" s="1"/>
  <c r="BZ80" i="3" s="1"/>
  <c r="BL80" i="3"/>
  <c r="BM80" i="3" s="1"/>
  <c r="BT80" i="3" s="1"/>
  <c r="BS80" i="3" s="1"/>
  <c r="BD80" i="3"/>
  <c r="BE80" i="3" s="1"/>
  <c r="BP80" i="3" s="1"/>
  <c r="BO80" i="3" s="1"/>
  <c r="BH80" i="3"/>
  <c r="BI80" i="3" s="1"/>
  <c r="BR80" i="3" s="1"/>
  <c r="BQ80" i="3" s="1"/>
  <c r="CB80" i="3" s="1"/>
  <c r="CE80" i="3" s="1"/>
  <c r="CG80" i="3" s="1"/>
  <c r="BV217" i="3"/>
  <c r="BX217" i="3" s="1"/>
  <c r="BZ217" i="3" s="1"/>
  <c r="BL217" i="3"/>
  <c r="BM217" i="3" s="1"/>
  <c r="BT217" i="3" s="1"/>
  <c r="BS217" i="3" s="1"/>
  <c r="BH217" i="3"/>
  <c r="BI217" i="3" s="1"/>
  <c r="BR217" i="3" s="1"/>
  <c r="BQ217" i="3" s="1"/>
  <c r="AF217" i="3"/>
  <c r="BD217" i="3"/>
  <c r="BE217" i="3" s="1"/>
  <c r="BP217" i="3" s="1"/>
  <c r="BO217" i="3" s="1"/>
  <c r="BH206" i="3"/>
  <c r="BI206" i="3" s="1"/>
  <c r="BR206" i="3" s="1"/>
  <c r="BQ206" i="3" s="1"/>
  <c r="AF206" i="3"/>
  <c r="BD206" i="3"/>
  <c r="BE206" i="3" s="1"/>
  <c r="BP206" i="3" s="1"/>
  <c r="BO206" i="3" s="1"/>
  <c r="BV206" i="3"/>
  <c r="BX206" i="3" s="1"/>
  <c r="BZ206" i="3" s="1"/>
  <c r="BL206" i="3"/>
  <c r="BM206" i="3" s="1"/>
  <c r="BT206" i="3" s="1"/>
  <c r="BS206" i="3" s="1"/>
  <c r="BV95" i="3"/>
  <c r="BX95" i="3" s="1"/>
  <c r="BZ95" i="3" s="1"/>
  <c r="BL95" i="3"/>
  <c r="BM95" i="3" s="1"/>
  <c r="BT95" i="3" s="1"/>
  <c r="BS95" i="3" s="1"/>
  <c r="BH95" i="3"/>
  <c r="BI95" i="3" s="1"/>
  <c r="BR95" i="3" s="1"/>
  <c r="BQ95" i="3" s="1"/>
  <c r="AF95" i="3"/>
  <c r="BD95" i="3"/>
  <c r="BE95" i="3" s="1"/>
  <c r="BP95" i="3" s="1"/>
  <c r="BO95" i="3" s="1"/>
  <c r="AF231" i="3"/>
  <c r="BD231" i="3"/>
  <c r="BE231" i="3" s="1"/>
  <c r="BP231" i="3" s="1"/>
  <c r="BO231" i="3" s="1"/>
  <c r="BV231" i="3"/>
  <c r="BX231" i="3" s="1"/>
  <c r="BZ231" i="3" s="1"/>
  <c r="BL231" i="3"/>
  <c r="BM231" i="3" s="1"/>
  <c r="BT231" i="3" s="1"/>
  <c r="BS231" i="3" s="1"/>
  <c r="BH231" i="3"/>
  <c r="BI231" i="3" s="1"/>
  <c r="BR231" i="3" s="1"/>
  <c r="BQ231" i="3" s="1"/>
  <c r="AF60" i="3"/>
  <c r="BD60" i="3"/>
  <c r="BE60" i="3" s="1"/>
  <c r="BP60" i="3" s="1"/>
  <c r="BO60" i="3" s="1"/>
  <c r="BV60" i="3"/>
  <c r="BX60" i="3" s="1"/>
  <c r="BZ60" i="3" s="1"/>
  <c r="BL60" i="3"/>
  <c r="BM60" i="3" s="1"/>
  <c r="BT60" i="3" s="1"/>
  <c r="BS60" i="3" s="1"/>
  <c r="BH60" i="3"/>
  <c r="BI60" i="3" s="1"/>
  <c r="BR60" i="3" s="1"/>
  <c r="BQ60" i="3" s="1"/>
  <c r="CB60" i="3" s="1"/>
  <c r="CE60" i="3" s="1"/>
  <c r="CG60" i="3" s="1"/>
  <c r="AF61" i="3"/>
  <c r="BD61" i="3"/>
  <c r="BE61" i="3" s="1"/>
  <c r="BP61" i="3" s="1"/>
  <c r="BO61" i="3" s="1"/>
  <c r="BV61" i="3"/>
  <c r="BX61" i="3" s="1"/>
  <c r="BZ61" i="3" s="1"/>
  <c r="BL61" i="3"/>
  <c r="BM61" i="3" s="1"/>
  <c r="BT61" i="3" s="1"/>
  <c r="BS61" i="3" s="1"/>
  <c r="BH61" i="3"/>
  <c r="BI61" i="3" s="1"/>
  <c r="BR61" i="3" s="1"/>
  <c r="BQ61" i="3" s="1"/>
  <c r="CB61" i="3" s="1"/>
  <c r="CE61" i="3" s="1"/>
  <c r="CG61" i="3" s="1"/>
  <c r="BV164" i="3"/>
  <c r="BX164" i="3" s="1"/>
  <c r="BZ164" i="3" s="1"/>
  <c r="BD164" i="3"/>
  <c r="BE164" i="3" s="1"/>
  <c r="BP164" i="3" s="1"/>
  <c r="BO164" i="3" s="1"/>
  <c r="BL164" i="3"/>
  <c r="BM164" i="3" s="1"/>
  <c r="BT164" i="3" s="1"/>
  <c r="BS164" i="3" s="1"/>
  <c r="BH164" i="3"/>
  <c r="BI164" i="3" s="1"/>
  <c r="BR164" i="3" s="1"/>
  <c r="BQ164" i="3" s="1"/>
  <c r="AF164" i="3"/>
  <c r="BH180" i="3"/>
  <c r="BI180" i="3" s="1"/>
  <c r="BR180" i="3" s="1"/>
  <c r="BQ180" i="3" s="1"/>
  <c r="AF180" i="3"/>
  <c r="BD180" i="3"/>
  <c r="BE180" i="3" s="1"/>
  <c r="BP180" i="3" s="1"/>
  <c r="BO180" i="3" s="1"/>
  <c r="BV180" i="3"/>
  <c r="BX180" i="3" s="1"/>
  <c r="BZ180" i="3" s="1"/>
  <c r="BL180" i="3"/>
  <c r="BM180" i="3" s="1"/>
  <c r="BT180" i="3" s="1"/>
  <c r="BS180" i="3" s="1"/>
  <c r="AF102" i="3"/>
  <c r="BV102" i="3"/>
  <c r="BX102" i="3" s="1"/>
  <c r="BZ102" i="3" s="1"/>
  <c r="BL102" i="3"/>
  <c r="BM102" i="3" s="1"/>
  <c r="BT102" i="3" s="1"/>
  <c r="BS102" i="3" s="1"/>
  <c r="BH102" i="3"/>
  <c r="BI102" i="3" s="1"/>
  <c r="BR102" i="3" s="1"/>
  <c r="BQ102" i="3" s="1"/>
  <c r="BD102" i="3"/>
  <c r="BE102" i="3" s="1"/>
  <c r="BP102" i="3" s="1"/>
  <c r="BO102" i="3" s="1"/>
  <c r="BD192" i="3"/>
  <c r="BE192" i="3" s="1"/>
  <c r="BP192" i="3" s="1"/>
  <c r="BO192" i="3" s="1"/>
  <c r="BV192" i="3"/>
  <c r="BX192" i="3" s="1"/>
  <c r="BZ192" i="3" s="1"/>
  <c r="BL192" i="3"/>
  <c r="BM192" i="3" s="1"/>
  <c r="BT192" i="3" s="1"/>
  <c r="BS192" i="3" s="1"/>
  <c r="BH192" i="3"/>
  <c r="BI192" i="3" s="1"/>
  <c r="BR192" i="3" s="1"/>
  <c r="BQ192" i="3" s="1"/>
  <c r="AF192" i="3"/>
  <c r="AF37" i="3"/>
  <c r="BD37" i="3"/>
  <c r="BE37" i="3" s="1"/>
  <c r="BP37" i="3" s="1"/>
  <c r="BO37" i="3" s="1"/>
  <c r="BV37" i="3"/>
  <c r="BX37" i="3" s="1"/>
  <c r="BZ37" i="3" s="1"/>
  <c r="BL37" i="3"/>
  <c r="BM37" i="3" s="1"/>
  <c r="BT37" i="3" s="1"/>
  <c r="BS37" i="3" s="1"/>
  <c r="BH37" i="3"/>
  <c r="BI37" i="3" s="1"/>
  <c r="BR37" i="3" s="1"/>
  <c r="BQ37" i="3" s="1"/>
  <c r="CB37" i="3" s="1"/>
  <c r="CE37" i="3" s="1"/>
  <c r="CG37" i="3" s="1"/>
  <c r="BD144" i="3"/>
  <c r="BE144" i="3" s="1"/>
  <c r="BP144" i="3" s="1"/>
  <c r="BO144" i="3" s="1"/>
  <c r="BV144" i="3"/>
  <c r="BX144" i="3" s="1"/>
  <c r="BZ144" i="3" s="1"/>
  <c r="BL144" i="3"/>
  <c r="BM144" i="3" s="1"/>
  <c r="BT144" i="3" s="1"/>
  <c r="BS144" i="3" s="1"/>
  <c r="BH144" i="3"/>
  <c r="BI144" i="3" s="1"/>
  <c r="BR144" i="3" s="1"/>
  <c r="BQ144" i="3" s="1"/>
  <c r="AF144" i="3"/>
  <c r="BV205" i="3"/>
  <c r="BX205" i="3" s="1"/>
  <c r="BZ205" i="3" s="1"/>
  <c r="BL205" i="3"/>
  <c r="BM205" i="3" s="1"/>
  <c r="BT205" i="3" s="1"/>
  <c r="BS205" i="3" s="1"/>
  <c r="BH205" i="3"/>
  <c r="BI205" i="3" s="1"/>
  <c r="BR205" i="3" s="1"/>
  <c r="BQ205" i="3" s="1"/>
  <c r="BD205" i="3"/>
  <c r="BE205" i="3" s="1"/>
  <c r="BP205" i="3" s="1"/>
  <c r="BO205" i="3" s="1"/>
  <c r="AF205" i="3"/>
  <c r="BH199" i="3"/>
  <c r="BI199" i="3" s="1"/>
  <c r="BR199" i="3" s="1"/>
  <c r="BQ199" i="3" s="1"/>
  <c r="BL199" i="3"/>
  <c r="BM199" i="3" s="1"/>
  <c r="BT199" i="3" s="1"/>
  <c r="BS199" i="3" s="1"/>
  <c r="BD199" i="3"/>
  <c r="BE199" i="3" s="1"/>
  <c r="BP199" i="3" s="1"/>
  <c r="BO199" i="3" s="1"/>
  <c r="BV199" i="3"/>
  <c r="BX199" i="3" s="1"/>
  <c r="BZ199" i="3" s="1"/>
  <c r="AF199" i="3"/>
  <c r="BV105" i="3"/>
  <c r="BX105" i="3" s="1"/>
  <c r="BZ105" i="3" s="1"/>
  <c r="BL105" i="3"/>
  <c r="BM105" i="3" s="1"/>
  <c r="BT105" i="3" s="1"/>
  <c r="BS105" i="3" s="1"/>
  <c r="BH105" i="3"/>
  <c r="BI105" i="3" s="1"/>
  <c r="BR105" i="3" s="1"/>
  <c r="BQ105" i="3" s="1"/>
  <c r="AF105" i="3"/>
  <c r="BD105" i="3"/>
  <c r="BE105" i="3" s="1"/>
  <c r="BP105" i="3" s="1"/>
  <c r="BO105" i="3" s="1"/>
  <c r="BV179" i="3"/>
  <c r="BX179" i="3" s="1"/>
  <c r="BZ179" i="3" s="1"/>
  <c r="BL179" i="3"/>
  <c r="BM179" i="3" s="1"/>
  <c r="BT179" i="3" s="1"/>
  <c r="BS179" i="3" s="1"/>
  <c r="BH179" i="3"/>
  <c r="BI179" i="3" s="1"/>
  <c r="BR179" i="3" s="1"/>
  <c r="BQ179" i="3" s="1"/>
  <c r="AF179" i="3"/>
  <c r="BD179" i="3"/>
  <c r="BE179" i="3" s="1"/>
  <c r="BP179" i="3" s="1"/>
  <c r="BO179" i="3" s="1"/>
  <c r="BV207" i="3"/>
  <c r="BX207" i="3" s="1"/>
  <c r="BZ207" i="3" s="1"/>
  <c r="BL207" i="3"/>
  <c r="BM207" i="3" s="1"/>
  <c r="BT207" i="3" s="1"/>
  <c r="BS207" i="3" s="1"/>
  <c r="BH207" i="3"/>
  <c r="BI207" i="3" s="1"/>
  <c r="BR207" i="3" s="1"/>
  <c r="BQ207" i="3" s="1"/>
  <c r="BD207" i="3"/>
  <c r="BE207" i="3" s="1"/>
  <c r="BP207" i="3" s="1"/>
  <c r="BO207" i="3" s="1"/>
  <c r="AF207" i="3"/>
  <c r="AF44" i="3"/>
  <c r="BD44" i="3"/>
  <c r="BE44" i="3" s="1"/>
  <c r="BP44" i="3" s="1"/>
  <c r="BO44" i="3" s="1"/>
  <c r="BV44" i="3"/>
  <c r="BX44" i="3" s="1"/>
  <c r="BZ44" i="3" s="1"/>
  <c r="BL44" i="3"/>
  <c r="BM44" i="3" s="1"/>
  <c r="BT44" i="3" s="1"/>
  <c r="BS44" i="3" s="1"/>
  <c r="BH44" i="3"/>
  <c r="BI44" i="3" s="1"/>
  <c r="BR44" i="3" s="1"/>
  <c r="BQ44" i="3" s="1"/>
  <c r="CB44" i="3" s="1"/>
  <c r="CE44" i="3" s="1"/>
  <c r="CG44" i="3" s="1"/>
  <c r="BV101" i="3"/>
  <c r="BX101" i="3" s="1"/>
  <c r="BZ101" i="3" s="1"/>
  <c r="BL101" i="3"/>
  <c r="BM101" i="3" s="1"/>
  <c r="BT101" i="3" s="1"/>
  <c r="BS101" i="3" s="1"/>
  <c r="BH101" i="3"/>
  <c r="BI101" i="3" s="1"/>
  <c r="BR101" i="3" s="1"/>
  <c r="BQ101" i="3" s="1"/>
  <c r="AF101" i="3"/>
  <c r="BD101" i="3"/>
  <c r="BE101" i="3" s="1"/>
  <c r="BP101" i="3" s="1"/>
  <c r="BO101" i="3" s="1"/>
  <c r="BD140" i="3"/>
  <c r="BE140" i="3" s="1"/>
  <c r="BP140" i="3" s="1"/>
  <c r="BO140" i="3" s="1"/>
  <c r="BV140" i="3"/>
  <c r="BX140" i="3" s="1"/>
  <c r="BZ140" i="3" s="1"/>
  <c r="BL140" i="3"/>
  <c r="BM140" i="3" s="1"/>
  <c r="BT140" i="3" s="1"/>
  <c r="BS140" i="3" s="1"/>
  <c r="BH140" i="3"/>
  <c r="BI140" i="3" s="1"/>
  <c r="BR140" i="3" s="1"/>
  <c r="BQ140" i="3" s="1"/>
  <c r="AF140" i="3"/>
  <c r="BD184" i="3"/>
  <c r="BE184" i="3" s="1"/>
  <c r="BP184" i="3" s="1"/>
  <c r="BO184" i="3" s="1"/>
  <c r="BV184" i="3"/>
  <c r="BX184" i="3" s="1"/>
  <c r="BZ184" i="3" s="1"/>
  <c r="BL184" i="3"/>
  <c r="BM184" i="3" s="1"/>
  <c r="BT184" i="3" s="1"/>
  <c r="BS184" i="3" s="1"/>
  <c r="BH184" i="3"/>
  <c r="BI184" i="3" s="1"/>
  <c r="BR184" i="3" s="1"/>
  <c r="BQ184" i="3" s="1"/>
  <c r="AF184" i="3"/>
  <c r="BV103" i="3"/>
  <c r="BX103" i="3" s="1"/>
  <c r="BZ103" i="3" s="1"/>
  <c r="BL103" i="3"/>
  <c r="BM103" i="3" s="1"/>
  <c r="BT103" i="3" s="1"/>
  <c r="BS103" i="3" s="1"/>
  <c r="BH103" i="3"/>
  <c r="BI103" i="3" s="1"/>
  <c r="BR103" i="3" s="1"/>
  <c r="BQ103" i="3" s="1"/>
  <c r="AF103" i="3"/>
  <c r="BD103" i="3"/>
  <c r="BE103" i="3" s="1"/>
  <c r="BP103" i="3" s="1"/>
  <c r="BO103" i="3" s="1"/>
  <c r="BH172" i="3"/>
  <c r="BI172" i="3" s="1"/>
  <c r="BR172" i="3" s="1"/>
  <c r="BQ172" i="3" s="1"/>
  <c r="AF172" i="3"/>
  <c r="BD172" i="3"/>
  <c r="BE172" i="3" s="1"/>
  <c r="BP172" i="3" s="1"/>
  <c r="BO172" i="3" s="1"/>
  <c r="BV172" i="3"/>
  <c r="BX172" i="3" s="1"/>
  <c r="BZ172" i="3" s="1"/>
  <c r="BL172" i="3"/>
  <c r="BM172" i="3" s="1"/>
  <c r="BT172" i="3" s="1"/>
  <c r="BS172" i="3" s="1"/>
  <c r="BH198" i="3"/>
  <c r="BI198" i="3" s="1"/>
  <c r="BR198" i="3" s="1"/>
  <c r="BQ198" i="3" s="1"/>
  <c r="AF198" i="3"/>
  <c r="BV198" i="3"/>
  <c r="BX198" i="3" s="1"/>
  <c r="BZ198" i="3" s="1"/>
  <c r="BD198" i="3"/>
  <c r="BE198" i="3" s="1"/>
  <c r="BP198" i="3" s="1"/>
  <c r="BO198" i="3" s="1"/>
  <c r="BL198" i="3"/>
  <c r="BM198" i="3" s="1"/>
  <c r="BT198" i="3" s="1"/>
  <c r="BS198" i="3" s="1"/>
  <c r="BH208" i="3"/>
  <c r="BI208" i="3" s="1"/>
  <c r="BR208" i="3" s="1"/>
  <c r="BQ208" i="3" s="1"/>
  <c r="AF208" i="3"/>
  <c r="BD208" i="3"/>
  <c r="BE208" i="3" s="1"/>
  <c r="BP208" i="3" s="1"/>
  <c r="BO208" i="3" s="1"/>
  <c r="BV208" i="3"/>
  <c r="BX208" i="3" s="1"/>
  <c r="BZ208" i="3" s="1"/>
  <c r="BL208" i="3"/>
  <c r="BM208" i="3" s="1"/>
  <c r="BT208" i="3" s="1"/>
  <c r="BS208" i="3" s="1"/>
  <c r="BV209" i="3"/>
  <c r="BX209" i="3" s="1"/>
  <c r="BZ209" i="3" s="1"/>
  <c r="BL209" i="3"/>
  <c r="BM209" i="3" s="1"/>
  <c r="BT209" i="3" s="1"/>
  <c r="BS209" i="3" s="1"/>
  <c r="BH209" i="3"/>
  <c r="BI209" i="3" s="1"/>
  <c r="BR209" i="3" s="1"/>
  <c r="BQ209" i="3" s="1"/>
  <c r="BD209" i="3"/>
  <c r="BE209" i="3" s="1"/>
  <c r="BP209" i="3" s="1"/>
  <c r="BO209" i="3" s="1"/>
  <c r="AF209" i="3"/>
  <c r="BV177" i="3"/>
  <c r="BX177" i="3" s="1"/>
  <c r="BZ177" i="3" s="1"/>
  <c r="BL177" i="3"/>
  <c r="BM177" i="3" s="1"/>
  <c r="BT177" i="3" s="1"/>
  <c r="BS177" i="3" s="1"/>
  <c r="BH177" i="3"/>
  <c r="BI177" i="3" s="1"/>
  <c r="BR177" i="3" s="1"/>
  <c r="BQ177" i="3" s="1"/>
  <c r="AF177" i="3"/>
  <c r="BD177" i="3"/>
  <c r="BE177" i="3" s="1"/>
  <c r="BP177" i="3" s="1"/>
  <c r="BO177" i="3" s="1"/>
  <c r="BH214" i="3"/>
  <c r="BI214" i="3" s="1"/>
  <c r="BR214" i="3" s="1"/>
  <c r="BQ214" i="3" s="1"/>
  <c r="AF214" i="3"/>
  <c r="BD214" i="3"/>
  <c r="BE214" i="3" s="1"/>
  <c r="BP214" i="3" s="1"/>
  <c r="BO214" i="3" s="1"/>
  <c r="BL214" i="3"/>
  <c r="BM214" i="3" s="1"/>
  <c r="BT214" i="3" s="1"/>
  <c r="BS214" i="3" s="1"/>
  <c r="BV214" i="3"/>
  <c r="BX214" i="3" s="1"/>
  <c r="BZ214" i="3" s="1"/>
  <c r="BD118" i="3"/>
  <c r="BE118" i="3" s="1"/>
  <c r="BP118" i="3" s="1"/>
  <c r="BO118" i="3" s="1"/>
  <c r="BV118" i="3"/>
  <c r="BX118" i="3" s="1"/>
  <c r="BZ118" i="3" s="1"/>
  <c r="BL118" i="3"/>
  <c r="BM118" i="3" s="1"/>
  <c r="BT118" i="3" s="1"/>
  <c r="BS118" i="3" s="1"/>
  <c r="BH118" i="3"/>
  <c r="BI118" i="3" s="1"/>
  <c r="BR118" i="3" s="1"/>
  <c r="BQ118" i="3" s="1"/>
  <c r="AF118" i="3"/>
  <c r="BV171" i="3"/>
  <c r="BX171" i="3" s="1"/>
  <c r="BZ171" i="3" s="1"/>
  <c r="BL171" i="3"/>
  <c r="BM171" i="3" s="1"/>
  <c r="BT171" i="3" s="1"/>
  <c r="BS171" i="3" s="1"/>
  <c r="BH171" i="3"/>
  <c r="BI171" i="3" s="1"/>
  <c r="BR171" i="3" s="1"/>
  <c r="BQ171" i="3" s="1"/>
  <c r="AF171" i="3"/>
  <c r="BD171" i="3"/>
  <c r="BE171" i="3" s="1"/>
  <c r="BP171" i="3" s="1"/>
  <c r="BO171" i="3" s="1"/>
  <c r="BD156" i="3"/>
  <c r="BE156" i="3" s="1"/>
  <c r="BP156" i="3" s="1"/>
  <c r="BO156" i="3" s="1"/>
  <c r="BV156" i="3"/>
  <c r="BX156" i="3" s="1"/>
  <c r="BZ156" i="3" s="1"/>
  <c r="BL156" i="3"/>
  <c r="BM156" i="3" s="1"/>
  <c r="BT156" i="3" s="1"/>
  <c r="BS156" i="3" s="1"/>
  <c r="BH156" i="3"/>
  <c r="BI156" i="3" s="1"/>
  <c r="BR156" i="3" s="1"/>
  <c r="BQ156" i="3" s="1"/>
  <c r="AF156" i="3"/>
  <c r="BH166" i="3"/>
  <c r="BI166" i="3" s="1"/>
  <c r="BR166" i="3" s="1"/>
  <c r="BQ166" i="3" s="1"/>
  <c r="AF166" i="3"/>
  <c r="BD166" i="3"/>
  <c r="BE166" i="3" s="1"/>
  <c r="BP166" i="3" s="1"/>
  <c r="BO166" i="3" s="1"/>
  <c r="BV166" i="3"/>
  <c r="BX166" i="3" s="1"/>
  <c r="BZ166" i="3" s="1"/>
  <c r="BL166" i="3"/>
  <c r="BM166" i="3" s="1"/>
  <c r="BT166" i="3" s="1"/>
  <c r="BS166" i="3" s="1"/>
  <c r="AF63" i="3"/>
  <c r="BD63" i="3"/>
  <c r="BE63" i="3" s="1"/>
  <c r="BP63" i="3" s="1"/>
  <c r="BO63" i="3" s="1"/>
  <c r="BV63" i="3"/>
  <c r="BX63" i="3" s="1"/>
  <c r="BZ63" i="3" s="1"/>
  <c r="BL63" i="3"/>
  <c r="BM63" i="3" s="1"/>
  <c r="BT63" i="3" s="1"/>
  <c r="BS63" i="3" s="1"/>
  <c r="BH63" i="3"/>
  <c r="BI63" i="3" s="1"/>
  <c r="BR63" i="3" s="1"/>
  <c r="BQ63" i="3" s="1"/>
  <c r="CB63" i="3" s="1"/>
  <c r="CE63" i="3" s="1"/>
  <c r="CG63" i="3" s="1"/>
  <c r="AF233" i="3"/>
  <c r="BD233" i="3"/>
  <c r="BE233" i="3" s="1"/>
  <c r="BP233" i="3" s="1"/>
  <c r="BO233" i="3" s="1"/>
  <c r="BV233" i="3"/>
  <c r="BX233" i="3" s="1"/>
  <c r="BZ233" i="3" s="1"/>
  <c r="BL233" i="3"/>
  <c r="BM233" i="3" s="1"/>
  <c r="BT233" i="3" s="1"/>
  <c r="BS233" i="3" s="1"/>
  <c r="BH233" i="3"/>
  <c r="BI233" i="3" s="1"/>
  <c r="BR233" i="3" s="1"/>
  <c r="BQ233" i="3" s="1"/>
  <c r="BD112" i="3"/>
  <c r="BE112" i="3" s="1"/>
  <c r="BP112" i="3" s="1"/>
  <c r="BO112" i="3" s="1"/>
  <c r="BV112" i="3"/>
  <c r="BX112" i="3" s="1"/>
  <c r="BZ112" i="3" s="1"/>
  <c r="BL112" i="3"/>
  <c r="BM112" i="3" s="1"/>
  <c r="BT112" i="3" s="1"/>
  <c r="BS112" i="3" s="1"/>
  <c r="BH112" i="3"/>
  <c r="BI112" i="3" s="1"/>
  <c r="BR112" i="3" s="1"/>
  <c r="BQ112" i="3" s="1"/>
  <c r="AF112" i="3"/>
  <c r="BV55" i="3"/>
  <c r="BX55" i="3" s="1"/>
  <c r="BZ55" i="3" s="1"/>
  <c r="AF55" i="3"/>
  <c r="BH55" i="3"/>
  <c r="BI55" i="3" s="1"/>
  <c r="BR55" i="3" s="1"/>
  <c r="BQ55" i="3" s="1"/>
  <c r="CB55" i="3" s="1"/>
  <c r="CE55" i="3" s="1"/>
  <c r="CG55" i="3" s="1"/>
  <c r="BD55" i="3"/>
  <c r="BE55" i="3" s="1"/>
  <c r="BP55" i="3" s="1"/>
  <c r="BO55" i="3" s="1"/>
  <c r="BL55" i="3"/>
  <c r="BM55" i="3" s="1"/>
  <c r="BT55" i="3" s="1"/>
  <c r="BS55" i="3" s="1"/>
  <c r="BD162" i="3"/>
  <c r="BE162" i="3" s="1"/>
  <c r="BP162" i="3" s="1"/>
  <c r="BO162" i="3" s="1"/>
  <c r="BV162" i="3"/>
  <c r="BX162" i="3" s="1"/>
  <c r="BZ162" i="3" s="1"/>
  <c r="BL162" i="3"/>
  <c r="BM162" i="3" s="1"/>
  <c r="BT162" i="3" s="1"/>
  <c r="BS162" i="3" s="1"/>
  <c r="BH162" i="3"/>
  <c r="BI162" i="3" s="1"/>
  <c r="BR162" i="3" s="1"/>
  <c r="BQ162" i="3" s="1"/>
  <c r="AF162" i="3"/>
  <c r="BH202" i="3"/>
  <c r="BI202" i="3" s="1"/>
  <c r="BR202" i="3" s="1"/>
  <c r="BQ202" i="3" s="1"/>
  <c r="BD202" i="3"/>
  <c r="BE202" i="3" s="1"/>
  <c r="BP202" i="3" s="1"/>
  <c r="BO202" i="3" s="1"/>
  <c r="BL202" i="3"/>
  <c r="BM202" i="3" s="1"/>
  <c r="BT202" i="3" s="1"/>
  <c r="BS202" i="3" s="1"/>
  <c r="AF202" i="3"/>
  <c r="BV202" i="3"/>
  <c r="BX202" i="3" s="1"/>
  <c r="BZ202" i="3" s="1"/>
  <c r="BV228" i="3"/>
  <c r="BX228" i="3" s="1"/>
  <c r="BZ228" i="3" s="1"/>
  <c r="BL228" i="3"/>
  <c r="BM228" i="3" s="1"/>
  <c r="BT228" i="3" s="1"/>
  <c r="BS228" i="3" s="1"/>
  <c r="BH228" i="3"/>
  <c r="BI228" i="3" s="1"/>
  <c r="BR228" i="3" s="1"/>
  <c r="BQ228" i="3" s="1"/>
  <c r="AF228" i="3"/>
  <c r="BD228" i="3"/>
  <c r="BE228" i="3" s="1"/>
  <c r="BP228" i="3" s="1"/>
  <c r="BO228" i="3" s="1"/>
  <c r="BD148" i="3"/>
  <c r="BE148" i="3" s="1"/>
  <c r="BP148" i="3" s="1"/>
  <c r="BO148" i="3" s="1"/>
  <c r="BV148" i="3"/>
  <c r="BX148" i="3" s="1"/>
  <c r="BZ148" i="3" s="1"/>
  <c r="BL148" i="3"/>
  <c r="BM148" i="3" s="1"/>
  <c r="BT148" i="3" s="1"/>
  <c r="BS148" i="3" s="1"/>
  <c r="BH148" i="3"/>
  <c r="BI148" i="3" s="1"/>
  <c r="BR148" i="3" s="1"/>
  <c r="BQ148" i="3" s="1"/>
  <c r="AF148" i="3"/>
  <c r="BV99" i="3"/>
  <c r="BX99" i="3" s="1"/>
  <c r="BZ99" i="3" s="1"/>
  <c r="BL99" i="3"/>
  <c r="BM99" i="3" s="1"/>
  <c r="BT99" i="3" s="1"/>
  <c r="BS99" i="3" s="1"/>
  <c r="BH99" i="3"/>
  <c r="BI99" i="3" s="1"/>
  <c r="BR99" i="3" s="1"/>
  <c r="BQ99" i="3" s="1"/>
  <c r="AF99" i="3"/>
  <c r="BD99" i="3"/>
  <c r="BE99" i="3" s="1"/>
  <c r="BP99" i="3" s="1"/>
  <c r="BO99" i="3" s="1"/>
  <c r="AF88" i="3"/>
  <c r="BV88" i="3"/>
  <c r="BX88" i="3" s="1"/>
  <c r="BZ88" i="3" s="1"/>
  <c r="BL88" i="3"/>
  <c r="BM88" i="3" s="1"/>
  <c r="BT88" i="3" s="1"/>
  <c r="BS88" i="3" s="1"/>
  <c r="BH88" i="3"/>
  <c r="BI88" i="3" s="1"/>
  <c r="BR88" i="3" s="1"/>
  <c r="BQ88" i="3" s="1"/>
  <c r="BD88" i="3"/>
  <c r="BE88" i="3" s="1"/>
  <c r="BP88" i="3" s="1"/>
  <c r="BO88" i="3" s="1"/>
  <c r="BH201" i="3"/>
  <c r="BI201" i="3" s="1"/>
  <c r="BR201" i="3" s="1"/>
  <c r="BQ201" i="3" s="1"/>
  <c r="BV201" i="3"/>
  <c r="BX201" i="3" s="1"/>
  <c r="BZ201" i="3" s="1"/>
  <c r="AF201" i="3"/>
  <c r="BL201" i="3"/>
  <c r="BM201" i="3" s="1"/>
  <c r="BT201" i="3" s="1"/>
  <c r="BS201" i="3" s="1"/>
  <c r="BD201" i="3"/>
  <c r="BE201" i="3" s="1"/>
  <c r="BP201" i="3" s="1"/>
  <c r="BO201" i="3" s="1"/>
  <c r="BV128" i="3"/>
  <c r="BX128" i="3" s="1"/>
  <c r="BZ128" i="3" s="1"/>
  <c r="BL128" i="3"/>
  <c r="BM128" i="3" s="1"/>
  <c r="BT128" i="3" s="1"/>
  <c r="BS128" i="3" s="1"/>
  <c r="BH128" i="3"/>
  <c r="BI128" i="3" s="1"/>
  <c r="BR128" i="3" s="1"/>
  <c r="BQ128" i="3" s="1"/>
  <c r="BD128" i="3"/>
  <c r="BE128" i="3" s="1"/>
  <c r="BP128" i="3" s="1"/>
  <c r="BO128" i="3" s="1"/>
  <c r="AF128" i="3"/>
  <c r="BD130" i="3"/>
  <c r="BE130" i="3" s="1"/>
  <c r="BP130" i="3" s="1"/>
  <c r="BO130" i="3" s="1"/>
  <c r="BV130" i="3"/>
  <c r="BX130" i="3" s="1"/>
  <c r="BZ130" i="3" s="1"/>
  <c r="BL130" i="3"/>
  <c r="BM130" i="3" s="1"/>
  <c r="BT130" i="3" s="1"/>
  <c r="BS130" i="3" s="1"/>
  <c r="BH130" i="3"/>
  <c r="BI130" i="3" s="1"/>
  <c r="BR130" i="3" s="1"/>
  <c r="BQ130" i="3" s="1"/>
  <c r="AF130" i="3"/>
  <c r="AF51" i="3"/>
  <c r="BH51" i="3"/>
  <c r="BI51" i="3" s="1"/>
  <c r="BR51" i="3" s="1"/>
  <c r="BQ51" i="3" s="1"/>
  <c r="CB51" i="3" s="1"/>
  <c r="CE51" i="3" s="1"/>
  <c r="CG51" i="3" s="1"/>
  <c r="BD51" i="3"/>
  <c r="BE51" i="3" s="1"/>
  <c r="BP51" i="3" s="1"/>
  <c r="BO51" i="3" s="1"/>
  <c r="BV51" i="3"/>
  <c r="BX51" i="3" s="1"/>
  <c r="BZ51" i="3" s="1"/>
  <c r="BL51" i="3"/>
  <c r="BM51" i="3" s="1"/>
  <c r="BT51" i="3" s="1"/>
  <c r="BS51" i="3" s="1"/>
  <c r="BV175" i="3"/>
  <c r="BX175" i="3" s="1"/>
  <c r="BZ175" i="3" s="1"/>
  <c r="BL175" i="3"/>
  <c r="BM175" i="3" s="1"/>
  <c r="BT175" i="3" s="1"/>
  <c r="BS175" i="3" s="1"/>
  <c r="BH175" i="3"/>
  <c r="BI175" i="3" s="1"/>
  <c r="BR175" i="3" s="1"/>
  <c r="BQ175" i="3" s="1"/>
  <c r="AF175" i="3"/>
  <c r="BD175" i="3"/>
  <c r="BE175" i="3" s="1"/>
  <c r="BP175" i="3" s="1"/>
  <c r="BO175" i="3" s="1"/>
  <c r="BD154" i="3"/>
  <c r="BE154" i="3" s="1"/>
  <c r="BP154" i="3" s="1"/>
  <c r="BO154" i="3" s="1"/>
  <c r="BV154" i="3"/>
  <c r="BX154" i="3" s="1"/>
  <c r="BZ154" i="3" s="1"/>
  <c r="BL154" i="3"/>
  <c r="BM154" i="3" s="1"/>
  <c r="BT154" i="3" s="1"/>
  <c r="BS154" i="3" s="1"/>
  <c r="BH154" i="3"/>
  <c r="BI154" i="3" s="1"/>
  <c r="BR154" i="3" s="1"/>
  <c r="BQ154" i="3" s="1"/>
  <c r="AF154" i="3"/>
  <c r="BD136" i="3"/>
  <c r="BE136" i="3" s="1"/>
  <c r="BP136" i="3" s="1"/>
  <c r="BO136" i="3" s="1"/>
  <c r="BV136" i="3"/>
  <c r="BX136" i="3" s="1"/>
  <c r="BZ136" i="3" s="1"/>
  <c r="BL136" i="3"/>
  <c r="BM136" i="3" s="1"/>
  <c r="BT136" i="3" s="1"/>
  <c r="BS136" i="3" s="1"/>
  <c r="BH136" i="3"/>
  <c r="BI136" i="3" s="1"/>
  <c r="BR136" i="3" s="1"/>
  <c r="BQ136" i="3" s="1"/>
  <c r="AF136" i="3"/>
  <c r="AF40" i="3"/>
  <c r="BD40" i="3"/>
  <c r="BE40" i="3" s="1"/>
  <c r="BP40" i="3" s="1"/>
  <c r="BO40" i="3" s="1"/>
  <c r="BV40" i="3"/>
  <c r="BX40" i="3" s="1"/>
  <c r="BZ40" i="3" s="1"/>
  <c r="BL40" i="3"/>
  <c r="BM40" i="3" s="1"/>
  <c r="BT40" i="3" s="1"/>
  <c r="BS40" i="3" s="1"/>
  <c r="BH40" i="3"/>
  <c r="BI40" i="3" s="1"/>
  <c r="BR40" i="3" s="1"/>
  <c r="BQ40" i="3" s="1"/>
  <c r="CB40" i="3" s="1"/>
  <c r="CE40" i="3" s="1"/>
  <c r="CG40" i="3" s="1"/>
  <c r="AF229" i="3"/>
  <c r="BD229" i="3"/>
  <c r="BE229" i="3" s="1"/>
  <c r="BP229" i="3" s="1"/>
  <c r="BO229" i="3" s="1"/>
  <c r="BV229" i="3"/>
  <c r="BX229" i="3" s="1"/>
  <c r="BZ229" i="3" s="1"/>
  <c r="BL229" i="3"/>
  <c r="BM229" i="3" s="1"/>
  <c r="BT229" i="3" s="1"/>
  <c r="BS229" i="3" s="1"/>
  <c r="BH229" i="3"/>
  <c r="BI229" i="3" s="1"/>
  <c r="BR229" i="3" s="1"/>
  <c r="BQ229" i="3" s="1"/>
  <c r="AF52" i="3"/>
  <c r="BD52" i="3"/>
  <c r="BE52" i="3" s="1"/>
  <c r="BP52" i="3" s="1"/>
  <c r="BO52" i="3" s="1"/>
  <c r="BV52" i="3"/>
  <c r="BX52" i="3" s="1"/>
  <c r="BZ52" i="3" s="1"/>
  <c r="BL52" i="3"/>
  <c r="BM52" i="3" s="1"/>
  <c r="BT52" i="3" s="1"/>
  <c r="BS52" i="3" s="1"/>
  <c r="BH52" i="3"/>
  <c r="BI52" i="3" s="1"/>
  <c r="BR52" i="3" s="1"/>
  <c r="BQ52" i="3" s="1"/>
  <c r="CB52" i="3" s="1"/>
  <c r="CE52" i="3" s="1"/>
  <c r="CG52" i="3" s="1"/>
  <c r="BV213" i="3"/>
  <c r="BX213" i="3" s="1"/>
  <c r="BZ213" i="3" s="1"/>
  <c r="BL213" i="3"/>
  <c r="BM213" i="3" s="1"/>
  <c r="BT213" i="3" s="1"/>
  <c r="BS213" i="3" s="1"/>
  <c r="BH213" i="3"/>
  <c r="BI213" i="3" s="1"/>
  <c r="BR213" i="3" s="1"/>
  <c r="BQ213" i="3" s="1"/>
  <c r="AF213" i="3"/>
  <c r="BD213" i="3"/>
  <c r="BE213" i="3" s="1"/>
  <c r="BP213" i="3" s="1"/>
  <c r="BO213" i="3" s="1"/>
  <c r="BV97" i="3"/>
  <c r="BX97" i="3" s="1"/>
  <c r="BZ97" i="3" s="1"/>
  <c r="BL97" i="3"/>
  <c r="BM97" i="3" s="1"/>
  <c r="BT97" i="3" s="1"/>
  <c r="BS97" i="3" s="1"/>
  <c r="BH97" i="3"/>
  <c r="BI97" i="3" s="1"/>
  <c r="BR97" i="3" s="1"/>
  <c r="BQ97" i="3" s="1"/>
  <c r="AF97" i="3"/>
  <c r="BD97" i="3"/>
  <c r="BE97" i="3" s="1"/>
  <c r="BP97" i="3" s="1"/>
  <c r="BO97" i="3" s="1"/>
  <c r="BD142" i="3"/>
  <c r="BE142" i="3" s="1"/>
  <c r="BP142" i="3" s="1"/>
  <c r="BO142" i="3" s="1"/>
  <c r="BV142" i="3"/>
  <c r="BX142" i="3" s="1"/>
  <c r="BZ142" i="3" s="1"/>
  <c r="BL142" i="3"/>
  <c r="BM142" i="3" s="1"/>
  <c r="BT142" i="3" s="1"/>
  <c r="BS142" i="3" s="1"/>
  <c r="BH142" i="3"/>
  <c r="BI142" i="3" s="1"/>
  <c r="BR142" i="3" s="1"/>
  <c r="BQ142" i="3" s="1"/>
  <c r="AF142" i="3"/>
  <c r="AF219" i="3"/>
  <c r="BV219" i="3"/>
  <c r="BX219" i="3" s="1"/>
  <c r="BZ219" i="3" s="1"/>
  <c r="BL219" i="3"/>
  <c r="BM219" i="3" s="1"/>
  <c r="BT219" i="3" s="1"/>
  <c r="BS219" i="3" s="1"/>
  <c r="BH219" i="3"/>
  <c r="BI219" i="3" s="1"/>
  <c r="BR219" i="3" s="1"/>
  <c r="BQ219" i="3" s="1"/>
  <c r="BD219" i="3"/>
  <c r="BE219" i="3" s="1"/>
  <c r="BP219" i="3" s="1"/>
  <c r="BO219" i="3" s="1"/>
  <c r="BV238" i="3"/>
  <c r="BX238" i="3" s="1"/>
  <c r="BZ238" i="3" s="1"/>
  <c r="BL238" i="3"/>
  <c r="BM238" i="3" s="1"/>
  <c r="BT238" i="3" s="1"/>
  <c r="BS238" i="3" s="1"/>
  <c r="BH238" i="3"/>
  <c r="BI238" i="3" s="1"/>
  <c r="BR238" i="3" s="1"/>
  <c r="BQ238" i="3" s="1"/>
  <c r="AF238" i="3"/>
  <c r="BD238" i="3"/>
  <c r="BE238" i="3" s="1"/>
  <c r="BP238" i="3" s="1"/>
  <c r="BO238" i="3" s="1"/>
  <c r="AF227" i="3"/>
  <c r="BD227" i="3"/>
  <c r="BE227" i="3" s="1"/>
  <c r="BP227" i="3" s="1"/>
  <c r="BO227" i="3" s="1"/>
  <c r="BV227" i="3"/>
  <c r="BX227" i="3" s="1"/>
  <c r="BZ227" i="3" s="1"/>
  <c r="BL227" i="3"/>
  <c r="BM227" i="3" s="1"/>
  <c r="BT227" i="3" s="1"/>
  <c r="BS227" i="3" s="1"/>
  <c r="BH227" i="3"/>
  <c r="BI227" i="3" s="1"/>
  <c r="BR227" i="3" s="1"/>
  <c r="BQ227" i="3" s="1"/>
  <c r="BH176" i="3"/>
  <c r="BI176" i="3" s="1"/>
  <c r="BR176" i="3" s="1"/>
  <c r="BQ176" i="3" s="1"/>
  <c r="AF176" i="3"/>
  <c r="BD176" i="3"/>
  <c r="BE176" i="3" s="1"/>
  <c r="BP176" i="3" s="1"/>
  <c r="BO176" i="3" s="1"/>
  <c r="BV176" i="3"/>
  <c r="BX176" i="3" s="1"/>
  <c r="BZ176" i="3" s="1"/>
  <c r="BL176" i="3"/>
  <c r="BM176" i="3" s="1"/>
  <c r="BT176" i="3" s="1"/>
  <c r="BS176" i="3" s="1"/>
  <c r="BH174" i="3"/>
  <c r="BI174" i="3" s="1"/>
  <c r="BR174" i="3" s="1"/>
  <c r="BQ174" i="3" s="1"/>
  <c r="AF174" i="3"/>
  <c r="BD174" i="3"/>
  <c r="BE174" i="3" s="1"/>
  <c r="BP174" i="3" s="1"/>
  <c r="BO174" i="3" s="1"/>
  <c r="BV174" i="3"/>
  <c r="BX174" i="3" s="1"/>
  <c r="BZ174" i="3" s="1"/>
  <c r="BL174" i="3"/>
  <c r="BM174" i="3" s="1"/>
  <c r="BT174" i="3" s="1"/>
  <c r="BS174" i="3" s="1"/>
  <c r="BH212" i="3"/>
  <c r="BI212" i="3" s="1"/>
  <c r="BR212" i="3" s="1"/>
  <c r="BQ212" i="3" s="1"/>
  <c r="AF212" i="3"/>
  <c r="BD212" i="3"/>
  <c r="BE212" i="3" s="1"/>
  <c r="BP212" i="3" s="1"/>
  <c r="BO212" i="3" s="1"/>
  <c r="BV212" i="3"/>
  <c r="BX212" i="3" s="1"/>
  <c r="BZ212" i="3" s="1"/>
  <c r="BL212" i="3"/>
  <c r="BM212" i="3" s="1"/>
  <c r="BT212" i="3" s="1"/>
  <c r="BS212" i="3" s="1"/>
  <c r="AF94" i="3"/>
  <c r="BV94" i="3"/>
  <c r="BX94" i="3" s="1"/>
  <c r="BZ94" i="3" s="1"/>
  <c r="BL94" i="3"/>
  <c r="BM94" i="3" s="1"/>
  <c r="BT94" i="3" s="1"/>
  <c r="BS94" i="3" s="1"/>
  <c r="BD94" i="3"/>
  <c r="BE94" i="3" s="1"/>
  <c r="BP94" i="3" s="1"/>
  <c r="BO94" i="3" s="1"/>
  <c r="BH94" i="3"/>
  <c r="BI94" i="3" s="1"/>
  <c r="BR94" i="3" s="1"/>
  <c r="BQ94" i="3" s="1"/>
  <c r="BV222" i="3"/>
  <c r="BX222" i="3" s="1"/>
  <c r="BZ222" i="3" s="1"/>
  <c r="BL222" i="3"/>
  <c r="BM222" i="3" s="1"/>
  <c r="BT222" i="3" s="1"/>
  <c r="BS222" i="3" s="1"/>
  <c r="BH222" i="3"/>
  <c r="BI222" i="3" s="1"/>
  <c r="BR222" i="3" s="1"/>
  <c r="BQ222" i="3" s="1"/>
  <c r="AF222" i="3"/>
  <c r="BD222" i="3"/>
  <c r="BE222" i="3" s="1"/>
  <c r="BP222" i="3" s="1"/>
  <c r="BO222" i="3" s="1"/>
  <c r="BD188" i="3"/>
  <c r="BE188" i="3" s="1"/>
  <c r="BP188" i="3" s="1"/>
  <c r="BO188" i="3" s="1"/>
  <c r="BV188" i="3"/>
  <c r="BX188" i="3" s="1"/>
  <c r="BZ188" i="3" s="1"/>
  <c r="BL188" i="3"/>
  <c r="BM188" i="3" s="1"/>
  <c r="BT188" i="3" s="1"/>
  <c r="BS188" i="3" s="1"/>
  <c r="BH188" i="3"/>
  <c r="BI188" i="3" s="1"/>
  <c r="BR188" i="3" s="1"/>
  <c r="BQ188" i="3" s="1"/>
  <c r="AF188" i="3"/>
  <c r="BD190" i="3"/>
  <c r="BE190" i="3" s="1"/>
  <c r="BP190" i="3" s="1"/>
  <c r="BO190" i="3" s="1"/>
  <c r="BV190" i="3"/>
  <c r="BX190" i="3" s="1"/>
  <c r="BZ190" i="3" s="1"/>
  <c r="BL190" i="3"/>
  <c r="BM190" i="3" s="1"/>
  <c r="BT190" i="3" s="1"/>
  <c r="BS190" i="3" s="1"/>
  <c r="BH190" i="3"/>
  <c r="BI190" i="3" s="1"/>
  <c r="BR190" i="3" s="1"/>
  <c r="BQ190" i="3" s="1"/>
  <c r="AF190" i="3"/>
  <c r="AF221" i="3"/>
  <c r="BD221" i="3"/>
  <c r="BE221" i="3" s="1"/>
  <c r="BP221" i="3" s="1"/>
  <c r="BO221" i="3" s="1"/>
  <c r="BV221" i="3"/>
  <c r="BX221" i="3" s="1"/>
  <c r="BZ221" i="3" s="1"/>
  <c r="BL221" i="3"/>
  <c r="BM221" i="3" s="1"/>
  <c r="BT221" i="3" s="1"/>
  <c r="BS221" i="3" s="1"/>
  <c r="BH221" i="3"/>
  <c r="BI221" i="3" s="1"/>
  <c r="BR221" i="3" s="1"/>
  <c r="BQ221" i="3" s="1"/>
  <c r="BV165" i="3"/>
  <c r="BX165" i="3" s="1"/>
  <c r="BZ165" i="3" s="1"/>
  <c r="BL165" i="3"/>
  <c r="BM165" i="3" s="1"/>
  <c r="BT165" i="3" s="1"/>
  <c r="BS165" i="3" s="1"/>
  <c r="BH165" i="3"/>
  <c r="BI165" i="3" s="1"/>
  <c r="BR165" i="3" s="1"/>
  <c r="BQ165" i="3" s="1"/>
  <c r="AF165" i="3"/>
  <c r="BD165" i="3"/>
  <c r="BE165" i="3" s="1"/>
  <c r="BP165" i="3" s="1"/>
  <c r="BO165" i="3" s="1"/>
  <c r="AF53" i="3"/>
  <c r="BD53" i="3"/>
  <c r="BE53" i="3" s="1"/>
  <c r="BP53" i="3" s="1"/>
  <c r="BO53" i="3" s="1"/>
  <c r="BV53" i="3"/>
  <c r="BX53" i="3" s="1"/>
  <c r="BZ53" i="3" s="1"/>
  <c r="BL53" i="3"/>
  <c r="BM53" i="3" s="1"/>
  <c r="BT53" i="3" s="1"/>
  <c r="BS53" i="3" s="1"/>
  <c r="BH53" i="3"/>
  <c r="BI53" i="3" s="1"/>
  <c r="BR53" i="3" s="1"/>
  <c r="BQ53" i="3" s="1"/>
  <c r="CB53" i="3" s="1"/>
  <c r="CE53" i="3" s="1"/>
  <c r="CG53" i="3" s="1"/>
  <c r="AF49" i="3"/>
  <c r="BH49" i="3"/>
  <c r="BI49" i="3" s="1"/>
  <c r="BR49" i="3" s="1"/>
  <c r="BQ49" i="3" s="1"/>
  <c r="CB49" i="3" s="1"/>
  <c r="CE49" i="3" s="1"/>
  <c r="CG49" i="3" s="1"/>
  <c r="BD49" i="3"/>
  <c r="BE49" i="3" s="1"/>
  <c r="BP49" i="3" s="1"/>
  <c r="BO49" i="3" s="1"/>
  <c r="BV49" i="3"/>
  <c r="BX49" i="3" s="1"/>
  <c r="BZ49" i="3" s="1"/>
  <c r="BL49" i="3"/>
  <c r="BM49" i="3" s="1"/>
  <c r="BT49" i="3" s="1"/>
  <c r="BS49" i="3" s="1"/>
  <c r="BH200" i="3"/>
  <c r="BI200" i="3" s="1"/>
  <c r="BR200" i="3" s="1"/>
  <c r="BQ200" i="3" s="1"/>
  <c r="BD200" i="3"/>
  <c r="BE200" i="3" s="1"/>
  <c r="BP200" i="3" s="1"/>
  <c r="BO200" i="3" s="1"/>
  <c r="BV200" i="3"/>
  <c r="BX200" i="3" s="1"/>
  <c r="BZ200" i="3" s="1"/>
  <c r="BL200" i="3"/>
  <c r="BM200" i="3" s="1"/>
  <c r="BT200" i="3" s="1"/>
  <c r="BS200" i="3" s="1"/>
  <c r="AF200" i="3"/>
  <c r="BD138" i="3"/>
  <c r="BE138" i="3" s="1"/>
  <c r="BP138" i="3" s="1"/>
  <c r="BO138" i="3" s="1"/>
  <c r="BV138" i="3"/>
  <c r="BX138" i="3" s="1"/>
  <c r="BZ138" i="3" s="1"/>
  <c r="BL138" i="3"/>
  <c r="BM138" i="3" s="1"/>
  <c r="BT138" i="3" s="1"/>
  <c r="BS138" i="3" s="1"/>
  <c r="BH138" i="3"/>
  <c r="BI138" i="3" s="1"/>
  <c r="BR138" i="3" s="1"/>
  <c r="BQ138" i="3" s="1"/>
  <c r="AF138" i="3"/>
  <c r="BH178" i="3"/>
  <c r="BI178" i="3" s="1"/>
  <c r="BR178" i="3" s="1"/>
  <c r="BQ178" i="3" s="1"/>
  <c r="AF178" i="3"/>
  <c r="BD178" i="3"/>
  <c r="BE178" i="3" s="1"/>
  <c r="BP178" i="3" s="1"/>
  <c r="BO178" i="3" s="1"/>
  <c r="BV178" i="3"/>
  <c r="BX178" i="3" s="1"/>
  <c r="BZ178" i="3" s="1"/>
  <c r="BL178" i="3"/>
  <c r="BM178" i="3" s="1"/>
  <c r="BT178" i="3" s="1"/>
  <c r="BS178" i="3" s="1"/>
  <c r="BD134" i="3"/>
  <c r="BE134" i="3" s="1"/>
  <c r="BP134" i="3" s="1"/>
  <c r="BO134" i="3" s="1"/>
  <c r="BV134" i="3"/>
  <c r="BX134" i="3" s="1"/>
  <c r="BZ134" i="3" s="1"/>
  <c r="BL134" i="3"/>
  <c r="BM134" i="3" s="1"/>
  <c r="BT134" i="3" s="1"/>
  <c r="BS134" i="3" s="1"/>
  <c r="BH134" i="3"/>
  <c r="BI134" i="3" s="1"/>
  <c r="BR134" i="3" s="1"/>
  <c r="BQ134" i="3" s="1"/>
  <c r="AF134" i="3"/>
  <c r="BD120" i="3"/>
  <c r="BE120" i="3" s="1"/>
  <c r="BP120" i="3" s="1"/>
  <c r="BO120" i="3" s="1"/>
  <c r="BV120" i="3"/>
  <c r="BX120" i="3" s="1"/>
  <c r="BZ120" i="3" s="1"/>
  <c r="BL120" i="3"/>
  <c r="BM120" i="3" s="1"/>
  <c r="BT120" i="3" s="1"/>
  <c r="BS120" i="3" s="1"/>
  <c r="BH120" i="3"/>
  <c r="BI120" i="3" s="1"/>
  <c r="BR120" i="3" s="1"/>
  <c r="BQ120" i="3" s="1"/>
  <c r="AF120" i="3"/>
  <c r="AF96" i="3"/>
  <c r="BV96" i="3"/>
  <c r="BX96" i="3" s="1"/>
  <c r="BZ96" i="3" s="1"/>
  <c r="BL96" i="3"/>
  <c r="BM96" i="3" s="1"/>
  <c r="BT96" i="3" s="1"/>
  <c r="BS96" i="3" s="1"/>
  <c r="BH96" i="3"/>
  <c r="BI96" i="3" s="1"/>
  <c r="BR96" i="3" s="1"/>
  <c r="BQ96" i="3" s="1"/>
  <c r="BD96" i="3"/>
  <c r="BE96" i="3" s="1"/>
  <c r="BP96" i="3" s="1"/>
  <c r="BO96" i="3" s="1"/>
  <c r="BV181" i="3"/>
  <c r="BX181" i="3" s="1"/>
  <c r="BZ181" i="3" s="1"/>
  <c r="BL181" i="3"/>
  <c r="BM181" i="3" s="1"/>
  <c r="BT181" i="3" s="1"/>
  <c r="BS181" i="3" s="1"/>
  <c r="BH181" i="3"/>
  <c r="BI181" i="3" s="1"/>
  <c r="BR181" i="3" s="1"/>
  <c r="BQ181" i="3" s="1"/>
  <c r="AF181" i="3"/>
  <c r="BD181" i="3"/>
  <c r="BE181" i="3" s="1"/>
  <c r="BP181" i="3" s="1"/>
  <c r="BO181" i="3" s="1"/>
  <c r="AF235" i="3"/>
  <c r="BD235" i="3"/>
  <c r="BE235" i="3" s="1"/>
  <c r="BP235" i="3" s="1"/>
  <c r="BO235" i="3" s="1"/>
  <c r="BV235" i="3"/>
  <c r="BX235" i="3" s="1"/>
  <c r="BZ235" i="3" s="1"/>
  <c r="BL235" i="3"/>
  <c r="BM235" i="3" s="1"/>
  <c r="BT235" i="3" s="1"/>
  <c r="BS235" i="3" s="1"/>
  <c r="BH235" i="3"/>
  <c r="BI235" i="3" s="1"/>
  <c r="BR235" i="3" s="1"/>
  <c r="BQ235" i="3" s="1"/>
  <c r="BD116" i="3"/>
  <c r="BE116" i="3" s="1"/>
  <c r="BP116" i="3" s="1"/>
  <c r="BO116" i="3" s="1"/>
  <c r="BV116" i="3"/>
  <c r="BX116" i="3" s="1"/>
  <c r="BZ116" i="3" s="1"/>
  <c r="BL116" i="3"/>
  <c r="BM116" i="3" s="1"/>
  <c r="BT116" i="3" s="1"/>
  <c r="BS116" i="3" s="1"/>
  <c r="BH116" i="3"/>
  <c r="BI116" i="3" s="1"/>
  <c r="BR116" i="3" s="1"/>
  <c r="BQ116" i="3" s="1"/>
  <c r="AF116" i="3"/>
  <c r="BV203" i="3"/>
  <c r="BX203" i="3" s="1"/>
  <c r="BZ203" i="3" s="1"/>
  <c r="BL203" i="3"/>
  <c r="BM203" i="3" s="1"/>
  <c r="BT203" i="3" s="1"/>
  <c r="BS203" i="3" s="1"/>
  <c r="BH203" i="3"/>
  <c r="BI203" i="3" s="1"/>
  <c r="BR203" i="3" s="1"/>
  <c r="BQ203" i="3" s="1"/>
  <c r="BD203" i="3"/>
  <c r="BE203" i="3" s="1"/>
  <c r="BP203" i="3" s="1"/>
  <c r="BO203" i="3" s="1"/>
  <c r="AF203" i="3"/>
  <c r="BV232" i="3"/>
  <c r="BX232" i="3" s="1"/>
  <c r="BZ232" i="3" s="1"/>
  <c r="BL232" i="3"/>
  <c r="BM232" i="3" s="1"/>
  <c r="BT232" i="3" s="1"/>
  <c r="BS232" i="3" s="1"/>
  <c r="BH232" i="3"/>
  <c r="BI232" i="3" s="1"/>
  <c r="BR232" i="3" s="1"/>
  <c r="BQ232" i="3" s="1"/>
  <c r="AF232" i="3"/>
  <c r="BD232" i="3"/>
  <c r="BE232" i="3" s="1"/>
  <c r="BP232" i="3" s="1"/>
  <c r="BO232" i="3" s="1"/>
  <c r="BD126" i="3"/>
  <c r="BE126" i="3" s="1"/>
  <c r="BP126" i="3" s="1"/>
  <c r="BO126" i="3" s="1"/>
  <c r="BV126" i="3"/>
  <c r="BX126" i="3" s="1"/>
  <c r="BZ126" i="3" s="1"/>
  <c r="BL126" i="3"/>
  <c r="BM126" i="3" s="1"/>
  <c r="BT126" i="3" s="1"/>
  <c r="BS126" i="3" s="1"/>
  <c r="BH126" i="3"/>
  <c r="BI126" i="3" s="1"/>
  <c r="BR126" i="3" s="1"/>
  <c r="BQ126" i="3" s="1"/>
  <c r="AF126" i="3"/>
  <c r="BD114" i="3"/>
  <c r="BE114" i="3" s="1"/>
  <c r="BP114" i="3" s="1"/>
  <c r="BO114" i="3" s="1"/>
  <c r="BV114" i="3"/>
  <c r="BX114" i="3" s="1"/>
  <c r="BZ114" i="3" s="1"/>
  <c r="BL114" i="3"/>
  <c r="BM114" i="3" s="1"/>
  <c r="BT114" i="3" s="1"/>
  <c r="BS114" i="3" s="1"/>
  <c r="BH114" i="3"/>
  <c r="BI114" i="3" s="1"/>
  <c r="BR114" i="3" s="1"/>
  <c r="BQ114" i="3" s="1"/>
  <c r="AF114" i="3"/>
  <c r="BD122" i="3"/>
  <c r="BE122" i="3" s="1"/>
  <c r="BP122" i="3" s="1"/>
  <c r="BO122" i="3" s="1"/>
  <c r="BV122" i="3"/>
  <c r="BX122" i="3" s="1"/>
  <c r="BZ122" i="3" s="1"/>
  <c r="BL122" i="3"/>
  <c r="BM122" i="3" s="1"/>
  <c r="BT122" i="3" s="1"/>
  <c r="BS122" i="3" s="1"/>
  <c r="BH122" i="3"/>
  <c r="BI122" i="3" s="1"/>
  <c r="BR122" i="3" s="1"/>
  <c r="BQ122" i="3" s="1"/>
  <c r="AF122" i="3"/>
  <c r="BH168" i="3"/>
  <c r="BI168" i="3" s="1"/>
  <c r="BR168" i="3" s="1"/>
  <c r="BQ168" i="3" s="1"/>
  <c r="AF168" i="3"/>
  <c r="BD168" i="3"/>
  <c r="BE168" i="3" s="1"/>
  <c r="BP168" i="3" s="1"/>
  <c r="BO168" i="3" s="1"/>
  <c r="BV168" i="3"/>
  <c r="BX168" i="3" s="1"/>
  <c r="BZ168" i="3" s="1"/>
  <c r="BL168" i="3"/>
  <c r="BM168" i="3" s="1"/>
  <c r="BT168" i="3" s="1"/>
  <c r="BS168" i="3" s="1"/>
  <c r="AF64" i="3"/>
  <c r="BD64" i="3"/>
  <c r="BE64" i="3" s="1"/>
  <c r="BP64" i="3" s="1"/>
  <c r="BO64" i="3" s="1"/>
  <c r="BV64" i="3"/>
  <c r="BX64" i="3" s="1"/>
  <c r="BZ64" i="3" s="1"/>
  <c r="BL64" i="3"/>
  <c r="BM64" i="3" s="1"/>
  <c r="BT64" i="3" s="1"/>
  <c r="BS64" i="3" s="1"/>
  <c r="BH64" i="3"/>
  <c r="BI64" i="3" s="1"/>
  <c r="BR64" i="3" s="1"/>
  <c r="BQ64" i="3" s="1"/>
  <c r="CB64" i="3" s="1"/>
  <c r="CE64" i="3" s="1"/>
  <c r="CG64" i="3" s="1"/>
  <c r="BV220" i="3"/>
  <c r="BX220" i="3" s="1"/>
  <c r="BZ220" i="3" s="1"/>
  <c r="BL220" i="3"/>
  <c r="BM220" i="3" s="1"/>
  <c r="BT220" i="3" s="1"/>
  <c r="BS220" i="3" s="1"/>
  <c r="BH220" i="3"/>
  <c r="BI220" i="3" s="1"/>
  <c r="BR220" i="3" s="1"/>
  <c r="BQ220" i="3" s="1"/>
  <c r="AF220" i="3"/>
  <c r="BD220" i="3"/>
  <c r="BE220" i="3" s="1"/>
  <c r="BP220" i="3" s="1"/>
  <c r="BO220" i="3" s="1"/>
  <c r="BD124" i="3"/>
  <c r="BE124" i="3" s="1"/>
  <c r="BP124" i="3" s="1"/>
  <c r="BO124" i="3" s="1"/>
  <c r="BV124" i="3"/>
  <c r="BX124" i="3" s="1"/>
  <c r="BZ124" i="3" s="1"/>
  <c r="BL124" i="3"/>
  <c r="BM124" i="3" s="1"/>
  <c r="BT124" i="3" s="1"/>
  <c r="BS124" i="3" s="1"/>
  <c r="BH124" i="3"/>
  <c r="BI124" i="3" s="1"/>
  <c r="BR124" i="3" s="1"/>
  <c r="BQ124" i="3" s="1"/>
  <c r="AF124" i="3"/>
  <c r="AF48" i="3"/>
  <c r="BD48" i="3"/>
  <c r="BE48" i="3" s="1"/>
  <c r="BP48" i="3" s="1"/>
  <c r="BO48" i="3" s="1"/>
  <c r="BV48" i="3"/>
  <c r="BX48" i="3" s="1"/>
  <c r="BZ48" i="3" s="1"/>
  <c r="BL48" i="3"/>
  <c r="BM48" i="3" s="1"/>
  <c r="BT48" i="3" s="1"/>
  <c r="BS48" i="3" s="1"/>
  <c r="BH48" i="3"/>
  <c r="BI48" i="3" s="1"/>
  <c r="BR48" i="3" s="1"/>
  <c r="BQ48" i="3" s="1"/>
  <c r="CB48" i="3" s="1"/>
  <c r="CE48" i="3" s="1"/>
  <c r="CG48" i="3" s="1"/>
  <c r="BD186" i="3"/>
  <c r="BE186" i="3" s="1"/>
  <c r="BP186" i="3" s="1"/>
  <c r="BO186" i="3" s="1"/>
  <c r="BV186" i="3"/>
  <c r="BX186" i="3" s="1"/>
  <c r="BZ186" i="3" s="1"/>
  <c r="BL186" i="3"/>
  <c r="BM186" i="3" s="1"/>
  <c r="BT186" i="3" s="1"/>
  <c r="BS186" i="3" s="1"/>
  <c r="BH186" i="3"/>
  <c r="BI186" i="3" s="1"/>
  <c r="BR186" i="3" s="1"/>
  <c r="BQ186" i="3" s="1"/>
  <c r="AF186" i="3"/>
  <c r="BV89" i="3"/>
  <c r="BX89" i="3" s="1"/>
  <c r="BZ89" i="3" s="1"/>
  <c r="BL89" i="3"/>
  <c r="BM89" i="3" s="1"/>
  <c r="BT89" i="3" s="1"/>
  <c r="BS89" i="3" s="1"/>
  <c r="BH89" i="3"/>
  <c r="BI89" i="3" s="1"/>
  <c r="BR89" i="3" s="1"/>
  <c r="BQ89" i="3" s="1"/>
  <c r="AF89" i="3"/>
  <c r="BD89" i="3"/>
  <c r="BE89" i="3" s="1"/>
  <c r="BP89" i="3" s="1"/>
  <c r="BO89" i="3" s="1"/>
  <c r="BV234" i="3"/>
  <c r="BX234" i="3" s="1"/>
  <c r="BZ234" i="3" s="1"/>
  <c r="BL234" i="3"/>
  <c r="BM234" i="3" s="1"/>
  <c r="BT234" i="3" s="1"/>
  <c r="BS234" i="3" s="1"/>
  <c r="BH234" i="3"/>
  <c r="BI234" i="3" s="1"/>
  <c r="BR234" i="3" s="1"/>
  <c r="BQ234" i="3" s="1"/>
  <c r="AF234" i="3"/>
  <c r="BD234" i="3"/>
  <c r="BE234" i="3" s="1"/>
  <c r="BP234" i="3" s="1"/>
  <c r="BO234" i="3" s="1"/>
  <c r="BV85" i="3"/>
  <c r="BX85" i="3" s="1"/>
  <c r="BZ85" i="3" s="1"/>
  <c r="BL85" i="3"/>
  <c r="BM85" i="3" s="1"/>
  <c r="BT85" i="3" s="1"/>
  <c r="BS85" i="3" s="1"/>
  <c r="BH85" i="3"/>
  <c r="BI85" i="3" s="1"/>
  <c r="BR85" i="3" s="1"/>
  <c r="BQ85" i="3" s="1"/>
  <c r="AF85" i="3"/>
  <c r="BD85" i="3"/>
  <c r="BE85" i="3" s="1"/>
  <c r="BP85" i="3" s="1"/>
  <c r="BO85" i="3" s="1"/>
  <c r="BH170" i="3"/>
  <c r="BI170" i="3" s="1"/>
  <c r="BR170" i="3" s="1"/>
  <c r="BQ170" i="3" s="1"/>
  <c r="AF170" i="3"/>
  <c r="BD170" i="3"/>
  <c r="BE170" i="3" s="1"/>
  <c r="BP170" i="3" s="1"/>
  <c r="BO170" i="3" s="1"/>
  <c r="BV170" i="3"/>
  <c r="BX170" i="3" s="1"/>
  <c r="BZ170" i="3" s="1"/>
  <c r="BL170" i="3"/>
  <c r="BM170" i="3" s="1"/>
  <c r="BT170" i="3" s="1"/>
  <c r="BS170" i="3" s="1"/>
  <c r="AF223" i="3"/>
  <c r="BD223" i="3"/>
  <c r="BE223" i="3" s="1"/>
  <c r="BP223" i="3" s="1"/>
  <c r="BO223" i="3" s="1"/>
  <c r="BV223" i="3"/>
  <c r="BX223" i="3" s="1"/>
  <c r="BZ223" i="3" s="1"/>
  <c r="BL223" i="3"/>
  <c r="BM223" i="3" s="1"/>
  <c r="BT223" i="3" s="1"/>
  <c r="BS223" i="3" s="1"/>
  <c r="BH223" i="3"/>
  <c r="BI223" i="3" s="1"/>
  <c r="BR223" i="3" s="1"/>
  <c r="BQ223" i="3" s="1"/>
  <c r="BH204" i="3"/>
  <c r="BI204" i="3" s="1"/>
  <c r="BR204" i="3" s="1"/>
  <c r="BQ204" i="3" s="1"/>
  <c r="AF204" i="3"/>
  <c r="BD204" i="3"/>
  <c r="BE204" i="3" s="1"/>
  <c r="BP204" i="3" s="1"/>
  <c r="BO204" i="3" s="1"/>
  <c r="BV204" i="3"/>
  <c r="BX204" i="3" s="1"/>
  <c r="BZ204" i="3" s="1"/>
  <c r="BL204" i="3"/>
  <c r="BM204" i="3" s="1"/>
  <c r="BT204" i="3" s="1"/>
  <c r="BS204" i="3" s="1"/>
  <c r="BH210" i="3"/>
  <c r="BI210" i="3" s="1"/>
  <c r="BR210" i="3" s="1"/>
  <c r="BQ210" i="3" s="1"/>
  <c r="AF210" i="3"/>
  <c r="BD210" i="3"/>
  <c r="BE210" i="3" s="1"/>
  <c r="BP210" i="3" s="1"/>
  <c r="BO210" i="3" s="1"/>
  <c r="BV210" i="3"/>
  <c r="BX210" i="3" s="1"/>
  <c r="BZ210" i="3" s="1"/>
  <c r="BL210" i="3"/>
  <c r="BM210" i="3" s="1"/>
  <c r="BT210" i="3" s="1"/>
  <c r="BS210" i="3" s="1"/>
  <c r="BV146" i="3"/>
  <c r="BX146" i="3" s="1"/>
  <c r="BZ146" i="3" s="1"/>
  <c r="BL146" i="3"/>
  <c r="BM146" i="3" s="1"/>
  <c r="BT146" i="3" s="1"/>
  <c r="BS146" i="3" s="1"/>
  <c r="BH146" i="3"/>
  <c r="BI146" i="3" s="1"/>
  <c r="BR146" i="3" s="1"/>
  <c r="BQ146" i="3" s="1"/>
  <c r="BD146" i="3"/>
  <c r="BE146" i="3" s="1"/>
  <c r="BP146" i="3" s="1"/>
  <c r="BO146" i="3" s="1"/>
  <c r="AF146" i="3"/>
  <c r="BV87" i="3"/>
  <c r="BX87" i="3" s="1"/>
  <c r="BZ87" i="3" s="1"/>
  <c r="BL87" i="3"/>
  <c r="BM87" i="3" s="1"/>
  <c r="BT87" i="3" s="1"/>
  <c r="BS87" i="3" s="1"/>
  <c r="BH87" i="3"/>
  <c r="BI87" i="3" s="1"/>
  <c r="BR87" i="3" s="1"/>
  <c r="BQ87" i="3" s="1"/>
  <c r="AF87" i="3"/>
  <c r="BD87" i="3"/>
  <c r="BE87" i="3" s="1"/>
  <c r="BP87" i="3" s="1"/>
  <c r="BO87" i="3" s="1"/>
  <c r="BD132" i="3"/>
  <c r="BE132" i="3" s="1"/>
  <c r="BP132" i="3" s="1"/>
  <c r="BO132" i="3" s="1"/>
  <c r="BV132" i="3"/>
  <c r="BX132" i="3" s="1"/>
  <c r="BZ132" i="3" s="1"/>
  <c r="BL132" i="3"/>
  <c r="BM132" i="3" s="1"/>
  <c r="BT132" i="3" s="1"/>
  <c r="BS132" i="3" s="1"/>
  <c r="BH132" i="3"/>
  <c r="BI132" i="3" s="1"/>
  <c r="BR132" i="3" s="1"/>
  <c r="BQ132" i="3" s="1"/>
  <c r="AF132" i="3"/>
  <c r="AF100" i="3"/>
  <c r="BV100" i="3"/>
  <c r="BX100" i="3" s="1"/>
  <c r="BZ100" i="3" s="1"/>
  <c r="BL100" i="3"/>
  <c r="BM100" i="3" s="1"/>
  <c r="BT100" i="3" s="1"/>
  <c r="BS100" i="3" s="1"/>
  <c r="BH100" i="3"/>
  <c r="BI100" i="3" s="1"/>
  <c r="BR100" i="3" s="1"/>
  <c r="BQ100" i="3" s="1"/>
  <c r="BD100" i="3"/>
  <c r="BE100" i="3" s="1"/>
  <c r="BP100" i="3" s="1"/>
  <c r="BO100" i="3" s="1"/>
  <c r="AF50" i="3"/>
  <c r="BD50" i="3"/>
  <c r="BE50" i="3" s="1"/>
  <c r="BP50" i="3" s="1"/>
  <c r="BO50" i="3" s="1"/>
  <c r="BH50" i="3"/>
  <c r="BI50" i="3" s="1"/>
  <c r="BR50" i="3" s="1"/>
  <c r="BQ50" i="3" s="1"/>
  <c r="CB50" i="3" s="1"/>
  <c r="CE50" i="3" s="1"/>
  <c r="CG50" i="3" s="1"/>
  <c r="BV50" i="3"/>
  <c r="BX50" i="3" s="1"/>
  <c r="BZ50" i="3" s="1"/>
  <c r="BL50" i="3"/>
  <c r="BM50" i="3" s="1"/>
  <c r="BT50" i="3" s="1"/>
  <c r="BS50" i="3" s="1"/>
  <c r="BD160" i="3"/>
  <c r="BE160" i="3" s="1"/>
  <c r="BP160" i="3" s="1"/>
  <c r="BO160" i="3" s="1"/>
  <c r="BV160" i="3"/>
  <c r="BX160" i="3" s="1"/>
  <c r="BZ160" i="3" s="1"/>
  <c r="BL160" i="3"/>
  <c r="BM160" i="3" s="1"/>
  <c r="BT160" i="3" s="1"/>
  <c r="BS160" i="3" s="1"/>
  <c r="BH160" i="3"/>
  <c r="BI160" i="3" s="1"/>
  <c r="BR160" i="3" s="1"/>
  <c r="BQ160" i="3" s="1"/>
  <c r="AF160" i="3"/>
  <c r="AF54" i="3"/>
  <c r="BD54" i="3"/>
  <c r="BE54" i="3" s="1"/>
  <c r="BP54" i="3" s="1"/>
  <c r="BO54" i="3" s="1"/>
  <c r="BV54" i="3"/>
  <c r="BX54" i="3" s="1"/>
  <c r="BZ54" i="3" s="1"/>
  <c r="BL54" i="3"/>
  <c r="BM54" i="3" s="1"/>
  <c r="BT54" i="3" s="1"/>
  <c r="BS54" i="3" s="1"/>
  <c r="BH54" i="3"/>
  <c r="BI54" i="3" s="1"/>
  <c r="BR54" i="3" s="1"/>
  <c r="BQ54" i="3" s="1"/>
  <c r="CB54" i="3" s="1"/>
  <c r="CE54" i="3" s="1"/>
  <c r="CG54" i="3" s="1"/>
  <c r="BV91" i="3"/>
  <c r="BX91" i="3" s="1"/>
  <c r="BZ91" i="3" s="1"/>
  <c r="BL91" i="3"/>
  <c r="BM91" i="3" s="1"/>
  <c r="BT91" i="3" s="1"/>
  <c r="BS91" i="3" s="1"/>
  <c r="BH91" i="3"/>
  <c r="BI91" i="3" s="1"/>
  <c r="BR91" i="3" s="1"/>
  <c r="BQ91" i="3" s="1"/>
  <c r="AF91" i="3"/>
  <c r="BD91" i="3"/>
  <c r="BE91" i="3" s="1"/>
  <c r="BP91" i="3" s="1"/>
  <c r="BO91" i="3" s="1"/>
  <c r="AF62" i="3"/>
  <c r="BD62" i="3"/>
  <c r="BE62" i="3" s="1"/>
  <c r="BP62" i="3" s="1"/>
  <c r="BO62" i="3" s="1"/>
  <c r="BV62" i="3"/>
  <c r="BX62" i="3" s="1"/>
  <c r="BZ62" i="3" s="1"/>
  <c r="BL62" i="3"/>
  <c r="BM62" i="3" s="1"/>
  <c r="BT62" i="3" s="1"/>
  <c r="BS62" i="3" s="1"/>
  <c r="BH62" i="3"/>
  <c r="BI62" i="3" s="1"/>
  <c r="BR62" i="3" s="1"/>
  <c r="BQ62" i="3" s="1"/>
  <c r="CB62" i="3" s="1"/>
  <c r="CE62" i="3" s="1"/>
  <c r="CG62" i="3" s="1"/>
  <c r="BD196" i="3"/>
  <c r="BE196" i="3" s="1"/>
  <c r="BP196" i="3" s="1"/>
  <c r="BO196" i="3" s="1"/>
  <c r="BV196" i="3"/>
  <c r="BX196" i="3" s="1"/>
  <c r="BZ196" i="3" s="1"/>
  <c r="BL196" i="3"/>
  <c r="BM196" i="3" s="1"/>
  <c r="BT196" i="3" s="1"/>
  <c r="BS196" i="3" s="1"/>
  <c r="BH196" i="3"/>
  <c r="BI196" i="3" s="1"/>
  <c r="BR196" i="3" s="1"/>
  <c r="BQ196" i="3" s="1"/>
  <c r="AF196" i="3"/>
  <c r="BD182" i="3"/>
  <c r="BE182" i="3" s="1"/>
  <c r="BP182" i="3" s="1"/>
  <c r="BO182" i="3" s="1"/>
  <c r="BV182" i="3"/>
  <c r="BX182" i="3" s="1"/>
  <c r="BZ182" i="3" s="1"/>
  <c r="BL182" i="3"/>
  <c r="BM182" i="3" s="1"/>
  <c r="BT182" i="3" s="1"/>
  <c r="BS182" i="3" s="1"/>
  <c r="BH182" i="3"/>
  <c r="BI182" i="3" s="1"/>
  <c r="BR182" i="3" s="1"/>
  <c r="BQ182" i="3" s="1"/>
  <c r="AF182" i="3"/>
  <c r="AF36" i="3"/>
  <c r="BD36" i="3"/>
  <c r="BE36" i="3" s="1"/>
  <c r="BP36" i="3" s="1"/>
  <c r="BO36" i="3" s="1"/>
  <c r="BV36" i="3"/>
  <c r="BX36" i="3" s="1"/>
  <c r="BZ36" i="3" s="1"/>
  <c r="BL36" i="3"/>
  <c r="BM36" i="3" s="1"/>
  <c r="BT36" i="3" s="1"/>
  <c r="BS36" i="3" s="1"/>
  <c r="BH36" i="3"/>
  <c r="BI36" i="3" s="1"/>
  <c r="BR36" i="3" s="1"/>
  <c r="BQ36" i="3" s="1"/>
  <c r="CB36" i="3" s="1"/>
  <c r="CE36" i="3" s="1"/>
  <c r="CG36" i="3" s="1"/>
  <c r="AF65" i="3"/>
  <c r="BD65" i="3"/>
  <c r="BE65" i="3" s="1"/>
  <c r="BP65" i="3" s="1"/>
  <c r="BO65" i="3" s="1"/>
  <c r="BV65" i="3"/>
  <c r="BX65" i="3" s="1"/>
  <c r="BZ65" i="3" s="1"/>
  <c r="BL65" i="3"/>
  <c r="BM65" i="3" s="1"/>
  <c r="BT65" i="3" s="1"/>
  <c r="BS65" i="3" s="1"/>
  <c r="BH65" i="3"/>
  <c r="BI65" i="3" s="1"/>
  <c r="BR65" i="3" s="1"/>
  <c r="BQ65" i="3" s="1"/>
  <c r="CB65" i="3" s="1"/>
  <c r="CE65" i="3" s="1"/>
  <c r="CG65" i="3" s="1"/>
  <c r="BV230" i="3"/>
  <c r="BX230" i="3" s="1"/>
  <c r="BZ230" i="3" s="1"/>
  <c r="BL230" i="3"/>
  <c r="BM230" i="3" s="1"/>
  <c r="BT230" i="3" s="1"/>
  <c r="BS230" i="3" s="1"/>
  <c r="BH230" i="3"/>
  <c r="BI230" i="3" s="1"/>
  <c r="BR230" i="3" s="1"/>
  <c r="BQ230" i="3" s="1"/>
  <c r="AF230" i="3"/>
  <c r="BD230" i="3"/>
  <c r="BE230" i="3" s="1"/>
  <c r="BP230" i="3" s="1"/>
  <c r="BO230" i="3" s="1"/>
  <c r="BV167" i="3"/>
  <c r="BX167" i="3" s="1"/>
  <c r="BZ167" i="3" s="1"/>
  <c r="BL167" i="3"/>
  <c r="BM167" i="3" s="1"/>
  <c r="BT167" i="3" s="1"/>
  <c r="BS167" i="3" s="1"/>
  <c r="BH167" i="3"/>
  <c r="BI167" i="3" s="1"/>
  <c r="BR167" i="3" s="1"/>
  <c r="BQ167" i="3" s="1"/>
  <c r="AF167" i="3"/>
  <c r="BD167" i="3"/>
  <c r="BE167" i="3" s="1"/>
  <c r="BP167" i="3" s="1"/>
  <c r="BO167" i="3" s="1"/>
  <c r="BV218" i="3"/>
  <c r="BX218" i="3" s="1"/>
  <c r="BZ218" i="3" s="1"/>
  <c r="BL218" i="3"/>
  <c r="BM218" i="3" s="1"/>
  <c r="BT218" i="3" s="1"/>
  <c r="BS218" i="3" s="1"/>
  <c r="BH218" i="3"/>
  <c r="BI218" i="3" s="1"/>
  <c r="BR218" i="3" s="1"/>
  <c r="BQ218" i="3" s="1"/>
  <c r="AF218" i="3"/>
  <c r="BD218" i="3"/>
  <c r="BE218" i="3" s="1"/>
  <c r="BP218" i="3" s="1"/>
  <c r="BO218" i="3" s="1"/>
  <c r="AN51" i="2"/>
  <c r="AR51" i="2"/>
  <c r="AW53" i="2"/>
  <c r="AX53" i="2" s="1"/>
  <c r="AS53" i="2"/>
  <c r="AR45" i="2"/>
  <c r="AN45" i="2"/>
  <c r="AW36" i="2"/>
  <c r="AX36" i="2" s="1"/>
  <c r="AM36" i="2"/>
  <c r="AN36" i="2" s="1"/>
  <c r="AR36" i="2"/>
  <c r="AS36" i="2" s="1"/>
  <c r="AS52" i="2"/>
  <c r="AW52" i="2"/>
  <c r="AX52" i="2" s="1"/>
  <c r="AR15" i="2"/>
  <c r="AS15" i="2" s="1"/>
  <c r="AW15" i="2"/>
  <c r="AX15" i="2" s="1"/>
  <c r="AM15" i="2"/>
  <c r="AN15" i="2" s="1"/>
  <c r="AF44" i="2"/>
  <c r="AF12" i="2"/>
  <c r="AE12" i="2"/>
  <c r="AJ12" i="2" s="1"/>
  <c r="AE10" i="2"/>
  <c r="AJ10" i="2" s="1"/>
  <c r="AF10" i="2"/>
  <c r="AW46" i="2"/>
  <c r="AX46" i="2" s="1"/>
  <c r="AS46" i="2"/>
  <c r="AS48" i="2"/>
  <c r="AW48" i="2"/>
  <c r="AX48" i="2" s="1"/>
  <c r="AR13" i="2"/>
  <c r="AS13" i="2" s="1"/>
  <c r="AM13" i="2"/>
  <c r="AN13" i="2" s="1"/>
  <c r="AW13" i="2"/>
  <c r="AX13" i="2" s="1"/>
  <c r="AR14" i="2"/>
  <c r="AS14" i="2" s="1"/>
  <c r="AW14" i="2"/>
  <c r="AX14" i="2" s="1"/>
  <c r="AM14" i="2"/>
  <c r="AN14" i="2" s="1"/>
  <c r="AF36" i="2"/>
  <c r="AW50" i="2"/>
  <c r="AX50" i="2" s="1"/>
  <c r="AS50" i="2"/>
  <c r="AS47" i="2"/>
  <c r="AW47" i="2"/>
  <c r="AX47" i="2" s="1"/>
  <c r="AR16" i="2"/>
  <c r="AS16" i="2" s="1"/>
  <c r="AM16" i="2"/>
  <c r="AN16" i="2" s="1"/>
  <c r="AW16" i="2"/>
  <c r="AX16" i="2" s="1"/>
  <c r="AE49" i="2"/>
  <c r="AJ49" i="2" s="1"/>
  <c r="AM49" i="2" s="1"/>
  <c r="AR44" i="2"/>
  <c r="AN44" i="2"/>
  <c r="AF51" i="2"/>
  <c r="AR8" i="2"/>
  <c r="AS8" i="2" s="1"/>
  <c r="AM8" i="2"/>
  <c r="AN8" i="2" s="1"/>
  <c r="AW8" i="2"/>
  <c r="AX8" i="2" s="1"/>
  <c r="AF49" i="2" l="1"/>
  <c r="AW45" i="2"/>
  <c r="AX45" i="2" s="1"/>
  <c r="AS45" i="2"/>
  <c r="AW51" i="2"/>
  <c r="AX51" i="2" s="1"/>
  <c r="AS51" i="2"/>
  <c r="AS44" i="2"/>
  <c r="AW44" i="2"/>
  <c r="AX44" i="2" s="1"/>
  <c r="AR49" i="2"/>
  <c r="AN49" i="2"/>
  <c r="AW10" i="2"/>
  <c r="AX10" i="2" s="1"/>
  <c r="AR10" i="2"/>
  <c r="AS10" i="2" s="1"/>
  <c r="AM10" i="2"/>
  <c r="AN10" i="2" s="1"/>
  <c r="AM12" i="2"/>
  <c r="AN12" i="2" s="1"/>
  <c r="AR12" i="2"/>
  <c r="AS12" i="2" s="1"/>
  <c r="AW12" i="2"/>
  <c r="AX12" i="2" s="1"/>
  <c r="AW49" i="2" l="1"/>
  <c r="AX49" i="2" s="1"/>
  <c r="AS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tc={E3536833-ADF4-45E6-B8DF-7C59DB832ADA}</author>
    <author>Microsoft Office User</author>
  </authors>
  <commentList>
    <comment ref="J1" authorId="0" shapeId="0" xr:uid="{E3536833-ADF4-45E6-B8DF-7C59DB832AD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format: from “PF#_TRF#…” to “ProdDesc_TRF#_PF#_PF.DATE…” to match costing format and record version (date) of costing sheet used.
Reply:
    rev 9/11: add col P “check” for Tony errors. 
highlights red if &gt; col Q “cost+int, per case”
Reply:
    rev 10/13: add conditional rule for duplicate values for Ref # &amp; RD# to catch costing/spec erros.
removed conition highlight for col P (wrong logic)
Reply:
    Rev 11/6: add columns “USPN UPC” &amp; “TU CODE”. Streamline &amp; reduce data source for K. Wipada. 
CALC sheet to be sent to Wipada after price confirmed with Customer.
Reply:
    Rev 11/12: undo merge of NW (oz) cells
Reply:
    Rev 11/20: add Customer UPC
Reply:
    Rev 12/08: 
-add FOB Margin Formula to FOB per Unit cells. 
-Added comment above “Check” referencing formula
-add note to adj formula as needed above FOB section
Reply:
    Rev 12/10: undo cell merge for  “Pkg Desc” per Champ
Reply:
    Rev 19Jan2021: reformat “Check” to “Total”, column T
To match new Blue Calc template
Reply:
    Rev 2/2/2021: 
update formatting
Add name to comparison table
Remove date from Exchange Rate (Date already in file name)
Reply:
    Rev 2/4/2021
Add more lines, 10 total
Reply:
    Rev 2/7/2021
Format update S3 &amp; per Unit /Margin
Reply:
    Rev 2/26/2021
Conditional Format 40 ft price per case highlight red if higher than 20 ft.
Reply:
    Rev 4/1/2021
Notes on how to round unit $ to create final offer price.
Reply:
    Rev 4/22/2021
Add $20 pallet comment
change color format
add ceiling formula to round
Reply:
    Rev 5/10/2021
remove pallet price to avoid different prices with different customers. Left note additional pallet fee.
Reply:
    Rev 5/11/2021
-add extra columns for 2 different freight rates
-remove comparison column &amp; Amazon columns at end.
Reply:
    Rev 29Jul2021
-add "VP CASE PRICE" next to TU Code column for clarity when sending COST+INT to Logistics Team
Reply:
    Rev 02Aug2021
-Add Freight tables for Current, Previous, &amp; Petsmart prices
Reply:
    Rev 24Aug2021
-Formatting edits
Reply:
    Rev 01Sep2021
-Change Customer UPC to Customer Item #
Reply:
    Rev 15Nov2021
-add in offer validity statement
-update format
-add extra table with 20 rows
-add direction and notes on how to reduce number of rows in table
-Change USPN UPC to USPN PN
Reply:
    rev 11/21
-add line for accepted Diets, Date, Signed By
Reply:
    rev 12/13
-add line for accepted prices
Reply:
    Rev 8July2022
- update approval block to include more options: [FOB+Fr8 ATD] &amp; [via USPN Whs]
Reply:
    Rev 30July2022
-revamp FOB section to be auto-rounding
-rounding rules per Champ
-chg from Ceiling( ) to mRound( )
-format chg/update
-add auto-Fr8 Calculator embedded
Reply:
    Rev 04Aug2022
-rename Pk column to "Mstr Cs Pk.Sz"
Reply:
    Rev 01Sep2022
-add note that Petco is 2-Decimals ONLY</t>
      </text>
    </comment>
    <comment ref="N1" authorId="1" shapeId="0" xr:uid="{E08C8F0A-9DF4-4E49-AC3A-74D6C63AA8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costing sheet
</t>
        </r>
      </text>
    </comment>
    <comment ref="T1" authorId="1" shapeId="0" xr:uid="{3D1AB413-A231-4034-95F9-BC9E7E4477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Check Food/Treat/Innovatin Margin
</t>
        </r>
      </text>
    </comment>
    <comment ref="Y1" authorId="1" shapeId="0" xr:uid="{7AA0B32C-1010-4732-932A-A6A1BA0EB9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FOB selling price, manual input, manage margin 19%
</t>
        </r>
      </text>
    </comment>
    <comment ref="AL1" authorId="1" shapeId="0" xr:uid="{6E0BF6D7-48DA-4ABC-A865-F60928FB81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Costing Sheet
</t>
        </r>
      </text>
    </comment>
    <comment ref="AO1" authorId="1" shapeId="0" xr:uid="{D628955D-2C1F-40FE-9BFF-3C2CD16144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 entry based on freight cost</t>
        </r>
      </text>
    </comment>
    <comment ref="AS1" authorId="1" shapeId="0" xr:uid="{7B9BBF6F-ED61-4F15-9D7E-4332585E9C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 entry based on freight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tc={CD3C7C58-1194-4A34-9AF1-346CAB45118A}</author>
    <author>Microsoft Office User</author>
    <author>tc={0382BD82-2F85-46B4-BC3D-29C3976379C6}</author>
    <author>tc={3464FC22-C5C3-407F-8059-009228158917}</author>
  </authors>
  <commentList>
    <comment ref="N1" authorId="0" shapeId="0" xr:uid="{CD3C7C58-1194-4A34-9AF1-346CAB45118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experimental revision prior to 29Jun2022 hidden tab
Reply:
    Rev 04Aug2022
-rename Pk column to "Mstr Cs Pk.Sz"</t>
      </text>
    </comment>
    <comment ref="P1" authorId="1" shapeId="0" xr:uid="{E0F5DB07-875A-4381-8070-7594B81494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costing sheet
</t>
        </r>
      </text>
    </comment>
    <comment ref="V1" authorId="1" shapeId="0" xr:uid="{9DA80F99-D1C2-4CA9-869F-63538F61D1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Check Food/Treat/Innovatin Margin
</t>
        </r>
      </text>
    </comment>
    <comment ref="H6" authorId="2" shapeId="0" xr:uid="{0382BD82-2F85-46B4-BC3D-29C3976379C6}">
      <text>
        <t>[Threaded comment]
Your version of Excel allows you to read this threaded comment; however, any edits to it will get removed if the file is opened in a newer version of Excel. Learn more: https://go.microsoft.com/fwlink/?linkid=870924
Comment:
    S = Single Pack
MP = Multi Pack
VP = Variety Pack</t>
      </text>
    </comment>
    <comment ref="H33" authorId="3" shapeId="0" xr:uid="{3464FC22-C5C3-407F-8059-009228158917}">
      <text>
        <t>[Threaded comment]
Your version of Excel allows you to read this threaded comment; however, any edits to it will get removed if the file is opened in a newer version of Excel. Learn more: https://go.microsoft.com/fwlink/?linkid=870924
Comment:
    S = Single Pack
MP = Multi Pack
VP = Variety Pack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tc={D45E541F-94CA-4621-A651-EB69768A83C7}</author>
    <author>Microsoft Office User</author>
    <author>tc={267AD2AB-870E-4C81-B924-2188091E8102}</author>
  </authors>
  <commentList>
    <comment ref="H1" authorId="0" shapeId="0" xr:uid="{D45E541F-94CA-4621-A651-EB69768A83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format: from “PF#_TRF#…” to “ProdDesc_TRF#_PF#_PF.DATE…” to match costing format and record version (date) of costing sheet used.
Reply:
    rev 9/11: add col P “check” for Tony errors. 
highlights red if &gt; col Q “cost+int, per case”
Reply:
    rev 10/13: add conditional rule for duplicate values for Ref # &amp; RD# to catch costing/spec erros.
removed conition highlight for col P (wrong logic)
Reply:
    Rev 11/6: add columns “USPN UPC” &amp; “TU CODE”. Streamline &amp; reduce data source for K. Wipada. 
CALC sheet to be sent to Wipada after price confirmed with Customer.
Reply:
    Rev 11/12: undo merge of NW (oz) cells
Reply:
    Rev 11/20: add Customer UPC
Reply:
    Rev 12/08: 
-add FOB Margin Formula to FOB per Unit cells. 
-Added comment above “Check” referencing formula
-add note to adj formula as needed above FOB section
Reply:
    Rev 12/10: undo cell merge for  “Pkg Desc” per Champ
Reply:
    Rev 19Jan2021: reformat “Check” to “Total”, column T
To match new Blue Calc template
Reply:
    Rev 2/2/2021: 
update formatting
Add name to comparison table
Remove date from Exchange Rate (Date already in file name)
Reply:
    Rev 2/4/2021
Add more lines, 10 total
Reply:
    Rev 2/7/2021
Format update S3 &amp; per Unit /Margin
Reply:
    Rev 2/26/2021
Conditional Format 40 ft price per case highlight red if higher than 20 ft.
Reply:
    Rev 4/1/2021
Notes on how to round unit $ to create final offer price.
Reply:
    Rev 4/22/2021
Add $20 pallet comment
change color format
add ceiling formula to round
Reply:
    Rev 5/10/2021
remove pallet price to avoid different prices with different customers. Left note additional pallet fee.
Reply:
    Rev 5/11/2021
-add extra columns for 2 different freight rates
-remove comparison column &amp; Amazon columns at end.
Reply:
    rev 8/16/2021
-update cost sheet block to match recent CALC format
-Add extra Freight Section
Reply:
    rev 09/15/2021
-format tweaks
Reply:
    Rev 19Jan2022
-Remove table and formula for Current delivered prices (no need since current delivered is already set)
-rearranged No. Column
Reply:
    Rev 04Aug2022
-match new format based on CALC rev 30Jul2022
-rename Pk column to "Mstr Cs Pk.Sz"
-add note regarding Petco Sellable Unit</t>
      </text>
    </comment>
    <comment ref="P1" authorId="1" shapeId="0" xr:uid="{F4C39B16-A786-40F9-9B4A-C53257CB7A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costing sheet
</t>
        </r>
      </text>
    </comment>
    <comment ref="V1" authorId="1" shapeId="0" xr:uid="{6731829F-BB5B-45D2-9D2A-C370CFB4A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Check Food/Treat/Innovatin Margin
</t>
        </r>
      </text>
    </comment>
    <comment ref="X1" authorId="1" shapeId="0" xr:uid="{4D9144BE-C85D-4F18-B97F-546660291C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FOB selling price, manual input, manage margin 19%
</t>
        </r>
      </text>
    </comment>
    <comment ref="AA1" authorId="1" shapeId="0" xr:uid="{790312EA-054A-4243-BFD9-8F6A64BBA0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 entry based on freight cost</t>
        </r>
      </text>
    </comment>
    <comment ref="AI1" authorId="1" shapeId="0" xr:uid="{2EC7924A-4D17-4592-9FFA-47B59FCD8B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 entry based on freight cost</t>
        </r>
      </text>
    </comment>
    <comment ref="BX5" authorId="2" shapeId="0" xr:uid="{267AD2AB-870E-4C81-B924-2188091E8102}">
      <text>
        <t>[Threaded comment]
Your version of Excel allows you to read this threaded comment; however, any edits to it will get removed if the file is opened in a newer version of Excel. Learn more: https://go.microsoft.com/fwlink/?linkid=870924
Comment:
    Tuna Line Fr8 per cs: $0.37
Chx Line Fr8 per cs: $0.38
VP Fr8 per cs: $0.47</t>
      </text>
    </comment>
  </commentList>
</comments>
</file>

<file path=xl/sharedStrings.xml><?xml version="1.0" encoding="utf-8"?>
<sst xmlns="http://schemas.openxmlformats.org/spreadsheetml/2006/main" count="547" uniqueCount="141">
  <si>
    <t>Must use first Row, if more than 1 row</t>
  </si>
  <si>
    <t>Revision 01SEP2022 - Do Not copy Line 1 with notes.</t>
  </si>
  <si>
    <t>Remove formulas up to BOTH FOB Prices</t>
  </si>
  <si>
    <t>Variable - Freight Container Price</t>
  </si>
  <si>
    <t>Reference Only</t>
  </si>
  <si>
    <t>Offer valid minimum of 30 days from offer date</t>
  </si>
  <si>
    <t>Leave Fr8 Formulas in place</t>
  </si>
  <si>
    <t>PETCO 2-DECIMALS ONLY</t>
  </si>
  <si>
    <t>Cs per Container,  Loading #</t>
  </si>
  <si>
    <t>[Estimate] Delivered = FOB + Freight Variable</t>
  </si>
  <si>
    <t>Location B / Historical Freight as of:
DATE</t>
  </si>
  <si>
    <t>OFFERED xx Month 20xx</t>
  </si>
  <si>
    <t>xchg:</t>
  </si>
  <si>
    <t>RATE</t>
  </si>
  <si>
    <t>Factory Margin</t>
  </si>
  <si>
    <t>enter %</t>
  </si>
  <si>
    <r>
      <t xml:space="preserve">Not Rounded
</t>
    </r>
    <r>
      <rPr>
        <b/>
        <sz val="12"/>
        <color theme="9" tint="-0.249977111117893"/>
        <rFont val="Calibri Light"/>
        <family val="2"/>
        <scheme val="major"/>
      </rPr>
      <t>Chg Margin or Unit $ HERE</t>
    </r>
  </si>
  <si>
    <r>
      <t>20-ft. [</t>
    </r>
    <r>
      <rPr>
        <b/>
        <i/>
        <sz val="16"/>
        <color theme="1"/>
        <rFont val="Calibri Light"/>
        <family val="2"/>
        <scheme val="major"/>
      </rPr>
      <t>estimate</t>
    </r>
    <r>
      <rPr>
        <b/>
        <sz val="12"/>
        <color theme="0"/>
        <rFont val="Calibri Light"/>
        <family val="2"/>
        <scheme val="major"/>
      </rPr>
      <t>] Delivered = FOB + Freight Variable</t>
    </r>
  </si>
  <si>
    <r>
      <t>40-ft. [</t>
    </r>
    <r>
      <rPr>
        <b/>
        <i/>
        <sz val="16"/>
        <color theme="1"/>
        <rFont val="Calibri Light"/>
        <family val="2"/>
        <scheme val="major"/>
      </rPr>
      <t>estimate</t>
    </r>
    <r>
      <rPr>
        <b/>
        <sz val="12"/>
        <color theme="0"/>
        <rFont val="Calibri Light"/>
        <family val="2"/>
        <scheme val="major"/>
      </rPr>
      <t>] Delivered = FOB + Freight Variable</t>
    </r>
  </si>
  <si>
    <t>20 Ft - Current Freight CALC</t>
  </si>
  <si>
    <t>40 Ft - Current Freight CALC</t>
  </si>
  <si>
    <t>20 Ft - Prevoius Year Freight</t>
  </si>
  <si>
    <t>40 Ft - Previous Year Freight</t>
  </si>
  <si>
    <t>Company Name ProdDesc_TRF# rev #_PF#_ PF.DATE  Project #</t>
  </si>
  <si>
    <t>RM</t>
  </si>
  <si>
    <t>Ing</t>
  </si>
  <si>
    <t>PrimPckg</t>
  </si>
  <si>
    <t>2ndPckg</t>
  </si>
  <si>
    <t>LOH</t>
  </si>
  <si>
    <t>Upchge</t>
  </si>
  <si>
    <t>Loss &amp; Margin</t>
  </si>
  <si>
    <t>Total</t>
  </si>
  <si>
    <t>Cost+Int</t>
  </si>
  <si>
    <t>FOB Songkhla, Thailand</t>
  </si>
  <si>
    <t>Rounded
Margin
[do not chg]</t>
  </si>
  <si>
    <t>Freight</t>
  </si>
  <si>
    <t>20 ft. Delivered
*addt'l Fee per Pallet</t>
  </si>
  <si>
    <t>40 ft. Delivered
*addt'l Fee per Pallet</t>
  </si>
  <si>
    <t>Freight + Customs</t>
  </si>
  <si>
    <t>20 ft. Delivered 
*addt'l Fee per Pallet</t>
  </si>
  <si>
    <t>Customer Item #</t>
  </si>
  <si>
    <t>USPN #</t>
  </si>
  <si>
    <t>TU CODE</t>
  </si>
  <si>
    <r>
      <rPr>
        <b/>
        <sz val="12"/>
        <color theme="0"/>
        <rFont val="Calibri Light"/>
        <family val="2"/>
        <scheme val="major"/>
      </rPr>
      <t>Cost+Int</t>
    </r>
    <r>
      <rPr>
        <sz val="12"/>
        <color theme="1"/>
        <rFont val="Calibri Light"/>
        <family val="2"/>
        <scheme val="major"/>
      </rPr>
      <t>, VP Cs Price</t>
    </r>
  </si>
  <si>
    <t>No.</t>
  </si>
  <si>
    <t>Item Desc.</t>
  </si>
  <si>
    <t>Ref #</t>
  </si>
  <si>
    <t>RD#</t>
  </si>
  <si>
    <t>Packaging Desc.</t>
  </si>
  <si>
    <t>NW (oz)</t>
  </si>
  <si>
    <t>Mstr Cs Pk.Sz</t>
  </si>
  <si>
    <t>per Case</t>
  </si>
  <si>
    <t>per Unit</t>
  </si>
  <si>
    <t>Margin</t>
  </si>
  <si>
    <t>*copy from freight calc, NOT TYPE</t>
  </si>
  <si>
    <t>Diet Number(s) Approved: _________________________________________________   Date: ______________</t>
  </si>
  <si>
    <t>avg</t>
  </si>
  <si>
    <r>
      <t xml:space="preserve">Price Column Approved: </t>
    </r>
    <r>
      <rPr>
        <sz val="12"/>
        <color theme="1"/>
        <rFont val="Calibri Light"/>
        <family val="2"/>
        <scheme val="major"/>
      </rPr>
      <t>[FOB],   [FOB+Freight At-time-of-Delivery],   [20-ft Delivered],   [40-ft Delivered],   [via USPN Whs]</t>
    </r>
  </si>
  <si>
    <t>Customer Approval: ____________________________________________________________</t>
  </si>
  <si>
    <t>Reduce/Delete starting with #9 (Keep Line 10 [change to 1], if only 1 row needed)</t>
  </si>
  <si>
    <t>Location A / Current Freight as of:
DATE</t>
  </si>
  <si>
    <r>
      <t xml:space="preserve">Not Rounded
</t>
    </r>
    <r>
      <rPr>
        <b/>
        <sz val="12"/>
        <color theme="9" tint="-0.249977111117893"/>
        <rFont val="Calibri Light"/>
        <family val="2"/>
        <scheme val="major"/>
      </rPr>
      <t>Chg Margin &amp; Unit $ HERE</t>
    </r>
  </si>
  <si>
    <t>Reduce/Delete starting with # 19 (Keep Line 20 [change to 1], if only 1 row needed)</t>
  </si>
  <si>
    <t>Revision 04Aug2022 - Do Not copy Line 1 with notes.</t>
  </si>
  <si>
    <t>xchg: RATE</t>
  </si>
  <si>
    <t>FACTORY</t>
  </si>
  <si>
    <t>MARGIN %</t>
  </si>
  <si>
    <t>Loading #</t>
  </si>
  <si>
    <t>Loading</t>
  </si>
  <si>
    <t>MARS Item #</t>
  </si>
  <si>
    <t>MARS Short Code #</t>
  </si>
  <si>
    <t>Pk Style</t>
  </si>
  <si>
    <t>NW (g)</t>
  </si>
  <si>
    <t>Mstr Cs
Pk.Sz</t>
  </si>
  <si>
    <t>Formula</t>
  </si>
  <si>
    <t>Packaging</t>
  </si>
  <si>
    <t>Int</t>
  </si>
  <si>
    <t>with Int</t>
  </si>
  <si>
    <t>Margin [only]</t>
  </si>
  <si>
    <t>[FOB Case Price]
with Margin</t>
  </si>
  <si>
    <t>Conversion</t>
  </si>
  <si>
    <t>Freight (COVID RATE)</t>
  </si>
  <si>
    <t>Total + 0.6% + 0.6% (90 days Terms)</t>
  </si>
  <si>
    <t>Per Unit</t>
  </si>
  <si>
    <t>Revision 04Aug2022- Do Not copy Line 1 with notes.</t>
  </si>
  <si>
    <t>Current Delivered Price</t>
  </si>
  <si>
    <t>New Proposed Delivered Price</t>
  </si>
  <si>
    <t>OFFER TBD</t>
  </si>
  <si>
    <t>EX: RATE</t>
  </si>
  <si>
    <t>Current FOB Price</t>
  </si>
  <si>
    <t>New Proposed FOB Price</t>
  </si>
  <si>
    <t>Offered TBD</t>
  </si>
  <si>
    <t>20 Ft</t>
  </si>
  <si>
    <t>40 Ft</t>
  </si>
  <si>
    <r>
      <rPr>
        <b/>
        <sz val="11"/>
        <color theme="0"/>
        <rFont val="Calibri (Body)"/>
      </rPr>
      <t>Current Delivered Price</t>
    </r>
    <r>
      <rPr>
        <b/>
        <sz val="11"/>
        <color theme="0"/>
        <rFont val="Calibri"/>
        <family val="2"/>
        <scheme val="minor"/>
      </rPr>
      <t xml:space="preserve"> per Case</t>
    </r>
  </si>
  <si>
    <t>DELTA-1
Delivered less COG</t>
  </si>
  <si>
    <r>
      <t xml:space="preserve">DELTA-2
</t>
    </r>
    <r>
      <rPr>
        <b/>
        <sz val="11"/>
        <color rgb="FFFF0000"/>
        <rFont val="Calibri (Body)"/>
      </rPr>
      <t>Existing Fr8</t>
    </r>
    <r>
      <rPr>
        <sz val="11"/>
        <rFont val="Calibri (Body)"/>
      </rPr>
      <t xml:space="preserve"> (per case) less Delta-1</t>
    </r>
  </si>
  <si>
    <r>
      <t xml:space="preserve">Delivered PO Profit under </t>
    </r>
    <r>
      <rPr>
        <b/>
        <sz val="11"/>
        <color rgb="FFFF0000"/>
        <rFont val="Calibri"/>
        <family val="2"/>
        <scheme val="minor"/>
      </rPr>
      <t>Exiting Fr8</t>
    </r>
  </si>
  <si>
    <r>
      <rPr>
        <b/>
        <sz val="11"/>
        <color rgb="FFFF0000"/>
        <rFont val="Calibri (Body)"/>
      </rPr>
      <t>Current FOB Price</t>
    </r>
    <r>
      <rPr>
        <b/>
        <sz val="11"/>
        <color rgb="FF000000"/>
        <rFont val="Calibri"/>
        <family val="2"/>
        <scheme val="minor"/>
      </rPr>
      <t xml:space="preserve"> per Case</t>
    </r>
  </si>
  <si>
    <t>COG+INT</t>
  </si>
  <si>
    <t>Profit per Cs</t>
  </si>
  <si>
    <t>5/4/2021
PO 134
Quantity</t>
  </si>
  <si>
    <t>FOB PO Profit</t>
  </si>
  <si>
    <t>USPN Project #</t>
  </si>
  <si>
    <t>USPN PN</t>
  </si>
  <si>
    <t>Cost Sheet Ref #</t>
  </si>
  <si>
    <t>TU Code/RD#</t>
  </si>
  <si>
    <t>Pk</t>
  </si>
  <si>
    <t>Price per Unit % increase</t>
  </si>
  <si>
    <t>Product Line</t>
  </si>
  <si>
    <t>% Increased / Decreased</t>
  </si>
  <si>
    <t xml:space="preserve"> per Case </t>
  </si>
  <si>
    <t xml:space="preserve"> per Unit </t>
  </si>
  <si>
    <r>
      <t xml:space="preserve">Example of Rounding </t>
    </r>
    <r>
      <rPr>
        <b/>
        <sz val="12"/>
        <color rgb="FFFF0000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to nearest half-penny</t>
    </r>
  </si>
  <si>
    <t>$0.001 to $0.004 = $0.005</t>
  </si>
  <si>
    <t>$0.006 to $0.009 = $0.010</t>
  </si>
  <si>
    <r>
      <rPr>
        <sz val="12"/>
        <color rgb="FFFF0000"/>
        <rFont val="Calibri"/>
        <family val="2"/>
        <scheme val="minor"/>
      </rPr>
      <t>Formula</t>
    </r>
    <r>
      <rPr>
        <sz val="12"/>
        <color theme="1"/>
        <rFont val="Calibri"/>
        <family val="2"/>
        <scheme val="minor"/>
      </rPr>
      <t xml:space="preserve"> =</t>
    </r>
    <r>
      <rPr>
        <sz val="12"/>
        <color theme="4"/>
        <rFont val="Calibri"/>
        <family val="2"/>
        <scheme val="minor"/>
      </rPr>
      <t>absolute Fr8 variable</t>
    </r>
    <r>
      <rPr>
        <sz val="12"/>
        <color theme="1"/>
        <rFont val="Calibri"/>
        <family val="2"/>
        <scheme val="minor"/>
      </rPr>
      <t xml:space="preserve"> / (vlookup(</t>
    </r>
    <r>
      <rPr>
        <sz val="12"/>
        <color theme="4"/>
        <rFont val="Calibri"/>
        <family val="2"/>
        <scheme val="minor"/>
      </rPr>
      <t>item#</t>
    </r>
    <r>
      <rPr>
        <sz val="12"/>
        <color theme="1"/>
        <rFont val="Calibri"/>
        <family val="2"/>
        <scheme val="minor"/>
      </rPr>
      <t>;AV:AW,2,0)+N("pulls 20 or 40-ft # of Cs per Container"))</t>
    </r>
  </si>
  <si>
    <t>ETD</t>
  </si>
  <si>
    <t>PETCO ONLY: UPDATE CALC TO POINT TO SELLABLE UNITS</t>
  </si>
  <si>
    <t>Variable</t>
  </si>
  <si>
    <t>DATE</t>
  </si>
  <si>
    <t>Rounded Margin
[do not chg]</t>
  </si>
  <si>
    <t>New Proposed Price</t>
  </si>
  <si>
    <t>Extra Freight Colum</t>
  </si>
  <si>
    <r>
      <rPr>
        <b/>
        <sz val="11"/>
        <color theme="0"/>
        <rFont val="Calibri (Body)"/>
      </rPr>
      <t>Proposed FOB Price</t>
    </r>
    <r>
      <rPr>
        <b/>
        <sz val="11"/>
        <color theme="0"/>
        <rFont val="Calibri"/>
        <family val="2"/>
        <scheme val="minor"/>
      </rPr>
      <t xml:space="preserve"> per Case</t>
    </r>
  </si>
  <si>
    <t>PO or Forecast</t>
  </si>
  <si>
    <r>
      <rPr>
        <b/>
        <sz val="11"/>
        <color theme="0"/>
        <rFont val="Calibri (Body)"/>
      </rPr>
      <t>Proposed Delivered Price</t>
    </r>
    <r>
      <rPr>
        <b/>
        <sz val="11"/>
        <color theme="0"/>
        <rFont val="Calibri"/>
        <family val="2"/>
        <scheme val="minor"/>
      </rPr>
      <t xml:space="preserve"> per Case</t>
    </r>
  </si>
  <si>
    <t xml:space="preserve"> 40-ft Freight from Proposed Price</t>
  </si>
  <si>
    <r>
      <rPr>
        <b/>
        <sz val="11"/>
        <color rgb="FF00B050"/>
        <rFont val="Calibri"/>
        <family val="2"/>
        <scheme val="minor"/>
      </rPr>
      <t>Proposed</t>
    </r>
    <r>
      <rPr>
        <sz val="11"/>
        <color rgb="FF000000"/>
        <rFont val="Calibri"/>
        <family val="2"/>
        <scheme val="minor"/>
      </rPr>
      <t xml:space="preserve"> Delivered 40-ft PO Profit</t>
    </r>
  </si>
  <si>
    <r>
      <rPr>
        <b/>
        <sz val="11"/>
        <color rgb="FFFF0000"/>
        <rFont val="Calibri (Body)"/>
      </rPr>
      <t>Current 40-ft Delivered Price</t>
    </r>
    <r>
      <rPr>
        <b/>
        <sz val="11"/>
        <color rgb="FF000000"/>
        <rFont val="Calibri"/>
        <family val="2"/>
        <scheme val="minor"/>
      </rPr>
      <t xml:space="preserve"> per Case</t>
    </r>
  </si>
  <si>
    <r>
      <rPr>
        <b/>
        <sz val="11"/>
        <color rgb="FFFF0000"/>
        <rFont val="Calibri"/>
        <family val="2"/>
        <scheme val="minor"/>
      </rPr>
      <t>Current</t>
    </r>
    <r>
      <rPr>
        <sz val="11"/>
        <color rgb="FF000000"/>
        <rFont val="Calibri"/>
        <family val="2"/>
        <scheme val="minor"/>
      </rPr>
      <t xml:space="preserve"> Delivered 40-ft PO Profit</t>
    </r>
  </si>
  <si>
    <t>Sellable Units</t>
  </si>
  <si>
    <t>FOB</t>
  </si>
  <si>
    <t>System Price</t>
  </si>
  <si>
    <t>Cases per Container</t>
  </si>
  <si>
    <t>Item</t>
  </si>
  <si>
    <t>20-ft</t>
  </si>
  <si>
    <t>40-ft</t>
  </si>
  <si>
    <t>Example of Rounding to the nearst half-penny</t>
  </si>
  <si>
    <t>$1.231 to $1.234 = $1.230</t>
  </si>
  <si>
    <t>$1.236 to $1.239 = $1.240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</si>
</sst>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  <numFmt numFmtId="166" formatCode="0.0%"/>
    <numFmt numFmtId="167" formatCode="_(&quot;$&quot;* #,##0.0000_);_(&quot;$&quot;* \(#,##0.0000\);_(&quot;$&quot;* &quot;-&quot;??_);_(@_)"/>
    <numFmt numFmtId="168" formatCode="_(&quot;$&quot;* #,##0.000_);_(&quot;$&quot;* \(#,##0.000\);_(&quot;$&quot;* &quot;-&quot;???_);_(@_)"/>
  </numFmts>
  <fonts count="61">
    <font>
      <sz val="12"/>
      <color theme="1"/>
      <name val="Calibri"/>
      <family val="2"/>
      <scheme val="minor"/>
    </font>
    <font>
      <sz val="12"/>
      <color rgb="FF006100"/>
      <name val="Calibri Light"/>
      <family val="2"/>
    </font>
    <font>
      <sz val="12"/>
      <color rgb="FF9C0006"/>
      <name val="Calibri Light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i/>
      <sz val="12"/>
      <color rgb="FFFF0000"/>
      <name val="Calibri Light"/>
      <family val="2"/>
      <scheme val="major"/>
    </font>
    <font>
      <b/>
      <sz val="15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2"/>
      <color rgb="FFC00000"/>
      <name val="Calibri Light"/>
      <family val="2"/>
      <scheme val="major"/>
    </font>
    <font>
      <b/>
      <sz val="12"/>
      <color rgb="FFFFFF00"/>
      <name val="Calibri Light"/>
      <family val="2"/>
      <scheme val="major"/>
    </font>
    <font>
      <b/>
      <sz val="16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9" tint="-0.249977111117893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2"/>
      <color rgb="FF00B050"/>
      <name val="Calibri Light"/>
      <family val="2"/>
      <scheme val="major"/>
    </font>
    <font>
      <sz val="12"/>
      <color rgb="FF7030A0"/>
      <name val="Calibri Light"/>
      <family val="2"/>
      <scheme val="major"/>
    </font>
    <font>
      <sz val="12"/>
      <color rgb="FF00B050"/>
      <name val="Calibri Light"/>
      <family val="2"/>
      <scheme val="maj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i/>
      <sz val="12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rgb="FFFF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 (Body)"/>
    </font>
    <font>
      <sz val="11"/>
      <name val="Calibri (Body)"/>
    </font>
    <font>
      <b/>
      <sz val="11"/>
      <color rgb="FFFF0000"/>
      <name val="Calibri (Body)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ECD3FF"/>
        <bgColor indexed="64"/>
      </patternFill>
    </fill>
  </fills>
  <borders count="130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auto="1"/>
      </top>
      <bottom style="medium">
        <color auto="1"/>
      </bottom>
      <diagonal/>
    </border>
    <border>
      <left style="medium">
        <color rgb="FFFF0000"/>
      </left>
      <right/>
      <top style="medium">
        <color auto="1"/>
      </top>
      <bottom style="medium">
        <color auto="1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medium">
        <color rgb="FFFF0000"/>
      </top>
      <bottom style="thin">
        <color rgb="FFFF0000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thin">
        <color indexed="64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9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0" fontId="52" fillId="0" borderId="0"/>
    <xf numFmtId="44" fontId="3" fillId="0" borderId="0" applyFont="0" applyFill="0" applyBorder="0" applyAlignment="0" applyProtection="0"/>
  </cellStyleXfs>
  <cellXfs count="752">
    <xf numFmtId="0" fontId="0" fillId="0" borderId="0" xfId="0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7" fillId="4" borderId="0" xfId="0" applyFont="1" applyFill="1"/>
    <xf numFmtId="0" fontId="4" fillId="0" borderId="0" xfId="0" applyFont="1"/>
    <xf numFmtId="0" fontId="6" fillId="0" borderId="0" xfId="0" applyFont="1" applyAlignment="1">
      <alignment horizontal="center"/>
    </xf>
    <xf numFmtId="0" fontId="8" fillId="5" borderId="0" xfId="0" applyFont="1" applyFill="1" applyAlignment="1">
      <alignment horizontal="left" vertical="center"/>
    </xf>
    <xf numFmtId="0" fontId="9" fillId="5" borderId="0" xfId="0" applyFont="1" applyFill="1"/>
    <xf numFmtId="0" fontId="8" fillId="5" borderId="0" xfId="0" applyFont="1" applyFill="1"/>
    <xf numFmtId="0" fontId="4" fillId="0" borderId="0" xfId="0" applyFont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9" fontId="11" fillId="6" borderId="2" xfId="0" applyNumberFormat="1" applyFont="1" applyFill="1" applyBorder="1" applyAlignment="1">
      <alignment horizontal="left" vertical="center"/>
    </xf>
    <xf numFmtId="9" fontId="11" fillId="6" borderId="3" xfId="0" applyNumberFormat="1" applyFont="1" applyFill="1" applyBorder="1" applyAlignment="1">
      <alignment horizontal="left" vertical="center"/>
    </xf>
    <xf numFmtId="9" fontId="11" fillId="6" borderId="4" xfId="0" applyNumberFormat="1" applyFont="1" applyFill="1" applyBorder="1" applyAlignment="1">
      <alignment horizontal="left" vertical="center"/>
    </xf>
    <xf numFmtId="164" fontId="10" fillId="0" borderId="2" xfId="1" applyNumberFormat="1" applyFont="1" applyFill="1" applyBorder="1" applyAlignment="1">
      <alignment horizontal="center" vertical="center"/>
    </xf>
    <xf numFmtId="0" fontId="7" fillId="0" borderId="0" xfId="0" applyFont="1"/>
    <xf numFmtId="44" fontId="10" fillId="7" borderId="5" xfId="1" applyFont="1" applyFill="1" applyBorder="1" applyAlignment="1">
      <alignment horizontal="center"/>
    </xf>
    <xf numFmtId="44" fontId="10" fillId="7" borderId="6" xfId="1" applyFont="1" applyFill="1" applyBorder="1" applyAlignment="1">
      <alignment horizontal="center"/>
    </xf>
    <xf numFmtId="44" fontId="10" fillId="7" borderId="7" xfId="1" applyFont="1" applyFill="1" applyBorder="1" applyAlignment="1">
      <alignment horizontal="center"/>
    </xf>
    <xf numFmtId="0" fontId="12" fillId="0" borderId="0" xfId="0" quotePrefix="1" applyFont="1"/>
    <xf numFmtId="0" fontId="13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4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15" fillId="8" borderId="0" xfId="0" applyFont="1" applyFill="1"/>
    <xf numFmtId="9" fontId="4" fillId="0" borderId="0" xfId="2" applyFont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vertical="center"/>
    </xf>
    <xf numFmtId="0" fontId="11" fillId="10" borderId="10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4" fillId="9" borderId="12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vertical="center"/>
    </xf>
    <xf numFmtId="0" fontId="11" fillId="11" borderId="10" xfId="0" applyFont="1" applyFill="1" applyBorder="1" applyAlignment="1">
      <alignment vertical="center"/>
    </xf>
    <xf numFmtId="0" fontId="11" fillId="0" borderId="13" xfId="0" applyFont="1" applyBorder="1" applyAlignment="1">
      <alignment vertical="center"/>
    </xf>
    <xf numFmtId="9" fontId="16" fillId="0" borderId="0" xfId="0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6" fillId="7" borderId="14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49" fontId="18" fillId="0" borderId="5" xfId="1" applyNumberFormat="1" applyFont="1" applyBorder="1" applyAlignment="1">
      <alignment horizontal="center" vertical="center" wrapText="1"/>
    </xf>
    <xf numFmtId="49" fontId="18" fillId="0" borderId="6" xfId="1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right"/>
    </xf>
    <xf numFmtId="0" fontId="19" fillId="0" borderId="0" xfId="0" applyFont="1"/>
    <xf numFmtId="0" fontId="4" fillId="0" borderId="0" xfId="0" applyFont="1" applyAlignment="1">
      <alignment horizontal="right"/>
    </xf>
    <xf numFmtId="9" fontId="20" fillId="0" borderId="0" xfId="2" applyFont="1" applyAlignment="1">
      <alignment horizontal="left"/>
    </xf>
    <xf numFmtId="0" fontId="4" fillId="0" borderId="0" xfId="0" applyFont="1" applyAlignment="1">
      <alignment vertical="center" wrapText="1"/>
    </xf>
    <xf numFmtId="0" fontId="21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4" fillId="0" borderId="17" xfId="2" applyFont="1" applyBorder="1" applyAlignment="1">
      <alignment horizontal="center" vertical="center"/>
    </xf>
    <xf numFmtId="44" fontId="18" fillId="0" borderId="6" xfId="1" applyFont="1" applyBorder="1" applyAlignment="1">
      <alignment horizontal="center" vertical="center"/>
    </xf>
    <xf numFmtId="44" fontId="18" fillId="0" borderId="18" xfId="1" applyFont="1" applyBorder="1" applyAlignment="1">
      <alignment horizontal="center" vertical="center"/>
    </xf>
    <xf numFmtId="49" fontId="11" fillId="10" borderId="19" xfId="1" applyNumberFormat="1" applyFont="1" applyFill="1" applyBorder="1" applyAlignment="1">
      <alignment horizontal="center" vertical="center"/>
    </xf>
    <xf numFmtId="49" fontId="11" fillId="10" borderId="6" xfId="1" applyNumberFormat="1" applyFont="1" applyFill="1" applyBorder="1" applyAlignment="1">
      <alignment horizontal="center" vertical="center"/>
    </xf>
    <xf numFmtId="49" fontId="11" fillId="10" borderId="7" xfId="1" applyNumberFormat="1" applyFont="1" applyFill="1" applyBorder="1" applyAlignment="1">
      <alignment horizontal="center" vertical="center"/>
    </xf>
    <xf numFmtId="49" fontId="11" fillId="11" borderId="5" xfId="1" applyNumberFormat="1" applyFont="1" applyFill="1" applyBorder="1" applyAlignment="1">
      <alignment horizontal="center" vertical="center"/>
    </xf>
    <xf numFmtId="49" fontId="11" fillId="11" borderId="6" xfId="1" applyNumberFormat="1" applyFont="1" applyFill="1" applyBorder="1" applyAlignment="1">
      <alignment horizontal="center" vertical="center"/>
    </xf>
    <xf numFmtId="49" fontId="11" fillId="11" borderId="18" xfId="1" applyNumberFormat="1" applyFont="1" applyFill="1" applyBorder="1" applyAlignment="1">
      <alignment horizontal="center" vertical="center"/>
    </xf>
    <xf numFmtId="0" fontId="10" fillId="0" borderId="0" xfId="0" applyFont="1"/>
    <xf numFmtId="44" fontId="10" fillId="0" borderId="20" xfId="1" applyFont="1" applyBorder="1" applyAlignment="1">
      <alignment horizontal="center" vertical="center"/>
    </xf>
    <xf numFmtId="44" fontId="10" fillId="0" borderId="21" xfId="1" applyFont="1" applyBorder="1" applyAlignment="1">
      <alignment horizontal="center" vertical="center"/>
    </xf>
    <xf numFmtId="44" fontId="10" fillId="0" borderId="22" xfId="1" applyFont="1" applyBorder="1" applyAlignment="1">
      <alignment horizontal="center" vertical="center"/>
    </xf>
    <xf numFmtId="164" fontId="16" fillId="7" borderId="23" xfId="0" applyNumberFormat="1" applyFont="1" applyFill="1" applyBorder="1" applyAlignment="1">
      <alignment horizontal="center" vertical="center"/>
    </xf>
    <xf numFmtId="8" fontId="16" fillId="7" borderId="24" xfId="0" applyNumberFormat="1" applyFont="1" applyFill="1" applyBorder="1" applyAlignment="1">
      <alignment horizontal="center" vertical="center"/>
    </xf>
    <xf numFmtId="164" fontId="16" fillId="7" borderId="25" xfId="0" applyNumberFormat="1" applyFont="1" applyFill="1" applyBorder="1" applyAlignment="1">
      <alignment horizontal="center" vertical="center"/>
    </xf>
    <xf numFmtId="8" fontId="16" fillId="7" borderId="26" xfId="0" applyNumberFormat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 vertical="center"/>
    </xf>
    <xf numFmtId="44" fontId="10" fillId="0" borderId="21" xfId="1" applyFont="1" applyFill="1" applyBorder="1" applyAlignment="1">
      <alignment horizontal="center" vertical="center"/>
    </xf>
    <xf numFmtId="44" fontId="10" fillId="0" borderId="22" xfId="1" applyFont="1" applyFill="1" applyBorder="1" applyAlignment="1">
      <alignment horizontal="center" vertical="center"/>
    </xf>
    <xf numFmtId="8" fontId="17" fillId="12" borderId="23" xfId="0" applyNumberFormat="1" applyFont="1" applyFill="1" applyBorder="1" applyAlignment="1">
      <alignment horizontal="center" vertical="center"/>
    </xf>
    <xf numFmtId="8" fontId="17" fillId="12" borderId="24" xfId="0" applyNumberFormat="1" applyFont="1" applyFill="1" applyBorder="1" applyAlignment="1">
      <alignment horizontal="center" vertical="center"/>
    </xf>
    <xf numFmtId="8" fontId="17" fillId="12" borderId="25" xfId="0" applyNumberFormat="1" applyFont="1" applyFill="1" applyBorder="1" applyAlignment="1">
      <alignment horizontal="center" vertical="center"/>
    </xf>
    <xf numFmtId="8" fontId="17" fillId="12" borderId="26" xfId="0" applyNumberFormat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44" fontId="10" fillId="0" borderId="27" xfId="1" applyFont="1" applyFill="1" applyBorder="1" applyAlignment="1">
      <alignment horizontal="center" vertical="center"/>
    </xf>
    <xf numFmtId="44" fontId="10" fillId="0" borderId="21" xfId="1" applyFont="1" applyFill="1" applyBorder="1" applyAlignment="1">
      <alignment horizontal="center" vertical="center" wrapText="1"/>
    </xf>
    <xf numFmtId="44" fontId="10" fillId="0" borderId="28" xfId="1" applyFont="1" applyFill="1" applyBorder="1" applyAlignment="1">
      <alignment horizontal="center" vertical="center" wrapText="1"/>
    </xf>
    <xf numFmtId="44" fontId="11" fillId="13" borderId="29" xfId="1" applyFont="1" applyFill="1" applyBorder="1" applyAlignment="1">
      <alignment horizontal="center" vertical="center"/>
    </xf>
    <xf numFmtId="44" fontId="11" fillId="13" borderId="30" xfId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9" fontId="11" fillId="14" borderId="17" xfId="2" applyFont="1" applyFill="1" applyBorder="1" applyAlignment="1">
      <alignment horizontal="center" vertical="center"/>
    </xf>
    <xf numFmtId="9" fontId="24" fillId="0" borderId="33" xfId="2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35" xfId="0" applyFont="1" applyFill="1" applyBorder="1" applyAlignment="1">
      <alignment horizontal="center" vertical="center" wrapText="1"/>
    </xf>
    <xf numFmtId="0" fontId="11" fillId="10" borderId="3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42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/>
    </xf>
    <xf numFmtId="44" fontId="10" fillId="0" borderId="43" xfId="1" applyFont="1" applyFill="1" applyBorder="1" applyAlignment="1">
      <alignment horizontal="center" vertical="center"/>
    </xf>
    <xf numFmtId="44" fontId="10" fillId="0" borderId="39" xfId="1" applyFont="1" applyFill="1" applyBorder="1" applyAlignment="1">
      <alignment horizontal="center" vertical="center"/>
    </xf>
    <xf numFmtId="44" fontId="10" fillId="0" borderId="39" xfId="1" applyFont="1" applyFill="1" applyBorder="1" applyAlignment="1">
      <alignment horizontal="center" vertical="center" wrapText="1"/>
    </xf>
    <xf numFmtId="44" fontId="10" fillId="0" borderId="44" xfId="1" applyFont="1" applyFill="1" applyBorder="1" applyAlignment="1">
      <alignment horizontal="center" vertical="center" wrapText="1"/>
    </xf>
    <xf numFmtId="44" fontId="11" fillId="13" borderId="45" xfId="1" applyFont="1" applyFill="1" applyBorder="1" applyAlignment="1">
      <alignment horizontal="center" vertical="center"/>
    </xf>
    <xf numFmtId="44" fontId="11" fillId="13" borderId="46" xfId="1" applyFont="1" applyFill="1" applyBorder="1" applyAlignment="1">
      <alignment horizontal="center" vertical="center"/>
    </xf>
    <xf numFmtId="44" fontId="10" fillId="0" borderId="47" xfId="1" applyFont="1" applyFill="1" applyBorder="1" applyAlignment="1">
      <alignment horizontal="center" vertical="center"/>
    </xf>
    <xf numFmtId="44" fontId="10" fillId="0" borderId="48" xfId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9" fontId="24" fillId="0" borderId="49" xfId="2" applyFont="1" applyFill="1" applyBorder="1" applyAlignment="1">
      <alignment horizontal="center" vertical="center" wrapText="1"/>
    </xf>
    <xf numFmtId="44" fontId="11" fillId="15" borderId="50" xfId="1" applyFont="1" applyFill="1" applyBorder="1" applyAlignment="1">
      <alignment horizontal="center" vertical="center"/>
    </xf>
    <xf numFmtId="44" fontId="11" fillId="15" borderId="46" xfId="1" applyFont="1" applyFill="1" applyBorder="1" applyAlignment="1">
      <alignment horizontal="center" vertical="center"/>
    </xf>
    <xf numFmtId="44" fontId="11" fillId="10" borderId="51" xfId="1" applyFont="1" applyFill="1" applyBorder="1" applyAlignment="1">
      <alignment horizontal="center" vertical="center"/>
    </xf>
    <xf numFmtId="44" fontId="11" fillId="10" borderId="52" xfId="1" applyFont="1" applyFill="1" applyBorder="1" applyAlignment="1">
      <alignment horizontal="center" vertical="center"/>
    </xf>
    <xf numFmtId="44" fontId="11" fillId="10" borderId="53" xfId="1" applyFont="1" applyFill="1" applyBorder="1" applyAlignment="1">
      <alignment horizontal="center" vertical="center"/>
    </xf>
    <xf numFmtId="44" fontId="11" fillId="11" borderId="53" xfId="1" applyFont="1" applyFill="1" applyBorder="1" applyAlignment="1">
      <alignment horizontal="center" vertical="center"/>
    </xf>
    <xf numFmtId="44" fontId="11" fillId="11" borderId="52" xfId="1" applyFont="1" applyFill="1" applyBorder="1" applyAlignment="1">
      <alignment horizontal="center" vertical="center"/>
    </xf>
    <xf numFmtId="44" fontId="11" fillId="11" borderId="54" xfId="1" applyFont="1" applyFill="1" applyBorder="1" applyAlignment="1">
      <alignment horizontal="center" vertical="center"/>
    </xf>
    <xf numFmtId="44" fontId="21" fillId="0" borderId="38" xfId="1" applyFont="1" applyFill="1" applyBorder="1" applyAlignment="1">
      <alignment horizontal="center" vertical="center"/>
    </xf>
    <xf numFmtId="44" fontId="21" fillId="0" borderId="39" xfId="1" applyFont="1" applyFill="1" applyBorder="1" applyAlignment="1">
      <alignment horizontal="center" vertical="center"/>
    </xf>
    <xf numFmtId="44" fontId="21" fillId="0" borderId="40" xfId="1" applyFont="1" applyFill="1" applyBorder="1" applyAlignment="1">
      <alignment horizontal="center" vertical="center"/>
    </xf>
    <xf numFmtId="44" fontId="9" fillId="10" borderId="53" xfId="1" applyFont="1" applyFill="1" applyBorder="1" applyAlignment="1">
      <alignment horizontal="center" vertical="center"/>
    </xf>
    <xf numFmtId="44" fontId="9" fillId="10" borderId="55" xfId="1" applyFont="1" applyFill="1" applyBorder="1" applyAlignment="1">
      <alignment horizontal="center" vertical="center"/>
    </xf>
    <xf numFmtId="44" fontId="9" fillId="11" borderId="53" xfId="1" applyFont="1" applyFill="1" applyBorder="1" applyAlignment="1">
      <alignment horizontal="center" vertical="center"/>
    </xf>
    <xf numFmtId="44" fontId="9" fillId="11" borderId="52" xfId="1" applyFont="1" applyFill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1" fontId="4" fillId="0" borderId="56" xfId="0" applyNumberFormat="1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1" fillId="0" borderId="50" xfId="0" applyFont="1" applyBorder="1" applyAlignment="1">
      <alignment horizontal="center" vertical="center"/>
    </xf>
    <xf numFmtId="0" fontId="21" fillId="0" borderId="56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65" fontId="25" fillId="0" borderId="43" xfId="1" applyNumberFormat="1" applyFont="1" applyBorder="1" applyAlignment="1">
      <alignment horizontal="center" vertical="center"/>
    </xf>
    <xf numFmtId="165" fontId="25" fillId="0" borderId="39" xfId="1" applyNumberFormat="1" applyFont="1" applyBorder="1" applyAlignment="1">
      <alignment horizontal="center" vertical="center"/>
    </xf>
    <xf numFmtId="165" fontId="25" fillId="0" borderId="44" xfId="1" applyNumberFormat="1" applyFont="1" applyBorder="1" applyAlignment="1">
      <alignment vertical="center"/>
    </xf>
    <xf numFmtId="44" fontId="25" fillId="0" borderId="45" xfId="1" applyFont="1" applyBorder="1" applyAlignment="1">
      <alignment vertical="center"/>
    </xf>
    <xf numFmtId="165" fontId="25" fillId="0" borderId="46" xfId="1" applyNumberFormat="1" applyFont="1" applyBorder="1" applyAlignment="1">
      <alignment vertical="center"/>
    </xf>
    <xf numFmtId="44" fontId="25" fillId="0" borderId="58" xfId="1" applyFont="1" applyBorder="1" applyAlignment="1">
      <alignment vertical="center"/>
    </xf>
    <xf numFmtId="165" fontId="9" fillId="14" borderId="59" xfId="1" applyNumberFormat="1" applyFont="1" applyFill="1" applyBorder="1" applyAlignment="1">
      <alignment vertical="center"/>
    </xf>
    <xf numFmtId="166" fontId="25" fillId="0" borderId="59" xfId="2" applyNumberFormat="1" applyFont="1" applyBorder="1" applyAlignment="1">
      <alignment horizontal="center" vertical="center"/>
    </xf>
    <xf numFmtId="166" fontId="26" fillId="0" borderId="60" xfId="2" applyNumberFormat="1" applyFont="1" applyBorder="1" applyAlignment="1" applyProtection="1">
      <alignment horizontal="center" vertical="center"/>
    </xf>
    <xf numFmtId="165" fontId="21" fillId="0" borderId="60" xfId="1" applyNumberFormat="1" applyFont="1" applyFill="1" applyBorder="1" applyAlignment="1" applyProtection="1">
      <alignment horizontal="center" vertical="center"/>
    </xf>
    <xf numFmtId="165" fontId="21" fillId="0" borderId="61" xfId="1" applyNumberFormat="1" applyFont="1" applyFill="1" applyBorder="1" applyAlignment="1" applyProtection="1">
      <alignment horizontal="center" vertical="center"/>
    </xf>
    <xf numFmtId="44" fontId="21" fillId="0" borderId="62" xfId="1" applyFont="1" applyBorder="1" applyAlignment="1">
      <alignment horizontal="center" vertical="center"/>
    </xf>
    <xf numFmtId="165" fontId="21" fillId="0" borderId="63" xfId="1" applyNumberFormat="1" applyFont="1" applyBorder="1" applyAlignment="1">
      <alignment vertical="center"/>
    </xf>
    <xf numFmtId="165" fontId="21" fillId="0" borderId="63" xfId="1" applyNumberFormat="1" applyFont="1" applyBorder="1" applyAlignment="1">
      <alignment horizontal="center" vertical="center"/>
    </xf>
    <xf numFmtId="165" fontId="21" fillId="0" borderId="64" xfId="1" applyNumberFormat="1" applyFont="1" applyFill="1" applyBorder="1" applyAlignment="1">
      <alignment vertical="center"/>
    </xf>
    <xf numFmtId="44" fontId="9" fillId="14" borderId="38" xfId="1" applyFont="1" applyFill="1" applyBorder="1" applyAlignment="1">
      <alignment vertical="center"/>
    </xf>
    <xf numFmtId="167" fontId="25" fillId="0" borderId="39" xfId="1" applyNumberFormat="1" applyFont="1" applyBorder="1" applyAlignment="1">
      <alignment vertical="center"/>
    </xf>
    <xf numFmtId="165" fontId="21" fillId="0" borderId="39" xfId="1" applyNumberFormat="1" applyFont="1" applyBorder="1" applyAlignment="1">
      <alignment vertical="center"/>
    </xf>
    <xf numFmtId="44" fontId="9" fillId="14" borderId="39" xfId="1" applyFont="1" applyFill="1" applyBorder="1" applyAlignment="1">
      <alignment vertical="center"/>
    </xf>
    <xf numFmtId="165" fontId="21" fillId="0" borderId="40" xfId="1" applyNumberFormat="1" applyFont="1" applyBorder="1" applyAlignment="1">
      <alignment vertical="center"/>
    </xf>
    <xf numFmtId="165" fontId="4" fillId="17" borderId="50" xfId="1" applyNumberFormat="1" applyFont="1" applyFill="1" applyBorder="1" applyAlignment="1">
      <alignment vertical="center"/>
    </xf>
    <xf numFmtId="165" fontId="4" fillId="17" borderId="46" xfId="1" applyNumberFormat="1" applyFont="1" applyFill="1" applyBorder="1" applyAlignment="1">
      <alignment vertical="center"/>
    </xf>
    <xf numFmtId="165" fontId="21" fillId="18" borderId="50" xfId="1" applyNumberFormat="1" applyFont="1" applyFill="1" applyBorder="1" applyAlignment="1">
      <alignment vertical="center"/>
    </xf>
    <xf numFmtId="165" fontId="21" fillId="18" borderId="57" xfId="1" applyNumberFormat="1" applyFont="1" applyFill="1" applyBorder="1" applyAlignment="1">
      <alignment vertical="center"/>
    </xf>
    <xf numFmtId="44" fontId="25" fillId="0" borderId="39" xfId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1" fontId="4" fillId="0" borderId="65" xfId="0" applyNumberFormat="1" applyFont="1" applyBorder="1" applyAlignment="1">
      <alignment horizontal="center" vertical="center"/>
    </xf>
    <xf numFmtId="1" fontId="4" fillId="0" borderId="66" xfId="0" applyNumberFormat="1" applyFont="1" applyBorder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21" fillId="0" borderId="66" xfId="0" applyFont="1" applyBorder="1" applyAlignment="1">
      <alignment horizontal="left" vertical="center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vertical="center"/>
    </xf>
    <xf numFmtId="0" fontId="4" fillId="0" borderId="68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165" fontId="25" fillId="0" borderId="69" xfId="1" applyNumberFormat="1" applyFont="1" applyBorder="1" applyAlignment="1">
      <alignment horizontal="center" vertical="center"/>
    </xf>
    <xf numFmtId="165" fontId="25" fillId="0" borderId="70" xfId="1" applyNumberFormat="1" applyFont="1" applyBorder="1" applyAlignment="1">
      <alignment horizontal="center" vertical="center"/>
    </xf>
    <xf numFmtId="165" fontId="25" fillId="0" borderId="71" xfId="1" applyNumberFormat="1" applyFont="1" applyBorder="1" applyAlignment="1">
      <alignment vertical="center"/>
    </xf>
    <xf numFmtId="44" fontId="25" fillId="0" borderId="24" xfId="1" applyFont="1" applyBorder="1" applyAlignment="1">
      <alignment vertical="center"/>
    </xf>
    <xf numFmtId="165" fontId="25" fillId="0" borderId="25" xfId="1" applyNumberFormat="1" applyFont="1" applyBorder="1" applyAlignment="1">
      <alignment vertical="center"/>
    </xf>
    <xf numFmtId="44" fontId="25" fillId="0" borderId="72" xfId="1" applyFont="1" applyBorder="1" applyAlignment="1">
      <alignment vertical="center"/>
    </xf>
    <xf numFmtId="165" fontId="9" fillId="14" borderId="73" xfId="1" applyNumberFormat="1" applyFont="1" applyFill="1" applyBorder="1" applyAlignment="1">
      <alignment vertical="center"/>
    </xf>
    <xf numFmtId="166" fontId="25" fillId="0" borderId="73" xfId="2" applyNumberFormat="1" applyFont="1" applyBorder="1" applyAlignment="1">
      <alignment horizontal="center" vertical="center"/>
    </xf>
    <xf numFmtId="166" fontId="26" fillId="0" borderId="74" xfId="2" applyNumberFormat="1" applyFont="1" applyBorder="1" applyAlignment="1" applyProtection="1">
      <alignment horizontal="center" vertical="center"/>
    </xf>
    <xf numFmtId="165" fontId="21" fillId="0" borderId="75" xfId="1" applyNumberFormat="1" applyFont="1" applyFill="1" applyBorder="1" applyAlignment="1" applyProtection="1">
      <alignment horizontal="center" vertical="center"/>
    </xf>
    <xf numFmtId="165" fontId="21" fillId="0" borderId="76" xfId="1" applyNumberFormat="1" applyFont="1" applyFill="1" applyBorder="1" applyAlignment="1" applyProtection="1">
      <alignment horizontal="center" vertical="center"/>
    </xf>
    <xf numFmtId="44" fontId="21" fillId="0" borderId="77" xfId="1" applyFont="1" applyBorder="1" applyAlignment="1">
      <alignment horizontal="center" vertical="center"/>
    </xf>
    <xf numFmtId="165" fontId="21" fillId="0" borderId="78" xfId="1" applyNumberFormat="1" applyFont="1" applyBorder="1" applyAlignment="1">
      <alignment vertical="center"/>
    </xf>
    <xf numFmtId="165" fontId="21" fillId="0" borderId="78" xfId="1" applyNumberFormat="1" applyFont="1" applyBorder="1" applyAlignment="1">
      <alignment horizontal="center" vertical="center"/>
    </xf>
    <xf numFmtId="165" fontId="21" fillId="0" borderId="79" xfId="1" applyNumberFormat="1" applyFont="1" applyFill="1" applyBorder="1" applyAlignment="1">
      <alignment vertical="center"/>
    </xf>
    <xf numFmtId="44" fontId="9" fillId="14" borderId="80" xfId="1" applyFont="1" applyFill="1" applyBorder="1" applyAlignment="1">
      <alignment vertical="center"/>
    </xf>
    <xf numFmtId="167" fontId="25" fillId="0" borderId="70" xfId="1" applyNumberFormat="1" applyFont="1" applyBorder="1" applyAlignment="1">
      <alignment vertical="center"/>
    </xf>
    <xf numFmtId="165" fontId="21" fillId="0" borderId="70" xfId="1" applyNumberFormat="1" applyFont="1" applyBorder="1" applyAlignment="1">
      <alignment vertical="center"/>
    </xf>
    <xf numFmtId="44" fontId="9" fillId="14" borderId="70" xfId="1" applyFont="1" applyFill="1" applyBorder="1" applyAlignment="1">
      <alignment vertical="center"/>
    </xf>
    <xf numFmtId="165" fontId="21" fillId="0" borderId="81" xfId="1" applyNumberFormat="1" applyFont="1" applyBorder="1" applyAlignment="1">
      <alignment vertical="center"/>
    </xf>
    <xf numFmtId="165" fontId="4" fillId="17" borderId="65" xfId="1" applyNumberFormat="1" applyFont="1" applyFill="1" applyBorder="1" applyAlignment="1">
      <alignment vertical="center"/>
    </xf>
    <xf numFmtId="165" fontId="4" fillId="17" borderId="25" xfId="1" applyNumberFormat="1" applyFont="1" applyFill="1" applyBorder="1" applyAlignment="1">
      <alignment vertical="center"/>
    </xf>
    <xf numFmtId="165" fontId="21" fillId="18" borderId="65" xfId="1" applyNumberFormat="1" applyFont="1" applyFill="1" applyBorder="1" applyAlignment="1">
      <alignment vertical="center"/>
    </xf>
    <xf numFmtId="165" fontId="21" fillId="18" borderId="67" xfId="1" applyNumberFormat="1" applyFont="1" applyFill="1" applyBorder="1" applyAlignment="1">
      <alignment vertical="center"/>
    </xf>
    <xf numFmtId="44" fontId="25" fillId="0" borderId="70" xfId="1" applyFont="1" applyBorder="1" applyAlignment="1">
      <alignment vertical="center"/>
    </xf>
    <xf numFmtId="166" fontId="26" fillId="0" borderId="0" xfId="0" applyNumberFormat="1" applyFont="1" applyAlignment="1">
      <alignment horizontal="center" vertical="center"/>
    </xf>
    <xf numFmtId="0" fontId="9" fillId="14" borderId="0" xfId="0" applyFont="1" applyFill="1" applyAlignment="1">
      <alignment horizontal="left" vertical="center"/>
    </xf>
    <xf numFmtId="44" fontId="4" fillId="0" borderId="0" xfId="1" applyFont="1" applyFill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4" fillId="14" borderId="0" xfId="0" applyFont="1" applyFill="1"/>
    <xf numFmtId="0" fontId="6" fillId="0" borderId="82" xfId="0" applyFont="1" applyBorder="1" applyAlignment="1">
      <alignment horizontal="left" vertical="center"/>
    </xf>
    <xf numFmtId="0" fontId="4" fillId="0" borderId="83" xfId="0" applyFont="1" applyBorder="1" applyAlignment="1">
      <alignment horizontal="left" vertical="center"/>
    </xf>
    <xf numFmtId="0" fontId="4" fillId="0" borderId="8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6" fillId="0" borderId="85" xfId="0" applyFont="1" applyBorder="1" applyAlignment="1">
      <alignment horizontal="left" vertical="center"/>
    </xf>
    <xf numFmtId="0" fontId="4" fillId="0" borderId="8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4" fontId="18" fillId="0" borderId="5" xfId="1" applyFont="1" applyBorder="1" applyAlignment="1">
      <alignment horizontal="center" vertical="center"/>
    </xf>
    <xf numFmtId="44" fontId="10" fillId="0" borderId="20" xfId="1" applyFont="1" applyBorder="1" applyAlignment="1">
      <alignment horizontal="center"/>
    </xf>
    <xf numFmtId="44" fontId="10" fillId="0" borderId="21" xfId="1" applyFont="1" applyBorder="1" applyAlignment="1">
      <alignment horizontal="center"/>
    </xf>
    <xf numFmtId="44" fontId="10" fillId="0" borderId="22" xfId="1" applyFont="1" applyBorder="1" applyAlignment="1">
      <alignment horizontal="center"/>
    </xf>
    <xf numFmtId="8" fontId="16" fillId="7" borderId="23" xfId="0" applyNumberFormat="1" applyFont="1" applyFill="1" applyBorder="1" applyAlignment="1">
      <alignment horizontal="center" vertical="center"/>
    </xf>
    <xf numFmtId="8" fontId="16" fillId="7" borderId="25" xfId="0" applyNumberFormat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/>
    </xf>
    <xf numFmtId="44" fontId="10" fillId="0" borderId="21" xfId="1" applyFont="1" applyFill="1" applyBorder="1" applyAlignment="1">
      <alignment horizontal="center"/>
    </xf>
    <xf numFmtId="44" fontId="10" fillId="0" borderId="22" xfId="1" applyFont="1" applyFill="1" applyBorder="1" applyAlignment="1">
      <alignment horizontal="center"/>
    </xf>
    <xf numFmtId="9" fontId="11" fillId="14" borderId="32" xfId="2" applyFont="1" applyFill="1" applyBorder="1" applyAlignment="1">
      <alignment horizontal="center" vertical="center"/>
    </xf>
    <xf numFmtId="44" fontId="10" fillId="0" borderId="87" xfId="1" applyFont="1" applyFill="1" applyBorder="1" applyAlignment="1">
      <alignment horizontal="center" vertical="center"/>
    </xf>
    <xf numFmtId="44" fontId="10" fillId="0" borderId="88" xfId="1" applyFont="1" applyFill="1" applyBorder="1" applyAlignment="1">
      <alignment horizontal="center" vertical="center"/>
    </xf>
    <xf numFmtId="9" fontId="10" fillId="0" borderId="88" xfId="2" applyFont="1" applyFill="1" applyBorder="1" applyAlignment="1">
      <alignment horizontal="center" vertical="center"/>
    </xf>
    <xf numFmtId="44" fontId="25" fillId="0" borderId="38" xfId="1" applyFont="1" applyBorder="1" applyAlignment="1">
      <alignment vertical="center"/>
    </xf>
    <xf numFmtId="165" fontId="9" fillId="14" borderId="39" xfId="1" applyNumberFormat="1" applyFont="1" applyFill="1" applyBorder="1" applyAlignment="1">
      <alignment vertical="center"/>
    </xf>
    <xf numFmtId="166" fontId="25" fillId="0" borderId="40" xfId="2" applyNumberFormat="1" applyFont="1" applyBorder="1" applyAlignment="1">
      <alignment horizontal="center" vertical="center"/>
    </xf>
    <xf numFmtId="44" fontId="21" fillId="0" borderId="39" xfId="1" applyFont="1" applyBorder="1" applyAlignment="1">
      <alignment vertical="center"/>
    </xf>
    <xf numFmtId="166" fontId="26" fillId="0" borderId="89" xfId="2" applyNumberFormat="1" applyFont="1" applyBorder="1" applyAlignment="1" applyProtection="1">
      <alignment horizontal="center" vertical="center"/>
    </xf>
    <xf numFmtId="165" fontId="21" fillId="0" borderId="63" xfId="1" applyNumberFormat="1" applyFont="1" applyFill="1" applyBorder="1" applyAlignment="1" applyProtection="1">
      <alignment horizontal="center" vertical="center"/>
    </xf>
    <xf numFmtId="44" fontId="21" fillId="0" borderId="38" xfId="1" applyFont="1" applyBorder="1" applyAlignment="1">
      <alignment vertical="center"/>
    </xf>
    <xf numFmtId="166" fontId="26" fillId="0" borderId="90" xfId="2" applyNumberFormat="1" applyFont="1" applyBorder="1" applyAlignment="1" applyProtection="1">
      <alignment horizontal="center" vertical="center"/>
    </xf>
    <xf numFmtId="165" fontId="21" fillId="0" borderId="90" xfId="1" applyNumberFormat="1" applyFont="1" applyFill="1" applyBorder="1" applyAlignment="1" applyProtection="1">
      <alignment horizontal="center" vertical="center"/>
    </xf>
    <xf numFmtId="165" fontId="21" fillId="0" borderId="91" xfId="1" applyNumberFormat="1" applyFont="1" applyFill="1" applyBorder="1" applyAlignment="1" applyProtection="1">
      <alignment horizontal="center" vertical="center"/>
    </xf>
    <xf numFmtId="44" fontId="21" fillId="0" borderId="49" xfId="1" applyFont="1" applyBorder="1" applyAlignment="1">
      <alignment horizontal="center" vertical="center"/>
    </xf>
    <xf numFmtId="165" fontId="21" fillId="0" borderId="92" xfId="1" applyNumberFormat="1" applyFont="1" applyBorder="1" applyAlignment="1">
      <alignment vertical="center"/>
    </xf>
    <xf numFmtId="165" fontId="21" fillId="0" borderId="92" xfId="1" applyNumberFormat="1" applyFont="1" applyBorder="1" applyAlignment="1">
      <alignment horizontal="center" vertical="center"/>
    </xf>
    <xf numFmtId="165" fontId="21" fillId="0" borderId="93" xfId="1" applyNumberFormat="1" applyFont="1" applyFill="1" applyBorder="1" applyAlignment="1">
      <alignment vertical="center"/>
    </xf>
    <xf numFmtId="0" fontId="21" fillId="0" borderId="68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94" xfId="0" applyFont="1" applyBorder="1" applyAlignment="1">
      <alignment horizontal="center" vertical="center"/>
    </xf>
    <xf numFmtId="44" fontId="25" fillId="0" borderId="95" xfId="1" applyFont="1" applyBorder="1" applyAlignment="1">
      <alignment vertical="center"/>
    </xf>
    <xf numFmtId="165" fontId="25" fillId="0" borderId="96" xfId="1" applyNumberFormat="1" applyFont="1" applyBorder="1" applyAlignment="1">
      <alignment vertical="center"/>
    </xf>
    <xf numFmtId="44" fontId="21" fillId="0" borderId="80" xfId="1" applyFont="1" applyBorder="1" applyAlignment="1">
      <alignment vertical="center"/>
    </xf>
    <xf numFmtId="165" fontId="9" fillId="14" borderId="70" xfId="1" applyNumberFormat="1" applyFont="1" applyFill="1" applyBorder="1" applyAlignment="1">
      <alignment vertical="center"/>
    </xf>
    <xf numFmtId="166" fontId="25" fillId="0" borderId="81" xfId="2" applyNumberFormat="1" applyFont="1" applyBorder="1" applyAlignment="1">
      <alignment horizontal="center" vertical="center"/>
    </xf>
    <xf numFmtId="166" fontId="26" fillId="0" borderId="77" xfId="2" applyNumberFormat="1" applyFont="1" applyBorder="1" applyAlignment="1" applyProtection="1">
      <alignment horizontal="center" vertical="center"/>
    </xf>
    <xf numFmtId="165" fontId="21" fillId="0" borderId="26" xfId="1" applyNumberFormat="1" applyFont="1" applyFill="1" applyBorder="1" applyAlignment="1" applyProtection="1">
      <alignment horizontal="center" vertical="center"/>
    </xf>
    <xf numFmtId="44" fontId="21" fillId="0" borderId="70" xfId="1" applyFont="1" applyBorder="1" applyAlignment="1">
      <alignment vertical="center"/>
    </xf>
    <xf numFmtId="165" fontId="4" fillId="17" borderId="97" xfId="1" applyNumberFormat="1" applyFont="1" applyFill="1" applyBorder="1" applyAlignment="1">
      <alignment vertical="center"/>
    </xf>
    <xf numFmtId="165" fontId="4" fillId="17" borderId="96" xfId="1" applyNumberFormat="1" applyFont="1" applyFill="1" applyBorder="1" applyAlignment="1">
      <alignment vertical="center"/>
    </xf>
    <xf numFmtId="165" fontId="21" fillId="18" borderId="97" xfId="1" applyNumberFormat="1" applyFont="1" applyFill="1" applyBorder="1" applyAlignment="1">
      <alignment vertical="center"/>
    </xf>
    <xf numFmtId="165" fontId="21" fillId="18" borderId="94" xfId="1" applyNumberFormat="1" applyFont="1" applyFill="1" applyBorder="1" applyAlignment="1">
      <alignment vertical="center"/>
    </xf>
    <xf numFmtId="0" fontId="4" fillId="1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8" fillId="0" borderId="0" xfId="1" applyNumberFormat="1" applyFont="1" applyBorder="1" applyAlignment="1"/>
    <xf numFmtId="49" fontId="18" fillId="0" borderId="0" xfId="1" applyNumberFormat="1" applyFont="1" applyBorder="1" applyAlignment="1">
      <alignment wrapText="1"/>
    </xf>
    <xf numFmtId="9" fontId="21" fillId="0" borderId="0" xfId="2" applyFont="1"/>
    <xf numFmtId="0" fontId="4" fillId="0" borderId="10" xfId="0" applyFont="1" applyBorder="1" applyAlignment="1">
      <alignment vertical="center" wrapText="1"/>
    </xf>
    <xf numFmtId="0" fontId="31" fillId="0" borderId="0" xfId="0" applyFont="1"/>
    <xf numFmtId="0" fontId="11" fillId="16" borderId="0" xfId="0" applyFont="1" applyFill="1"/>
    <xf numFmtId="0" fontId="21" fillId="13" borderId="5" xfId="0" applyFont="1" applyFill="1" applyBorder="1" applyAlignment="1">
      <alignment vertical="center"/>
    </xf>
    <xf numFmtId="0" fontId="21" fillId="13" borderId="6" xfId="0" applyFont="1" applyFill="1" applyBorder="1" applyAlignment="1">
      <alignment vertical="center"/>
    </xf>
    <xf numFmtId="0" fontId="21" fillId="13" borderId="7" xfId="0" applyFont="1" applyFill="1" applyBorder="1" applyAlignment="1">
      <alignment vertical="center"/>
    </xf>
    <xf numFmtId="0" fontId="4" fillId="13" borderId="6" xfId="0" applyFont="1" applyFill="1" applyBorder="1" applyAlignment="1">
      <alignment horizontal="center" vertical="center"/>
    </xf>
    <xf numFmtId="44" fontId="11" fillId="16" borderId="98" xfId="1" applyFont="1" applyFill="1" applyBorder="1" applyAlignment="1">
      <alignment horizontal="center" vertical="center"/>
    </xf>
    <xf numFmtId="44" fontId="11" fillId="16" borderId="99" xfId="1" applyFont="1" applyFill="1" applyBorder="1" applyAlignment="1">
      <alignment horizontal="center" vertical="center"/>
    </xf>
    <xf numFmtId="44" fontId="11" fillId="16" borderId="99" xfId="1" applyFont="1" applyFill="1" applyBorder="1" applyAlignment="1">
      <alignment horizontal="center" vertical="center" wrapText="1"/>
    </xf>
    <xf numFmtId="44" fontId="11" fillId="13" borderId="100" xfId="1" applyFont="1" applyFill="1" applyBorder="1" applyAlignment="1">
      <alignment horizontal="center" vertical="center" wrapText="1"/>
    </xf>
    <xf numFmtId="9" fontId="8" fillId="13" borderId="101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18" borderId="101" xfId="1" applyNumberFormat="1" applyFont="1" applyFill="1" applyBorder="1" applyAlignment="1">
      <alignment vertical="center"/>
    </xf>
    <xf numFmtId="166" fontId="4" fillId="0" borderId="101" xfId="2" applyNumberFormat="1" applyFont="1" applyBorder="1" applyAlignment="1">
      <alignment horizontal="center" vertical="center"/>
    </xf>
    <xf numFmtId="0" fontId="10" fillId="0" borderId="102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/>
    </xf>
    <xf numFmtId="44" fontId="11" fillId="16" borderId="97" xfId="1" applyFont="1" applyFill="1" applyBorder="1" applyAlignment="1">
      <alignment horizontal="center" vertical="center"/>
    </xf>
    <xf numFmtId="44" fontId="11" fillId="16" borderId="68" xfId="1" applyFont="1" applyFill="1" applyBorder="1" applyAlignment="1">
      <alignment horizontal="center" vertical="center"/>
    </xf>
    <xf numFmtId="44" fontId="11" fillId="16" borderId="68" xfId="1" applyFont="1" applyFill="1" applyBorder="1" applyAlignment="1">
      <alignment horizontal="center" vertical="center" wrapText="1"/>
    </xf>
    <xf numFmtId="44" fontId="11" fillId="13" borderId="94" xfId="1" applyFont="1" applyFill="1" applyBorder="1" applyAlignment="1">
      <alignment horizontal="center" vertical="center" wrapText="1"/>
    </xf>
    <xf numFmtId="0" fontId="32" fillId="13" borderId="14" xfId="0" applyFont="1" applyFill="1" applyBorder="1" applyAlignment="1">
      <alignment horizontal="center" vertical="center" wrapText="1"/>
    </xf>
    <xf numFmtId="0" fontId="32" fillId="13" borderId="15" xfId="0" applyFont="1" applyFill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 wrapText="1"/>
    </xf>
    <xf numFmtId="0" fontId="32" fillId="16" borderId="14" xfId="0" applyFont="1" applyFill="1" applyBorder="1" applyAlignment="1">
      <alignment horizontal="center" vertical="center" wrapText="1"/>
    </xf>
    <xf numFmtId="0" fontId="32" fillId="16" borderId="15" xfId="0" applyFont="1" applyFill="1" applyBorder="1" applyAlignment="1">
      <alignment horizontal="center" vertical="center" wrapText="1"/>
    </xf>
    <xf numFmtId="0" fontId="32" fillId="16" borderId="30" xfId="0" applyFont="1" applyFill="1" applyBorder="1" applyAlignment="1">
      <alignment horizontal="center" vertical="center" wrapText="1"/>
    </xf>
    <xf numFmtId="0" fontId="32" fillId="16" borderId="105" xfId="0" applyFont="1" applyFill="1" applyBorder="1" applyAlignment="1">
      <alignment horizontal="center" vertical="center" wrapText="1"/>
    </xf>
    <xf numFmtId="0" fontId="32" fillId="16" borderId="106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19" borderId="14" xfId="0" applyFont="1" applyFill="1" applyBorder="1" applyAlignment="1">
      <alignment horizontal="center" vertical="center" wrapText="1"/>
    </xf>
    <xf numFmtId="0" fontId="33" fillId="19" borderId="15" xfId="0" applyFont="1" applyFill="1" applyBorder="1" applyAlignment="1">
      <alignment horizontal="center" vertical="center" wrapText="1"/>
    </xf>
    <xf numFmtId="0" fontId="33" fillId="19" borderId="16" xfId="0" applyFont="1" applyFill="1" applyBorder="1" applyAlignment="1">
      <alignment horizontal="center" vertical="center" wrapText="1"/>
    </xf>
    <xf numFmtId="0" fontId="33" fillId="18" borderId="105" xfId="0" applyFont="1" applyFill="1" applyBorder="1" applyAlignment="1">
      <alignment horizontal="center" vertical="center" wrapText="1"/>
    </xf>
    <xf numFmtId="0" fontId="33" fillId="19" borderId="105" xfId="0" applyFont="1" applyFill="1" applyBorder="1" applyAlignment="1">
      <alignment horizontal="center" vertical="center" wrapText="1"/>
    </xf>
    <xf numFmtId="0" fontId="33" fillId="19" borderId="106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1" fillId="0" borderId="107" xfId="0" applyFont="1" applyBorder="1" applyAlignment="1">
      <alignment horizontal="center" vertical="center"/>
    </xf>
    <xf numFmtId="0" fontId="21" fillId="0" borderId="42" xfId="0" applyFont="1" applyBorder="1" applyAlignment="1">
      <alignment horizontal="left" vertical="center"/>
    </xf>
    <xf numFmtId="0" fontId="4" fillId="0" borderId="42" xfId="0" applyFont="1" applyBorder="1" applyAlignment="1">
      <alignment vertical="center"/>
    </xf>
    <xf numFmtId="165" fontId="25" fillId="0" borderId="42" xfId="1" applyNumberFormat="1" applyFont="1" applyBorder="1" applyAlignment="1">
      <alignment horizontal="center" vertical="center"/>
    </xf>
    <xf numFmtId="165" fontId="25" fillId="0" borderId="108" xfId="1" applyNumberFormat="1" applyFont="1" applyBorder="1" applyAlignment="1">
      <alignment vertical="center"/>
    </xf>
    <xf numFmtId="165" fontId="4" fillId="0" borderId="50" xfId="0" applyNumberFormat="1" applyFont="1" applyBorder="1" applyAlignment="1">
      <alignment vertical="center"/>
    </xf>
    <xf numFmtId="165" fontId="4" fillId="0" borderId="56" xfId="0" applyNumberFormat="1" applyFont="1" applyBorder="1" applyAlignment="1">
      <alignment vertical="center"/>
    </xf>
    <xf numFmtId="165" fontId="4" fillId="0" borderId="57" xfId="0" applyNumberFormat="1" applyFont="1" applyBorder="1" applyAlignment="1">
      <alignment vertical="center"/>
    </xf>
    <xf numFmtId="168" fontId="4" fillId="0" borderId="56" xfId="0" applyNumberFormat="1" applyFont="1" applyBorder="1" applyAlignment="1">
      <alignment vertical="center"/>
    </xf>
    <xf numFmtId="168" fontId="4" fillId="0" borderId="42" xfId="0" applyNumberFormat="1" applyFont="1" applyBorder="1" applyAlignment="1">
      <alignment vertical="center"/>
    </xf>
    <xf numFmtId="165" fontId="4" fillId="0" borderId="42" xfId="1" applyNumberFormat="1" applyFont="1" applyBorder="1" applyAlignment="1">
      <alignment vertical="center"/>
    </xf>
    <xf numFmtId="44" fontId="4" fillId="0" borderId="57" xfId="1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165" fontId="25" fillId="0" borderId="56" xfId="1" applyNumberFormat="1" applyFont="1" applyBorder="1" applyAlignment="1">
      <alignment horizontal="center" vertical="center"/>
    </xf>
    <xf numFmtId="165" fontId="25" fillId="0" borderId="57" xfId="1" applyNumberFormat="1" applyFont="1" applyBorder="1" applyAlignment="1">
      <alignment vertical="center"/>
    </xf>
    <xf numFmtId="165" fontId="4" fillId="0" borderId="56" xfId="1" applyNumberFormat="1" applyFont="1" applyBorder="1" applyAlignment="1">
      <alignment vertical="center"/>
    </xf>
    <xf numFmtId="0" fontId="4" fillId="0" borderId="97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65" fontId="25" fillId="0" borderId="66" xfId="1" applyNumberFormat="1" applyFont="1" applyBorder="1" applyAlignment="1">
      <alignment horizontal="center" vertical="center"/>
    </xf>
    <xf numFmtId="165" fontId="25" fillId="0" borderId="67" xfId="1" applyNumberFormat="1" applyFont="1" applyBorder="1" applyAlignment="1">
      <alignment vertical="center"/>
    </xf>
    <xf numFmtId="165" fontId="4" fillId="0" borderId="65" xfId="0" applyNumberFormat="1" applyFont="1" applyBorder="1" applyAlignment="1">
      <alignment vertical="center"/>
    </xf>
    <xf numFmtId="165" fontId="4" fillId="0" borderId="66" xfId="0" applyNumberFormat="1" applyFont="1" applyBorder="1" applyAlignment="1">
      <alignment vertical="center"/>
    </xf>
    <xf numFmtId="165" fontId="4" fillId="0" borderId="67" xfId="0" applyNumberFormat="1" applyFont="1" applyBorder="1" applyAlignment="1">
      <alignment vertical="center"/>
    </xf>
    <xf numFmtId="168" fontId="4" fillId="0" borderId="66" xfId="0" applyNumberFormat="1" applyFont="1" applyBorder="1" applyAlignment="1">
      <alignment vertical="center"/>
    </xf>
    <xf numFmtId="168" fontId="4" fillId="0" borderId="68" xfId="0" applyNumberFormat="1" applyFont="1" applyBorder="1" applyAlignment="1">
      <alignment vertical="center"/>
    </xf>
    <xf numFmtId="165" fontId="4" fillId="0" borderId="66" xfId="1" applyNumberFormat="1" applyFont="1" applyBorder="1" applyAlignment="1">
      <alignment vertical="center"/>
    </xf>
    <xf numFmtId="165" fontId="4" fillId="0" borderId="68" xfId="1" applyNumberFormat="1" applyFont="1" applyBorder="1" applyAlignment="1">
      <alignment vertical="center"/>
    </xf>
    <xf numFmtId="44" fontId="4" fillId="0" borderId="67" xfId="1" applyFont="1" applyBorder="1" applyAlignment="1">
      <alignment vertical="center"/>
    </xf>
    <xf numFmtId="0" fontId="34" fillId="0" borderId="0" xfId="0" applyFont="1"/>
    <xf numFmtId="0" fontId="4" fillId="0" borderId="56" xfId="1" applyNumberFormat="1" applyFont="1" applyBorder="1" applyAlignment="1">
      <alignment vertical="center"/>
    </xf>
    <xf numFmtId="165" fontId="4" fillId="0" borderId="41" xfId="0" applyNumberFormat="1" applyFont="1" applyBorder="1" applyAlignment="1">
      <alignment vertical="center"/>
    </xf>
    <xf numFmtId="165" fontId="4" fillId="0" borderId="42" xfId="0" applyNumberFormat="1" applyFont="1" applyBorder="1" applyAlignment="1">
      <alignment vertical="center"/>
    </xf>
    <xf numFmtId="165" fontId="4" fillId="0" borderId="108" xfId="0" applyNumberFormat="1" applyFont="1" applyBorder="1" applyAlignment="1">
      <alignment vertical="center"/>
    </xf>
    <xf numFmtId="0" fontId="4" fillId="0" borderId="42" xfId="1" applyNumberFormat="1" applyFont="1" applyBorder="1" applyAlignment="1">
      <alignment vertical="center"/>
    </xf>
    <xf numFmtId="44" fontId="4" fillId="0" borderId="108" xfId="1" applyFont="1" applyBorder="1" applyAlignment="1">
      <alignment vertical="center"/>
    </xf>
    <xf numFmtId="0" fontId="21" fillId="0" borderId="66" xfId="0" applyFont="1" applyBorder="1" applyAlignment="1">
      <alignment horizontal="center" vertical="center"/>
    </xf>
    <xf numFmtId="0" fontId="4" fillId="0" borderId="66" xfId="1" applyNumberFormat="1" applyFont="1" applyBorder="1" applyAlignment="1">
      <alignment vertical="center"/>
    </xf>
    <xf numFmtId="0" fontId="4" fillId="0" borderId="68" xfId="1" applyNumberFormat="1" applyFont="1" applyBorder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5" fillId="0" borderId="0" xfId="1" applyNumberFormat="1" applyFont="1" applyBorder="1" applyAlignment="1">
      <alignment horizontal="center" vertical="center"/>
    </xf>
    <xf numFmtId="165" fontId="25" fillId="0" borderId="0" xfId="1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44" fontId="4" fillId="0" borderId="0" xfId="1" applyFont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35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36" fillId="7" borderId="10" xfId="0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0" borderId="0" xfId="0" applyFont="1" applyFill="1" applyAlignment="1">
      <alignment horizontal="center" vertical="center"/>
    </xf>
    <xf numFmtId="0" fontId="37" fillId="0" borderId="5" xfId="5" applyFont="1" applyBorder="1" applyAlignment="1">
      <alignment horizontal="center" vertical="center"/>
    </xf>
    <xf numFmtId="0" fontId="37" fillId="0" borderId="6" xfId="5" applyFont="1" applyBorder="1" applyAlignment="1">
      <alignment vertical="center"/>
    </xf>
    <xf numFmtId="0" fontId="37" fillId="0" borderId="7" xfId="5" applyFont="1" applyBorder="1" applyAlignment="1">
      <alignment vertical="center"/>
    </xf>
    <xf numFmtId="9" fontId="21" fillId="0" borderId="0" xfId="2" applyFont="1" applyAlignment="1">
      <alignment vertical="center"/>
    </xf>
    <xf numFmtId="0" fontId="39" fillId="0" borderId="0" xfId="0" applyFont="1" applyAlignment="1">
      <alignment vertical="center"/>
    </xf>
    <xf numFmtId="44" fontId="40" fillId="7" borderId="5" xfId="1" applyFont="1" applyFill="1" applyBorder="1" applyAlignment="1">
      <alignment horizontal="center" vertical="center"/>
    </xf>
    <xf numFmtId="44" fontId="40" fillId="7" borderId="7" xfId="1" applyFont="1" applyFill="1" applyBorder="1" applyAlignment="1">
      <alignment horizontal="center" vertical="center"/>
    </xf>
    <xf numFmtId="9" fontId="39" fillId="16" borderId="101" xfId="2" applyFont="1" applyFill="1" applyBorder="1" applyAlignment="1">
      <alignment horizontal="center" vertical="center"/>
    </xf>
    <xf numFmtId="1" fontId="38" fillId="21" borderId="34" xfId="0" applyNumberFormat="1" applyFont="1" applyFill="1" applyBorder="1" applyAlignment="1">
      <alignment horizontal="center" vertical="center" wrapText="1"/>
    </xf>
    <xf numFmtId="1" fontId="38" fillId="21" borderId="29" xfId="0" applyNumberFormat="1" applyFont="1" applyFill="1" applyBorder="1" applyAlignment="1">
      <alignment horizontal="center" vertical="center" wrapText="1"/>
    </xf>
    <xf numFmtId="44" fontId="39" fillId="0" borderId="5" xfId="1" applyFont="1" applyFill="1" applyBorder="1" applyAlignment="1">
      <alignment horizontal="center" vertical="center"/>
    </xf>
    <xf numFmtId="44" fontId="39" fillId="0" borderId="6" xfId="1" applyFont="1" applyFill="1" applyBorder="1" applyAlignment="1">
      <alignment horizontal="center" vertical="center"/>
    </xf>
    <xf numFmtId="44" fontId="39" fillId="0" borderId="7" xfId="1" applyFont="1" applyFill="1" applyBorder="1" applyAlignment="1">
      <alignment horizontal="center" vertical="center"/>
    </xf>
    <xf numFmtId="44" fontId="40" fillId="0" borderId="5" xfId="1" applyFont="1" applyBorder="1" applyAlignment="1">
      <alignment horizontal="center" vertical="center"/>
    </xf>
    <xf numFmtId="44" fontId="40" fillId="0" borderId="6" xfId="1" applyFont="1" applyBorder="1" applyAlignment="1">
      <alignment horizontal="center" vertical="center"/>
    </xf>
    <xf numFmtId="44" fontId="40" fillId="0" borderId="7" xfId="1" applyFont="1" applyBorder="1" applyAlignment="1">
      <alignment horizontal="center" vertical="center"/>
    </xf>
    <xf numFmtId="44" fontId="40" fillId="0" borderId="0" xfId="1" applyFont="1" applyBorder="1" applyAlignment="1">
      <alignment horizontal="center" vertical="center"/>
    </xf>
    <xf numFmtId="44" fontId="39" fillId="0" borderId="0" xfId="1" applyFont="1" applyFill="1" applyBorder="1" applyAlignment="1">
      <alignment horizontal="center" vertical="center"/>
    </xf>
    <xf numFmtId="0" fontId="32" fillId="22" borderId="98" xfId="0" applyFont="1" applyFill="1" applyBorder="1" applyAlignment="1">
      <alignment horizontal="center" vertical="center" wrapText="1"/>
    </xf>
    <xf numFmtId="0" fontId="42" fillId="0" borderId="98" xfId="0" applyFont="1" applyBorder="1" applyAlignment="1">
      <alignment horizontal="center" vertical="center" wrapText="1"/>
    </xf>
    <xf numFmtId="0" fontId="44" fillId="0" borderId="84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6" fillId="7" borderId="82" xfId="0" applyFont="1" applyFill="1" applyBorder="1" applyAlignment="1">
      <alignment horizontal="center" vertical="center" wrapText="1"/>
    </xf>
    <xf numFmtId="0" fontId="44" fillId="0" borderId="99" xfId="0" applyFont="1" applyBorder="1" applyAlignment="1">
      <alignment horizontal="center" vertical="center" wrapText="1"/>
    </xf>
    <xf numFmtId="15" fontId="44" fillId="0" borderId="99" xfId="0" applyNumberFormat="1" applyFont="1" applyBorder="1" applyAlignment="1">
      <alignment horizontal="center" vertical="center" wrapText="1"/>
    </xf>
    <xf numFmtId="0" fontId="37" fillId="0" borderId="109" xfId="5" applyFont="1" applyBorder="1" applyAlignment="1">
      <alignment horizontal="center" vertical="center" wrapText="1"/>
    </xf>
    <xf numFmtId="0" fontId="47" fillId="15" borderId="110" xfId="5" applyFont="1" applyFill="1" applyBorder="1" applyAlignment="1">
      <alignment horizontal="center" vertical="center"/>
    </xf>
    <xf numFmtId="0" fontId="35" fillId="16" borderId="92" xfId="5" applyFont="1" applyFill="1" applyBorder="1" applyAlignment="1">
      <alignment horizontal="center" vertical="center" wrapText="1"/>
    </xf>
    <xf numFmtId="1" fontId="48" fillId="23" borderId="41" xfId="5" applyNumberFormat="1" applyFont="1" applyFill="1" applyBorder="1" applyAlignment="1">
      <alignment horizontal="center" vertical="center" wrapText="1"/>
    </xf>
    <xf numFmtId="0" fontId="47" fillId="15" borderId="111" xfId="5" applyFont="1" applyFill="1" applyBorder="1" applyAlignment="1">
      <alignment horizontal="center" vertical="center"/>
    </xf>
    <xf numFmtId="0" fontId="47" fillId="15" borderId="112" xfId="5" applyFont="1" applyFill="1" applyBorder="1" applyAlignment="1">
      <alignment horizontal="center" vertical="center"/>
    </xf>
    <xf numFmtId="0" fontId="47" fillId="15" borderId="113" xfId="5" applyFont="1" applyFill="1" applyBorder="1" applyAlignment="1">
      <alignment horizontal="center" vertical="center"/>
    </xf>
    <xf numFmtId="44" fontId="9" fillId="16" borderId="114" xfId="1" applyFont="1" applyFill="1" applyBorder="1" applyAlignment="1">
      <alignment horizontal="center" vertical="center"/>
    </xf>
    <xf numFmtId="44" fontId="9" fillId="16" borderId="99" xfId="1" applyFont="1" applyFill="1" applyBorder="1" applyAlignment="1">
      <alignment horizontal="center" vertical="center"/>
    </xf>
    <xf numFmtId="44" fontId="9" fillId="16" borderId="99" xfId="1" applyFont="1" applyFill="1" applyBorder="1" applyAlignment="1">
      <alignment horizontal="center" vertical="center" wrapText="1"/>
    </xf>
    <xf numFmtId="44" fontId="38" fillId="13" borderId="99" xfId="1" applyFont="1" applyFill="1" applyBorder="1" applyAlignment="1">
      <alignment horizontal="center" vertical="center" wrapText="1"/>
    </xf>
    <xf numFmtId="44" fontId="47" fillId="13" borderId="30" xfId="1" applyFont="1" applyFill="1" applyBorder="1" applyAlignment="1">
      <alignment horizontal="center" vertical="center"/>
    </xf>
    <xf numFmtId="44" fontId="47" fillId="13" borderId="106" xfId="1" applyFont="1" applyFill="1" applyBorder="1" applyAlignment="1">
      <alignment horizontal="center" vertical="center"/>
    </xf>
    <xf numFmtId="44" fontId="47" fillId="0" borderId="0" xfId="1" applyFont="1" applyFill="1" applyBorder="1" applyAlignment="1">
      <alignment horizontal="center" vertical="center"/>
    </xf>
    <xf numFmtId="0" fontId="47" fillId="15" borderId="34" xfId="0" applyFont="1" applyFill="1" applyBorder="1" applyAlignment="1">
      <alignment horizontal="center" vertical="center"/>
    </xf>
    <xf numFmtId="0" fontId="47" fillId="15" borderId="106" xfId="0" applyFont="1" applyFill="1" applyBorder="1" applyAlignment="1">
      <alignment horizontal="center" vertical="center"/>
    </xf>
    <xf numFmtId="9" fontId="39" fillId="16" borderId="109" xfId="2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8" fillId="23" borderId="115" xfId="0" applyFont="1" applyFill="1" applyBorder="1" applyAlignment="1">
      <alignment horizontal="center" vertical="center"/>
    </xf>
    <xf numFmtId="0" fontId="48" fillId="23" borderId="45" xfId="0" applyFont="1" applyFill="1" applyBorder="1" applyAlignment="1">
      <alignment horizontal="center" vertical="center"/>
    </xf>
    <xf numFmtId="0" fontId="37" fillId="0" borderId="10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47" fillId="10" borderId="14" xfId="0" applyFont="1" applyFill="1" applyBorder="1" applyAlignment="1">
      <alignment horizontal="center" vertical="center" wrapText="1"/>
    </xf>
    <xf numFmtId="0" fontId="47" fillId="10" borderId="16" xfId="0" applyFont="1" applyFill="1" applyBorder="1" applyAlignment="1">
      <alignment horizontal="center" vertical="center"/>
    </xf>
    <xf numFmtId="0" fontId="47" fillId="11" borderId="14" xfId="0" applyFont="1" applyFill="1" applyBorder="1" applyAlignment="1">
      <alignment horizontal="center" vertical="center" wrapText="1"/>
    </xf>
    <xf numFmtId="0" fontId="47" fillId="11" borderId="16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7" fillId="16" borderId="14" xfId="0" applyFont="1" applyFill="1" applyBorder="1" applyAlignment="1">
      <alignment horizontal="center" vertical="center"/>
    </xf>
    <xf numFmtId="0" fontId="47" fillId="16" borderId="16" xfId="0" applyFont="1" applyFill="1" applyBorder="1" applyAlignment="1">
      <alignment horizontal="center" vertical="center"/>
    </xf>
    <xf numFmtId="0" fontId="47" fillId="11" borderId="0" xfId="0" applyFont="1" applyFill="1" applyAlignment="1">
      <alignment horizontal="center" vertical="center"/>
    </xf>
    <xf numFmtId="0" fontId="32" fillId="22" borderId="116" xfId="0" applyFont="1" applyFill="1" applyBorder="1" applyAlignment="1">
      <alignment horizontal="center" vertical="center" wrapText="1"/>
    </xf>
    <xf numFmtId="0" fontId="49" fillId="0" borderId="116" xfId="0" applyFont="1" applyBorder="1" applyAlignment="1">
      <alignment horizontal="center" vertical="center" wrapText="1"/>
    </xf>
    <xf numFmtId="0" fontId="44" fillId="0" borderId="86" xfId="0" applyFont="1" applyBorder="1" applyAlignment="1">
      <alignment horizontal="center" vertical="center" wrapText="1"/>
    </xf>
    <xf numFmtId="0" fontId="46" fillId="7" borderId="85" xfId="0" applyFont="1" applyFill="1" applyBorder="1" applyAlignment="1">
      <alignment horizontal="center" vertical="center" wrapText="1"/>
    </xf>
    <xf numFmtId="0" fontId="44" fillId="0" borderId="111" xfId="0" applyFont="1" applyBorder="1" applyAlignment="1">
      <alignment horizontal="center" vertical="center" wrapText="1"/>
    </xf>
    <xf numFmtId="0" fontId="37" fillId="0" borderId="12" xfId="5" applyFont="1" applyBorder="1" applyAlignment="1">
      <alignment horizontal="center" vertical="center" wrapText="1"/>
    </xf>
    <xf numFmtId="0" fontId="47" fillId="15" borderId="95" xfId="5" applyFont="1" applyFill="1" applyBorder="1" applyAlignment="1">
      <alignment horizontal="center" vertical="center"/>
    </xf>
    <xf numFmtId="0" fontId="35" fillId="16" borderId="75" xfId="5" applyFont="1" applyFill="1" applyBorder="1" applyAlignment="1">
      <alignment horizontal="center" vertical="center" wrapText="1"/>
    </xf>
    <xf numFmtId="1" fontId="48" fillId="23" borderId="65" xfId="5" applyNumberFormat="1" applyFont="1" applyFill="1" applyBorder="1" applyAlignment="1">
      <alignment horizontal="center" vertical="center" wrapText="1"/>
    </xf>
    <xf numFmtId="0" fontId="47" fillId="15" borderId="68" xfId="5" applyFont="1" applyFill="1" applyBorder="1" applyAlignment="1">
      <alignment horizontal="center" vertical="center"/>
    </xf>
    <xf numFmtId="0" fontId="47" fillId="15" borderId="96" xfId="5" applyFont="1" applyFill="1" applyBorder="1" applyAlignment="1">
      <alignment horizontal="center" vertical="center"/>
    </xf>
    <xf numFmtId="0" fontId="47" fillId="15" borderId="94" xfId="5" applyFont="1" applyFill="1" applyBorder="1" applyAlignment="1">
      <alignment horizontal="center" vertical="center"/>
    </xf>
    <xf numFmtId="44" fontId="9" fillId="16" borderId="107" xfId="1" applyFont="1" applyFill="1" applyBorder="1" applyAlignment="1">
      <alignment horizontal="center" vertical="center"/>
    </xf>
    <xf numFmtId="44" fontId="9" fillId="16" borderId="42" xfId="1" applyFont="1" applyFill="1" applyBorder="1" applyAlignment="1">
      <alignment horizontal="center" vertical="center"/>
    </xf>
    <xf numFmtId="44" fontId="9" fillId="16" borderId="42" xfId="1" applyFont="1" applyFill="1" applyBorder="1" applyAlignment="1">
      <alignment horizontal="center" vertical="center" wrapText="1"/>
    </xf>
    <xf numFmtId="44" fontId="38" fillId="13" borderId="42" xfId="1" applyFont="1" applyFill="1" applyBorder="1" applyAlignment="1">
      <alignment horizontal="center" vertical="center" wrapText="1"/>
    </xf>
    <xf numFmtId="44" fontId="47" fillId="13" borderId="56" xfId="1" applyFont="1" applyFill="1" applyBorder="1" applyAlignment="1">
      <alignment horizontal="center" vertical="center"/>
    </xf>
    <xf numFmtId="44" fontId="47" fillId="13" borderId="57" xfId="1" applyFont="1" applyFill="1" applyBorder="1" applyAlignment="1">
      <alignment horizontal="center" vertical="center"/>
    </xf>
    <xf numFmtId="44" fontId="47" fillId="15" borderId="50" xfId="1" applyFont="1" applyFill="1" applyBorder="1" applyAlignment="1">
      <alignment horizontal="center" vertical="center"/>
    </xf>
    <xf numFmtId="44" fontId="47" fillId="15" borderId="57" xfId="1" applyFont="1" applyFill="1" applyBorder="1" applyAlignment="1">
      <alignment horizontal="center" vertical="center"/>
    </xf>
    <xf numFmtId="9" fontId="39" fillId="16" borderId="92" xfId="2" applyFont="1" applyFill="1" applyBorder="1" applyAlignment="1">
      <alignment horizontal="center" vertical="center"/>
    </xf>
    <xf numFmtId="9" fontId="48" fillId="0" borderId="0" xfId="0" applyNumberFormat="1" applyFont="1" applyAlignment="1">
      <alignment horizontal="center" vertical="center"/>
    </xf>
    <xf numFmtId="44" fontId="48" fillId="23" borderId="50" xfId="0" applyNumberFormat="1" applyFont="1" applyFill="1" applyBorder="1" applyAlignment="1">
      <alignment horizontal="center" vertical="center"/>
    </xf>
    <xf numFmtId="44" fontId="48" fillId="23" borderId="56" xfId="0" applyNumberFormat="1" applyFont="1" applyFill="1" applyBorder="1" applyAlignment="1">
      <alignment horizontal="center" vertical="center"/>
    </xf>
    <xf numFmtId="0" fontId="37" fillId="0" borderId="12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67" xfId="0" applyFont="1" applyBorder="1" applyAlignment="1">
      <alignment horizontal="center" vertical="center" wrapText="1"/>
    </xf>
    <xf numFmtId="44" fontId="47" fillId="10" borderId="53" xfId="1" applyFont="1" applyFill="1" applyBorder="1" applyAlignment="1">
      <alignment horizontal="center" vertical="center"/>
    </xf>
    <xf numFmtId="44" fontId="47" fillId="10" borderId="55" xfId="1" applyFont="1" applyFill="1" applyBorder="1" applyAlignment="1">
      <alignment horizontal="center" vertical="center"/>
    </xf>
    <xf numFmtId="44" fontId="47" fillId="11" borderId="53" xfId="1" applyFont="1" applyFill="1" applyBorder="1" applyAlignment="1">
      <alignment horizontal="center" vertical="center"/>
    </xf>
    <xf numFmtId="44" fontId="47" fillId="11" borderId="52" xfId="1" applyFont="1" applyFill="1" applyBorder="1" applyAlignment="1">
      <alignment horizontal="center" vertical="center"/>
    </xf>
    <xf numFmtId="44" fontId="47" fillId="16" borderId="53" xfId="1" applyFont="1" applyFill="1" applyBorder="1" applyAlignment="1">
      <alignment horizontal="center" vertical="center"/>
    </xf>
    <xf numFmtId="44" fontId="47" fillId="16" borderId="52" xfId="1" applyFont="1" applyFill="1" applyBorder="1" applyAlignment="1">
      <alignment horizontal="center" vertical="center"/>
    </xf>
    <xf numFmtId="44" fontId="47" fillId="10" borderId="52" xfId="1" applyFont="1" applyFill="1" applyBorder="1" applyAlignment="1">
      <alignment horizontal="center" vertical="center"/>
    </xf>
    <xf numFmtId="44" fontId="47" fillId="11" borderId="0" xfId="1" applyFont="1" applyFill="1" applyBorder="1" applyAlignment="1">
      <alignment horizontal="center" vertical="center"/>
    </xf>
    <xf numFmtId="0" fontId="32" fillId="22" borderId="97" xfId="0" applyFont="1" applyFill="1" applyBorder="1" applyAlignment="1">
      <alignment horizontal="center" vertical="center" wrapText="1"/>
    </xf>
    <xf numFmtId="0" fontId="49" fillId="0" borderId="97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4" fillId="0" borderId="68" xfId="0" applyFont="1" applyBorder="1" applyAlignment="1">
      <alignment horizontal="center" vertical="center" wrapText="1"/>
    </xf>
    <xf numFmtId="0" fontId="3" fillId="0" borderId="101" xfId="5" applyBorder="1" applyAlignment="1">
      <alignment horizontal="center" vertical="center" wrapText="1"/>
    </xf>
    <xf numFmtId="0" fontId="39" fillId="0" borderId="41" xfId="5" applyFont="1" applyBorder="1" applyAlignment="1">
      <alignment horizontal="center" vertical="center"/>
    </xf>
    <xf numFmtId="0" fontId="3" fillId="0" borderId="92" xfId="5" applyBorder="1" applyAlignment="1">
      <alignment vertical="center"/>
    </xf>
    <xf numFmtId="0" fontId="3" fillId="0" borderId="92" xfId="5" applyBorder="1" applyAlignment="1">
      <alignment horizontal="center" vertical="center"/>
    </xf>
    <xf numFmtId="0" fontId="39" fillId="0" borderId="42" xfId="5" applyFont="1" applyBorder="1" applyAlignment="1">
      <alignment horizontal="left" vertical="center"/>
    </xf>
    <xf numFmtId="0" fontId="3" fillId="0" borderId="42" xfId="5" applyBorder="1" applyAlignment="1">
      <alignment horizontal="left" vertical="center"/>
    </xf>
    <xf numFmtId="0" fontId="3" fillId="0" borderId="42" xfId="5" applyBorder="1" applyAlignment="1">
      <alignment vertical="center"/>
    </xf>
    <xf numFmtId="0" fontId="3" fillId="0" borderId="42" xfId="5" applyBorder="1" applyAlignment="1">
      <alignment horizontal="center" vertical="center"/>
    </xf>
    <xf numFmtId="165" fontId="50" fillId="0" borderId="56" xfId="1" applyNumberFormat="1" applyFont="1" applyBorder="1" applyAlignment="1">
      <alignment vertical="center"/>
    </xf>
    <xf numFmtId="165" fontId="50" fillId="0" borderId="57" xfId="1" applyNumberFormat="1" applyFont="1" applyBorder="1" applyAlignment="1">
      <alignment vertical="center"/>
    </xf>
    <xf numFmtId="165" fontId="50" fillId="0" borderId="0" xfId="1" applyNumberFormat="1" applyFont="1" applyBorder="1" applyAlignment="1">
      <alignment vertical="center"/>
    </xf>
    <xf numFmtId="44" fontId="39" fillId="0" borderId="63" xfId="1" applyFont="1" applyBorder="1" applyAlignment="1">
      <alignment vertical="center"/>
    </xf>
    <xf numFmtId="165" fontId="39" fillId="0" borderId="63" xfId="1" applyNumberFormat="1" applyFont="1" applyBorder="1" applyAlignment="1">
      <alignment vertical="center"/>
    </xf>
    <xf numFmtId="166" fontId="50" fillId="0" borderId="60" xfId="2" applyNumberFormat="1" applyFont="1" applyBorder="1" applyAlignment="1">
      <alignment horizontal="center" vertical="center"/>
    </xf>
    <xf numFmtId="166" fontId="0" fillId="0" borderId="57" xfId="2" applyNumberFormat="1" applyFont="1" applyBorder="1" applyAlignment="1">
      <alignment horizontal="center" vertical="center"/>
    </xf>
    <xf numFmtId="44" fontId="0" fillId="0" borderId="50" xfId="1" applyFont="1" applyBorder="1" applyAlignment="1">
      <alignment vertical="center"/>
    </xf>
    <xf numFmtId="165" fontId="0" fillId="0" borderId="56" xfId="1" applyNumberFormat="1" applyFont="1" applyBorder="1" applyAlignment="1">
      <alignment vertical="center"/>
    </xf>
    <xf numFmtId="166" fontId="0" fillId="0" borderId="117" xfId="2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44" fontId="0" fillId="17" borderId="50" xfId="1" applyFont="1" applyFill="1" applyBorder="1" applyAlignment="1">
      <alignment vertical="center"/>
    </xf>
    <xf numFmtId="165" fontId="0" fillId="17" borderId="46" xfId="1" applyNumberFormat="1" applyFont="1" applyFill="1" applyBorder="1" applyAlignment="1">
      <alignment vertical="center"/>
    </xf>
    <xf numFmtId="44" fontId="39" fillId="18" borderId="50" xfId="1" applyFont="1" applyFill="1" applyBorder="1" applyAlignment="1">
      <alignment vertical="center"/>
    </xf>
    <xf numFmtId="165" fontId="39" fillId="18" borderId="57" xfId="1" applyNumberFormat="1" applyFont="1" applyFill="1" applyBorder="1" applyAlignment="1">
      <alignment vertical="center"/>
    </xf>
    <xf numFmtId="44" fontId="50" fillId="0" borderId="63" xfId="1" applyFont="1" applyBorder="1" applyAlignment="1">
      <alignment vertical="center"/>
    </xf>
    <xf numFmtId="0" fontId="50" fillId="0" borderId="63" xfId="1" applyNumberFormat="1" applyFont="1" applyBorder="1" applyAlignment="1">
      <alignment vertical="center"/>
    </xf>
    <xf numFmtId="0" fontId="39" fillId="0" borderId="63" xfId="1" applyNumberFormat="1" applyFont="1" applyBorder="1" applyAlignment="1">
      <alignment vertical="center"/>
    </xf>
    <xf numFmtId="0" fontId="39" fillId="0" borderId="0" xfId="1" applyNumberFormat="1" applyFont="1" applyBorder="1" applyAlignment="1">
      <alignment vertical="center"/>
    </xf>
    <xf numFmtId="0" fontId="0" fillId="17" borderId="50" xfId="1" applyNumberFormat="1" applyFont="1" applyFill="1" applyBorder="1" applyAlignment="1">
      <alignment vertical="center"/>
    </xf>
    <xf numFmtId="0" fontId="39" fillId="18" borderId="50" xfId="1" applyNumberFormat="1" applyFont="1" applyFill="1" applyBorder="1" applyAlignment="1">
      <alignment vertical="center"/>
    </xf>
    <xf numFmtId="165" fontId="39" fillId="18" borderId="0" xfId="1" applyNumberFormat="1" applyFont="1" applyFill="1" applyBorder="1" applyAlignment="1">
      <alignment vertical="center"/>
    </xf>
    <xf numFmtId="0" fontId="3" fillId="0" borderId="109" xfId="5" applyBorder="1" applyAlignment="1">
      <alignment horizontal="center" vertical="center" wrapText="1"/>
    </xf>
    <xf numFmtId="0" fontId="39" fillId="0" borderId="50" xfId="5" applyFont="1" applyBorder="1" applyAlignment="1">
      <alignment horizontal="center" vertical="center"/>
    </xf>
    <xf numFmtId="0" fontId="3" fillId="0" borderId="63" xfId="5" applyBorder="1" applyAlignment="1">
      <alignment vertical="center"/>
    </xf>
    <xf numFmtId="0" fontId="3" fillId="0" borderId="63" xfId="5" applyBorder="1" applyAlignment="1">
      <alignment horizontal="center" vertical="center"/>
    </xf>
    <xf numFmtId="0" fontId="39" fillId="0" borderId="56" xfId="5" applyFont="1" applyBorder="1" applyAlignment="1">
      <alignment horizontal="left" vertical="center"/>
    </xf>
    <xf numFmtId="0" fontId="3" fillId="0" borderId="56" xfId="5" applyBorder="1" applyAlignment="1">
      <alignment horizontal="left" vertical="center"/>
    </xf>
    <xf numFmtId="0" fontId="3" fillId="0" borderId="56" xfId="5" applyBorder="1" applyAlignment="1">
      <alignment vertical="center"/>
    </xf>
    <xf numFmtId="0" fontId="3" fillId="0" borderId="56" xfId="5" applyBorder="1" applyAlignment="1">
      <alignment horizontal="center" vertical="center"/>
    </xf>
    <xf numFmtId="166" fontId="0" fillId="0" borderId="63" xfId="2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7" fontId="50" fillId="0" borderId="63" xfId="1" applyNumberFormat="1" applyFont="1" applyBorder="1" applyAlignment="1">
      <alignment vertical="center"/>
    </xf>
    <xf numFmtId="165" fontId="39" fillId="0" borderId="0" xfId="1" applyNumberFormat="1" applyFont="1" applyBorder="1" applyAlignment="1">
      <alignment vertical="center"/>
    </xf>
    <xf numFmtId="44" fontId="0" fillId="0" borderId="50" xfId="1" applyFont="1" applyBorder="1" applyAlignment="1">
      <alignment horizontal="center" vertical="center"/>
    </xf>
    <xf numFmtId="165" fontId="0" fillId="0" borderId="56" xfId="1" applyNumberFormat="1" applyFont="1" applyBorder="1" applyAlignment="1">
      <alignment horizontal="center" vertical="center"/>
    </xf>
    <xf numFmtId="0" fontId="3" fillId="0" borderId="109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39" fillId="0" borderId="65" xfId="5" applyFont="1" applyBorder="1" applyAlignment="1">
      <alignment horizontal="center" vertical="center"/>
    </xf>
    <xf numFmtId="0" fontId="3" fillId="0" borderId="75" xfId="5" applyBorder="1" applyAlignment="1">
      <alignment vertical="center"/>
    </xf>
    <xf numFmtId="0" fontId="3" fillId="0" borderId="9" xfId="5" applyBorder="1" applyAlignment="1">
      <alignment horizontal="center" vertical="center"/>
    </xf>
    <xf numFmtId="0" fontId="39" fillId="0" borderId="66" xfId="5" applyFont="1" applyBorder="1" applyAlignment="1">
      <alignment horizontal="left" vertical="center"/>
    </xf>
    <xf numFmtId="0" fontId="3" fillId="0" borderId="66" xfId="5" applyBorder="1" applyAlignment="1">
      <alignment horizontal="left" vertical="center"/>
    </xf>
    <xf numFmtId="0" fontId="3" fillId="0" borderId="68" xfId="5" applyBorder="1" applyAlignment="1">
      <alignment vertical="center"/>
    </xf>
    <xf numFmtId="0" fontId="3" fillId="0" borderId="68" xfId="5" applyBorder="1" applyAlignment="1">
      <alignment horizontal="center" vertical="center"/>
    </xf>
    <xf numFmtId="0" fontId="3" fillId="0" borderId="66" xfId="5" applyBorder="1" applyAlignment="1">
      <alignment horizontal="center" vertical="center"/>
    </xf>
    <xf numFmtId="165" fontId="50" fillId="0" borderId="66" xfId="1" applyNumberFormat="1" applyFont="1" applyBorder="1" applyAlignment="1">
      <alignment vertical="center"/>
    </xf>
    <xf numFmtId="165" fontId="50" fillId="0" borderId="67" xfId="1" applyNumberFormat="1" applyFont="1" applyBorder="1" applyAlignment="1">
      <alignment vertical="center"/>
    </xf>
    <xf numFmtId="44" fontId="39" fillId="0" borderId="75" xfId="1" applyFont="1" applyBorder="1" applyAlignment="1">
      <alignment vertical="center"/>
    </xf>
    <xf numFmtId="165" fontId="39" fillId="0" borderId="75" xfId="1" applyNumberFormat="1" applyFont="1" applyBorder="1" applyAlignment="1">
      <alignment vertical="center"/>
    </xf>
    <xf numFmtId="166" fontId="50" fillId="0" borderId="26" xfId="2" applyNumberFormat="1" applyFont="1" applyBorder="1" applyAlignment="1">
      <alignment horizontal="center" vertical="center"/>
    </xf>
    <xf numFmtId="166" fontId="0" fillId="0" borderId="67" xfId="2" applyNumberFormat="1" applyFont="1" applyBorder="1" applyAlignment="1">
      <alignment horizontal="center" vertical="center"/>
    </xf>
    <xf numFmtId="44" fontId="0" fillId="0" borderId="65" xfId="1" applyFont="1" applyBorder="1" applyAlignment="1">
      <alignment vertical="center"/>
    </xf>
    <xf numFmtId="165" fontId="0" fillId="0" borderId="66" xfId="1" applyNumberFormat="1" applyFont="1" applyBorder="1" applyAlignment="1">
      <alignment vertical="center"/>
    </xf>
    <xf numFmtId="166" fontId="0" fillId="0" borderId="75" xfId="2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4" fontId="0" fillId="17" borderId="65" xfId="1" applyFont="1" applyFill="1" applyBorder="1" applyAlignment="1">
      <alignment vertical="center"/>
    </xf>
    <xf numFmtId="165" fontId="0" fillId="17" borderId="25" xfId="1" applyNumberFormat="1" applyFont="1" applyFill="1" applyBorder="1" applyAlignment="1">
      <alignment vertical="center"/>
    </xf>
    <xf numFmtId="44" fontId="39" fillId="18" borderId="65" xfId="1" applyFont="1" applyFill="1" applyBorder="1" applyAlignment="1">
      <alignment vertical="center"/>
    </xf>
    <xf numFmtId="165" fontId="39" fillId="18" borderId="67" xfId="1" applyNumberFormat="1" applyFont="1" applyFill="1" applyBorder="1" applyAlignment="1">
      <alignment vertical="center"/>
    </xf>
    <xf numFmtId="44" fontId="50" fillId="0" borderId="75" xfId="1" applyFont="1" applyBorder="1" applyAlignment="1">
      <alignment vertical="center"/>
    </xf>
    <xf numFmtId="167" fontId="50" fillId="0" borderId="75" xfId="1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vertical="center"/>
    </xf>
    <xf numFmtId="0" fontId="0" fillId="0" borderId="118" xfId="0" applyBorder="1" applyAlignment="1">
      <alignment vertical="center"/>
    </xf>
    <xf numFmtId="0" fontId="0" fillId="0" borderId="119" xfId="0" applyBorder="1" applyAlignment="1">
      <alignment vertical="center"/>
    </xf>
    <xf numFmtId="0" fontId="0" fillId="0" borderId="120" xfId="0" applyBorder="1"/>
    <xf numFmtId="0" fontId="0" fillId="0" borderId="121" xfId="0" applyBorder="1" applyAlignment="1">
      <alignment vertical="center"/>
    </xf>
    <xf numFmtId="0" fontId="0" fillId="0" borderId="88" xfId="0" applyBorder="1"/>
    <xf numFmtId="0" fontId="0" fillId="0" borderId="3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2" xfId="0" applyBorder="1"/>
    <xf numFmtId="0" fontId="39" fillId="0" borderId="0" xfId="0" applyFont="1" applyAlignment="1">
      <alignment horizontal="center" vertical="center"/>
    </xf>
    <xf numFmtId="9" fontId="0" fillId="0" borderId="0" xfId="6" applyFont="1" applyAlignment="1">
      <alignment vertical="center"/>
    </xf>
    <xf numFmtId="0" fontId="1" fillId="0" borderId="0" xfId="3" applyFill="1" applyAlignment="1">
      <alignment vertical="center"/>
    </xf>
    <xf numFmtId="0" fontId="0" fillId="0" borderId="0" xfId="0" quotePrefix="1" applyAlignment="1">
      <alignment vertical="center"/>
    </xf>
    <xf numFmtId="0" fontId="0" fillId="7" borderId="0" xfId="0" applyFill="1" applyAlignment="1">
      <alignment horizontal="center" vertical="center"/>
    </xf>
    <xf numFmtId="0" fontId="51" fillId="0" borderId="0" xfId="0" applyFont="1" applyAlignment="1">
      <alignment vertical="center"/>
    </xf>
    <xf numFmtId="9" fontId="2" fillId="0" borderId="0" xfId="4" applyNumberFormat="1" applyFill="1" applyAlignment="1">
      <alignment vertical="center"/>
    </xf>
    <xf numFmtId="0" fontId="2" fillId="0" borderId="0" xfId="4" applyFill="1" applyAlignment="1">
      <alignment horizontal="center" vertical="center"/>
    </xf>
    <xf numFmtId="44" fontId="55" fillId="7" borderId="105" xfId="7" applyFont="1" applyFill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20" borderId="10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7" fillId="0" borderId="6" xfId="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56" fillId="0" borderId="122" xfId="6" applyFont="1" applyFill="1" applyBorder="1" applyAlignment="1">
      <alignment horizontal="center" vertical="center" wrapText="1"/>
    </xf>
    <xf numFmtId="1" fontId="38" fillId="21" borderId="102" xfId="0" applyNumberFormat="1" applyFont="1" applyFill="1" applyBorder="1" applyAlignment="1">
      <alignment horizontal="center" vertical="center" wrapText="1"/>
    </xf>
    <xf numFmtId="1" fontId="38" fillId="21" borderId="104" xfId="0" applyNumberFormat="1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vertical="center"/>
    </xf>
    <xf numFmtId="44" fontId="40" fillId="0" borderId="5" xfId="7" applyFont="1" applyBorder="1" applyAlignment="1">
      <alignment horizontal="center" vertical="center"/>
    </xf>
    <xf numFmtId="44" fontId="40" fillId="0" borderId="6" xfId="7" applyFont="1" applyBorder="1" applyAlignment="1">
      <alignment horizontal="center" vertical="center"/>
    </xf>
    <xf numFmtId="44" fontId="40" fillId="0" borderId="7" xfId="7" applyFont="1" applyBorder="1" applyAlignment="1">
      <alignment horizontal="center" vertical="center"/>
    </xf>
    <xf numFmtId="44" fontId="39" fillId="0" borderId="5" xfId="7" applyFont="1" applyFill="1" applyBorder="1" applyAlignment="1">
      <alignment horizontal="center" vertical="center"/>
    </xf>
    <xf numFmtId="44" fontId="39" fillId="0" borderId="6" xfId="7" applyFont="1" applyFill="1" applyBorder="1" applyAlignment="1">
      <alignment horizontal="center" vertical="center"/>
    </xf>
    <xf numFmtId="44" fontId="39" fillId="0" borderId="7" xfId="7" applyFont="1" applyFill="1" applyBorder="1" applyAlignment="1">
      <alignment horizontal="center" vertical="center"/>
    </xf>
    <xf numFmtId="0" fontId="32" fillId="20" borderId="98" xfId="0" applyFont="1" applyFill="1" applyBorder="1" applyAlignment="1">
      <alignment horizontal="center" vertical="center" wrapText="1"/>
    </xf>
    <xf numFmtId="0" fontId="44" fillId="0" borderId="100" xfId="0" applyFont="1" applyBorder="1" applyAlignment="1">
      <alignment horizontal="center" vertical="center" wrapText="1"/>
    </xf>
    <xf numFmtId="0" fontId="32" fillId="11" borderId="99" xfId="0" applyFont="1" applyFill="1" applyBorder="1" applyAlignment="1">
      <alignment horizontal="center" vertical="center" wrapText="1"/>
    </xf>
    <xf numFmtId="0" fontId="44" fillId="7" borderId="84" xfId="0" applyFont="1" applyFill="1" applyBorder="1" applyAlignment="1">
      <alignment horizontal="center" vertical="center" wrapText="1"/>
    </xf>
    <xf numFmtId="0" fontId="40" fillId="0" borderId="0" xfId="0" applyFont="1"/>
    <xf numFmtId="0" fontId="47" fillId="15" borderId="113" xfId="5" applyFont="1" applyFill="1" applyBorder="1" applyAlignment="1">
      <alignment horizontal="center" vertical="center" wrapText="1"/>
    </xf>
    <xf numFmtId="44" fontId="25" fillId="0" borderId="114" xfId="7" applyFont="1" applyFill="1" applyBorder="1" applyAlignment="1">
      <alignment horizontal="center" vertical="center"/>
    </xf>
    <xf numFmtId="44" fontId="25" fillId="0" borderId="99" xfId="7" applyFont="1" applyFill="1" applyBorder="1" applyAlignment="1">
      <alignment horizontal="center" vertical="center"/>
    </xf>
    <xf numFmtId="44" fontId="25" fillId="0" borderId="99" xfId="7" applyFont="1" applyFill="1" applyBorder="1" applyAlignment="1">
      <alignment horizontal="center" vertical="center" wrapText="1"/>
    </xf>
    <xf numFmtId="44" fontId="58" fillId="0" borderId="99" xfId="7" applyFont="1" applyFill="1" applyBorder="1" applyAlignment="1">
      <alignment horizontal="center" vertical="center" wrapText="1"/>
    </xf>
    <xf numFmtId="44" fontId="47" fillId="13" borderId="30" xfId="7" applyFont="1" applyFill="1" applyBorder="1" applyAlignment="1">
      <alignment horizontal="center" vertical="center"/>
    </xf>
    <xf numFmtId="44" fontId="47" fillId="13" borderId="106" xfId="7" applyFont="1" applyFill="1" applyBorder="1" applyAlignment="1">
      <alignment horizontal="center" vertical="center"/>
    </xf>
    <xf numFmtId="44" fontId="47" fillId="0" borderId="0" xfId="7" applyFont="1" applyFill="1" applyBorder="1" applyAlignment="1">
      <alignment horizontal="center" vertical="center"/>
    </xf>
    <xf numFmtId="9" fontId="39" fillId="0" borderId="9" xfId="6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9" fontId="11" fillId="14" borderId="1" xfId="2" applyFont="1" applyFill="1" applyBorder="1" applyAlignment="1">
      <alignment horizontal="center" vertical="center"/>
    </xf>
    <xf numFmtId="9" fontId="56" fillId="0" borderId="122" xfId="6" applyFont="1" applyFill="1" applyBorder="1" applyAlignment="1">
      <alignment horizontal="center" vertical="center"/>
    </xf>
    <xf numFmtId="0" fontId="48" fillId="23" borderId="42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9" fillId="0" borderId="85" xfId="0" applyFont="1" applyBorder="1" applyAlignment="1">
      <alignment horizontal="left" vertical="center"/>
    </xf>
    <xf numFmtId="0" fontId="59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59" fillId="0" borderId="6" xfId="0" applyFont="1" applyBorder="1" applyAlignment="1">
      <alignment horizontal="right" vertical="center"/>
    </xf>
    <xf numFmtId="0" fontId="59" fillId="0" borderId="7" xfId="0" applyFont="1" applyBorder="1" applyAlignment="1">
      <alignment vertical="center"/>
    </xf>
    <xf numFmtId="0" fontId="47" fillId="24" borderId="14" xfId="0" applyFont="1" applyFill="1" applyBorder="1" applyAlignment="1">
      <alignment horizontal="center" vertical="center" wrapText="1"/>
    </xf>
    <xf numFmtId="0" fontId="47" fillId="24" borderId="16" xfId="0" applyFont="1" applyFill="1" applyBorder="1" applyAlignment="1">
      <alignment horizontal="center" vertical="center"/>
    </xf>
    <xf numFmtId="0" fontId="32" fillId="20" borderId="116" xfId="0" applyFont="1" applyFill="1" applyBorder="1" applyAlignment="1">
      <alignment horizontal="center" vertical="center" wrapText="1"/>
    </xf>
    <xf numFmtId="0" fontId="44" fillId="0" borderId="113" xfId="0" applyFont="1" applyBorder="1" applyAlignment="1">
      <alignment horizontal="center" vertical="center" wrapText="1"/>
    </xf>
    <xf numFmtId="0" fontId="32" fillId="11" borderId="111" xfId="0" applyFont="1" applyFill="1" applyBorder="1" applyAlignment="1">
      <alignment horizontal="center" vertical="center" wrapText="1"/>
    </xf>
    <xf numFmtId="0" fontId="44" fillId="7" borderId="86" xfId="0" applyFont="1" applyFill="1" applyBorder="1" applyAlignment="1">
      <alignment horizontal="center" vertical="center" wrapText="1"/>
    </xf>
    <xf numFmtId="0" fontId="47" fillId="15" borderId="94" xfId="5" applyFont="1" applyFill="1" applyBorder="1" applyAlignment="1">
      <alignment horizontal="center" vertical="center" wrapText="1"/>
    </xf>
    <xf numFmtId="44" fontId="25" fillId="0" borderId="107" xfId="7" applyFont="1" applyFill="1" applyBorder="1" applyAlignment="1">
      <alignment horizontal="center" vertical="center"/>
    </xf>
    <xf numFmtId="44" fontId="25" fillId="0" borderId="42" xfId="7" applyFont="1" applyFill="1" applyBorder="1" applyAlignment="1">
      <alignment horizontal="center" vertical="center"/>
    </xf>
    <xf numFmtId="44" fontId="25" fillId="0" borderId="42" xfId="7" applyFont="1" applyFill="1" applyBorder="1" applyAlignment="1">
      <alignment horizontal="center" vertical="center" wrapText="1"/>
    </xf>
    <xf numFmtId="44" fontId="58" fillId="0" borderId="42" xfId="7" applyFont="1" applyFill="1" applyBorder="1" applyAlignment="1">
      <alignment horizontal="center" vertical="center" wrapText="1"/>
    </xf>
    <xf numFmtId="44" fontId="47" fillId="13" borderId="56" xfId="7" applyFont="1" applyFill="1" applyBorder="1" applyAlignment="1">
      <alignment horizontal="center" vertical="center"/>
    </xf>
    <xf numFmtId="44" fontId="47" fillId="13" borderId="57" xfId="7" applyFont="1" applyFill="1" applyBorder="1" applyAlignment="1">
      <alignment horizontal="center" vertical="center"/>
    </xf>
    <xf numFmtId="44" fontId="47" fillId="15" borderId="50" xfId="7" applyFont="1" applyFill="1" applyBorder="1" applyAlignment="1">
      <alignment horizontal="center" vertical="center"/>
    </xf>
    <xf numFmtId="44" fontId="47" fillId="15" borderId="52" xfId="7" applyFont="1" applyFill="1" applyBorder="1" applyAlignment="1">
      <alignment horizontal="center" vertical="center"/>
    </xf>
    <xf numFmtId="9" fontId="39" fillId="0" borderId="101" xfId="6" applyFont="1" applyFill="1" applyBorder="1" applyAlignment="1">
      <alignment horizontal="center" vertical="center"/>
    </xf>
    <xf numFmtId="44" fontId="10" fillId="0" borderId="123" xfId="1" applyFont="1" applyFill="1" applyBorder="1" applyAlignment="1">
      <alignment horizontal="center" vertical="center"/>
    </xf>
    <xf numFmtId="9" fontId="10" fillId="0" borderId="123" xfId="2" applyFont="1" applyFill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44" fontId="47" fillId="10" borderId="53" xfId="7" applyFont="1" applyFill="1" applyBorder="1" applyAlignment="1">
      <alignment horizontal="center" vertical="center"/>
    </xf>
    <xf numFmtId="44" fontId="47" fillId="10" borderId="55" xfId="7" applyFont="1" applyFill="1" applyBorder="1" applyAlignment="1">
      <alignment horizontal="center" vertical="center"/>
    </xf>
    <xf numFmtId="44" fontId="47" fillId="11" borderId="53" xfId="7" applyFont="1" applyFill="1" applyBorder="1" applyAlignment="1">
      <alignment horizontal="center" vertical="center"/>
    </xf>
    <xf numFmtId="44" fontId="47" fillId="11" borderId="52" xfId="7" applyFont="1" applyFill="1" applyBorder="1" applyAlignment="1">
      <alignment horizontal="center" vertical="center"/>
    </xf>
    <xf numFmtId="0" fontId="60" fillId="16" borderId="50" xfId="8" applyFont="1" applyFill="1" applyBorder="1" applyAlignment="1">
      <alignment horizontal="center" vertical="center"/>
    </xf>
    <xf numFmtId="0" fontId="52" fillId="0" borderId="16" xfId="8" applyBorder="1" applyAlignment="1">
      <alignment horizontal="center" vertical="center" wrapText="1"/>
    </xf>
    <xf numFmtId="0" fontId="60" fillId="16" borderId="45" xfId="8" applyFont="1" applyFill="1" applyBorder="1" applyAlignment="1">
      <alignment horizontal="center" vertical="center"/>
    </xf>
    <xf numFmtId="44" fontId="47" fillId="16" borderId="53" xfId="7" applyFont="1" applyFill="1" applyBorder="1" applyAlignment="1">
      <alignment horizontal="center" vertical="center"/>
    </xf>
    <xf numFmtId="44" fontId="47" fillId="16" borderId="52" xfId="7" applyFont="1" applyFill="1" applyBorder="1" applyAlignment="1">
      <alignment horizontal="center" vertical="center"/>
    </xf>
    <xf numFmtId="44" fontId="47" fillId="10" borderId="52" xfId="7" applyFont="1" applyFill="1" applyBorder="1" applyAlignment="1">
      <alignment horizontal="center" vertical="center"/>
    </xf>
    <xf numFmtId="44" fontId="47" fillId="24" borderId="53" xfId="7" applyFont="1" applyFill="1" applyBorder="1" applyAlignment="1">
      <alignment horizontal="center" vertical="center"/>
    </xf>
    <xf numFmtId="44" fontId="47" fillId="24" borderId="52" xfId="7" applyFont="1" applyFill="1" applyBorder="1" applyAlignment="1">
      <alignment horizontal="center" vertical="center"/>
    </xf>
    <xf numFmtId="44" fontId="47" fillId="24" borderId="50" xfId="7" applyFont="1" applyFill="1" applyBorder="1" applyAlignment="1">
      <alignment horizontal="center" vertical="center"/>
    </xf>
    <xf numFmtId="44" fontId="47" fillId="24" borderId="57" xfId="7" applyFont="1" applyFill="1" applyBorder="1" applyAlignment="1">
      <alignment horizontal="center" vertical="center"/>
    </xf>
    <xf numFmtId="0" fontId="32" fillId="20" borderId="97" xfId="0" applyFont="1" applyFill="1" applyBorder="1" applyAlignment="1">
      <alignment horizontal="center" vertical="center" wrapText="1"/>
    </xf>
    <xf numFmtId="0" fontId="44" fillId="0" borderId="94" xfId="0" applyFont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44" fillId="7" borderId="11" xfId="0" applyFont="1" applyFill="1" applyBorder="1" applyAlignment="1">
      <alignment horizontal="center" vertical="center" wrapText="1"/>
    </xf>
    <xf numFmtId="0" fontId="44" fillId="0" borderId="42" xfId="0" applyFont="1" applyBorder="1" applyAlignment="1">
      <alignment horizontal="center" vertical="center" wrapText="1"/>
    </xf>
    <xf numFmtId="0" fontId="4" fillId="0" borderId="117" xfId="5" applyFont="1" applyBorder="1" applyAlignment="1">
      <alignment horizontal="center" vertical="center" wrapText="1"/>
    </xf>
    <xf numFmtId="0" fontId="21" fillId="0" borderId="41" xfId="5" applyFont="1" applyBorder="1" applyAlignment="1">
      <alignment horizontal="center" vertical="center"/>
    </xf>
    <xf numFmtId="0" fontId="4" fillId="0" borderId="92" xfId="5" applyFont="1" applyBorder="1" applyAlignment="1">
      <alignment horizontal="center" vertical="center"/>
    </xf>
    <xf numFmtId="0" fontId="21" fillId="0" borderId="42" xfId="5" applyFont="1" applyBorder="1" applyAlignment="1">
      <alignment horizontal="center" vertical="center"/>
    </xf>
    <xf numFmtId="0" fontId="4" fillId="0" borderId="42" xfId="5" applyFont="1" applyBorder="1" applyAlignment="1">
      <alignment horizontal="center" vertical="center"/>
    </xf>
    <xf numFmtId="165" fontId="25" fillId="0" borderId="56" xfId="7" applyNumberFormat="1" applyFont="1" applyBorder="1" applyAlignment="1">
      <alignment horizontal="center" vertical="center"/>
    </xf>
    <xf numFmtId="165" fontId="25" fillId="0" borderId="57" xfId="7" applyNumberFormat="1" applyFont="1" applyBorder="1" applyAlignment="1">
      <alignment horizontal="center" vertical="center"/>
    </xf>
    <xf numFmtId="165" fontId="25" fillId="0" borderId="0" xfId="7" applyNumberFormat="1" applyFont="1" applyBorder="1" applyAlignment="1">
      <alignment horizontal="center" vertical="center"/>
    </xf>
    <xf numFmtId="165" fontId="21" fillId="0" borderId="92" xfId="7" applyNumberFormat="1" applyFont="1" applyBorder="1" applyAlignment="1">
      <alignment horizontal="center" vertical="center"/>
    </xf>
    <xf numFmtId="165" fontId="21" fillId="0" borderId="63" xfId="7" applyNumberFormat="1" applyFont="1" applyBorder="1" applyAlignment="1">
      <alignment horizontal="center" vertical="center"/>
    </xf>
    <xf numFmtId="166" fontId="25" fillId="0" borderId="60" xfId="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25" fillId="0" borderId="39" xfId="1" applyNumberFormat="1" applyFont="1" applyBorder="1" applyAlignment="1">
      <alignment vertical="center"/>
    </xf>
    <xf numFmtId="166" fontId="25" fillId="0" borderId="39" xfId="2" applyNumberFormat="1" applyFont="1" applyBorder="1" applyAlignment="1">
      <alignment horizontal="center" vertical="center"/>
    </xf>
    <xf numFmtId="166" fontId="26" fillId="0" borderId="122" xfId="2" applyNumberFormat="1" applyFont="1" applyBorder="1" applyAlignment="1" applyProtection="1">
      <alignment horizontal="center" vertical="center"/>
    </xf>
    <xf numFmtId="165" fontId="21" fillId="0" borderId="56" xfId="1" applyNumberFormat="1" applyFont="1" applyFill="1" applyBorder="1" applyAlignment="1" applyProtection="1">
      <alignment horizontal="center" vertical="center"/>
    </xf>
    <xf numFmtId="166" fontId="4" fillId="0" borderId="117" xfId="6" applyNumberFormat="1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65" fontId="4" fillId="0" borderId="124" xfId="1" applyNumberFormat="1" applyFont="1" applyBorder="1" applyAlignment="1">
      <alignment horizontal="center" vertical="center"/>
    </xf>
    <xf numFmtId="165" fontId="4" fillId="0" borderId="125" xfId="1" applyNumberFormat="1" applyFont="1" applyBorder="1" applyAlignment="1">
      <alignment horizontal="center" vertical="center"/>
    </xf>
    <xf numFmtId="165" fontId="4" fillId="17" borderId="50" xfId="7" applyNumberFormat="1" applyFont="1" applyFill="1" applyBorder="1" applyAlignment="1">
      <alignment horizontal="center" vertical="center"/>
    </xf>
    <xf numFmtId="165" fontId="4" fillId="17" borderId="46" xfId="7" applyNumberFormat="1" applyFont="1" applyFill="1" applyBorder="1" applyAlignment="1">
      <alignment horizontal="center" vertical="center"/>
    </xf>
    <xf numFmtId="165" fontId="21" fillId="18" borderId="50" xfId="7" applyNumberFormat="1" applyFont="1" applyFill="1" applyBorder="1" applyAlignment="1">
      <alignment horizontal="center" vertical="center"/>
    </xf>
    <xf numFmtId="165" fontId="21" fillId="18" borderId="57" xfId="7" applyNumberFormat="1" applyFont="1" applyFill="1" applyBorder="1" applyAlignment="1">
      <alignment horizontal="center" vertical="center"/>
    </xf>
    <xf numFmtId="0" fontId="21" fillId="0" borderId="85" xfId="0" applyFont="1" applyBorder="1" applyAlignment="1">
      <alignment horizontal="center" vertical="center"/>
    </xf>
    <xf numFmtId="0" fontId="4" fillId="0" borderId="126" xfId="0" applyFont="1" applyBorder="1" applyAlignment="1">
      <alignment horizontal="center" vertical="center"/>
    </xf>
    <xf numFmtId="44" fontId="25" fillId="0" borderId="63" xfId="7" applyFont="1" applyBorder="1" applyAlignment="1">
      <alignment horizontal="center" vertical="center"/>
    </xf>
    <xf numFmtId="167" fontId="25" fillId="0" borderId="63" xfId="7" applyNumberFormat="1" applyFont="1" applyBorder="1" applyAlignment="1">
      <alignment horizontal="center" vertical="center"/>
    </xf>
    <xf numFmtId="44" fontId="21" fillId="0" borderId="63" xfId="7" applyFont="1" applyBorder="1" applyAlignment="1">
      <alignment horizontal="center" vertical="center"/>
    </xf>
    <xf numFmtId="165" fontId="21" fillId="0" borderId="115" xfId="1" applyNumberFormat="1" applyFont="1" applyBorder="1" applyAlignment="1">
      <alignment horizontal="center" vertical="center"/>
    </xf>
    <xf numFmtId="165" fontId="4" fillId="17" borderId="50" xfId="1" applyNumberFormat="1" applyFont="1" applyFill="1" applyBorder="1" applyAlignment="1">
      <alignment horizontal="center" vertical="center"/>
    </xf>
    <xf numFmtId="165" fontId="21" fillId="18" borderId="50" xfId="1" applyNumberFormat="1" applyFont="1" applyFill="1" applyBorder="1" applyAlignment="1">
      <alignment horizontal="center" vertical="center"/>
    </xf>
    <xf numFmtId="165" fontId="21" fillId="18" borderId="46" xfId="7" applyNumberFormat="1" applyFont="1" applyFill="1" applyBorder="1" applyAlignment="1">
      <alignment horizontal="center" vertical="center"/>
    </xf>
    <xf numFmtId="165" fontId="21" fillId="25" borderId="41" xfId="7" applyNumberFormat="1" applyFont="1" applyFill="1" applyBorder="1" applyAlignment="1">
      <alignment horizontal="center" vertical="center"/>
    </xf>
    <xf numFmtId="165" fontId="21" fillId="25" borderId="108" xfId="7" applyNumberFormat="1" applyFont="1" applyFill="1" applyBorder="1" applyAlignment="1">
      <alignment horizontal="center" vertical="center"/>
    </xf>
    <xf numFmtId="165" fontId="4" fillId="0" borderId="41" xfId="0" applyNumberFormat="1" applyFont="1" applyBorder="1" applyAlignment="1">
      <alignment horizontal="center" vertical="center"/>
    </xf>
    <xf numFmtId="165" fontId="4" fillId="0" borderId="42" xfId="0" applyNumberFormat="1" applyFont="1" applyBorder="1" applyAlignment="1">
      <alignment horizontal="center" vertical="center"/>
    </xf>
    <xf numFmtId="165" fontId="4" fillId="0" borderId="108" xfId="1" applyNumberFormat="1" applyFont="1" applyBorder="1" applyAlignment="1">
      <alignment horizontal="center" vertical="center"/>
    </xf>
    <xf numFmtId="165" fontId="4" fillId="0" borderId="42" xfId="1" applyNumberFormat="1" applyFont="1" applyBorder="1" applyAlignment="1">
      <alignment horizontal="center" vertical="center"/>
    </xf>
    <xf numFmtId="0" fontId="4" fillId="0" borderId="63" xfId="5" applyFont="1" applyBorder="1" applyAlignment="1">
      <alignment horizontal="center" vertical="center" wrapText="1"/>
    </xf>
    <xf numFmtId="0" fontId="21" fillId="0" borderId="50" xfId="5" applyFont="1" applyBorder="1" applyAlignment="1">
      <alignment horizontal="center" vertical="center"/>
    </xf>
    <xf numFmtId="0" fontId="4" fillId="0" borderId="63" xfId="5" applyFont="1" applyBorder="1" applyAlignment="1">
      <alignment horizontal="center" vertical="center"/>
    </xf>
    <xf numFmtId="0" fontId="21" fillId="0" borderId="56" xfId="5" applyFont="1" applyBorder="1" applyAlignment="1">
      <alignment horizontal="center" vertical="center"/>
    </xf>
    <xf numFmtId="0" fontId="4" fillId="0" borderId="56" xfId="5" applyFont="1" applyBorder="1" applyAlignment="1">
      <alignment horizontal="center" vertical="center"/>
    </xf>
    <xf numFmtId="166" fontId="4" fillId="0" borderId="63" xfId="6" applyNumberFormat="1" applyFont="1" applyBorder="1" applyAlignment="1">
      <alignment horizontal="center" vertical="center"/>
    </xf>
    <xf numFmtId="165" fontId="4" fillId="0" borderId="38" xfId="1" applyNumberFormat="1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65" fontId="21" fillId="0" borderId="115" xfId="7" applyNumberFormat="1" applyFont="1" applyBorder="1" applyAlignment="1">
      <alignment horizontal="center" vertical="center"/>
    </xf>
    <xf numFmtId="165" fontId="21" fillId="25" borderId="50" xfId="7" applyNumberFormat="1" applyFont="1" applyFill="1" applyBorder="1" applyAlignment="1">
      <alignment horizontal="center" vertical="center"/>
    </xf>
    <xf numFmtId="165" fontId="4" fillId="0" borderId="50" xfId="1" applyNumberFormat="1" applyFont="1" applyBorder="1" applyAlignment="1">
      <alignment horizontal="center" vertical="center"/>
    </xf>
    <xf numFmtId="165" fontId="4" fillId="0" borderId="56" xfId="1" applyNumberFormat="1" applyFont="1" applyBorder="1" applyAlignment="1">
      <alignment horizontal="center" vertical="center"/>
    </xf>
    <xf numFmtId="165" fontId="25" fillId="0" borderId="56" xfId="9" applyNumberFormat="1" applyFont="1" applyBorder="1" applyAlignment="1">
      <alignment horizontal="center" vertical="center"/>
    </xf>
    <xf numFmtId="165" fontId="25" fillId="0" borderId="57" xfId="9" applyNumberFormat="1" applyFont="1" applyBorder="1" applyAlignment="1">
      <alignment horizontal="center" vertical="center"/>
    </xf>
    <xf numFmtId="165" fontId="25" fillId="0" borderId="0" xfId="9" applyNumberFormat="1" applyFont="1" applyBorder="1" applyAlignment="1">
      <alignment horizontal="center" vertical="center"/>
    </xf>
    <xf numFmtId="165" fontId="21" fillId="0" borderId="63" xfId="9" applyNumberFormat="1" applyFont="1" applyBorder="1" applyAlignment="1">
      <alignment horizontal="center" vertical="center"/>
    </xf>
    <xf numFmtId="44" fontId="25" fillId="0" borderId="63" xfId="9" applyFont="1" applyBorder="1" applyAlignment="1">
      <alignment horizontal="center" vertical="center"/>
    </xf>
    <xf numFmtId="44" fontId="21" fillId="0" borderId="63" xfId="9" applyFont="1" applyBorder="1" applyAlignment="1">
      <alignment horizontal="center" vertical="center"/>
    </xf>
    <xf numFmtId="165" fontId="21" fillId="0" borderId="115" xfId="9" applyNumberFormat="1" applyFont="1" applyBorder="1" applyAlignment="1">
      <alignment horizontal="center" vertical="center"/>
    </xf>
    <xf numFmtId="165" fontId="4" fillId="17" borderId="50" xfId="9" applyNumberFormat="1" applyFont="1" applyFill="1" applyBorder="1" applyAlignment="1">
      <alignment horizontal="center" vertical="center"/>
    </xf>
    <xf numFmtId="165" fontId="21" fillId="18" borderId="50" xfId="9" applyNumberFormat="1" applyFont="1" applyFill="1" applyBorder="1" applyAlignment="1">
      <alignment horizontal="center" vertical="center"/>
    </xf>
    <xf numFmtId="165" fontId="21" fillId="25" borderId="50" xfId="9" applyNumberFormat="1" applyFont="1" applyFill="1" applyBorder="1" applyAlignment="1">
      <alignment horizontal="center" vertical="center"/>
    </xf>
    <xf numFmtId="166" fontId="4" fillId="0" borderId="92" xfId="6" applyNumberFormat="1" applyFont="1" applyBorder="1" applyAlignment="1">
      <alignment horizontal="center" vertical="center"/>
    </xf>
    <xf numFmtId="166" fontId="4" fillId="0" borderId="127" xfId="6" applyNumberFormat="1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/>
    </xf>
    <xf numFmtId="0" fontId="21" fillId="0" borderId="65" xfId="5" applyFont="1" applyBorder="1" applyAlignment="1">
      <alignment horizontal="center" vertical="center"/>
    </xf>
    <xf numFmtId="0" fontId="4" fillId="0" borderId="75" xfId="5" applyFont="1" applyBorder="1" applyAlignment="1">
      <alignment horizontal="center" vertical="center"/>
    </xf>
    <xf numFmtId="0" fontId="4" fillId="0" borderId="9" xfId="5" applyFont="1" applyBorder="1" applyAlignment="1">
      <alignment horizontal="center" vertical="center"/>
    </xf>
    <xf numFmtId="0" fontId="21" fillId="0" borderId="66" xfId="5" applyFont="1" applyBorder="1" applyAlignment="1">
      <alignment horizontal="center" vertical="center"/>
    </xf>
    <xf numFmtId="0" fontId="4" fillId="0" borderId="66" xfId="5" applyFont="1" applyBorder="1" applyAlignment="1">
      <alignment horizontal="center" vertical="center"/>
    </xf>
    <xf numFmtId="0" fontId="4" fillId="0" borderId="68" xfId="5" applyFont="1" applyBorder="1" applyAlignment="1">
      <alignment horizontal="center" vertical="center"/>
    </xf>
    <xf numFmtId="165" fontId="25" fillId="0" borderId="66" xfId="7" applyNumberFormat="1" applyFont="1" applyBorder="1" applyAlignment="1">
      <alignment horizontal="center" vertical="center"/>
    </xf>
    <xf numFmtId="165" fontId="25" fillId="0" borderId="67" xfId="7" applyNumberFormat="1" applyFont="1" applyBorder="1" applyAlignment="1">
      <alignment horizontal="center" vertical="center"/>
    </xf>
    <xf numFmtId="165" fontId="21" fillId="0" borderId="75" xfId="7" applyNumberFormat="1" applyFont="1" applyBorder="1" applyAlignment="1">
      <alignment horizontal="center" vertical="center"/>
    </xf>
    <xf numFmtId="166" fontId="25" fillId="0" borderId="26" xfId="6" applyNumberFormat="1" applyFont="1" applyBorder="1" applyAlignment="1">
      <alignment horizontal="center" vertical="center"/>
    </xf>
    <xf numFmtId="165" fontId="25" fillId="0" borderId="70" xfId="1" applyNumberFormat="1" applyFont="1" applyBorder="1" applyAlignment="1">
      <alignment vertical="center"/>
    </xf>
    <xf numFmtId="166" fontId="25" fillId="0" borderId="70" xfId="2" applyNumberFormat="1" applyFont="1" applyBorder="1" applyAlignment="1">
      <alignment horizontal="center" vertical="center"/>
    </xf>
    <xf numFmtId="166" fontId="26" fillId="0" borderId="128" xfId="2" applyNumberFormat="1" applyFont="1" applyBorder="1" applyAlignment="1" applyProtection="1">
      <alignment horizontal="center" vertical="center"/>
    </xf>
    <xf numFmtId="166" fontId="4" fillId="0" borderId="75" xfId="6" applyNumberFormat="1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5" fontId="4" fillId="0" borderId="80" xfId="1" applyNumberFormat="1" applyFont="1" applyBorder="1" applyAlignment="1">
      <alignment horizontal="center" vertical="center"/>
    </xf>
    <xf numFmtId="165" fontId="4" fillId="0" borderId="81" xfId="1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44" fontId="25" fillId="0" borderId="75" xfId="7" applyFont="1" applyBorder="1" applyAlignment="1">
      <alignment horizontal="center" vertical="center"/>
    </xf>
    <xf numFmtId="167" fontId="25" fillId="0" borderId="75" xfId="7" applyNumberFormat="1" applyFont="1" applyBorder="1" applyAlignment="1">
      <alignment horizontal="center" vertical="center"/>
    </xf>
    <xf numFmtId="44" fontId="21" fillId="0" borderId="75" xfId="7" applyFont="1" applyBorder="1" applyAlignment="1">
      <alignment horizontal="center" vertical="center"/>
    </xf>
    <xf numFmtId="167" fontId="25" fillId="0" borderId="127" xfId="7" applyNumberFormat="1" applyFont="1" applyBorder="1" applyAlignment="1">
      <alignment horizontal="center" vertical="center"/>
    </xf>
    <xf numFmtId="165" fontId="21" fillId="0" borderId="23" xfId="7" applyNumberFormat="1" applyFont="1" applyBorder="1" applyAlignment="1">
      <alignment horizontal="center" vertical="center"/>
    </xf>
    <xf numFmtId="165" fontId="21" fillId="0" borderId="75" xfId="1" applyNumberFormat="1" applyFont="1" applyBorder="1" applyAlignment="1">
      <alignment horizontal="center" vertical="center"/>
    </xf>
    <xf numFmtId="165" fontId="4" fillId="17" borderId="65" xfId="7" applyNumberFormat="1" applyFont="1" applyFill="1" applyBorder="1" applyAlignment="1">
      <alignment horizontal="center" vertical="center"/>
    </xf>
    <xf numFmtId="165" fontId="4" fillId="17" borderId="67" xfId="7" applyNumberFormat="1" applyFont="1" applyFill="1" applyBorder="1" applyAlignment="1">
      <alignment horizontal="center" vertical="center"/>
    </xf>
    <xf numFmtId="165" fontId="21" fillId="18" borderId="65" xfId="7" applyNumberFormat="1" applyFont="1" applyFill="1" applyBorder="1" applyAlignment="1">
      <alignment horizontal="center" vertical="center"/>
    </xf>
    <xf numFmtId="165" fontId="21" fillId="18" borderId="67" xfId="7" applyNumberFormat="1" applyFont="1" applyFill="1" applyBorder="1" applyAlignment="1">
      <alignment horizontal="center" vertical="center"/>
    </xf>
    <xf numFmtId="165" fontId="21" fillId="25" borderId="65" xfId="7" applyNumberFormat="1" applyFont="1" applyFill="1" applyBorder="1" applyAlignment="1">
      <alignment horizontal="center" vertical="center"/>
    </xf>
    <xf numFmtId="165" fontId="21" fillId="25" borderId="67" xfId="7" applyNumberFormat="1" applyFont="1" applyFill="1" applyBorder="1" applyAlignment="1">
      <alignment horizontal="center" vertical="center"/>
    </xf>
    <xf numFmtId="165" fontId="4" fillId="0" borderId="65" xfId="0" applyNumberFormat="1" applyFont="1" applyBorder="1" applyAlignment="1">
      <alignment horizontal="center" vertical="center"/>
    </xf>
    <xf numFmtId="165" fontId="4" fillId="0" borderId="66" xfId="0" applyNumberFormat="1" applyFont="1" applyBorder="1" applyAlignment="1">
      <alignment horizontal="center" vertical="center"/>
    </xf>
    <xf numFmtId="165" fontId="4" fillId="0" borderId="67" xfId="1" applyNumberFormat="1" applyFont="1" applyBorder="1" applyAlignment="1">
      <alignment horizontal="center" vertical="center"/>
    </xf>
    <xf numFmtId="165" fontId="4" fillId="0" borderId="65" xfId="1" applyNumberFormat="1" applyFont="1" applyBorder="1" applyAlignment="1">
      <alignment horizontal="center" vertical="center"/>
    </xf>
    <xf numFmtId="165" fontId="4" fillId="0" borderId="66" xfId="1" applyNumberFormat="1" applyFont="1" applyBorder="1" applyAlignment="1">
      <alignment horizontal="center" vertical="center"/>
    </xf>
    <xf numFmtId="0" fontId="0" fillId="0" borderId="129" xfId="0" applyBorder="1" applyAlignment="1">
      <alignment vertical="center"/>
    </xf>
    <xf numFmtId="165" fontId="0" fillId="0" borderId="0" xfId="7" applyNumberFormat="1" applyFont="1" applyAlignment="1">
      <alignment vertical="center"/>
    </xf>
    <xf numFmtId="0" fontId="0" fillId="0" borderId="83" xfId="0" applyBorder="1" applyAlignment="1">
      <alignment vertical="center"/>
    </xf>
  </cellXfs>
  <cellStyles count="10">
    <cellStyle name="Bad" xfId="4" builtinId="27"/>
    <cellStyle name="Currency" xfId="1" builtinId="4"/>
    <cellStyle name="Currency 2" xfId="9" xr:uid="{E6F6306D-63C2-4AE8-B909-537D69380544}"/>
    <cellStyle name="Currency 3" xfId="7" xr:uid="{F026B520-4079-483D-AF8D-3FD9DCC9B70D}"/>
    <cellStyle name="Good" xfId="3" builtinId="26"/>
    <cellStyle name="Normal" xfId="0" builtinId="0"/>
    <cellStyle name="Normal 3" xfId="8" xr:uid="{B531518C-B747-4BA8-B30E-07C19812783D}"/>
    <cellStyle name="Normal 5" xfId="5" xr:uid="{BAC5A281-C24A-410D-B84B-0CCC2192E5DC}"/>
    <cellStyle name="Percent" xfId="2" builtinId="5"/>
    <cellStyle name="Percent 2" xfId="6" xr:uid="{B05911C7-A828-4589-B44F-C7565F135A14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raphol Sengsourya" id="{A9FD6D69-5615-420F-86B5-840917E3924A}" userId="S::viraphol.sengsourya@thaiunion.com::86de6377-c0c6-44fc-8c9e-427760b88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8-23T16:13:53.31" personId="{A9FD6D69-5615-420F-86B5-840917E3924A}" id="{E3536833-ADF4-45E6-B8DF-7C59DB832ADA}">
    <text>change format: from “PF#_TRF#…” to “ProdDesc_TRF#_PF#_PF.DATE…” to match costing format and record version (date) of costing sheet used.</text>
  </threadedComment>
  <threadedComment ref="J1" dT="2020-09-11T20:32:33.39" personId="{A9FD6D69-5615-420F-86B5-840917E3924A}" id="{43F244BA-C5D0-4DC0-B0F1-D482960C2CF9}" parentId="{E3536833-ADF4-45E6-B8DF-7C59DB832ADA}">
    <text>rev 9/11: add col P “check” for Tony errors. 
highlights red if &gt; col Q “cost+int, per case”</text>
  </threadedComment>
  <threadedComment ref="J1" dT="2020-10-13T09:03:08.45" personId="{A9FD6D69-5615-420F-86B5-840917E3924A}" id="{17FC7863-ECD7-47AD-8B7A-5F0B52F1491E}" parentId="{E3536833-ADF4-45E6-B8DF-7C59DB832ADA}">
    <text>rev 10/13: add conditional rule for duplicate values for Ref # &amp; RD# to catch costing/spec erros.
removed conition highlight for col P (wrong logic)</text>
  </threadedComment>
  <threadedComment ref="J1" dT="2020-11-06T17:59:04.85" personId="{A9FD6D69-5615-420F-86B5-840917E3924A}" id="{AA8D6174-AE23-46F0-A204-2D81C910CDD8}" parentId="{E3536833-ADF4-45E6-B8DF-7C59DB832ADA}">
    <text>Rev 11/6: add columns “USPN UPC” &amp; “TU CODE”. Streamline &amp; reduce data source for K. Wipada. 
CALC sheet to be sent to Wipada after price confirmed with Customer.</text>
  </threadedComment>
  <threadedComment ref="J1" dT="2020-11-13T00:35:30.21" personId="{A9FD6D69-5615-420F-86B5-840917E3924A}" id="{0EB096B3-22E1-4B6F-ABD4-E6ECB1FE02F5}" parentId="{E3536833-ADF4-45E6-B8DF-7C59DB832ADA}">
    <text>Rev 11/12: undo merge of NW (oz) cells</text>
  </threadedComment>
  <threadedComment ref="J1" dT="2020-11-20T18:57:47.29" personId="{A9FD6D69-5615-420F-86B5-840917E3924A}" id="{1AE57AA4-1CAB-430E-A46F-2ED2275EBCD3}" parentId="{E3536833-ADF4-45E6-B8DF-7C59DB832ADA}">
    <text>Rev 11/20: add Customer UPC</text>
  </threadedComment>
  <threadedComment ref="J1" dT="2020-12-08T15:11:47.13" personId="{A9FD6D69-5615-420F-86B5-840917E3924A}" id="{C71FE171-DA84-43AA-940C-2169AC4E6121}" parentId="{E3536833-ADF4-45E6-B8DF-7C59DB832ADA}">
    <text>Rev 12/08: 
-add FOB Margin Formula to FOB per Unit cells. 
-Added comment above “Check” referencing formula
-add note to adj formula as needed above FOB section</text>
  </threadedComment>
  <threadedComment ref="J1" dT="2020-12-10T18:52:11.41" personId="{A9FD6D69-5615-420F-86B5-840917E3924A}" id="{5C144792-C339-474A-9892-1AEBB360BE5B}" parentId="{E3536833-ADF4-45E6-B8DF-7C59DB832ADA}">
    <text>Rev 12/10: undo cell merge for  “Pkg Desc” per Champ</text>
  </threadedComment>
  <threadedComment ref="J1" dT="2021-01-19T20:09:13.34" personId="{A9FD6D69-5615-420F-86B5-840917E3924A}" id="{86866DFF-EE0C-497E-845D-7227DB5CCF94}" parentId="{E3536833-ADF4-45E6-B8DF-7C59DB832ADA}">
    <text>Rev 19Jan2021: reformat “Check” to “Total”, column T
To match new Blue Calc template</text>
  </threadedComment>
  <threadedComment ref="J1" dT="2021-02-02T22:56:27.52" personId="{A9FD6D69-5615-420F-86B5-840917E3924A}" id="{D1A3335C-A9F2-4E04-B39E-670683CACCFF}" parentId="{E3536833-ADF4-45E6-B8DF-7C59DB832ADA}">
    <text>Rev 2/2/2021: 
update formatting
Add name to comparison table
Remove date from Exchange Rate (Date already in file name)</text>
  </threadedComment>
  <threadedComment ref="J1" dT="2021-02-04T22:01:55.38" personId="{A9FD6D69-5615-420F-86B5-840917E3924A}" id="{626A1D96-275C-46D4-982C-4B5B102D58A9}" parentId="{E3536833-ADF4-45E6-B8DF-7C59DB832ADA}">
    <text>Rev 2/4/2021
Add more lines, 10 total</text>
  </threadedComment>
  <threadedComment ref="J1" dT="2021-02-08T07:13:58.36" personId="{A9FD6D69-5615-420F-86B5-840917E3924A}" id="{B1242F03-A161-49AC-9D48-C202DE019F69}" parentId="{E3536833-ADF4-45E6-B8DF-7C59DB832ADA}">
    <text>Rev 2/7/2021
Format update S3 &amp; per Unit /Margin</text>
  </threadedComment>
  <threadedComment ref="J1" dT="2021-02-26T18:32:49.03" personId="{A9FD6D69-5615-420F-86B5-840917E3924A}" id="{A1D235E3-03D6-4437-811F-564CEAD32009}" parentId="{E3536833-ADF4-45E6-B8DF-7C59DB832ADA}">
    <text>Rev 2/26/2021
Conditional Format 40 ft price per case highlight red if higher than 20 ft.</text>
  </threadedComment>
  <threadedComment ref="J1" dT="2021-04-01T20:26:30.21" personId="{A9FD6D69-5615-420F-86B5-840917E3924A}" id="{AFF2B866-1E5C-412C-8E77-B4685EEB77BA}" parentId="{E3536833-ADF4-45E6-B8DF-7C59DB832ADA}">
    <text>Rev 4/1/2021
Notes on how to round unit $ to create final offer price.</text>
  </threadedComment>
  <threadedComment ref="J1" dT="2021-04-22T21:36:49.79" personId="{A9FD6D69-5615-420F-86B5-840917E3924A}" id="{7BDD1987-744A-461B-902D-61ECAEFAF8BF}" parentId="{E3536833-ADF4-45E6-B8DF-7C59DB832ADA}">
    <text>Rev 4/22/2021
Add $20 pallet comment
change color format
add ceiling formula to round</text>
  </threadedComment>
  <threadedComment ref="J1" dT="2021-05-10T20:38:44.98" personId="{A9FD6D69-5615-420F-86B5-840917E3924A}" id="{E5CCD823-9AC5-4438-95BF-7F2E1760471B}" parentId="{E3536833-ADF4-45E6-B8DF-7C59DB832ADA}">
    <text>Rev 5/10/2021
remove pallet price to avoid different prices with different customers. Left note additional pallet fee.</text>
  </threadedComment>
  <threadedComment ref="J1" dT="2021-05-11T23:20:21.75" personId="{A9FD6D69-5615-420F-86B5-840917E3924A}" id="{BA079584-3355-46EF-B211-B2C7AD6EC94E}" parentId="{E3536833-ADF4-45E6-B8DF-7C59DB832ADA}">
    <text>Rev 5/11/2021
-add extra columns for 2 different freight rates
-remove comparison column &amp; Amazon columns at end.</text>
  </threadedComment>
  <threadedComment ref="J1" dT="2021-07-29T21:20:02.81" personId="{A9FD6D69-5615-420F-86B5-840917E3924A}" id="{1E2EB6E2-81D6-4D07-8F97-0A34E2BEBB22}" parentId="{E3536833-ADF4-45E6-B8DF-7C59DB832ADA}">
    <text>Rev 29Jul2021
-add "VP CASE PRICE" next to TU Code column for clarity when sending COST+INT to Logistics Team</text>
  </threadedComment>
  <threadedComment ref="J1" dT="2021-08-02T23:30:58.95" personId="{A9FD6D69-5615-420F-86B5-840917E3924A}" id="{4E6B0908-9900-4D8D-815D-248F0C6B0F20}" parentId="{E3536833-ADF4-45E6-B8DF-7C59DB832ADA}">
    <text>Rev 02Aug2021
-Add Freight tables for Current, Previous, &amp; Petsmart prices</text>
  </threadedComment>
  <threadedComment ref="J1" dT="2021-08-24T20:59:35.64" personId="{A9FD6D69-5615-420F-86B5-840917E3924A}" id="{6F75D018-0773-4BAA-B076-1CED0AA95D55}" parentId="{E3536833-ADF4-45E6-B8DF-7C59DB832ADA}">
    <text>Rev 24Aug2021
-Formatting edits</text>
  </threadedComment>
  <threadedComment ref="J1" dT="2021-09-02T00:32:42.31" personId="{A9FD6D69-5615-420F-86B5-840917E3924A}" id="{0BFC8A13-6FDF-44CA-8040-72D0A839E946}" parentId="{E3536833-ADF4-45E6-B8DF-7C59DB832ADA}">
    <text>Rev 01Sep2021
-Change Customer UPC to Customer Item #</text>
  </threadedComment>
  <threadedComment ref="J1" dT="2021-11-18T05:44:36.89" personId="{A9FD6D69-5615-420F-86B5-840917E3924A}" id="{7CD2375E-A723-41F7-AC37-3584B06869FF}" parentId="{E3536833-ADF4-45E6-B8DF-7C59DB832ADA}">
    <text>Rev 15Nov2021
-add in offer validity statement
-update format
-add extra table with 20 rows
-add direction and notes on how to reduce number of rows in table
-Change USPN UPC to USPN PN</text>
  </threadedComment>
  <threadedComment ref="J1" dT="2021-11-22T07:28:40.95" personId="{A9FD6D69-5615-420F-86B5-840917E3924A}" id="{55EA8F94-9E8F-42F3-8D33-1CC0F9FFE9AB}" parentId="{E3536833-ADF4-45E6-B8DF-7C59DB832ADA}">
    <text>rev 11/21
-add line for accepted Diets, Date, Signed By</text>
  </threadedComment>
  <threadedComment ref="J1" dT="2021-12-13T21:14:18.17" personId="{A9FD6D69-5615-420F-86B5-840917E3924A}" id="{A3D8D544-24E8-4FA2-B29C-F44EC40F9787}" parentId="{E3536833-ADF4-45E6-B8DF-7C59DB832ADA}">
    <text>rev 12/13
-add line for accepted prices</text>
  </threadedComment>
  <threadedComment ref="J1" dT="2022-07-08T18:30:12.13" personId="{A9FD6D69-5615-420F-86B5-840917E3924A}" id="{8677635B-3BFE-4D0E-B328-08F452640ED4}" parentId="{E3536833-ADF4-45E6-B8DF-7C59DB832ADA}">
    <text>Rev 8July2022
- update approval block to include more options: [FOB+Fr8 ATD] &amp; [via USPN Whs]</text>
  </threadedComment>
  <threadedComment ref="J1" dT="2022-07-30T08:00:49.10" personId="{A9FD6D69-5615-420F-86B5-840917E3924A}" id="{53C0FF95-F852-4A6D-BC22-2FB02E7352BA}" parentId="{E3536833-ADF4-45E6-B8DF-7C59DB832ADA}">
    <text>Rev 30July2022
-revamp FOB section to be auto-rounding
-rounding rules per Champ
-chg from Ceiling( ) to mRound( )
-format chg/update
-add auto-Fr8 Calculator embedded</text>
  </threadedComment>
  <threadedComment ref="J1" dT="2022-08-04T22:26:08.51" personId="{A9FD6D69-5615-420F-86B5-840917E3924A}" id="{A36377E4-3FA1-4C05-85AF-AAB597A16E92}" parentId="{E3536833-ADF4-45E6-B8DF-7C59DB832ADA}">
    <text>Rev 04Aug2022
-rename Pk column to "Mstr Cs Pk.Sz"</text>
  </threadedComment>
  <threadedComment ref="J1" dT="2022-09-02T00:42:10.78" personId="{A9FD6D69-5615-420F-86B5-840917E3924A}" id="{EF327D23-50C4-40FB-919A-FA06FD115497}" parentId="{E3536833-ADF4-45E6-B8DF-7C59DB832ADA}">
    <text>Rev 01Sep2022
-add note that Petco is 2-Decimals ONLY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6-29T22:40:28.98" personId="{A9FD6D69-5615-420F-86B5-840917E3924A}" id="{CD3C7C58-1194-4A34-9AF1-346CAB45118A}">
    <text>First experimental revision prior to 29Jun2022 hidden tab</text>
  </threadedComment>
  <threadedComment ref="N1" dT="2022-08-04T22:25:42.14" personId="{A9FD6D69-5615-420F-86B5-840917E3924A}" id="{067980F1-7ABA-4C10-A106-2F608571B354}" parentId="{CD3C7C58-1194-4A34-9AF1-346CAB45118A}">
    <text>Rev 04Aug2022
-rename Pk column to "Mstr Cs Pk.Sz"</text>
  </threadedComment>
  <threadedComment ref="H6" dT="2022-05-12T19:54:23.94" personId="{A9FD6D69-5615-420F-86B5-840917E3924A}" id="{0382BD82-2F85-46B4-BC3D-29C3976379C6}">
    <text>S = Single Pack
MP = Multi Pack
VP = Variety Pack</text>
  </threadedComment>
  <threadedComment ref="H33" dT="2022-05-12T19:54:23.94" personId="{A9FD6D69-5615-420F-86B5-840917E3924A}" id="{3464FC22-C5C3-407F-8059-009228158917}">
    <text>S = Single Pack
MP = Multi Pack
VP = Variety Pack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0-08-23T16:13:53.31" personId="{A9FD6D69-5615-420F-86B5-840917E3924A}" id="{D45E541F-94CA-4621-A651-EB69768A83C7}">
    <text>change format: from “PF#_TRF#…” to “ProdDesc_TRF#_PF#_PF.DATE…” to match costing format and record version (date) of costing sheet used.</text>
  </threadedComment>
  <threadedComment ref="H1" dT="2020-09-11T20:32:33.39" personId="{A9FD6D69-5615-420F-86B5-840917E3924A}" id="{7A8C4479-485E-486F-B00A-A790D42116F4}" parentId="{D45E541F-94CA-4621-A651-EB69768A83C7}">
    <text>rev 9/11: add col P “check” for Tony errors. 
highlights red if &gt; col Q “cost+int, per case”</text>
  </threadedComment>
  <threadedComment ref="H1" dT="2020-10-13T09:03:08.45" personId="{A9FD6D69-5615-420F-86B5-840917E3924A}" id="{41E4A780-F383-4F91-B4D3-C216D281A3F6}" parentId="{D45E541F-94CA-4621-A651-EB69768A83C7}">
    <text>rev 10/13: add conditional rule for duplicate values for Ref # &amp; RD# to catch costing/spec erros.
removed conition highlight for col P (wrong logic)</text>
  </threadedComment>
  <threadedComment ref="H1" dT="2020-11-06T17:59:04.85" personId="{A9FD6D69-5615-420F-86B5-840917E3924A}" id="{E0D433DF-7ADC-44A9-BA73-861BA5D240D6}" parentId="{D45E541F-94CA-4621-A651-EB69768A83C7}">
    <text>Rev 11/6: add columns “USPN UPC” &amp; “TU CODE”. Streamline &amp; reduce data source for K. Wipada. 
CALC sheet to be sent to Wipada after price confirmed with Customer.</text>
  </threadedComment>
  <threadedComment ref="H1" dT="2020-11-13T00:35:30.21" personId="{A9FD6D69-5615-420F-86B5-840917E3924A}" id="{BE8F8220-61BA-403C-B14C-ABD9CF4833BF}" parentId="{D45E541F-94CA-4621-A651-EB69768A83C7}">
    <text>Rev 11/12: undo merge of NW (oz) cells</text>
  </threadedComment>
  <threadedComment ref="H1" dT="2020-11-20T18:57:47.29" personId="{A9FD6D69-5615-420F-86B5-840917E3924A}" id="{878DB482-04F7-4E63-8B93-52F10C625E6A}" parentId="{D45E541F-94CA-4621-A651-EB69768A83C7}">
    <text>Rev 11/20: add Customer UPC</text>
  </threadedComment>
  <threadedComment ref="H1" dT="2020-12-08T15:11:47.13" personId="{A9FD6D69-5615-420F-86B5-840917E3924A}" id="{867DC982-08AC-48C8-983A-1FA0B6B30BDF}" parentId="{D45E541F-94CA-4621-A651-EB69768A83C7}">
    <text>Rev 12/08: 
-add FOB Margin Formula to FOB per Unit cells. 
-Added comment above “Check” referencing formula
-add note to adj formula as needed above FOB section</text>
  </threadedComment>
  <threadedComment ref="H1" dT="2020-12-10T18:52:11.41" personId="{A9FD6D69-5615-420F-86B5-840917E3924A}" id="{54036BEC-0194-4D94-91BD-63D043D0843C}" parentId="{D45E541F-94CA-4621-A651-EB69768A83C7}">
    <text>Rev 12/10: undo cell merge for  “Pkg Desc” per Champ</text>
  </threadedComment>
  <threadedComment ref="H1" dT="2021-01-19T20:09:13.34" personId="{A9FD6D69-5615-420F-86B5-840917E3924A}" id="{F0DEADAF-A497-4D96-B8E3-668051EA9CFA}" parentId="{D45E541F-94CA-4621-A651-EB69768A83C7}">
    <text>Rev 19Jan2021: reformat “Check” to “Total”, column T
To match new Blue Calc template</text>
  </threadedComment>
  <threadedComment ref="H1" dT="2021-02-02T22:56:27.52" personId="{A9FD6D69-5615-420F-86B5-840917E3924A}" id="{3F3FB01A-85AA-4B70-915B-40ADBB7F7F93}" parentId="{D45E541F-94CA-4621-A651-EB69768A83C7}">
    <text>Rev 2/2/2021: 
update formatting
Add name to comparison table
Remove date from Exchange Rate (Date already in file name)</text>
  </threadedComment>
  <threadedComment ref="H1" dT="2021-02-04T22:01:55.38" personId="{A9FD6D69-5615-420F-86B5-840917E3924A}" id="{2506A596-32C2-4379-97D6-2F6272BA9D3A}" parentId="{D45E541F-94CA-4621-A651-EB69768A83C7}">
    <text>Rev 2/4/2021
Add more lines, 10 total</text>
  </threadedComment>
  <threadedComment ref="H1" dT="2021-02-08T07:13:58.36" personId="{A9FD6D69-5615-420F-86B5-840917E3924A}" id="{EAB3D4F0-1F2D-4502-A4D9-01190B8A9F66}" parentId="{D45E541F-94CA-4621-A651-EB69768A83C7}">
    <text>Rev 2/7/2021
Format update S3 &amp; per Unit /Margin</text>
  </threadedComment>
  <threadedComment ref="H1" dT="2021-02-26T18:32:49.03" personId="{A9FD6D69-5615-420F-86B5-840917E3924A}" id="{580BD0CC-A218-45EB-96CB-8B639A98566D}" parentId="{D45E541F-94CA-4621-A651-EB69768A83C7}">
    <text>Rev 2/26/2021
Conditional Format 40 ft price per case highlight red if higher than 20 ft.</text>
  </threadedComment>
  <threadedComment ref="H1" dT="2021-04-01T20:26:30.21" personId="{A9FD6D69-5615-420F-86B5-840917E3924A}" id="{8D2229BD-D5DC-406F-B440-6C440B10A2A3}" parentId="{D45E541F-94CA-4621-A651-EB69768A83C7}">
    <text>Rev 4/1/2021
Notes on how to round unit $ to create final offer price.</text>
  </threadedComment>
  <threadedComment ref="H1" dT="2021-04-22T21:36:49.79" personId="{A9FD6D69-5615-420F-86B5-840917E3924A}" id="{52F99EEE-B122-4B35-8645-9FC032003EAE}" parentId="{D45E541F-94CA-4621-A651-EB69768A83C7}">
    <text>Rev 4/22/2021
Add $20 pallet comment
change color format
add ceiling formula to round</text>
  </threadedComment>
  <threadedComment ref="H1" dT="2021-05-10T20:38:44.98" personId="{A9FD6D69-5615-420F-86B5-840917E3924A}" id="{E623AD5B-5640-4949-A99D-788173F75F60}" parentId="{D45E541F-94CA-4621-A651-EB69768A83C7}">
    <text>Rev 5/10/2021
remove pallet price to avoid different prices with different customers. Left note additional pallet fee.</text>
  </threadedComment>
  <threadedComment ref="H1" dT="2021-05-11T23:20:21.75" personId="{A9FD6D69-5615-420F-86B5-840917E3924A}" id="{142E288F-87BA-4BD1-A2D1-5C471A082B61}" parentId="{D45E541F-94CA-4621-A651-EB69768A83C7}">
    <text>Rev 5/11/2021
-add extra columns for 2 different freight rates
-remove comparison column &amp; Amazon columns at end.</text>
  </threadedComment>
  <threadedComment ref="H1" dT="2021-08-16T18:26:21.81" personId="{A9FD6D69-5615-420F-86B5-840917E3924A}" id="{1B7C6C8E-2774-4842-9691-19F99B1B6BD7}" parentId="{D45E541F-94CA-4621-A651-EB69768A83C7}">
    <text>rev 8/16/2021
-update cost sheet block to match recent CALC format
-Add extra Freight Section</text>
  </threadedComment>
  <threadedComment ref="H1" dT="2021-09-15T21:14:05.79" personId="{A9FD6D69-5615-420F-86B5-840917E3924A}" id="{39EB141C-9EFF-45A1-B99F-49CB1C9FE1AC}" parentId="{D45E541F-94CA-4621-A651-EB69768A83C7}">
    <text>rev 09/15/2021
-format tweaks</text>
  </threadedComment>
  <threadedComment ref="H1" dT="2022-01-19T19:48:55.22" personId="{A9FD6D69-5615-420F-86B5-840917E3924A}" id="{6188586F-A955-4688-8384-97C3D375C072}" parentId="{D45E541F-94CA-4621-A651-EB69768A83C7}">
    <text>Rev 19Jan2022
-Remove table and formula for Current delivered prices (no need since current delivered is already set)
-rearranged No. Column</text>
  </threadedComment>
  <threadedComment ref="H1" dT="2022-08-04T22:22:44.81" personId="{A9FD6D69-5615-420F-86B5-840917E3924A}" id="{16778A01-E610-48E2-A51D-678B89E7F31E}" parentId="{D45E541F-94CA-4621-A651-EB69768A83C7}">
    <text>Rev 04Aug2022
-match new format based on CALC rev 30Jul2022
-rename Pk column to "Mstr Cs Pk.Sz"
-add note regarding Petco Sellable Unit</text>
  </threadedComment>
  <threadedComment ref="BX5" dT="2021-10-29T09:21:08.04" personId="{A9FD6D69-5615-420F-86B5-840917E3924A}" id="{267AD2AB-870E-4C81-B924-2188091E8102}">
    <text>Tuna Line Fr8 per cs: $0.37
Chx Line Fr8 per cs: $0.38
VP Fr8 per cs: $0.47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595C-A0CB-4041-BCAE-9D1A46C69FBB}">
  <dimension ref="A1:BO64"/>
  <sheetViews>
    <sheetView tabSelected="1" topLeftCell="F1" zoomScaleNormal="100" workbookViewId="0">
      <selection activeCell="G5" sqref="G5:M5"/>
    </sheetView>
  </sheetViews>
  <sheetFormatPr defaultColWidth="10.625" defaultRowHeight="15.75" outlineLevelCol="1"/>
  <cols>
    <col min="1" max="1" width="4" style="6" hidden="1" customWidth="1" outlineLevel="1"/>
    <col min="2" max="2" width="18.625" style="6" hidden="1" customWidth="1" outlineLevel="1"/>
    <col min="3" max="4" width="10.625" style="6" hidden="1" customWidth="1" outlineLevel="1"/>
    <col min="5" max="5" width="18.875" style="6" hidden="1" customWidth="1" outlineLevel="1"/>
    <col min="6" max="6" width="3.875" style="6" customWidth="1" collapsed="1"/>
    <col min="7" max="7" width="4.5" style="6" customWidth="1"/>
    <col min="8" max="8" width="23.5" style="6" bestFit="1" customWidth="1"/>
    <col min="9" max="9" width="10.625" style="6"/>
    <col min="10" max="10" width="14.625" style="6" bestFit="1" customWidth="1"/>
    <col min="11" max="11" width="21.625" style="6" bestFit="1" customWidth="1"/>
    <col min="12" max="12" width="6.625" style="6" customWidth="1"/>
    <col min="13" max="13" width="11.75" style="6" customWidth="1"/>
    <col min="14" max="23" width="10.625" style="6" customWidth="1"/>
    <col min="24" max="26" width="10.625" style="6" hidden="1" customWidth="1" outlineLevel="1"/>
    <col min="27" max="27" width="12.5" style="6" hidden="1" customWidth="1" outlineLevel="1"/>
    <col min="28" max="29" width="10.625" style="6" hidden="1" customWidth="1" outlineLevel="1"/>
    <col min="30" max="33" width="13.75" style="6" hidden="1" customWidth="1" outlineLevel="1"/>
    <col min="34" max="35" width="13.25" style="6" hidden="1" customWidth="1" outlineLevel="1"/>
    <col min="36" max="36" width="14.75" style="6" hidden="1" customWidth="1" outlineLevel="1"/>
    <col min="37" max="37" width="13.25" style="6" hidden="1" customWidth="1" outlineLevel="1"/>
    <col min="38" max="38" width="15.875" style="6" hidden="1" customWidth="1" outlineLevel="1"/>
    <col min="39" max="39" width="2.375" style="6" hidden="1" customWidth="1" outlineLevel="1"/>
    <col min="40" max="41" width="10.625" style="6" hidden="1" customWidth="1" outlineLevel="1"/>
    <col min="42" max="43" width="11.375" style="6" hidden="1" customWidth="1" outlineLevel="1"/>
    <col min="44" max="45" width="10.625" style="6" hidden="1" customWidth="1" outlineLevel="1"/>
    <col min="46" max="47" width="11.375" style="6" hidden="1" customWidth="1" outlineLevel="1"/>
    <col min="48" max="48" width="2.125" style="6" hidden="1" customWidth="1" outlineLevel="1"/>
    <col min="49" max="52" width="11.375" style="6" hidden="1" customWidth="1" outlineLevel="1"/>
    <col min="53" max="53" width="1.125" style="6" hidden="1" customWidth="1" outlineLevel="1"/>
    <col min="54" max="61" width="12" style="6" hidden="1" customWidth="1" outlineLevel="1"/>
    <col min="62" max="62" width="1.625" style="6" hidden="1" customWidth="1" outlineLevel="1"/>
    <col min="63" max="66" width="9.625" style="6" hidden="1" customWidth="1" outlineLevel="1"/>
    <col min="67" max="67" width="10.625" style="6" collapsed="1"/>
    <col min="68" max="16384" width="10.625" style="6"/>
  </cols>
  <sheetData>
    <row r="1" spans="2:66" s="1" customFormat="1" ht="16.5" thickBot="1">
      <c r="H1" s="2" t="s">
        <v>0</v>
      </c>
      <c r="J1" s="3" t="s">
        <v>1</v>
      </c>
      <c r="L1" s="4"/>
      <c r="M1" s="4"/>
      <c r="AR1" s="5"/>
    </row>
    <row r="2" spans="2:66" ht="21.75" thickBot="1">
      <c r="G2" s="7"/>
      <c r="H2" s="7"/>
      <c r="I2" s="7"/>
      <c r="J2" s="7"/>
      <c r="K2" s="7"/>
      <c r="L2" s="7"/>
      <c r="M2" s="7"/>
      <c r="U2" s="8" t="s">
        <v>2</v>
      </c>
      <c r="V2" s="9"/>
      <c r="W2" s="10"/>
      <c r="X2" s="10"/>
      <c r="Y2" s="9"/>
      <c r="Z2" s="11"/>
      <c r="AA2" s="11"/>
      <c r="AB2" s="11"/>
      <c r="AC2" s="11"/>
      <c r="AD2" s="12">
        <v>0</v>
      </c>
      <c r="AE2" s="13" t="s">
        <v>3</v>
      </c>
      <c r="AF2" s="14"/>
      <c r="AG2" s="15"/>
      <c r="AH2" s="16">
        <v>0</v>
      </c>
      <c r="AI2" s="13" t="s">
        <v>3</v>
      </c>
      <c r="AJ2" s="14"/>
      <c r="AK2" s="15"/>
      <c r="AN2" s="17"/>
      <c r="BK2" s="18" t="s">
        <v>4</v>
      </c>
      <c r="BL2" s="19"/>
      <c r="BM2" s="19"/>
      <c r="BN2" s="20"/>
    </row>
    <row r="3" spans="2:66" ht="16.5" customHeight="1" thickBot="1">
      <c r="H3" s="21" t="s">
        <v>5</v>
      </c>
      <c r="U3" s="22" t="s">
        <v>6</v>
      </c>
      <c r="V3" s="23"/>
      <c r="W3" s="24"/>
      <c r="Y3" s="25" t="s">
        <v>7</v>
      </c>
      <c r="Z3" s="26"/>
      <c r="AA3" s="27"/>
      <c r="AB3" s="28"/>
      <c r="AC3" s="28"/>
      <c r="AD3" s="29">
        <v>0</v>
      </c>
      <c r="AE3" s="30" t="s">
        <v>8</v>
      </c>
      <c r="AF3" s="31"/>
      <c r="AG3" s="32"/>
      <c r="AH3" s="33">
        <v>0</v>
      </c>
      <c r="AI3" s="34" t="s">
        <v>8</v>
      </c>
      <c r="AJ3" s="35"/>
      <c r="AK3" s="36"/>
      <c r="AN3" s="37"/>
      <c r="AO3" s="38"/>
      <c r="AP3" s="38"/>
      <c r="AQ3" s="38"/>
      <c r="AR3" s="38"/>
      <c r="AS3" s="38"/>
      <c r="AT3" s="38"/>
      <c r="AU3" s="38"/>
      <c r="AV3" s="38"/>
      <c r="AW3" s="39" t="s">
        <v>9</v>
      </c>
      <c r="AX3" s="40"/>
      <c r="AY3" s="40"/>
      <c r="AZ3" s="41"/>
      <c r="BB3" s="38"/>
      <c r="BC3" s="38"/>
      <c r="BD3" s="38"/>
      <c r="BE3" s="38"/>
      <c r="BF3" s="38"/>
      <c r="BG3" s="38"/>
      <c r="BH3" s="38"/>
      <c r="BI3" s="38"/>
      <c r="BJ3" s="38"/>
      <c r="BK3" s="42" t="s">
        <v>10</v>
      </c>
      <c r="BL3" s="43"/>
      <c r="BM3" s="43"/>
      <c r="BN3" s="44"/>
    </row>
    <row r="4" spans="2:66" ht="39" customHeight="1" thickBot="1">
      <c r="G4" s="45" t="s">
        <v>11</v>
      </c>
      <c r="H4" s="46"/>
      <c r="I4" s="46"/>
      <c r="J4" s="46"/>
      <c r="K4" s="46"/>
      <c r="L4" s="46"/>
      <c r="M4" s="46"/>
      <c r="N4" s="47" t="s">
        <v>12</v>
      </c>
      <c r="O4" s="48" t="s">
        <v>13</v>
      </c>
      <c r="S4" s="49" t="s">
        <v>14</v>
      </c>
      <c r="T4" s="50" t="s">
        <v>15</v>
      </c>
      <c r="U4" s="51"/>
      <c r="V4" s="52"/>
      <c r="X4" s="53" t="s">
        <v>16</v>
      </c>
      <c r="Y4" s="54"/>
      <c r="Z4" s="55"/>
      <c r="AA4" s="56"/>
      <c r="AB4" s="57"/>
      <c r="AC4" s="58"/>
      <c r="AD4" s="59" t="s">
        <v>17</v>
      </c>
      <c r="AE4" s="60"/>
      <c r="AF4" s="60"/>
      <c r="AG4" s="61"/>
      <c r="AH4" s="62" t="s">
        <v>18</v>
      </c>
      <c r="AI4" s="63"/>
      <c r="AJ4" s="63"/>
      <c r="AK4" s="64"/>
      <c r="AL4" s="65"/>
      <c r="AM4" s="65"/>
      <c r="AN4" s="66" t="s">
        <v>19</v>
      </c>
      <c r="AO4" s="67"/>
      <c r="AP4" s="67"/>
      <c r="AQ4" s="67"/>
      <c r="AR4" s="67" t="s">
        <v>20</v>
      </c>
      <c r="AS4" s="67"/>
      <c r="AT4" s="67"/>
      <c r="AU4" s="68"/>
      <c r="AW4" s="69">
        <f>AD2</f>
        <v>0</v>
      </c>
      <c r="AX4" s="70"/>
      <c r="AY4" s="71">
        <f>AH2</f>
        <v>0</v>
      </c>
      <c r="AZ4" s="72"/>
      <c r="BA4" s="65"/>
      <c r="BB4" s="73" t="s">
        <v>21</v>
      </c>
      <c r="BC4" s="74"/>
      <c r="BD4" s="74"/>
      <c r="BE4" s="74"/>
      <c r="BF4" s="74" t="s">
        <v>22</v>
      </c>
      <c r="BG4" s="74"/>
      <c r="BH4" s="74"/>
      <c r="BI4" s="75"/>
      <c r="BK4" s="76">
        <v>0</v>
      </c>
      <c r="BL4" s="77"/>
      <c r="BM4" s="78">
        <v>0</v>
      </c>
      <c r="BN4" s="79"/>
    </row>
    <row r="5" spans="2:66" s="11" customFormat="1" ht="30.75" customHeight="1" thickBot="1">
      <c r="G5" s="80" t="s">
        <v>23</v>
      </c>
      <c r="H5" s="81"/>
      <c r="I5" s="81"/>
      <c r="J5" s="81"/>
      <c r="K5" s="81"/>
      <c r="L5" s="81"/>
      <c r="M5" s="82"/>
      <c r="N5" s="83" t="s">
        <v>24</v>
      </c>
      <c r="O5" s="74" t="s">
        <v>25</v>
      </c>
      <c r="P5" s="74" t="s">
        <v>26</v>
      </c>
      <c r="Q5" s="74" t="s">
        <v>27</v>
      </c>
      <c r="R5" s="74" t="s">
        <v>28</v>
      </c>
      <c r="S5" s="74" t="s">
        <v>29</v>
      </c>
      <c r="T5" s="84" t="s">
        <v>30</v>
      </c>
      <c r="U5" s="85" t="s">
        <v>31</v>
      </c>
      <c r="V5" s="86" t="s">
        <v>32</v>
      </c>
      <c r="W5" s="87"/>
      <c r="X5" s="88" t="s">
        <v>33</v>
      </c>
      <c r="Y5" s="89"/>
      <c r="Z5" s="90">
        <v>0.19</v>
      </c>
      <c r="AA5" s="91" t="s">
        <v>34</v>
      </c>
      <c r="AB5" s="92" t="s">
        <v>33</v>
      </c>
      <c r="AC5" s="93"/>
      <c r="AD5" s="94" t="s">
        <v>35</v>
      </c>
      <c r="AE5" s="95"/>
      <c r="AF5" s="96" t="s">
        <v>36</v>
      </c>
      <c r="AG5" s="95"/>
      <c r="AH5" s="97" t="s">
        <v>35</v>
      </c>
      <c r="AI5" s="98"/>
      <c r="AJ5" s="99" t="s">
        <v>37</v>
      </c>
      <c r="AK5" s="100"/>
      <c r="AL5" s="101"/>
      <c r="AM5" s="101"/>
      <c r="AN5" s="102" t="s">
        <v>38</v>
      </c>
      <c r="AO5" s="103"/>
      <c r="AP5" s="104" t="s">
        <v>36</v>
      </c>
      <c r="AQ5" s="103"/>
      <c r="AR5" s="103" t="s">
        <v>38</v>
      </c>
      <c r="AS5" s="103"/>
      <c r="AT5" s="104" t="s">
        <v>37</v>
      </c>
      <c r="AU5" s="105"/>
      <c r="AW5" s="106" t="s">
        <v>39</v>
      </c>
      <c r="AX5" s="107"/>
      <c r="AY5" s="108" t="s">
        <v>37</v>
      </c>
      <c r="AZ5" s="109"/>
      <c r="BA5" s="101"/>
      <c r="BB5" s="102" t="s">
        <v>38</v>
      </c>
      <c r="BC5" s="103"/>
      <c r="BD5" s="104" t="s">
        <v>36</v>
      </c>
      <c r="BE5" s="103"/>
      <c r="BF5" s="103" t="s">
        <v>38</v>
      </c>
      <c r="BG5" s="103"/>
      <c r="BH5" s="104" t="s">
        <v>37</v>
      </c>
      <c r="BI5" s="105"/>
      <c r="BK5" s="106" t="s">
        <v>36</v>
      </c>
      <c r="BL5" s="107"/>
      <c r="BM5" s="108" t="s">
        <v>37</v>
      </c>
      <c r="BN5" s="109"/>
    </row>
    <row r="6" spans="2:66" s="11" customFormat="1">
      <c r="B6" s="110" t="s">
        <v>40</v>
      </c>
      <c r="C6" s="111" t="s">
        <v>41</v>
      </c>
      <c r="D6" s="111" t="s">
        <v>42</v>
      </c>
      <c r="E6" s="112" t="s">
        <v>43</v>
      </c>
      <c r="G6" s="113" t="s">
        <v>44</v>
      </c>
      <c r="H6" s="114" t="s">
        <v>45</v>
      </c>
      <c r="I6" s="114" t="s">
        <v>46</v>
      </c>
      <c r="J6" s="114" t="s">
        <v>47</v>
      </c>
      <c r="K6" s="114" t="s">
        <v>48</v>
      </c>
      <c r="L6" s="114" t="s">
        <v>49</v>
      </c>
      <c r="M6" s="115" t="s">
        <v>50</v>
      </c>
      <c r="N6" s="116"/>
      <c r="O6" s="117"/>
      <c r="P6" s="117"/>
      <c r="Q6" s="117"/>
      <c r="R6" s="117"/>
      <c r="S6" s="117"/>
      <c r="T6" s="118"/>
      <c r="U6" s="119"/>
      <c r="V6" s="120" t="s">
        <v>51</v>
      </c>
      <c r="W6" s="121" t="s">
        <v>52</v>
      </c>
      <c r="X6" s="122" t="s">
        <v>51</v>
      </c>
      <c r="Y6" s="123" t="s">
        <v>52</v>
      </c>
      <c r="Z6" s="124" t="s">
        <v>53</v>
      </c>
      <c r="AA6" s="125"/>
      <c r="AB6" s="126" t="s">
        <v>51</v>
      </c>
      <c r="AC6" s="127" t="s">
        <v>52</v>
      </c>
      <c r="AD6" s="128" t="s">
        <v>51</v>
      </c>
      <c r="AE6" s="129" t="s">
        <v>52</v>
      </c>
      <c r="AF6" s="130" t="s">
        <v>51</v>
      </c>
      <c r="AG6" s="129" t="s">
        <v>52</v>
      </c>
      <c r="AH6" s="131" t="s">
        <v>51</v>
      </c>
      <c r="AI6" s="132" t="s">
        <v>52</v>
      </c>
      <c r="AJ6" s="131" t="s">
        <v>51</v>
      </c>
      <c r="AK6" s="133" t="s">
        <v>52</v>
      </c>
      <c r="AL6" s="101"/>
      <c r="AM6" s="101"/>
      <c r="AN6" s="134" t="s">
        <v>51</v>
      </c>
      <c r="AO6" s="135" t="s">
        <v>52</v>
      </c>
      <c r="AP6" s="135" t="s">
        <v>51</v>
      </c>
      <c r="AQ6" s="135" t="s">
        <v>52</v>
      </c>
      <c r="AR6" s="135" t="s">
        <v>51</v>
      </c>
      <c r="AS6" s="135" t="s">
        <v>52</v>
      </c>
      <c r="AT6" s="135" t="s">
        <v>51</v>
      </c>
      <c r="AU6" s="136" t="s">
        <v>52</v>
      </c>
      <c r="AW6" s="137" t="s">
        <v>51</v>
      </c>
      <c r="AX6" s="138" t="s">
        <v>52</v>
      </c>
      <c r="AY6" s="139" t="s">
        <v>51</v>
      </c>
      <c r="AZ6" s="140" t="s">
        <v>52</v>
      </c>
      <c r="BA6" s="101"/>
      <c r="BB6" s="134" t="s">
        <v>51</v>
      </c>
      <c r="BC6" s="135" t="s">
        <v>52</v>
      </c>
      <c r="BD6" s="135" t="s">
        <v>51</v>
      </c>
      <c r="BE6" s="135" t="s">
        <v>52</v>
      </c>
      <c r="BF6" s="135" t="s">
        <v>51</v>
      </c>
      <c r="BG6" s="135" t="s">
        <v>52</v>
      </c>
      <c r="BH6" s="135" t="s">
        <v>51</v>
      </c>
      <c r="BI6" s="136" t="s">
        <v>52</v>
      </c>
      <c r="BK6" s="137" t="s">
        <v>51</v>
      </c>
      <c r="BL6" s="138" t="s">
        <v>52</v>
      </c>
      <c r="BM6" s="139" t="s">
        <v>51</v>
      </c>
      <c r="BN6" s="140" t="s">
        <v>52</v>
      </c>
    </row>
    <row r="7" spans="2:66" s="144" customFormat="1">
      <c r="B7" s="141"/>
      <c r="C7" s="142"/>
      <c r="D7" s="142"/>
      <c r="E7" s="143"/>
      <c r="G7" s="145">
        <v>1</v>
      </c>
      <c r="H7" s="146"/>
      <c r="I7" s="146"/>
      <c r="J7" s="147"/>
      <c r="K7" s="148"/>
      <c r="L7" s="149"/>
      <c r="M7" s="150"/>
      <c r="N7" s="151"/>
      <c r="O7" s="152"/>
      <c r="P7" s="152"/>
      <c r="Q7" s="152"/>
      <c r="R7" s="152"/>
      <c r="S7" s="152"/>
      <c r="T7" s="152"/>
      <c r="U7" s="153">
        <f t="shared" ref="U7:U16" si="0">SUM(N7:T7)</f>
        <v>0</v>
      </c>
      <c r="V7" s="154">
        <f>(SUM(N7:T7))*1.006</f>
        <v>0</v>
      </c>
      <c r="W7" s="155" t="e">
        <f t="shared" ref="W7:W16" si="1">V7/M7</f>
        <v>#DIV/0!</v>
      </c>
      <c r="X7" s="156" t="e">
        <f t="shared" ref="X7:X16" si="2">Y7*M7</f>
        <v>#DIV/0!</v>
      </c>
      <c r="Y7" s="157" t="e">
        <f>W7/(1-Z5)+N("This is a comment: cell U points to Cost+Int per Unit cell")</f>
        <v>#DIV/0!</v>
      </c>
      <c r="Z7" s="158" t="e">
        <f t="shared" ref="Z7:Z16" si="3">(X7-V7)/X7</f>
        <v>#DIV/0!</v>
      </c>
      <c r="AA7" s="159" t="e">
        <f>(AB7-V7)/AB7</f>
        <v>#DIV/0!</v>
      </c>
      <c r="AB7" s="160" t="e">
        <f>AC7*M7</f>
        <v>#DIV/0!</v>
      </c>
      <c r="AC7" s="161" t="e">
        <f>MROUND(Y7,0.005)</f>
        <v>#DIV/0!</v>
      </c>
      <c r="AD7" s="162" t="e">
        <f>AD2/AD3</f>
        <v>#DIV/0!</v>
      </c>
      <c r="AE7" s="163" t="e">
        <f t="shared" ref="AE7:AE16" si="4">AD7/M7</f>
        <v>#DIV/0!</v>
      </c>
      <c r="AF7" s="163" t="e">
        <f>AG7*M7</f>
        <v>#DIV/0!</v>
      </c>
      <c r="AG7" s="163" t="e">
        <f>AE7+AC7</f>
        <v>#DIV/0!</v>
      </c>
      <c r="AH7" s="164" t="e">
        <f>AH2/AH3</f>
        <v>#DIV/0!</v>
      </c>
      <c r="AI7" s="163" t="e">
        <f>AH7/M7</f>
        <v>#DIV/0!</v>
      </c>
      <c r="AJ7" s="163" t="e">
        <f>AK7*M7</f>
        <v>#DIV/0!</v>
      </c>
      <c r="AK7" s="165" t="e">
        <f>AI7+AC7</f>
        <v>#DIV/0!</v>
      </c>
      <c r="AL7" s="101"/>
      <c r="AM7" s="101"/>
      <c r="AN7" s="166">
        <v>0</v>
      </c>
      <c r="AO7" s="167" t="e">
        <f t="shared" ref="AO7:AO16" si="5">AN7/M7</f>
        <v>#DIV/0!</v>
      </c>
      <c r="AP7" s="168" t="e">
        <f>AQ7*M7</f>
        <v>#DIV/0!</v>
      </c>
      <c r="AQ7" s="168" t="e">
        <f>AO7+AC7</f>
        <v>#DIV/0!</v>
      </c>
      <c r="AR7" s="169">
        <v>0</v>
      </c>
      <c r="AS7" s="167" t="e">
        <f t="shared" ref="AS7:AS16" si="6">AR7/M7</f>
        <v>#DIV/0!</v>
      </c>
      <c r="AT7" s="168" t="e">
        <f>AR7+AB7</f>
        <v>#DIV/0!</v>
      </c>
      <c r="AU7" s="170" t="e">
        <f t="shared" ref="AU7:AU16" si="7">AT7/M7</f>
        <v>#DIV/0!</v>
      </c>
      <c r="AW7" s="171" t="e">
        <f t="shared" ref="AW7:AW16" si="8">AX7*M7</f>
        <v>#DIV/0!</v>
      </c>
      <c r="AX7" s="172" t="e">
        <f t="shared" ref="AX7:AX16" si="9">MROUND(AQ7,0.005)</f>
        <v>#DIV/0!</v>
      </c>
      <c r="AY7" s="173" t="e">
        <f t="shared" ref="AY7:AY16" si="10">AZ7*M7</f>
        <v>#DIV/0!</v>
      </c>
      <c r="AZ7" s="174" t="e">
        <f>MROUND(AU7,0.005)</f>
        <v>#DIV/0!</v>
      </c>
      <c r="BA7" s="101"/>
      <c r="BB7" s="166">
        <v>0</v>
      </c>
      <c r="BC7" s="175" t="e">
        <f t="shared" ref="BC7:BC16" si="11">BB7/M7</f>
        <v>#DIV/0!</v>
      </c>
      <c r="BD7" s="168" t="e">
        <f>BB7+AB7</f>
        <v>#DIV/0!</v>
      </c>
      <c r="BE7" s="168" t="e">
        <f t="shared" ref="BE7:BE16" si="12">BD7/M7</f>
        <v>#DIV/0!</v>
      </c>
      <c r="BF7" s="169">
        <v>0</v>
      </c>
      <c r="BG7" s="175" t="e">
        <f t="shared" ref="BG7:BG16" si="13">BF7/M7</f>
        <v>#DIV/0!</v>
      </c>
      <c r="BH7" s="168" t="e">
        <f>BF7+AB7</f>
        <v>#DIV/0!</v>
      </c>
      <c r="BI7" s="170" t="e">
        <f t="shared" ref="BI7:BI16" si="14">BH7/M7</f>
        <v>#DIV/0!</v>
      </c>
      <c r="BK7" s="171" t="e">
        <f t="shared" ref="BK7:BK16" si="15">BL7*M7</f>
        <v>#DIV/0!</v>
      </c>
      <c r="BL7" s="172" t="e">
        <f>MROUND(BE7,0.005)</f>
        <v>#DIV/0!</v>
      </c>
      <c r="BM7" s="173" t="e">
        <f t="shared" ref="BM7:BM16" si="16">BN7*M7</f>
        <v>#DIV/0!</v>
      </c>
      <c r="BN7" s="174" t="e">
        <f>MROUND(BI7,0.005)</f>
        <v>#DIV/0!</v>
      </c>
    </row>
    <row r="8" spans="2:66" s="144" customFormat="1">
      <c r="B8" s="141"/>
      <c r="C8" s="142"/>
      <c r="D8" s="142"/>
      <c r="E8" s="143"/>
      <c r="G8" s="145">
        <v>2</v>
      </c>
      <c r="H8" s="146"/>
      <c r="I8" s="146"/>
      <c r="J8" s="147"/>
      <c r="K8" s="148"/>
      <c r="L8" s="149"/>
      <c r="M8" s="150"/>
      <c r="N8" s="151"/>
      <c r="O8" s="152"/>
      <c r="P8" s="152"/>
      <c r="Q8" s="152"/>
      <c r="R8" s="152"/>
      <c r="S8" s="152"/>
      <c r="T8" s="152"/>
      <c r="U8" s="153">
        <f t="shared" si="0"/>
        <v>0</v>
      </c>
      <c r="V8" s="154">
        <f t="shared" ref="V8:V16" si="17">(SUM(N8:T8))*1.006</f>
        <v>0</v>
      </c>
      <c r="W8" s="155" t="e">
        <f t="shared" si="1"/>
        <v>#DIV/0!</v>
      </c>
      <c r="X8" s="156" t="e">
        <f t="shared" si="2"/>
        <v>#DIV/0!</v>
      </c>
      <c r="Y8" s="157" t="e">
        <f>W8/(1-Z5)+N("This is a comment: cell U points to Cost+Int per Unit cell")</f>
        <v>#DIV/0!</v>
      </c>
      <c r="Z8" s="158" t="e">
        <f t="shared" si="3"/>
        <v>#DIV/0!</v>
      </c>
      <c r="AA8" s="159" t="e">
        <f t="shared" ref="AA8:AA16" si="18">(AB8-V8)/AB8</f>
        <v>#DIV/0!</v>
      </c>
      <c r="AB8" s="160" t="e">
        <f t="shared" ref="AB8:AB16" si="19">AC8*M8</f>
        <v>#DIV/0!</v>
      </c>
      <c r="AC8" s="161" t="e">
        <f t="shared" ref="AC8:AC16" si="20">MROUND(Y8,0.005)</f>
        <v>#DIV/0!</v>
      </c>
      <c r="AD8" s="162" t="e">
        <f>AD2/AD3</f>
        <v>#DIV/0!</v>
      </c>
      <c r="AE8" s="163" t="e">
        <f t="shared" si="4"/>
        <v>#DIV/0!</v>
      </c>
      <c r="AF8" s="163" t="e">
        <f t="shared" ref="AF8:AF16" si="21">AG8*M8</f>
        <v>#DIV/0!</v>
      </c>
      <c r="AG8" s="163" t="e">
        <f t="shared" ref="AG8:AG16" si="22">AE8+AC8</f>
        <v>#DIV/0!</v>
      </c>
      <c r="AH8" s="164" t="e">
        <f>AH2/AH3</f>
        <v>#DIV/0!</v>
      </c>
      <c r="AI8" s="163" t="e">
        <f t="shared" ref="AI8:AI16" si="23">AH8/M8</f>
        <v>#DIV/0!</v>
      </c>
      <c r="AJ8" s="163" t="e">
        <f t="shared" ref="AJ8:AJ16" si="24">AK8*M8</f>
        <v>#DIV/0!</v>
      </c>
      <c r="AK8" s="165" t="e">
        <f t="shared" ref="AK8:AK16" si="25">AI8+AC8</f>
        <v>#DIV/0!</v>
      </c>
      <c r="AL8" s="176"/>
      <c r="AM8" s="176"/>
      <c r="AN8" s="166">
        <v>0</v>
      </c>
      <c r="AO8" s="167" t="e">
        <f t="shared" si="5"/>
        <v>#DIV/0!</v>
      </c>
      <c r="AP8" s="168" t="e">
        <f t="shared" ref="AP8:AP16" si="26">AQ8*M8</f>
        <v>#DIV/0!</v>
      </c>
      <c r="AQ8" s="168" t="e">
        <f t="shared" ref="AQ8:AQ16" si="27">AO8+AC8</f>
        <v>#DIV/0!</v>
      </c>
      <c r="AR8" s="169">
        <v>0</v>
      </c>
      <c r="AS8" s="167" t="e">
        <f t="shared" si="6"/>
        <v>#DIV/0!</v>
      </c>
      <c r="AT8" s="168" t="e">
        <f t="shared" ref="AT8:AT16" si="28">AR8+AB8</f>
        <v>#DIV/0!</v>
      </c>
      <c r="AU8" s="170" t="e">
        <f t="shared" si="7"/>
        <v>#DIV/0!</v>
      </c>
      <c r="AW8" s="171" t="e">
        <f t="shared" si="8"/>
        <v>#DIV/0!</v>
      </c>
      <c r="AX8" s="172" t="e">
        <f t="shared" si="9"/>
        <v>#DIV/0!</v>
      </c>
      <c r="AY8" s="173" t="e">
        <f t="shared" si="10"/>
        <v>#DIV/0!</v>
      </c>
      <c r="AZ8" s="174" t="e">
        <f t="shared" ref="AZ8:AZ16" si="29">_xlfn.CEILING.MATH(AU8,0.005)</f>
        <v>#DIV/0!</v>
      </c>
      <c r="BA8" s="176"/>
      <c r="BB8" s="166">
        <v>0</v>
      </c>
      <c r="BC8" s="175" t="e">
        <f t="shared" si="11"/>
        <v>#DIV/0!</v>
      </c>
      <c r="BD8" s="168" t="e">
        <f t="shared" ref="BD8:BD16" si="30">BB8+AB8</f>
        <v>#DIV/0!</v>
      </c>
      <c r="BE8" s="168" t="e">
        <f t="shared" si="12"/>
        <v>#DIV/0!</v>
      </c>
      <c r="BF8" s="169">
        <v>0</v>
      </c>
      <c r="BG8" s="175" t="e">
        <f t="shared" si="13"/>
        <v>#DIV/0!</v>
      </c>
      <c r="BH8" s="168" t="e">
        <f t="shared" ref="BH8:BH16" si="31">BF8+AB8</f>
        <v>#DIV/0!</v>
      </c>
      <c r="BI8" s="170" t="e">
        <f t="shared" si="14"/>
        <v>#DIV/0!</v>
      </c>
      <c r="BK8" s="171" t="e">
        <f t="shared" si="15"/>
        <v>#DIV/0!</v>
      </c>
      <c r="BL8" s="172" t="e">
        <f t="shared" ref="BL8:BL16" si="32">MROUND(BE8,0.005)</f>
        <v>#DIV/0!</v>
      </c>
      <c r="BM8" s="173" t="e">
        <f t="shared" si="16"/>
        <v>#DIV/0!</v>
      </c>
      <c r="BN8" s="174" t="e">
        <f t="shared" ref="BN8:BN16" si="33">MROUND(BI8,0.005)</f>
        <v>#DIV/0!</v>
      </c>
    </row>
    <row r="9" spans="2:66" s="144" customFormat="1">
      <c r="B9" s="141"/>
      <c r="C9" s="142"/>
      <c r="D9" s="142"/>
      <c r="E9" s="143"/>
      <c r="G9" s="145">
        <v>3</v>
      </c>
      <c r="H9" s="146"/>
      <c r="I9" s="146"/>
      <c r="J9" s="147"/>
      <c r="K9" s="148"/>
      <c r="L9" s="149"/>
      <c r="M9" s="150"/>
      <c r="N9" s="151"/>
      <c r="O9" s="152"/>
      <c r="P9" s="152"/>
      <c r="Q9" s="152"/>
      <c r="R9" s="152"/>
      <c r="S9" s="152"/>
      <c r="T9" s="152"/>
      <c r="U9" s="153">
        <f t="shared" si="0"/>
        <v>0</v>
      </c>
      <c r="V9" s="154">
        <f t="shared" si="17"/>
        <v>0</v>
      </c>
      <c r="W9" s="155" t="e">
        <f t="shared" si="1"/>
        <v>#DIV/0!</v>
      </c>
      <c r="X9" s="156" t="e">
        <f t="shared" si="2"/>
        <v>#DIV/0!</v>
      </c>
      <c r="Y9" s="157" t="e">
        <f>W9/(1-Z5)+N("This is a comment: cell U points to Cost+Int per Unit cell")</f>
        <v>#DIV/0!</v>
      </c>
      <c r="Z9" s="158" t="e">
        <f t="shared" si="3"/>
        <v>#DIV/0!</v>
      </c>
      <c r="AA9" s="159" t="e">
        <f t="shared" si="18"/>
        <v>#DIV/0!</v>
      </c>
      <c r="AB9" s="160" t="e">
        <f t="shared" si="19"/>
        <v>#DIV/0!</v>
      </c>
      <c r="AC9" s="161" t="e">
        <f t="shared" si="20"/>
        <v>#DIV/0!</v>
      </c>
      <c r="AD9" s="162" t="e">
        <f>AD2/AD3</f>
        <v>#DIV/0!</v>
      </c>
      <c r="AE9" s="163" t="e">
        <f t="shared" si="4"/>
        <v>#DIV/0!</v>
      </c>
      <c r="AF9" s="163" t="e">
        <f t="shared" si="21"/>
        <v>#DIV/0!</v>
      </c>
      <c r="AG9" s="163" t="e">
        <f t="shared" si="22"/>
        <v>#DIV/0!</v>
      </c>
      <c r="AH9" s="164" t="e">
        <f>AH2/AH3</f>
        <v>#DIV/0!</v>
      </c>
      <c r="AI9" s="163" t="e">
        <f t="shared" si="23"/>
        <v>#DIV/0!</v>
      </c>
      <c r="AJ9" s="163" t="e">
        <f t="shared" si="24"/>
        <v>#DIV/0!</v>
      </c>
      <c r="AK9" s="165" t="e">
        <f t="shared" si="25"/>
        <v>#DIV/0!</v>
      </c>
      <c r="AL9" s="176"/>
      <c r="AM9" s="176"/>
      <c r="AN9" s="166">
        <v>0</v>
      </c>
      <c r="AO9" s="167" t="e">
        <f t="shared" si="5"/>
        <v>#DIV/0!</v>
      </c>
      <c r="AP9" s="168" t="e">
        <f t="shared" si="26"/>
        <v>#DIV/0!</v>
      </c>
      <c r="AQ9" s="168" t="e">
        <f t="shared" si="27"/>
        <v>#DIV/0!</v>
      </c>
      <c r="AR9" s="169">
        <v>0</v>
      </c>
      <c r="AS9" s="167" t="e">
        <f t="shared" si="6"/>
        <v>#DIV/0!</v>
      </c>
      <c r="AT9" s="168" t="e">
        <f t="shared" si="28"/>
        <v>#DIV/0!</v>
      </c>
      <c r="AU9" s="170" t="e">
        <f t="shared" si="7"/>
        <v>#DIV/0!</v>
      </c>
      <c r="AW9" s="171" t="e">
        <f t="shared" si="8"/>
        <v>#DIV/0!</v>
      </c>
      <c r="AX9" s="172" t="e">
        <f t="shared" si="9"/>
        <v>#DIV/0!</v>
      </c>
      <c r="AY9" s="173" t="e">
        <f t="shared" si="10"/>
        <v>#DIV/0!</v>
      </c>
      <c r="AZ9" s="174" t="e">
        <f t="shared" si="29"/>
        <v>#DIV/0!</v>
      </c>
      <c r="BA9" s="176"/>
      <c r="BB9" s="166">
        <v>0</v>
      </c>
      <c r="BC9" s="175" t="e">
        <f t="shared" si="11"/>
        <v>#DIV/0!</v>
      </c>
      <c r="BD9" s="168" t="e">
        <f t="shared" si="30"/>
        <v>#DIV/0!</v>
      </c>
      <c r="BE9" s="168" t="e">
        <f t="shared" si="12"/>
        <v>#DIV/0!</v>
      </c>
      <c r="BF9" s="169">
        <v>0</v>
      </c>
      <c r="BG9" s="175" t="e">
        <f t="shared" si="13"/>
        <v>#DIV/0!</v>
      </c>
      <c r="BH9" s="168" t="e">
        <f t="shared" si="31"/>
        <v>#DIV/0!</v>
      </c>
      <c r="BI9" s="170" t="e">
        <f t="shared" si="14"/>
        <v>#DIV/0!</v>
      </c>
      <c r="BK9" s="171" t="e">
        <f t="shared" si="15"/>
        <v>#DIV/0!</v>
      </c>
      <c r="BL9" s="172" t="e">
        <f t="shared" si="32"/>
        <v>#DIV/0!</v>
      </c>
      <c r="BM9" s="173" t="e">
        <f t="shared" si="16"/>
        <v>#DIV/0!</v>
      </c>
      <c r="BN9" s="174" t="e">
        <f t="shared" si="33"/>
        <v>#DIV/0!</v>
      </c>
    </row>
    <row r="10" spans="2:66" s="144" customFormat="1">
      <c r="B10" s="141"/>
      <c r="C10" s="142"/>
      <c r="D10" s="142"/>
      <c r="E10" s="143"/>
      <c r="G10" s="145">
        <v>4</v>
      </c>
      <c r="H10" s="146"/>
      <c r="I10" s="146"/>
      <c r="J10" s="147"/>
      <c r="K10" s="148"/>
      <c r="L10" s="149"/>
      <c r="M10" s="150"/>
      <c r="N10" s="151"/>
      <c r="O10" s="152"/>
      <c r="P10" s="152"/>
      <c r="Q10" s="152"/>
      <c r="R10" s="152"/>
      <c r="S10" s="152"/>
      <c r="T10" s="152"/>
      <c r="U10" s="153">
        <f t="shared" si="0"/>
        <v>0</v>
      </c>
      <c r="V10" s="154">
        <f t="shared" si="17"/>
        <v>0</v>
      </c>
      <c r="W10" s="155" t="e">
        <f t="shared" si="1"/>
        <v>#DIV/0!</v>
      </c>
      <c r="X10" s="156" t="e">
        <f t="shared" si="2"/>
        <v>#DIV/0!</v>
      </c>
      <c r="Y10" s="157" t="e">
        <f>W10/(1-Z5)+N("This is a comment: cell U points to Cost+Int per Unit cell")</f>
        <v>#DIV/0!</v>
      </c>
      <c r="Z10" s="158" t="e">
        <f t="shared" si="3"/>
        <v>#DIV/0!</v>
      </c>
      <c r="AA10" s="159" t="e">
        <f t="shared" si="18"/>
        <v>#DIV/0!</v>
      </c>
      <c r="AB10" s="160" t="e">
        <f t="shared" si="19"/>
        <v>#DIV/0!</v>
      </c>
      <c r="AC10" s="161" t="e">
        <f t="shared" si="20"/>
        <v>#DIV/0!</v>
      </c>
      <c r="AD10" s="162" t="e">
        <f>AD2/AD3</f>
        <v>#DIV/0!</v>
      </c>
      <c r="AE10" s="163" t="e">
        <f t="shared" si="4"/>
        <v>#DIV/0!</v>
      </c>
      <c r="AF10" s="163" t="e">
        <f t="shared" si="21"/>
        <v>#DIV/0!</v>
      </c>
      <c r="AG10" s="163" t="e">
        <f t="shared" si="22"/>
        <v>#DIV/0!</v>
      </c>
      <c r="AH10" s="164" t="e">
        <f>AH2/AH3</f>
        <v>#DIV/0!</v>
      </c>
      <c r="AI10" s="163" t="e">
        <f t="shared" si="23"/>
        <v>#DIV/0!</v>
      </c>
      <c r="AJ10" s="163" t="e">
        <f t="shared" si="24"/>
        <v>#DIV/0!</v>
      </c>
      <c r="AK10" s="165" t="e">
        <f t="shared" si="25"/>
        <v>#DIV/0!</v>
      </c>
      <c r="AL10" s="176"/>
      <c r="AM10" s="176"/>
      <c r="AN10" s="166">
        <v>0</v>
      </c>
      <c r="AO10" s="167" t="e">
        <f t="shared" si="5"/>
        <v>#DIV/0!</v>
      </c>
      <c r="AP10" s="168" t="e">
        <f t="shared" si="26"/>
        <v>#DIV/0!</v>
      </c>
      <c r="AQ10" s="168" t="e">
        <f t="shared" si="27"/>
        <v>#DIV/0!</v>
      </c>
      <c r="AR10" s="169">
        <v>0</v>
      </c>
      <c r="AS10" s="167" t="e">
        <f t="shared" si="6"/>
        <v>#DIV/0!</v>
      </c>
      <c r="AT10" s="168" t="e">
        <f t="shared" si="28"/>
        <v>#DIV/0!</v>
      </c>
      <c r="AU10" s="170" t="e">
        <f t="shared" si="7"/>
        <v>#DIV/0!</v>
      </c>
      <c r="AW10" s="171" t="e">
        <f t="shared" si="8"/>
        <v>#DIV/0!</v>
      </c>
      <c r="AX10" s="172" t="e">
        <f t="shared" si="9"/>
        <v>#DIV/0!</v>
      </c>
      <c r="AY10" s="173" t="e">
        <f t="shared" si="10"/>
        <v>#DIV/0!</v>
      </c>
      <c r="AZ10" s="174" t="e">
        <f t="shared" si="29"/>
        <v>#DIV/0!</v>
      </c>
      <c r="BA10" s="176"/>
      <c r="BB10" s="166">
        <v>0</v>
      </c>
      <c r="BC10" s="175" t="e">
        <f t="shared" si="11"/>
        <v>#DIV/0!</v>
      </c>
      <c r="BD10" s="168" t="e">
        <f t="shared" si="30"/>
        <v>#DIV/0!</v>
      </c>
      <c r="BE10" s="168" t="e">
        <f t="shared" si="12"/>
        <v>#DIV/0!</v>
      </c>
      <c r="BF10" s="169">
        <v>0</v>
      </c>
      <c r="BG10" s="175" t="e">
        <f t="shared" si="13"/>
        <v>#DIV/0!</v>
      </c>
      <c r="BH10" s="168" t="e">
        <f t="shared" si="31"/>
        <v>#DIV/0!</v>
      </c>
      <c r="BI10" s="170" t="e">
        <f t="shared" si="14"/>
        <v>#DIV/0!</v>
      </c>
      <c r="BK10" s="171" t="e">
        <f t="shared" si="15"/>
        <v>#DIV/0!</v>
      </c>
      <c r="BL10" s="172" t="e">
        <f t="shared" si="32"/>
        <v>#DIV/0!</v>
      </c>
      <c r="BM10" s="173" t="e">
        <f t="shared" si="16"/>
        <v>#DIV/0!</v>
      </c>
      <c r="BN10" s="174" t="e">
        <f t="shared" si="33"/>
        <v>#DIV/0!</v>
      </c>
    </row>
    <row r="11" spans="2:66" s="144" customFormat="1">
      <c r="B11" s="141"/>
      <c r="C11" s="142"/>
      <c r="D11" s="142"/>
      <c r="E11" s="143"/>
      <c r="G11" s="145">
        <v>5</v>
      </c>
      <c r="H11" s="146"/>
      <c r="I11" s="146"/>
      <c r="J11" s="147"/>
      <c r="K11" s="148"/>
      <c r="L11" s="149"/>
      <c r="M11" s="150"/>
      <c r="N11" s="151"/>
      <c r="O11" s="152"/>
      <c r="P11" s="152"/>
      <c r="Q11" s="152"/>
      <c r="R11" s="152"/>
      <c r="S11" s="152"/>
      <c r="T11" s="152"/>
      <c r="U11" s="153">
        <f t="shared" si="0"/>
        <v>0</v>
      </c>
      <c r="V11" s="154">
        <f t="shared" si="17"/>
        <v>0</v>
      </c>
      <c r="W11" s="155" t="e">
        <f t="shared" si="1"/>
        <v>#DIV/0!</v>
      </c>
      <c r="X11" s="156" t="e">
        <f t="shared" si="2"/>
        <v>#DIV/0!</v>
      </c>
      <c r="Y11" s="157" t="e">
        <f>W11/(1-Z5)+N("This is a comment: cell U points to Cost+Int per Unit cell")</f>
        <v>#DIV/0!</v>
      </c>
      <c r="Z11" s="158" t="e">
        <f t="shared" si="3"/>
        <v>#DIV/0!</v>
      </c>
      <c r="AA11" s="159" t="e">
        <f t="shared" si="18"/>
        <v>#DIV/0!</v>
      </c>
      <c r="AB11" s="160" t="e">
        <f t="shared" si="19"/>
        <v>#DIV/0!</v>
      </c>
      <c r="AC11" s="161" t="e">
        <f t="shared" si="20"/>
        <v>#DIV/0!</v>
      </c>
      <c r="AD11" s="162" t="e">
        <f>AD2/AD3</f>
        <v>#DIV/0!</v>
      </c>
      <c r="AE11" s="163" t="e">
        <f t="shared" si="4"/>
        <v>#DIV/0!</v>
      </c>
      <c r="AF11" s="163" t="e">
        <f t="shared" si="21"/>
        <v>#DIV/0!</v>
      </c>
      <c r="AG11" s="163" t="e">
        <f t="shared" si="22"/>
        <v>#DIV/0!</v>
      </c>
      <c r="AH11" s="164" t="e">
        <f>AH2/AH3</f>
        <v>#DIV/0!</v>
      </c>
      <c r="AI11" s="163" t="e">
        <f t="shared" si="23"/>
        <v>#DIV/0!</v>
      </c>
      <c r="AJ11" s="163" t="e">
        <f t="shared" si="24"/>
        <v>#DIV/0!</v>
      </c>
      <c r="AK11" s="165" t="e">
        <f t="shared" si="25"/>
        <v>#DIV/0!</v>
      </c>
      <c r="AL11" s="176"/>
      <c r="AM11" s="176"/>
      <c r="AN11" s="166">
        <v>0</v>
      </c>
      <c r="AO11" s="167" t="e">
        <f t="shared" si="5"/>
        <v>#DIV/0!</v>
      </c>
      <c r="AP11" s="168" t="e">
        <f t="shared" si="26"/>
        <v>#DIV/0!</v>
      </c>
      <c r="AQ11" s="168" t="e">
        <f t="shared" si="27"/>
        <v>#DIV/0!</v>
      </c>
      <c r="AR11" s="169">
        <v>0</v>
      </c>
      <c r="AS11" s="167" t="e">
        <f t="shared" si="6"/>
        <v>#DIV/0!</v>
      </c>
      <c r="AT11" s="168" t="e">
        <f t="shared" si="28"/>
        <v>#DIV/0!</v>
      </c>
      <c r="AU11" s="170" t="e">
        <f t="shared" si="7"/>
        <v>#DIV/0!</v>
      </c>
      <c r="AW11" s="171" t="e">
        <f t="shared" si="8"/>
        <v>#DIV/0!</v>
      </c>
      <c r="AX11" s="172" t="e">
        <f t="shared" si="9"/>
        <v>#DIV/0!</v>
      </c>
      <c r="AY11" s="173" t="e">
        <f t="shared" si="10"/>
        <v>#DIV/0!</v>
      </c>
      <c r="AZ11" s="174" t="e">
        <f t="shared" si="29"/>
        <v>#DIV/0!</v>
      </c>
      <c r="BA11" s="176"/>
      <c r="BB11" s="166">
        <v>0</v>
      </c>
      <c r="BC11" s="175" t="e">
        <f t="shared" si="11"/>
        <v>#DIV/0!</v>
      </c>
      <c r="BD11" s="168" t="e">
        <f t="shared" si="30"/>
        <v>#DIV/0!</v>
      </c>
      <c r="BE11" s="168" t="e">
        <f t="shared" si="12"/>
        <v>#DIV/0!</v>
      </c>
      <c r="BF11" s="169">
        <v>0</v>
      </c>
      <c r="BG11" s="175" t="e">
        <f t="shared" si="13"/>
        <v>#DIV/0!</v>
      </c>
      <c r="BH11" s="168" t="e">
        <f t="shared" si="31"/>
        <v>#DIV/0!</v>
      </c>
      <c r="BI11" s="170" t="e">
        <f t="shared" si="14"/>
        <v>#DIV/0!</v>
      </c>
      <c r="BK11" s="171" t="e">
        <f t="shared" si="15"/>
        <v>#DIV/0!</v>
      </c>
      <c r="BL11" s="172" t="e">
        <f t="shared" si="32"/>
        <v>#DIV/0!</v>
      </c>
      <c r="BM11" s="173" t="e">
        <f t="shared" si="16"/>
        <v>#DIV/0!</v>
      </c>
      <c r="BN11" s="174" t="e">
        <f t="shared" si="33"/>
        <v>#DIV/0!</v>
      </c>
    </row>
    <row r="12" spans="2:66" s="144" customFormat="1">
      <c r="B12" s="141"/>
      <c r="C12" s="142"/>
      <c r="D12" s="142"/>
      <c r="E12" s="143"/>
      <c r="G12" s="145">
        <v>6</v>
      </c>
      <c r="H12" s="146"/>
      <c r="I12" s="146"/>
      <c r="J12" s="147"/>
      <c r="K12" s="148"/>
      <c r="L12" s="149"/>
      <c r="M12" s="150"/>
      <c r="N12" s="151"/>
      <c r="O12" s="152"/>
      <c r="P12" s="152"/>
      <c r="Q12" s="152"/>
      <c r="R12" s="152"/>
      <c r="S12" s="152"/>
      <c r="T12" s="152"/>
      <c r="U12" s="153">
        <f t="shared" si="0"/>
        <v>0</v>
      </c>
      <c r="V12" s="154">
        <f t="shared" si="17"/>
        <v>0</v>
      </c>
      <c r="W12" s="155" t="e">
        <f t="shared" si="1"/>
        <v>#DIV/0!</v>
      </c>
      <c r="X12" s="156" t="e">
        <f t="shared" si="2"/>
        <v>#DIV/0!</v>
      </c>
      <c r="Y12" s="157" t="e">
        <f>W12/(1-Z5)+N("This is a comment: cell U points to Cost+Int per Unit cell")</f>
        <v>#DIV/0!</v>
      </c>
      <c r="Z12" s="158" t="e">
        <f t="shared" si="3"/>
        <v>#DIV/0!</v>
      </c>
      <c r="AA12" s="159" t="e">
        <f t="shared" si="18"/>
        <v>#DIV/0!</v>
      </c>
      <c r="AB12" s="160" t="e">
        <f t="shared" si="19"/>
        <v>#DIV/0!</v>
      </c>
      <c r="AC12" s="161" t="e">
        <f t="shared" si="20"/>
        <v>#DIV/0!</v>
      </c>
      <c r="AD12" s="162" t="e">
        <f>AD2/AD3</f>
        <v>#DIV/0!</v>
      </c>
      <c r="AE12" s="163" t="e">
        <f t="shared" si="4"/>
        <v>#DIV/0!</v>
      </c>
      <c r="AF12" s="163" t="e">
        <f t="shared" si="21"/>
        <v>#DIV/0!</v>
      </c>
      <c r="AG12" s="163" t="e">
        <f t="shared" si="22"/>
        <v>#DIV/0!</v>
      </c>
      <c r="AH12" s="164" t="e">
        <f>AH2/AH3</f>
        <v>#DIV/0!</v>
      </c>
      <c r="AI12" s="163" t="e">
        <f t="shared" si="23"/>
        <v>#DIV/0!</v>
      </c>
      <c r="AJ12" s="163" t="e">
        <f t="shared" si="24"/>
        <v>#DIV/0!</v>
      </c>
      <c r="AK12" s="165" t="e">
        <f t="shared" si="25"/>
        <v>#DIV/0!</v>
      </c>
      <c r="AL12" s="176"/>
      <c r="AM12" s="176"/>
      <c r="AN12" s="166">
        <v>0</v>
      </c>
      <c r="AO12" s="167" t="e">
        <f t="shared" si="5"/>
        <v>#DIV/0!</v>
      </c>
      <c r="AP12" s="168" t="e">
        <f t="shared" si="26"/>
        <v>#DIV/0!</v>
      </c>
      <c r="AQ12" s="168" t="e">
        <f t="shared" si="27"/>
        <v>#DIV/0!</v>
      </c>
      <c r="AR12" s="169">
        <v>0</v>
      </c>
      <c r="AS12" s="167" t="e">
        <f t="shared" si="6"/>
        <v>#DIV/0!</v>
      </c>
      <c r="AT12" s="168" t="e">
        <f t="shared" si="28"/>
        <v>#DIV/0!</v>
      </c>
      <c r="AU12" s="170" t="e">
        <f t="shared" si="7"/>
        <v>#DIV/0!</v>
      </c>
      <c r="AW12" s="171" t="e">
        <f t="shared" si="8"/>
        <v>#DIV/0!</v>
      </c>
      <c r="AX12" s="172" t="e">
        <f t="shared" si="9"/>
        <v>#DIV/0!</v>
      </c>
      <c r="AY12" s="173" t="e">
        <f t="shared" si="10"/>
        <v>#DIV/0!</v>
      </c>
      <c r="AZ12" s="174" t="e">
        <f t="shared" si="29"/>
        <v>#DIV/0!</v>
      </c>
      <c r="BA12" s="176"/>
      <c r="BB12" s="166">
        <v>0</v>
      </c>
      <c r="BC12" s="175" t="e">
        <f t="shared" si="11"/>
        <v>#DIV/0!</v>
      </c>
      <c r="BD12" s="168" t="e">
        <f t="shared" si="30"/>
        <v>#DIV/0!</v>
      </c>
      <c r="BE12" s="168" t="e">
        <f t="shared" si="12"/>
        <v>#DIV/0!</v>
      </c>
      <c r="BF12" s="169">
        <v>0</v>
      </c>
      <c r="BG12" s="175" t="e">
        <f t="shared" si="13"/>
        <v>#DIV/0!</v>
      </c>
      <c r="BH12" s="168" t="e">
        <f t="shared" si="31"/>
        <v>#DIV/0!</v>
      </c>
      <c r="BI12" s="170" t="e">
        <f t="shared" si="14"/>
        <v>#DIV/0!</v>
      </c>
      <c r="BK12" s="171" t="e">
        <f t="shared" si="15"/>
        <v>#DIV/0!</v>
      </c>
      <c r="BL12" s="172" t="e">
        <f t="shared" si="32"/>
        <v>#DIV/0!</v>
      </c>
      <c r="BM12" s="173" t="e">
        <f t="shared" si="16"/>
        <v>#DIV/0!</v>
      </c>
      <c r="BN12" s="174" t="e">
        <f t="shared" si="33"/>
        <v>#DIV/0!</v>
      </c>
    </row>
    <row r="13" spans="2:66" s="144" customFormat="1">
      <c r="B13" s="141"/>
      <c r="C13" s="142"/>
      <c r="D13" s="142"/>
      <c r="E13" s="143"/>
      <c r="G13" s="145">
        <v>7</v>
      </c>
      <c r="H13" s="146"/>
      <c r="I13" s="146"/>
      <c r="J13" s="147"/>
      <c r="K13" s="148"/>
      <c r="L13" s="149"/>
      <c r="M13" s="150"/>
      <c r="N13" s="151"/>
      <c r="O13" s="152"/>
      <c r="P13" s="152"/>
      <c r="Q13" s="152"/>
      <c r="R13" s="152"/>
      <c r="S13" s="152"/>
      <c r="T13" s="152"/>
      <c r="U13" s="153">
        <f t="shared" si="0"/>
        <v>0</v>
      </c>
      <c r="V13" s="154">
        <f t="shared" si="17"/>
        <v>0</v>
      </c>
      <c r="W13" s="155" t="e">
        <f t="shared" si="1"/>
        <v>#DIV/0!</v>
      </c>
      <c r="X13" s="156" t="e">
        <f t="shared" si="2"/>
        <v>#DIV/0!</v>
      </c>
      <c r="Y13" s="157" t="e">
        <f>W13/(1-Z5)+N("This is a comment: cell U points to Cost+Int per Unit cell")</f>
        <v>#DIV/0!</v>
      </c>
      <c r="Z13" s="158" t="e">
        <f t="shared" si="3"/>
        <v>#DIV/0!</v>
      </c>
      <c r="AA13" s="159" t="e">
        <f t="shared" si="18"/>
        <v>#DIV/0!</v>
      </c>
      <c r="AB13" s="160" t="e">
        <f t="shared" si="19"/>
        <v>#DIV/0!</v>
      </c>
      <c r="AC13" s="161" t="e">
        <f t="shared" si="20"/>
        <v>#DIV/0!</v>
      </c>
      <c r="AD13" s="162" t="e">
        <f>AD2/AD3</f>
        <v>#DIV/0!</v>
      </c>
      <c r="AE13" s="163" t="e">
        <f t="shared" si="4"/>
        <v>#DIV/0!</v>
      </c>
      <c r="AF13" s="163" t="e">
        <f t="shared" si="21"/>
        <v>#DIV/0!</v>
      </c>
      <c r="AG13" s="163" t="e">
        <f t="shared" si="22"/>
        <v>#DIV/0!</v>
      </c>
      <c r="AH13" s="164" t="e">
        <f>AH2/AH3</f>
        <v>#DIV/0!</v>
      </c>
      <c r="AI13" s="163" t="e">
        <f t="shared" si="23"/>
        <v>#DIV/0!</v>
      </c>
      <c r="AJ13" s="163" t="e">
        <f t="shared" si="24"/>
        <v>#DIV/0!</v>
      </c>
      <c r="AK13" s="165" t="e">
        <f t="shared" si="25"/>
        <v>#DIV/0!</v>
      </c>
      <c r="AL13" s="176"/>
      <c r="AM13" s="176"/>
      <c r="AN13" s="166">
        <v>0</v>
      </c>
      <c r="AO13" s="167" t="e">
        <f t="shared" si="5"/>
        <v>#DIV/0!</v>
      </c>
      <c r="AP13" s="168" t="e">
        <f t="shared" si="26"/>
        <v>#DIV/0!</v>
      </c>
      <c r="AQ13" s="168" t="e">
        <f t="shared" si="27"/>
        <v>#DIV/0!</v>
      </c>
      <c r="AR13" s="169">
        <v>0</v>
      </c>
      <c r="AS13" s="167" t="e">
        <f t="shared" si="6"/>
        <v>#DIV/0!</v>
      </c>
      <c r="AT13" s="168" t="e">
        <f t="shared" si="28"/>
        <v>#DIV/0!</v>
      </c>
      <c r="AU13" s="170" t="e">
        <f t="shared" si="7"/>
        <v>#DIV/0!</v>
      </c>
      <c r="AW13" s="171" t="e">
        <f t="shared" si="8"/>
        <v>#DIV/0!</v>
      </c>
      <c r="AX13" s="172" t="e">
        <f t="shared" si="9"/>
        <v>#DIV/0!</v>
      </c>
      <c r="AY13" s="173" t="e">
        <f t="shared" si="10"/>
        <v>#DIV/0!</v>
      </c>
      <c r="AZ13" s="174" t="e">
        <f t="shared" si="29"/>
        <v>#DIV/0!</v>
      </c>
      <c r="BA13" s="176"/>
      <c r="BB13" s="166">
        <v>0</v>
      </c>
      <c r="BC13" s="175" t="e">
        <f t="shared" si="11"/>
        <v>#DIV/0!</v>
      </c>
      <c r="BD13" s="168" t="e">
        <f t="shared" si="30"/>
        <v>#DIV/0!</v>
      </c>
      <c r="BE13" s="168" t="e">
        <f t="shared" si="12"/>
        <v>#DIV/0!</v>
      </c>
      <c r="BF13" s="169">
        <v>0</v>
      </c>
      <c r="BG13" s="175" t="e">
        <f t="shared" si="13"/>
        <v>#DIV/0!</v>
      </c>
      <c r="BH13" s="168" t="e">
        <f t="shared" si="31"/>
        <v>#DIV/0!</v>
      </c>
      <c r="BI13" s="170" t="e">
        <f t="shared" si="14"/>
        <v>#DIV/0!</v>
      </c>
      <c r="BK13" s="171" t="e">
        <f t="shared" si="15"/>
        <v>#DIV/0!</v>
      </c>
      <c r="BL13" s="172" t="e">
        <f t="shared" si="32"/>
        <v>#DIV/0!</v>
      </c>
      <c r="BM13" s="173" t="e">
        <f t="shared" si="16"/>
        <v>#DIV/0!</v>
      </c>
      <c r="BN13" s="174" t="e">
        <f t="shared" si="33"/>
        <v>#DIV/0!</v>
      </c>
    </row>
    <row r="14" spans="2:66" s="144" customFormat="1">
      <c r="B14" s="141"/>
      <c r="C14" s="142"/>
      <c r="D14" s="142"/>
      <c r="E14" s="143"/>
      <c r="G14" s="145">
        <v>8</v>
      </c>
      <c r="H14" s="146"/>
      <c r="I14" s="146"/>
      <c r="J14" s="147"/>
      <c r="K14" s="148"/>
      <c r="L14" s="149"/>
      <c r="M14" s="150"/>
      <c r="N14" s="151"/>
      <c r="O14" s="152"/>
      <c r="P14" s="152"/>
      <c r="Q14" s="152"/>
      <c r="R14" s="152"/>
      <c r="S14" s="152"/>
      <c r="T14" s="152"/>
      <c r="U14" s="153">
        <f t="shared" si="0"/>
        <v>0</v>
      </c>
      <c r="V14" s="154">
        <f t="shared" si="17"/>
        <v>0</v>
      </c>
      <c r="W14" s="155" t="e">
        <f t="shared" si="1"/>
        <v>#DIV/0!</v>
      </c>
      <c r="X14" s="156" t="e">
        <f t="shared" si="2"/>
        <v>#DIV/0!</v>
      </c>
      <c r="Y14" s="157" t="e">
        <f>W14/(1-Z5)+N("This is a comment: cell U points to Cost+Int per Unit cell")</f>
        <v>#DIV/0!</v>
      </c>
      <c r="Z14" s="158" t="e">
        <f t="shared" si="3"/>
        <v>#DIV/0!</v>
      </c>
      <c r="AA14" s="159" t="e">
        <f t="shared" si="18"/>
        <v>#DIV/0!</v>
      </c>
      <c r="AB14" s="160" t="e">
        <f t="shared" si="19"/>
        <v>#DIV/0!</v>
      </c>
      <c r="AC14" s="161" t="e">
        <f t="shared" si="20"/>
        <v>#DIV/0!</v>
      </c>
      <c r="AD14" s="162" t="e">
        <f>AD2/AD3</f>
        <v>#DIV/0!</v>
      </c>
      <c r="AE14" s="163" t="e">
        <f t="shared" si="4"/>
        <v>#DIV/0!</v>
      </c>
      <c r="AF14" s="163" t="e">
        <f t="shared" si="21"/>
        <v>#DIV/0!</v>
      </c>
      <c r="AG14" s="163" t="e">
        <f t="shared" si="22"/>
        <v>#DIV/0!</v>
      </c>
      <c r="AH14" s="164" t="e">
        <f>AH2/AH3</f>
        <v>#DIV/0!</v>
      </c>
      <c r="AI14" s="163" t="e">
        <f t="shared" si="23"/>
        <v>#DIV/0!</v>
      </c>
      <c r="AJ14" s="163" t="e">
        <f t="shared" si="24"/>
        <v>#DIV/0!</v>
      </c>
      <c r="AK14" s="165" t="e">
        <f t="shared" si="25"/>
        <v>#DIV/0!</v>
      </c>
      <c r="AL14" s="176"/>
      <c r="AM14" s="176"/>
      <c r="AN14" s="166">
        <v>0</v>
      </c>
      <c r="AO14" s="167" t="e">
        <f t="shared" si="5"/>
        <v>#DIV/0!</v>
      </c>
      <c r="AP14" s="168" t="e">
        <f t="shared" si="26"/>
        <v>#DIV/0!</v>
      </c>
      <c r="AQ14" s="168" t="e">
        <f t="shared" si="27"/>
        <v>#DIV/0!</v>
      </c>
      <c r="AR14" s="169">
        <v>0</v>
      </c>
      <c r="AS14" s="167" t="e">
        <f t="shared" si="6"/>
        <v>#DIV/0!</v>
      </c>
      <c r="AT14" s="168" t="e">
        <f t="shared" si="28"/>
        <v>#DIV/0!</v>
      </c>
      <c r="AU14" s="170" t="e">
        <f t="shared" si="7"/>
        <v>#DIV/0!</v>
      </c>
      <c r="AW14" s="171" t="e">
        <f t="shared" si="8"/>
        <v>#DIV/0!</v>
      </c>
      <c r="AX14" s="172" t="e">
        <f t="shared" si="9"/>
        <v>#DIV/0!</v>
      </c>
      <c r="AY14" s="173" t="e">
        <f t="shared" si="10"/>
        <v>#DIV/0!</v>
      </c>
      <c r="AZ14" s="174" t="e">
        <f t="shared" si="29"/>
        <v>#DIV/0!</v>
      </c>
      <c r="BA14" s="176"/>
      <c r="BB14" s="166">
        <v>0</v>
      </c>
      <c r="BC14" s="175" t="e">
        <f t="shared" si="11"/>
        <v>#DIV/0!</v>
      </c>
      <c r="BD14" s="168" t="e">
        <f t="shared" si="30"/>
        <v>#DIV/0!</v>
      </c>
      <c r="BE14" s="168" t="e">
        <f t="shared" si="12"/>
        <v>#DIV/0!</v>
      </c>
      <c r="BF14" s="169">
        <v>0</v>
      </c>
      <c r="BG14" s="175" t="e">
        <f t="shared" si="13"/>
        <v>#DIV/0!</v>
      </c>
      <c r="BH14" s="168" t="e">
        <f t="shared" si="31"/>
        <v>#DIV/0!</v>
      </c>
      <c r="BI14" s="170" t="e">
        <f t="shared" si="14"/>
        <v>#DIV/0!</v>
      </c>
      <c r="BK14" s="171" t="e">
        <f t="shared" si="15"/>
        <v>#DIV/0!</v>
      </c>
      <c r="BL14" s="172" t="e">
        <f t="shared" si="32"/>
        <v>#DIV/0!</v>
      </c>
      <c r="BM14" s="173" t="e">
        <f t="shared" si="16"/>
        <v>#DIV/0!</v>
      </c>
      <c r="BN14" s="174" t="e">
        <f t="shared" si="33"/>
        <v>#DIV/0!</v>
      </c>
    </row>
    <row r="15" spans="2:66" s="144" customFormat="1">
      <c r="B15" s="141"/>
      <c r="C15" s="142"/>
      <c r="D15" s="142"/>
      <c r="E15" s="143"/>
      <c r="G15" s="145">
        <v>9</v>
      </c>
      <c r="H15" s="146"/>
      <c r="I15" s="146"/>
      <c r="J15" s="147"/>
      <c r="K15" s="148"/>
      <c r="L15" s="149"/>
      <c r="M15" s="150"/>
      <c r="N15" s="151"/>
      <c r="O15" s="152"/>
      <c r="P15" s="152"/>
      <c r="Q15" s="152"/>
      <c r="R15" s="152"/>
      <c r="S15" s="152"/>
      <c r="T15" s="152"/>
      <c r="U15" s="153">
        <f t="shared" si="0"/>
        <v>0</v>
      </c>
      <c r="V15" s="154">
        <f t="shared" si="17"/>
        <v>0</v>
      </c>
      <c r="W15" s="155" t="e">
        <f t="shared" si="1"/>
        <v>#DIV/0!</v>
      </c>
      <c r="X15" s="156" t="e">
        <f t="shared" si="2"/>
        <v>#DIV/0!</v>
      </c>
      <c r="Y15" s="157" t="e">
        <f>W15/(1-Z5)+N("This is a comment: cell U points to Cost+Int per Unit cell")</f>
        <v>#DIV/0!</v>
      </c>
      <c r="Z15" s="158" t="e">
        <f t="shared" si="3"/>
        <v>#DIV/0!</v>
      </c>
      <c r="AA15" s="159" t="e">
        <f t="shared" si="18"/>
        <v>#DIV/0!</v>
      </c>
      <c r="AB15" s="160" t="e">
        <f t="shared" si="19"/>
        <v>#DIV/0!</v>
      </c>
      <c r="AC15" s="161" t="e">
        <f t="shared" si="20"/>
        <v>#DIV/0!</v>
      </c>
      <c r="AD15" s="162" t="e">
        <f>AD2/AD3</f>
        <v>#DIV/0!</v>
      </c>
      <c r="AE15" s="163" t="e">
        <f t="shared" si="4"/>
        <v>#DIV/0!</v>
      </c>
      <c r="AF15" s="163" t="e">
        <f t="shared" si="21"/>
        <v>#DIV/0!</v>
      </c>
      <c r="AG15" s="163" t="e">
        <f t="shared" si="22"/>
        <v>#DIV/0!</v>
      </c>
      <c r="AH15" s="164" t="e">
        <f>AH2/AH3</f>
        <v>#DIV/0!</v>
      </c>
      <c r="AI15" s="163" t="e">
        <f t="shared" si="23"/>
        <v>#DIV/0!</v>
      </c>
      <c r="AJ15" s="163" t="e">
        <f t="shared" si="24"/>
        <v>#DIV/0!</v>
      </c>
      <c r="AK15" s="165" t="e">
        <f t="shared" si="25"/>
        <v>#DIV/0!</v>
      </c>
      <c r="AL15" s="176"/>
      <c r="AM15" s="176"/>
      <c r="AN15" s="166">
        <v>0</v>
      </c>
      <c r="AO15" s="167" t="e">
        <f t="shared" si="5"/>
        <v>#DIV/0!</v>
      </c>
      <c r="AP15" s="168" t="e">
        <f t="shared" si="26"/>
        <v>#DIV/0!</v>
      </c>
      <c r="AQ15" s="168" t="e">
        <f t="shared" si="27"/>
        <v>#DIV/0!</v>
      </c>
      <c r="AR15" s="169">
        <v>0</v>
      </c>
      <c r="AS15" s="167" t="e">
        <f t="shared" si="6"/>
        <v>#DIV/0!</v>
      </c>
      <c r="AT15" s="168" t="e">
        <f t="shared" si="28"/>
        <v>#DIV/0!</v>
      </c>
      <c r="AU15" s="170" t="e">
        <f t="shared" si="7"/>
        <v>#DIV/0!</v>
      </c>
      <c r="AW15" s="171" t="e">
        <f t="shared" si="8"/>
        <v>#DIV/0!</v>
      </c>
      <c r="AX15" s="172" t="e">
        <f t="shared" si="9"/>
        <v>#DIV/0!</v>
      </c>
      <c r="AY15" s="173" t="e">
        <f t="shared" si="10"/>
        <v>#DIV/0!</v>
      </c>
      <c r="AZ15" s="174" t="e">
        <f t="shared" si="29"/>
        <v>#DIV/0!</v>
      </c>
      <c r="BA15" s="176"/>
      <c r="BB15" s="166">
        <v>0</v>
      </c>
      <c r="BC15" s="175" t="e">
        <f t="shared" si="11"/>
        <v>#DIV/0!</v>
      </c>
      <c r="BD15" s="168" t="e">
        <f t="shared" si="30"/>
        <v>#DIV/0!</v>
      </c>
      <c r="BE15" s="168" t="e">
        <f t="shared" si="12"/>
        <v>#DIV/0!</v>
      </c>
      <c r="BF15" s="169">
        <v>0</v>
      </c>
      <c r="BG15" s="175" t="e">
        <f t="shared" si="13"/>
        <v>#DIV/0!</v>
      </c>
      <c r="BH15" s="168" t="e">
        <f t="shared" si="31"/>
        <v>#DIV/0!</v>
      </c>
      <c r="BI15" s="170" t="e">
        <f t="shared" si="14"/>
        <v>#DIV/0!</v>
      </c>
      <c r="BK15" s="171" t="e">
        <f t="shared" si="15"/>
        <v>#DIV/0!</v>
      </c>
      <c r="BL15" s="172" t="e">
        <f t="shared" si="32"/>
        <v>#DIV/0!</v>
      </c>
      <c r="BM15" s="173" t="e">
        <f t="shared" si="16"/>
        <v>#DIV/0!</v>
      </c>
      <c r="BN15" s="174" t="e">
        <f t="shared" si="33"/>
        <v>#DIV/0!</v>
      </c>
    </row>
    <row r="16" spans="2:66" s="144" customFormat="1" ht="16.5" thickBot="1">
      <c r="B16" s="177"/>
      <c r="C16" s="178"/>
      <c r="D16" s="178"/>
      <c r="E16" s="179"/>
      <c r="G16" s="180">
        <v>10</v>
      </c>
      <c r="H16" s="181"/>
      <c r="I16" s="181"/>
      <c r="J16" s="182"/>
      <c r="K16" s="183"/>
      <c r="L16" s="184"/>
      <c r="M16" s="185"/>
      <c r="N16" s="186"/>
      <c r="O16" s="187"/>
      <c r="P16" s="187"/>
      <c r="Q16" s="187"/>
      <c r="R16" s="187"/>
      <c r="S16" s="187"/>
      <c r="T16" s="187"/>
      <c r="U16" s="188">
        <f t="shared" si="0"/>
        <v>0</v>
      </c>
      <c r="V16" s="189">
        <f t="shared" si="17"/>
        <v>0</v>
      </c>
      <c r="W16" s="190" t="e">
        <f t="shared" si="1"/>
        <v>#DIV/0!</v>
      </c>
      <c r="X16" s="191" t="e">
        <f t="shared" si="2"/>
        <v>#DIV/0!</v>
      </c>
      <c r="Y16" s="192" t="e">
        <f>W16/(1-Z5)+N("This is a comment: cell U points to Cost+Int per Unit cell")</f>
        <v>#DIV/0!</v>
      </c>
      <c r="Z16" s="193" t="e">
        <f t="shared" si="3"/>
        <v>#DIV/0!</v>
      </c>
      <c r="AA16" s="194" t="e">
        <f t="shared" si="18"/>
        <v>#DIV/0!</v>
      </c>
      <c r="AB16" s="195" t="e">
        <f t="shared" si="19"/>
        <v>#DIV/0!</v>
      </c>
      <c r="AC16" s="196" t="e">
        <f t="shared" si="20"/>
        <v>#DIV/0!</v>
      </c>
      <c r="AD16" s="197" t="e">
        <f>AD2/AD3</f>
        <v>#DIV/0!</v>
      </c>
      <c r="AE16" s="198" t="e">
        <f t="shared" si="4"/>
        <v>#DIV/0!</v>
      </c>
      <c r="AF16" s="198" t="e">
        <f t="shared" si="21"/>
        <v>#DIV/0!</v>
      </c>
      <c r="AG16" s="198" t="e">
        <f t="shared" si="22"/>
        <v>#DIV/0!</v>
      </c>
      <c r="AH16" s="199" t="e">
        <f>AH2/AH3</f>
        <v>#DIV/0!</v>
      </c>
      <c r="AI16" s="198" t="e">
        <f t="shared" si="23"/>
        <v>#DIV/0!</v>
      </c>
      <c r="AJ16" s="198" t="e">
        <f t="shared" si="24"/>
        <v>#DIV/0!</v>
      </c>
      <c r="AK16" s="200" t="e">
        <f t="shared" si="25"/>
        <v>#DIV/0!</v>
      </c>
      <c r="AL16" s="176"/>
      <c r="AM16" s="176"/>
      <c r="AN16" s="201">
        <v>0</v>
      </c>
      <c r="AO16" s="202" t="e">
        <f t="shared" si="5"/>
        <v>#DIV/0!</v>
      </c>
      <c r="AP16" s="203" t="e">
        <f t="shared" si="26"/>
        <v>#DIV/0!</v>
      </c>
      <c r="AQ16" s="203" t="e">
        <f t="shared" si="27"/>
        <v>#DIV/0!</v>
      </c>
      <c r="AR16" s="204">
        <v>0</v>
      </c>
      <c r="AS16" s="202" t="e">
        <f t="shared" si="6"/>
        <v>#DIV/0!</v>
      </c>
      <c r="AT16" s="203" t="e">
        <f t="shared" si="28"/>
        <v>#DIV/0!</v>
      </c>
      <c r="AU16" s="205" t="e">
        <f t="shared" si="7"/>
        <v>#DIV/0!</v>
      </c>
      <c r="AW16" s="206" t="e">
        <f t="shared" si="8"/>
        <v>#DIV/0!</v>
      </c>
      <c r="AX16" s="207" t="e">
        <f t="shared" si="9"/>
        <v>#DIV/0!</v>
      </c>
      <c r="AY16" s="208" t="e">
        <f t="shared" si="10"/>
        <v>#DIV/0!</v>
      </c>
      <c r="AZ16" s="209" t="e">
        <f t="shared" si="29"/>
        <v>#DIV/0!</v>
      </c>
      <c r="BA16" s="176"/>
      <c r="BB16" s="201">
        <v>0</v>
      </c>
      <c r="BC16" s="210" t="e">
        <f t="shared" si="11"/>
        <v>#DIV/0!</v>
      </c>
      <c r="BD16" s="203" t="e">
        <f t="shared" si="30"/>
        <v>#DIV/0!</v>
      </c>
      <c r="BE16" s="203" t="e">
        <f t="shared" si="12"/>
        <v>#DIV/0!</v>
      </c>
      <c r="BF16" s="204">
        <v>0</v>
      </c>
      <c r="BG16" s="210" t="e">
        <f t="shared" si="13"/>
        <v>#DIV/0!</v>
      </c>
      <c r="BH16" s="203" t="e">
        <f t="shared" si="31"/>
        <v>#DIV/0!</v>
      </c>
      <c r="BI16" s="205" t="e">
        <f t="shared" si="14"/>
        <v>#DIV/0!</v>
      </c>
      <c r="BK16" s="206" t="e">
        <f t="shared" si="15"/>
        <v>#DIV/0!</v>
      </c>
      <c r="BL16" s="207" t="e">
        <f t="shared" si="32"/>
        <v>#DIV/0!</v>
      </c>
      <c r="BM16" s="208" t="e">
        <f t="shared" si="16"/>
        <v>#DIV/0!</v>
      </c>
      <c r="BN16" s="209" t="e">
        <f t="shared" si="33"/>
        <v>#DIV/0!</v>
      </c>
    </row>
    <row r="17" spans="7:66" s="176" customFormat="1" ht="16.5" thickBot="1">
      <c r="AA17" s="211" t="e">
        <f>AVERAGE(AA7:AA16)</f>
        <v>#DIV/0!</v>
      </c>
      <c r="AN17" s="212" t="s">
        <v>54</v>
      </c>
      <c r="AO17" s="212"/>
      <c r="AP17" s="212"/>
      <c r="AQ17" s="213"/>
      <c r="AR17" s="212" t="s">
        <v>54</v>
      </c>
      <c r="AS17" s="212"/>
      <c r="AT17" s="212"/>
      <c r="AU17" s="213"/>
      <c r="AW17" s="214"/>
      <c r="AX17" s="214"/>
      <c r="BB17" s="212" t="s">
        <v>54</v>
      </c>
      <c r="BC17" s="215"/>
      <c r="BD17" s="215"/>
      <c r="BE17" s="213"/>
      <c r="BF17" s="212" t="s">
        <v>54</v>
      </c>
      <c r="BG17" s="216"/>
      <c r="BH17" s="216"/>
      <c r="BI17" s="6"/>
      <c r="BJ17" s="6"/>
      <c r="BK17" s="6"/>
      <c r="BL17" s="6"/>
      <c r="BM17" s="6"/>
      <c r="BN17" s="6"/>
    </row>
    <row r="18" spans="7:66" s="176" customFormat="1">
      <c r="G18" s="217" t="s">
        <v>55</v>
      </c>
      <c r="H18" s="218"/>
      <c r="I18" s="218"/>
      <c r="J18" s="218"/>
      <c r="K18" s="218"/>
      <c r="L18" s="218"/>
      <c r="M18" s="219"/>
      <c r="Z18" s="220"/>
      <c r="AA18" s="221" t="s">
        <v>56</v>
      </c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O18" s="101"/>
      <c r="AP18" s="101"/>
      <c r="AW18" s="214"/>
      <c r="AX18" s="214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7:66" s="176" customFormat="1">
      <c r="G19" s="222" t="s">
        <v>57</v>
      </c>
      <c r="M19" s="223"/>
      <c r="Y19" s="220"/>
      <c r="AO19" s="101"/>
      <c r="AP19" s="101"/>
      <c r="AW19" s="214"/>
      <c r="AX19" s="214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7:66" s="176" customFormat="1">
      <c r="G20" s="222"/>
      <c r="M20" s="223"/>
      <c r="Y20" s="220"/>
      <c r="AO20" s="101"/>
      <c r="AP20" s="101"/>
      <c r="AW20" s="214"/>
      <c r="AX20" s="214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</row>
    <row r="21" spans="7:66" s="176" customFormat="1" ht="16.5" thickBot="1">
      <c r="G21" s="224" t="s">
        <v>58</v>
      </c>
      <c r="H21" s="225"/>
      <c r="I21" s="225"/>
      <c r="J21" s="225"/>
      <c r="K21" s="225"/>
      <c r="L21" s="225"/>
      <c r="M21" s="226"/>
      <c r="Y21" s="220"/>
      <c r="AO21" s="101"/>
      <c r="AP21" s="101"/>
      <c r="AW21" s="214"/>
      <c r="AX21" s="214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7:66" s="176" customFormat="1"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</row>
    <row r="23" spans="7:66" s="1" customFormat="1">
      <c r="H23" s="2" t="s">
        <v>59</v>
      </c>
    </row>
    <row r="32" spans="7:66" s="1" customFormat="1" ht="16.5" thickBot="1">
      <c r="H32" s="2" t="s">
        <v>0</v>
      </c>
      <c r="AR32" s="5"/>
    </row>
    <row r="33" spans="2:66" ht="21.75" thickBot="1">
      <c r="G33" s="7"/>
      <c r="H33" s="7"/>
      <c r="I33" s="7"/>
      <c r="J33" s="7"/>
      <c r="K33" s="7"/>
      <c r="L33" s="7"/>
      <c r="M33" s="7"/>
      <c r="U33" s="8" t="s">
        <v>2</v>
      </c>
      <c r="V33" s="9"/>
      <c r="W33" s="10"/>
      <c r="X33" s="10"/>
      <c r="Y33" s="9"/>
      <c r="Z33" s="11"/>
      <c r="AA33" s="11"/>
      <c r="AB33" s="11"/>
      <c r="AC33" s="11"/>
      <c r="AD33" s="12">
        <v>0</v>
      </c>
      <c r="AE33" s="13" t="s">
        <v>3</v>
      </c>
      <c r="AF33" s="14"/>
      <c r="AG33" s="15"/>
      <c r="AH33" s="16">
        <v>0</v>
      </c>
      <c r="AI33" s="13" t="s">
        <v>3</v>
      </c>
      <c r="AJ33" s="14"/>
      <c r="AK33" s="15"/>
      <c r="AN33" s="17"/>
      <c r="BK33" s="18" t="s">
        <v>4</v>
      </c>
      <c r="BL33" s="19"/>
      <c r="BM33" s="19"/>
      <c r="BN33" s="20"/>
    </row>
    <row r="34" spans="2:66" ht="21.75" thickBot="1">
      <c r="H34" s="21" t="s">
        <v>5</v>
      </c>
      <c r="U34" s="22" t="s">
        <v>6</v>
      </c>
      <c r="V34" s="23"/>
      <c r="W34" s="24"/>
      <c r="Y34" s="25" t="s">
        <v>7</v>
      </c>
      <c r="Z34" s="26"/>
      <c r="AA34" s="27"/>
      <c r="AB34" s="28"/>
      <c r="AC34" s="28"/>
      <c r="AD34" s="29">
        <v>0</v>
      </c>
      <c r="AE34" s="30" t="s">
        <v>8</v>
      </c>
      <c r="AF34" s="31"/>
      <c r="AG34" s="32"/>
      <c r="AH34" s="33">
        <v>0</v>
      </c>
      <c r="AI34" s="34" t="s">
        <v>8</v>
      </c>
      <c r="AJ34" s="35"/>
      <c r="AK34" s="36"/>
      <c r="AN34" s="37"/>
      <c r="AO34" s="38"/>
      <c r="AP34" s="38"/>
      <c r="AQ34" s="38"/>
      <c r="AR34" s="38"/>
      <c r="AS34" s="38"/>
      <c r="AT34" s="38"/>
      <c r="AU34" s="38"/>
      <c r="AV34" s="38"/>
      <c r="AW34" s="39" t="s">
        <v>60</v>
      </c>
      <c r="AX34" s="40"/>
      <c r="AY34" s="40"/>
      <c r="AZ34" s="41"/>
      <c r="BB34" s="38"/>
      <c r="BC34" s="38"/>
      <c r="BD34" s="38"/>
      <c r="BE34" s="38"/>
      <c r="BF34" s="38"/>
      <c r="BG34" s="38"/>
      <c r="BH34" s="38"/>
      <c r="BI34" s="38"/>
      <c r="BJ34" s="38"/>
      <c r="BK34" s="42" t="s">
        <v>10</v>
      </c>
      <c r="BL34" s="43"/>
      <c r="BM34" s="43"/>
      <c r="BN34" s="44"/>
    </row>
    <row r="35" spans="2:66" ht="45" customHeight="1" thickBot="1">
      <c r="G35" s="227" t="s">
        <v>11</v>
      </c>
      <c r="H35" s="57"/>
      <c r="I35" s="57"/>
      <c r="J35" s="57"/>
      <c r="K35" s="57"/>
      <c r="L35" s="57"/>
      <c r="M35" s="57"/>
      <c r="N35" s="47" t="s">
        <v>12</v>
      </c>
      <c r="O35" s="48" t="s">
        <v>13</v>
      </c>
      <c r="S35" s="49" t="s">
        <v>14</v>
      </c>
      <c r="T35" s="50" t="s">
        <v>15</v>
      </c>
      <c r="U35" s="51"/>
      <c r="V35" s="52"/>
      <c r="X35" s="53" t="s">
        <v>61</v>
      </c>
      <c r="Y35" s="54"/>
      <c r="Z35" s="55"/>
      <c r="AA35" s="56"/>
      <c r="AB35" s="57"/>
      <c r="AC35" s="58"/>
      <c r="AD35" s="59" t="s">
        <v>17</v>
      </c>
      <c r="AE35" s="60"/>
      <c r="AF35" s="60"/>
      <c r="AG35" s="61"/>
      <c r="AH35" s="62" t="s">
        <v>18</v>
      </c>
      <c r="AI35" s="63"/>
      <c r="AJ35" s="63"/>
      <c r="AK35" s="64"/>
      <c r="AL35" s="65"/>
      <c r="AM35" s="65"/>
      <c r="AN35" s="228" t="s">
        <v>19</v>
      </c>
      <c r="AO35" s="229"/>
      <c r="AP35" s="229"/>
      <c r="AQ35" s="229"/>
      <c r="AR35" s="229" t="s">
        <v>20</v>
      </c>
      <c r="AS35" s="229"/>
      <c r="AT35" s="229"/>
      <c r="AU35" s="230"/>
      <c r="AW35" s="231">
        <v>0</v>
      </c>
      <c r="AX35" s="70"/>
      <c r="AY35" s="232">
        <v>0</v>
      </c>
      <c r="AZ35" s="72"/>
      <c r="BA35" s="65"/>
      <c r="BB35" s="233" t="s">
        <v>21</v>
      </c>
      <c r="BC35" s="234"/>
      <c r="BD35" s="234"/>
      <c r="BE35" s="234"/>
      <c r="BF35" s="234" t="s">
        <v>22</v>
      </c>
      <c r="BG35" s="234"/>
      <c r="BH35" s="234"/>
      <c r="BI35" s="235"/>
      <c r="BK35" s="76">
        <v>0</v>
      </c>
      <c r="BL35" s="77"/>
      <c r="BM35" s="78">
        <v>0</v>
      </c>
      <c r="BN35" s="79"/>
    </row>
    <row r="36" spans="2:66" s="11" customFormat="1" ht="30.75" customHeight="1" thickBot="1">
      <c r="G36" s="80" t="s">
        <v>23</v>
      </c>
      <c r="H36" s="81"/>
      <c r="I36" s="81"/>
      <c r="J36" s="81"/>
      <c r="K36" s="81"/>
      <c r="L36" s="81"/>
      <c r="M36" s="82"/>
      <c r="N36" s="83" t="s">
        <v>24</v>
      </c>
      <c r="O36" s="74" t="s">
        <v>25</v>
      </c>
      <c r="P36" s="74" t="s">
        <v>26</v>
      </c>
      <c r="Q36" s="74" t="s">
        <v>27</v>
      </c>
      <c r="R36" s="74" t="s">
        <v>28</v>
      </c>
      <c r="S36" s="74" t="s">
        <v>29</v>
      </c>
      <c r="T36" s="84" t="s">
        <v>30</v>
      </c>
      <c r="U36" s="85" t="s">
        <v>31</v>
      </c>
      <c r="V36" s="86" t="s">
        <v>32</v>
      </c>
      <c r="W36" s="87"/>
      <c r="X36" s="88" t="s">
        <v>33</v>
      </c>
      <c r="Y36" s="89"/>
      <c r="Z36" s="236">
        <v>0.18</v>
      </c>
      <c r="AA36" s="91" t="s">
        <v>34</v>
      </c>
      <c r="AB36" s="92" t="s">
        <v>33</v>
      </c>
      <c r="AC36" s="93"/>
      <c r="AD36" s="94" t="s">
        <v>35</v>
      </c>
      <c r="AE36" s="95"/>
      <c r="AF36" s="96" t="s">
        <v>36</v>
      </c>
      <c r="AG36" s="95"/>
      <c r="AH36" s="97" t="s">
        <v>35</v>
      </c>
      <c r="AI36" s="98"/>
      <c r="AJ36" s="99" t="s">
        <v>37</v>
      </c>
      <c r="AK36" s="100"/>
      <c r="AL36" s="101"/>
      <c r="AM36" s="101"/>
      <c r="AN36" s="102" t="s">
        <v>38</v>
      </c>
      <c r="AO36" s="103"/>
      <c r="AP36" s="104" t="s">
        <v>36</v>
      </c>
      <c r="AQ36" s="103"/>
      <c r="AR36" s="103" t="s">
        <v>38</v>
      </c>
      <c r="AS36" s="103"/>
      <c r="AT36" s="104" t="s">
        <v>37</v>
      </c>
      <c r="AU36" s="105"/>
      <c r="AW36" s="106" t="s">
        <v>39</v>
      </c>
      <c r="AX36" s="107"/>
      <c r="AY36" s="108" t="s">
        <v>37</v>
      </c>
      <c r="AZ36" s="109"/>
      <c r="BA36" s="101"/>
      <c r="BB36" s="102" t="s">
        <v>38</v>
      </c>
      <c r="BC36" s="103"/>
      <c r="BD36" s="104" t="s">
        <v>36</v>
      </c>
      <c r="BE36" s="103"/>
      <c r="BF36" s="103" t="s">
        <v>38</v>
      </c>
      <c r="BG36" s="103"/>
      <c r="BH36" s="104" t="s">
        <v>37</v>
      </c>
      <c r="BI36" s="105"/>
      <c r="BK36" s="106" t="s">
        <v>36</v>
      </c>
      <c r="BL36" s="107"/>
      <c r="BM36" s="108" t="s">
        <v>37</v>
      </c>
      <c r="BN36" s="109"/>
    </row>
    <row r="37" spans="2:66" s="11" customFormat="1">
      <c r="B37" s="110" t="s">
        <v>40</v>
      </c>
      <c r="C37" s="111" t="s">
        <v>41</v>
      </c>
      <c r="D37" s="111" t="s">
        <v>42</v>
      </c>
      <c r="E37" s="112" t="s">
        <v>43</v>
      </c>
      <c r="G37" s="113" t="s">
        <v>44</v>
      </c>
      <c r="H37" s="114" t="s">
        <v>45</v>
      </c>
      <c r="I37" s="114" t="s">
        <v>46</v>
      </c>
      <c r="J37" s="114" t="s">
        <v>47</v>
      </c>
      <c r="K37" s="114" t="s">
        <v>48</v>
      </c>
      <c r="L37" s="114" t="s">
        <v>49</v>
      </c>
      <c r="M37" s="115" t="s">
        <v>50</v>
      </c>
      <c r="N37" s="116"/>
      <c r="O37" s="117"/>
      <c r="P37" s="117"/>
      <c r="Q37" s="117"/>
      <c r="R37" s="117"/>
      <c r="S37" s="117"/>
      <c r="T37" s="118"/>
      <c r="U37" s="119"/>
      <c r="V37" s="120" t="s">
        <v>51</v>
      </c>
      <c r="W37" s="121" t="s">
        <v>52</v>
      </c>
      <c r="X37" s="237" t="s">
        <v>51</v>
      </c>
      <c r="Y37" s="238" t="s">
        <v>52</v>
      </c>
      <c r="Z37" s="239" t="s">
        <v>53</v>
      </c>
      <c r="AA37" s="125"/>
      <c r="AB37" s="126" t="s">
        <v>51</v>
      </c>
      <c r="AC37" s="127" t="s">
        <v>52</v>
      </c>
      <c r="AD37" s="128" t="s">
        <v>51</v>
      </c>
      <c r="AE37" s="129" t="s">
        <v>52</v>
      </c>
      <c r="AF37" s="130" t="s">
        <v>51</v>
      </c>
      <c r="AG37" s="129" t="s">
        <v>52</v>
      </c>
      <c r="AH37" s="131" t="s">
        <v>51</v>
      </c>
      <c r="AI37" s="132" t="s">
        <v>52</v>
      </c>
      <c r="AJ37" s="131" t="s">
        <v>51</v>
      </c>
      <c r="AK37" s="133" t="s">
        <v>52</v>
      </c>
      <c r="AL37" s="101"/>
      <c r="AM37" s="101"/>
      <c r="AN37" s="134" t="s">
        <v>51</v>
      </c>
      <c r="AO37" s="135" t="s">
        <v>52</v>
      </c>
      <c r="AP37" s="135" t="s">
        <v>51</v>
      </c>
      <c r="AQ37" s="135" t="s">
        <v>52</v>
      </c>
      <c r="AR37" s="135" t="s">
        <v>51</v>
      </c>
      <c r="AS37" s="135" t="s">
        <v>52</v>
      </c>
      <c r="AT37" s="135" t="s">
        <v>51</v>
      </c>
      <c r="AU37" s="136" t="s">
        <v>52</v>
      </c>
      <c r="AW37" s="137" t="s">
        <v>51</v>
      </c>
      <c r="AX37" s="138" t="s">
        <v>52</v>
      </c>
      <c r="AY37" s="139" t="s">
        <v>51</v>
      </c>
      <c r="AZ37" s="140" t="s">
        <v>52</v>
      </c>
      <c r="BA37" s="101"/>
      <c r="BB37" s="134" t="s">
        <v>51</v>
      </c>
      <c r="BC37" s="135" t="s">
        <v>52</v>
      </c>
      <c r="BD37" s="135" t="s">
        <v>51</v>
      </c>
      <c r="BE37" s="135" t="s">
        <v>52</v>
      </c>
      <c r="BF37" s="135" t="s">
        <v>51</v>
      </c>
      <c r="BG37" s="135" t="s">
        <v>52</v>
      </c>
      <c r="BH37" s="135" t="s">
        <v>51</v>
      </c>
      <c r="BI37" s="136" t="s">
        <v>52</v>
      </c>
      <c r="BK37" s="137" t="s">
        <v>51</v>
      </c>
      <c r="BL37" s="138" t="s">
        <v>52</v>
      </c>
      <c r="BM37" s="139" t="s">
        <v>51</v>
      </c>
      <c r="BN37" s="140" t="s">
        <v>52</v>
      </c>
    </row>
    <row r="38" spans="2:66" s="144" customFormat="1">
      <c r="B38" s="141"/>
      <c r="C38" s="142"/>
      <c r="D38" s="142"/>
      <c r="E38" s="143"/>
      <c r="G38" s="145">
        <v>1</v>
      </c>
      <c r="H38" s="146"/>
      <c r="I38" s="146"/>
      <c r="J38" s="147"/>
      <c r="K38" s="148"/>
      <c r="L38" s="149"/>
      <c r="M38" s="150"/>
      <c r="N38" s="151"/>
      <c r="O38" s="152"/>
      <c r="P38" s="152"/>
      <c r="Q38" s="152"/>
      <c r="R38" s="152"/>
      <c r="S38" s="152"/>
      <c r="T38" s="152"/>
      <c r="U38" s="153">
        <f t="shared" ref="U38:U57" si="34">SUM(N38:T38)</f>
        <v>0</v>
      </c>
      <c r="V38" s="154">
        <f>(SUM(N38:T38))*1.006</f>
        <v>0</v>
      </c>
      <c r="W38" s="155" t="e">
        <f t="shared" ref="W38:W57" si="35">V38/M38</f>
        <v>#DIV/0!</v>
      </c>
      <c r="X38" s="240" t="e">
        <f t="shared" ref="X38:X57" si="36">Y38*M38</f>
        <v>#DIV/0!</v>
      </c>
      <c r="Y38" s="241" t="e">
        <f>W38/(1-Z36)+N("This is a comment: cell U points to Cost+Int per Unit cell")</f>
        <v>#DIV/0!</v>
      </c>
      <c r="Z38" s="242" t="e">
        <f t="shared" ref="Z38:Z57" si="37">(X38-V38)/X38</f>
        <v>#DIV/0!</v>
      </c>
      <c r="AA38" s="159" t="e">
        <f>(AB38-V38)/AB38</f>
        <v>#DIV/0!</v>
      </c>
      <c r="AB38" s="160" t="e">
        <f>AC38*M38</f>
        <v>#DIV/0!</v>
      </c>
      <c r="AC38" s="161" t="e">
        <f>MROUND(Y38,0.005)</f>
        <v>#DIV/0!</v>
      </c>
      <c r="AD38" s="162" t="e">
        <f>AD33/AD34</f>
        <v>#DIV/0!</v>
      </c>
      <c r="AE38" s="163" t="e">
        <f t="shared" ref="AE38:AE57" si="38">AD38/M38</f>
        <v>#DIV/0!</v>
      </c>
      <c r="AF38" s="163" t="e">
        <f>AG38*M38</f>
        <v>#DIV/0!</v>
      </c>
      <c r="AG38" s="163" t="e">
        <f>AE38+AC38</f>
        <v>#DIV/0!</v>
      </c>
      <c r="AH38" s="164" t="e">
        <f>AH33/AH34</f>
        <v>#DIV/0!</v>
      </c>
      <c r="AI38" s="163" t="e">
        <f>AH38/M38</f>
        <v>#DIV/0!</v>
      </c>
      <c r="AJ38" s="163" t="e">
        <f>AK38*M38</f>
        <v>#DIV/0!</v>
      </c>
      <c r="AK38" s="165" t="e">
        <f>AI38+AC38</f>
        <v>#DIV/0!</v>
      </c>
      <c r="AL38" s="101"/>
      <c r="AM38" s="101"/>
      <c r="AN38" s="166">
        <v>0</v>
      </c>
      <c r="AO38" s="167" t="e">
        <f t="shared" ref="AO38:AO57" si="39">AN38/M38</f>
        <v>#DIV/0!</v>
      </c>
      <c r="AP38" s="243" t="e">
        <f>AQ38*M38</f>
        <v>#DIV/0!</v>
      </c>
      <c r="AQ38" s="168" t="e">
        <f>AO38+AC38</f>
        <v>#DIV/0!</v>
      </c>
      <c r="AR38" s="169">
        <v>0</v>
      </c>
      <c r="AS38" s="167" t="e">
        <f t="shared" ref="AS38:AS57" si="40">AR38/M38</f>
        <v>#DIV/0!</v>
      </c>
      <c r="AT38" s="243" t="e">
        <f t="shared" ref="AT38:AT57" si="41">AR38+AB38</f>
        <v>#DIV/0!</v>
      </c>
      <c r="AU38" s="170" t="e">
        <f t="shared" ref="AU38:AU57" si="42">AT38/M38</f>
        <v>#DIV/0!</v>
      </c>
      <c r="AW38" s="171" t="e">
        <f t="shared" ref="AW38:AW57" si="43">AX38*M38</f>
        <v>#DIV/0!</v>
      </c>
      <c r="AX38" s="172" t="e">
        <f t="shared" ref="AX38:AX57" si="44">MROUND(AQ38,0.005)</f>
        <v>#DIV/0!</v>
      </c>
      <c r="AY38" s="173" t="e">
        <f t="shared" ref="AY38:AY57" si="45">AZ38*M38</f>
        <v>#DIV/0!</v>
      </c>
      <c r="AZ38" s="174" t="e">
        <f t="shared" ref="AZ38:AZ57" si="46">MROUND(AU38,0.005)</f>
        <v>#DIV/0!</v>
      </c>
      <c r="BA38" s="101"/>
      <c r="BB38" s="166">
        <v>0</v>
      </c>
      <c r="BC38" s="175" t="e">
        <f t="shared" ref="BC38:BC57" si="47">BB38/M38</f>
        <v>#DIV/0!</v>
      </c>
      <c r="BD38" s="168" t="e">
        <f t="shared" ref="BD38:BD57" si="48">BB38+X38</f>
        <v>#DIV/0!</v>
      </c>
      <c r="BE38" s="168" t="e">
        <f t="shared" ref="BE38:BE57" si="49">BD38/M38</f>
        <v>#DIV/0!</v>
      </c>
      <c r="BF38" s="169">
        <v>0</v>
      </c>
      <c r="BG38" s="175" t="e">
        <f t="shared" ref="BG38:BG57" si="50">BF38/M38</f>
        <v>#DIV/0!</v>
      </c>
      <c r="BH38" s="168" t="e">
        <f t="shared" ref="BH38:BH57" si="51">BF38+X38</f>
        <v>#DIV/0!</v>
      </c>
      <c r="BI38" s="170" t="e">
        <f t="shared" ref="BI38:BI57" si="52">BH38/M38</f>
        <v>#DIV/0!</v>
      </c>
      <c r="BK38" s="171" t="e">
        <f t="shared" ref="BK38:BK57" si="53">BL38*M38</f>
        <v>#DIV/0!</v>
      </c>
      <c r="BL38" s="172" t="e">
        <f t="shared" ref="BL38:BL57" si="54">MROUND(BE38,0.005)</f>
        <v>#DIV/0!</v>
      </c>
      <c r="BM38" s="173" t="e">
        <f t="shared" ref="BM38:BM57" si="55">BN38*M38</f>
        <v>#DIV/0!</v>
      </c>
      <c r="BN38" s="174" t="e">
        <f t="shared" ref="BN38:BN57" si="56">MROUND(BI38,0.005)</f>
        <v>#DIV/0!</v>
      </c>
    </row>
    <row r="39" spans="2:66" s="144" customFormat="1">
      <c r="B39" s="141"/>
      <c r="C39" s="142"/>
      <c r="D39" s="142"/>
      <c r="E39" s="143"/>
      <c r="G39" s="145">
        <v>2</v>
      </c>
      <c r="H39" s="146"/>
      <c r="I39" s="146"/>
      <c r="J39" s="147"/>
      <c r="K39" s="148"/>
      <c r="L39" s="149"/>
      <c r="M39" s="150"/>
      <c r="N39" s="151"/>
      <c r="O39" s="152"/>
      <c r="P39" s="152"/>
      <c r="Q39" s="152"/>
      <c r="R39" s="152"/>
      <c r="S39" s="152"/>
      <c r="T39" s="152"/>
      <c r="U39" s="153">
        <f t="shared" si="34"/>
        <v>0</v>
      </c>
      <c r="V39" s="154">
        <f t="shared" ref="V39:V57" si="57">(SUM(N39:T39))*1.006</f>
        <v>0</v>
      </c>
      <c r="W39" s="155" t="e">
        <f t="shared" si="35"/>
        <v>#DIV/0!</v>
      </c>
      <c r="X39" s="240" t="e">
        <f t="shared" si="36"/>
        <v>#DIV/0!</v>
      </c>
      <c r="Y39" s="241" t="e">
        <f>W39/(1-Z36)+N("This is a comment: cell U points to Cost+Int per Unit cell")</f>
        <v>#DIV/0!</v>
      </c>
      <c r="Z39" s="242" t="e">
        <f t="shared" si="37"/>
        <v>#DIV/0!</v>
      </c>
      <c r="AA39" s="159" t="e">
        <f t="shared" ref="AA39:AA57" si="58">(AB39-V39)/AB39</f>
        <v>#DIV/0!</v>
      </c>
      <c r="AB39" s="160" t="e">
        <f t="shared" ref="AB39:AB57" si="59">AC39*M39</f>
        <v>#DIV/0!</v>
      </c>
      <c r="AC39" s="161" t="e">
        <f t="shared" ref="AC39:AC57" si="60">MROUND(Y39,0.005)</f>
        <v>#DIV/0!</v>
      </c>
      <c r="AD39" s="162" t="e">
        <f>AD33/AD34</f>
        <v>#DIV/0!</v>
      </c>
      <c r="AE39" s="163" t="e">
        <f t="shared" si="38"/>
        <v>#DIV/0!</v>
      </c>
      <c r="AF39" s="163" t="e">
        <f t="shared" ref="AF39:AF57" si="61">AG39*M39</f>
        <v>#DIV/0!</v>
      </c>
      <c r="AG39" s="163" t="e">
        <f t="shared" ref="AG39:AG57" si="62">AE39+AC39</f>
        <v>#DIV/0!</v>
      </c>
      <c r="AH39" s="164" t="e">
        <f>AH33/AH34</f>
        <v>#DIV/0!</v>
      </c>
      <c r="AI39" s="163" t="e">
        <f t="shared" ref="AI39:AI57" si="63">AH39/M39</f>
        <v>#DIV/0!</v>
      </c>
      <c r="AJ39" s="163" t="e">
        <f t="shared" ref="AJ39:AJ57" si="64">AK39*M39</f>
        <v>#DIV/0!</v>
      </c>
      <c r="AK39" s="165" t="e">
        <f t="shared" ref="AK39:AK57" si="65">AI39+AC39</f>
        <v>#DIV/0!</v>
      </c>
      <c r="AL39" s="176"/>
      <c r="AM39" s="176"/>
      <c r="AN39" s="166">
        <v>0</v>
      </c>
      <c r="AO39" s="167" t="e">
        <f t="shared" si="39"/>
        <v>#DIV/0!</v>
      </c>
      <c r="AP39" s="243" t="e">
        <f t="shared" ref="AP39:AP57" si="66">AQ39*M39</f>
        <v>#DIV/0!</v>
      </c>
      <c r="AQ39" s="168" t="e">
        <f t="shared" ref="AQ39:AQ57" si="67">AO39+AC39</f>
        <v>#DIV/0!</v>
      </c>
      <c r="AR39" s="169">
        <v>0</v>
      </c>
      <c r="AS39" s="167" t="e">
        <f t="shared" si="40"/>
        <v>#DIV/0!</v>
      </c>
      <c r="AT39" s="243" t="e">
        <f t="shared" si="41"/>
        <v>#DIV/0!</v>
      </c>
      <c r="AU39" s="170" t="e">
        <f t="shared" si="42"/>
        <v>#DIV/0!</v>
      </c>
      <c r="AW39" s="171" t="e">
        <f t="shared" si="43"/>
        <v>#DIV/0!</v>
      </c>
      <c r="AX39" s="172" t="e">
        <f t="shared" si="44"/>
        <v>#DIV/0!</v>
      </c>
      <c r="AY39" s="173" t="e">
        <f t="shared" si="45"/>
        <v>#DIV/0!</v>
      </c>
      <c r="AZ39" s="174" t="e">
        <f t="shared" si="46"/>
        <v>#DIV/0!</v>
      </c>
      <c r="BA39" s="176"/>
      <c r="BB39" s="166">
        <v>0</v>
      </c>
      <c r="BC39" s="175" t="e">
        <f t="shared" si="47"/>
        <v>#DIV/0!</v>
      </c>
      <c r="BD39" s="168" t="e">
        <f t="shared" si="48"/>
        <v>#DIV/0!</v>
      </c>
      <c r="BE39" s="168" t="e">
        <f t="shared" si="49"/>
        <v>#DIV/0!</v>
      </c>
      <c r="BF39" s="169">
        <v>0</v>
      </c>
      <c r="BG39" s="175" t="e">
        <f t="shared" si="50"/>
        <v>#DIV/0!</v>
      </c>
      <c r="BH39" s="168" t="e">
        <f t="shared" si="51"/>
        <v>#DIV/0!</v>
      </c>
      <c r="BI39" s="170" t="e">
        <f t="shared" si="52"/>
        <v>#DIV/0!</v>
      </c>
      <c r="BK39" s="171" t="e">
        <f t="shared" si="53"/>
        <v>#DIV/0!</v>
      </c>
      <c r="BL39" s="172" t="e">
        <f t="shared" si="54"/>
        <v>#DIV/0!</v>
      </c>
      <c r="BM39" s="173" t="e">
        <f t="shared" si="55"/>
        <v>#DIV/0!</v>
      </c>
      <c r="BN39" s="174" t="e">
        <f t="shared" si="56"/>
        <v>#DIV/0!</v>
      </c>
    </row>
    <row r="40" spans="2:66" s="144" customFormat="1">
      <c r="B40" s="141"/>
      <c r="C40" s="142"/>
      <c r="D40" s="142"/>
      <c r="E40" s="143"/>
      <c r="G40" s="145">
        <v>3</v>
      </c>
      <c r="H40" s="146"/>
      <c r="I40" s="146"/>
      <c r="J40" s="147"/>
      <c r="K40" s="148"/>
      <c r="L40" s="149"/>
      <c r="M40" s="150"/>
      <c r="N40" s="151"/>
      <c r="O40" s="152"/>
      <c r="P40" s="152"/>
      <c r="Q40" s="152"/>
      <c r="R40" s="152"/>
      <c r="S40" s="152"/>
      <c r="T40" s="152"/>
      <c r="U40" s="153">
        <f t="shared" si="34"/>
        <v>0</v>
      </c>
      <c r="V40" s="154">
        <f t="shared" si="57"/>
        <v>0</v>
      </c>
      <c r="W40" s="155" t="e">
        <f t="shared" si="35"/>
        <v>#DIV/0!</v>
      </c>
      <c r="X40" s="240" t="e">
        <f t="shared" si="36"/>
        <v>#DIV/0!</v>
      </c>
      <c r="Y40" s="241" t="e">
        <f>W40/(1-Z36)+N("This is a comment: cell U points to Cost+Int per Unit cell")</f>
        <v>#DIV/0!</v>
      </c>
      <c r="Z40" s="242" t="e">
        <f t="shared" si="37"/>
        <v>#DIV/0!</v>
      </c>
      <c r="AA40" s="159" t="e">
        <f t="shared" si="58"/>
        <v>#DIV/0!</v>
      </c>
      <c r="AB40" s="160" t="e">
        <f t="shared" si="59"/>
        <v>#DIV/0!</v>
      </c>
      <c r="AC40" s="161" t="e">
        <f t="shared" si="60"/>
        <v>#DIV/0!</v>
      </c>
      <c r="AD40" s="162" t="e">
        <f>AD33/AD34</f>
        <v>#DIV/0!</v>
      </c>
      <c r="AE40" s="163" t="e">
        <f t="shared" si="38"/>
        <v>#DIV/0!</v>
      </c>
      <c r="AF40" s="163" t="e">
        <f t="shared" si="61"/>
        <v>#DIV/0!</v>
      </c>
      <c r="AG40" s="163" t="e">
        <f t="shared" si="62"/>
        <v>#DIV/0!</v>
      </c>
      <c r="AH40" s="164" t="e">
        <f>AH33/AH34</f>
        <v>#DIV/0!</v>
      </c>
      <c r="AI40" s="163" t="e">
        <f t="shared" si="63"/>
        <v>#DIV/0!</v>
      </c>
      <c r="AJ40" s="163" t="e">
        <f t="shared" si="64"/>
        <v>#DIV/0!</v>
      </c>
      <c r="AK40" s="165" t="e">
        <f t="shared" si="65"/>
        <v>#DIV/0!</v>
      </c>
      <c r="AL40" s="176"/>
      <c r="AM40" s="176"/>
      <c r="AN40" s="166">
        <v>0</v>
      </c>
      <c r="AO40" s="167" t="e">
        <f t="shared" si="39"/>
        <v>#DIV/0!</v>
      </c>
      <c r="AP40" s="243" t="e">
        <f t="shared" si="66"/>
        <v>#DIV/0!</v>
      </c>
      <c r="AQ40" s="168" t="e">
        <f t="shared" si="67"/>
        <v>#DIV/0!</v>
      </c>
      <c r="AR40" s="169">
        <v>0</v>
      </c>
      <c r="AS40" s="167" t="e">
        <f t="shared" si="40"/>
        <v>#DIV/0!</v>
      </c>
      <c r="AT40" s="243" t="e">
        <f t="shared" si="41"/>
        <v>#DIV/0!</v>
      </c>
      <c r="AU40" s="170" t="e">
        <f t="shared" si="42"/>
        <v>#DIV/0!</v>
      </c>
      <c r="AW40" s="171" t="e">
        <f t="shared" si="43"/>
        <v>#DIV/0!</v>
      </c>
      <c r="AX40" s="172" t="e">
        <f t="shared" si="44"/>
        <v>#DIV/0!</v>
      </c>
      <c r="AY40" s="173" t="e">
        <f t="shared" si="45"/>
        <v>#DIV/0!</v>
      </c>
      <c r="AZ40" s="174" t="e">
        <f t="shared" si="46"/>
        <v>#DIV/0!</v>
      </c>
      <c r="BA40" s="176"/>
      <c r="BB40" s="166">
        <v>0</v>
      </c>
      <c r="BC40" s="175" t="e">
        <f t="shared" si="47"/>
        <v>#DIV/0!</v>
      </c>
      <c r="BD40" s="168" t="e">
        <f t="shared" si="48"/>
        <v>#DIV/0!</v>
      </c>
      <c r="BE40" s="168" t="e">
        <f t="shared" si="49"/>
        <v>#DIV/0!</v>
      </c>
      <c r="BF40" s="169">
        <v>0</v>
      </c>
      <c r="BG40" s="175" t="e">
        <f t="shared" si="50"/>
        <v>#DIV/0!</v>
      </c>
      <c r="BH40" s="168" t="e">
        <f t="shared" si="51"/>
        <v>#DIV/0!</v>
      </c>
      <c r="BI40" s="170" t="e">
        <f t="shared" si="52"/>
        <v>#DIV/0!</v>
      </c>
      <c r="BK40" s="171" t="e">
        <f t="shared" si="53"/>
        <v>#DIV/0!</v>
      </c>
      <c r="BL40" s="172" t="e">
        <f t="shared" si="54"/>
        <v>#DIV/0!</v>
      </c>
      <c r="BM40" s="173" t="e">
        <f t="shared" si="55"/>
        <v>#DIV/0!</v>
      </c>
      <c r="BN40" s="174" t="e">
        <f t="shared" si="56"/>
        <v>#DIV/0!</v>
      </c>
    </row>
    <row r="41" spans="2:66" s="144" customFormat="1">
      <c r="B41" s="141"/>
      <c r="C41" s="142"/>
      <c r="D41" s="142"/>
      <c r="E41" s="143"/>
      <c r="G41" s="145">
        <v>4</v>
      </c>
      <c r="H41" s="146"/>
      <c r="I41" s="146"/>
      <c r="J41" s="147"/>
      <c r="K41" s="148"/>
      <c r="L41" s="149"/>
      <c r="M41" s="150"/>
      <c r="N41" s="151"/>
      <c r="O41" s="152"/>
      <c r="P41" s="152"/>
      <c r="Q41" s="152"/>
      <c r="R41" s="152"/>
      <c r="S41" s="152"/>
      <c r="T41" s="152"/>
      <c r="U41" s="153">
        <f t="shared" si="34"/>
        <v>0</v>
      </c>
      <c r="V41" s="154">
        <f t="shared" si="57"/>
        <v>0</v>
      </c>
      <c r="W41" s="155" t="e">
        <f t="shared" si="35"/>
        <v>#DIV/0!</v>
      </c>
      <c r="X41" s="240" t="e">
        <f t="shared" si="36"/>
        <v>#DIV/0!</v>
      </c>
      <c r="Y41" s="241" t="e">
        <f>W41/(1-Z36)+N("This is a comment: cell U points to Cost+Int per Unit cell")</f>
        <v>#DIV/0!</v>
      </c>
      <c r="Z41" s="242" t="e">
        <f t="shared" si="37"/>
        <v>#DIV/0!</v>
      </c>
      <c r="AA41" s="159" t="e">
        <f t="shared" si="58"/>
        <v>#DIV/0!</v>
      </c>
      <c r="AB41" s="160" t="e">
        <f t="shared" si="59"/>
        <v>#DIV/0!</v>
      </c>
      <c r="AC41" s="161" t="e">
        <f t="shared" si="60"/>
        <v>#DIV/0!</v>
      </c>
      <c r="AD41" s="162" t="e">
        <f>AD33/AD34</f>
        <v>#DIV/0!</v>
      </c>
      <c r="AE41" s="163" t="e">
        <f t="shared" si="38"/>
        <v>#DIV/0!</v>
      </c>
      <c r="AF41" s="163" t="e">
        <f t="shared" si="61"/>
        <v>#DIV/0!</v>
      </c>
      <c r="AG41" s="163" t="e">
        <f t="shared" si="62"/>
        <v>#DIV/0!</v>
      </c>
      <c r="AH41" s="164" t="e">
        <f>AH33/AH34</f>
        <v>#DIV/0!</v>
      </c>
      <c r="AI41" s="163" t="e">
        <f t="shared" si="63"/>
        <v>#DIV/0!</v>
      </c>
      <c r="AJ41" s="163" t="e">
        <f t="shared" si="64"/>
        <v>#DIV/0!</v>
      </c>
      <c r="AK41" s="165" t="e">
        <f t="shared" si="65"/>
        <v>#DIV/0!</v>
      </c>
      <c r="AL41" s="176"/>
      <c r="AM41" s="176"/>
      <c r="AN41" s="166">
        <v>0</v>
      </c>
      <c r="AO41" s="167" t="e">
        <f t="shared" si="39"/>
        <v>#DIV/0!</v>
      </c>
      <c r="AP41" s="243" t="e">
        <f t="shared" si="66"/>
        <v>#DIV/0!</v>
      </c>
      <c r="AQ41" s="168" t="e">
        <f t="shared" si="67"/>
        <v>#DIV/0!</v>
      </c>
      <c r="AR41" s="169">
        <v>0</v>
      </c>
      <c r="AS41" s="167" t="e">
        <f t="shared" si="40"/>
        <v>#DIV/0!</v>
      </c>
      <c r="AT41" s="243" t="e">
        <f t="shared" si="41"/>
        <v>#DIV/0!</v>
      </c>
      <c r="AU41" s="170" t="e">
        <f t="shared" si="42"/>
        <v>#DIV/0!</v>
      </c>
      <c r="AW41" s="171" t="e">
        <f t="shared" si="43"/>
        <v>#DIV/0!</v>
      </c>
      <c r="AX41" s="172" t="e">
        <f t="shared" si="44"/>
        <v>#DIV/0!</v>
      </c>
      <c r="AY41" s="173" t="e">
        <f t="shared" si="45"/>
        <v>#DIV/0!</v>
      </c>
      <c r="AZ41" s="174" t="e">
        <f t="shared" si="46"/>
        <v>#DIV/0!</v>
      </c>
      <c r="BA41" s="176"/>
      <c r="BB41" s="166">
        <v>0</v>
      </c>
      <c r="BC41" s="175" t="e">
        <f t="shared" si="47"/>
        <v>#DIV/0!</v>
      </c>
      <c r="BD41" s="168" t="e">
        <f t="shared" si="48"/>
        <v>#DIV/0!</v>
      </c>
      <c r="BE41" s="168" t="e">
        <f t="shared" si="49"/>
        <v>#DIV/0!</v>
      </c>
      <c r="BF41" s="169">
        <v>0</v>
      </c>
      <c r="BG41" s="175" t="e">
        <f t="shared" si="50"/>
        <v>#DIV/0!</v>
      </c>
      <c r="BH41" s="168" t="e">
        <f t="shared" si="51"/>
        <v>#DIV/0!</v>
      </c>
      <c r="BI41" s="170" t="e">
        <f t="shared" si="52"/>
        <v>#DIV/0!</v>
      </c>
      <c r="BK41" s="171" t="e">
        <f t="shared" si="53"/>
        <v>#DIV/0!</v>
      </c>
      <c r="BL41" s="172" t="e">
        <f t="shared" si="54"/>
        <v>#DIV/0!</v>
      </c>
      <c r="BM41" s="173" t="e">
        <f t="shared" si="55"/>
        <v>#DIV/0!</v>
      </c>
      <c r="BN41" s="174" t="e">
        <f t="shared" si="56"/>
        <v>#DIV/0!</v>
      </c>
    </row>
    <row r="42" spans="2:66" s="144" customFormat="1">
      <c r="B42" s="141"/>
      <c r="C42" s="142"/>
      <c r="D42" s="142"/>
      <c r="E42" s="143"/>
      <c r="G42" s="145">
        <v>5</v>
      </c>
      <c r="H42" s="146"/>
      <c r="I42" s="146"/>
      <c r="J42" s="147"/>
      <c r="K42" s="148"/>
      <c r="L42" s="149"/>
      <c r="M42" s="150"/>
      <c r="N42" s="151"/>
      <c r="O42" s="152"/>
      <c r="P42" s="152"/>
      <c r="Q42" s="152"/>
      <c r="R42" s="152"/>
      <c r="S42" s="152"/>
      <c r="T42" s="152"/>
      <c r="U42" s="153">
        <f t="shared" si="34"/>
        <v>0</v>
      </c>
      <c r="V42" s="154">
        <f t="shared" si="57"/>
        <v>0</v>
      </c>
      <c r="W42" s="155" t="e">
        <f t="shared" si="35"/>
        <v>#DIV/0!</v>
      </c>
      <c r="X42" s="240" t="e">
        <f t="shared" si="36"/>
        <v>#DIV/0!</v>
      </c>
      <c r="Y42" s="241" t="e">
        <f>W42/(1-Z36)+N("This is a comment: cell U points to Cost+Int per Unit cell")</f>
        <v>#DIV/0!</v>
      </c>
      <c r="Z42" s="242" t="e">
        <f t="shared" si="37"/>
        <v>#DIV/0!</v>
      </c>
      <c r="AA42" s="159" t="e">
        <f t="shared" si="58"/>
        <v>#DIV/0!</v>
      </c>
      <c r="AB42" s="160" t="e">
        <f t="shared" si="59"/>
        <v>#DIV/0!</v>
      </c>
      <c r="AC42" s="161" t="e">
        <f t="shared" si="60"/>
        <v>#DIV/0!</v>
      </c>
      <c r="AD42" s="162" t="e">
        <f>AD33/AD34</f>
        <v>#DIV/0!</v>
      </c>
      <c r="AE42" s="163" t="e">
        <f t="shared" si="38"/>
        <v>#DIV/0!</v>
      </c>
      <c r="AF42" s="163" t="e">
        <f t="shared" si="61"/>
        <v>#DIV/0!</v>
      </c>
      <c r="AG42" s="163" t="e">
        <f t="shared" si="62"/>
        <v>#DIV/0!</v>
      </c>
      <c r="AH42" s="164" t="e">
        <f>AH33/AH34</f>
        <v>#DIV/0!</v>
      </c>
      <c r="AI42" s="163" t="e">
        <f t="shared" si="63"/>
        <v>#DIV/0!</v>
      </c>
      <c r="AJ42" s="163" t="e">
        <f t="shared" si="64"/>
        <v>#DIV/0!</v>
      </c>
      <c r="AK42" s="165" t="e">
        <f t="shared" si="65"/>
        <v>#DIV/0!</v>
      </c>
      <c r="AL42" s="176"/>
      <c r="AM42" s="176"/>
      <c r="AN42" s="166">
        <v>0</v>
      </c>
      <c r="AO42" s="167" t="e">
        <f t="shared" si="39"/>
        <v>#DIV/0!</v>
      </c>
      <c r="AP42" s="243" t="e">
        <f t="shared" si="66"/>
        <v>#DIV/0!</v>
      </c>
      <c r="AQ42" s="168" t="e">
        <f t="shared" si="67"/>
        <v>#DIV/0!</v>
      </c>
      <c r="AR42" s="169">
        <v>0</v>
      </c>
      <c r="AS42" s="167" t="e">
        <f t="shared" si="40"/>
        <v>#DIV/0!</v>
      </c>
      <c r="AT42" s="243" t="e">
        <f t="shared" si="41"/>
        <v>#DIV/0!</v>
      </c>
      <c r="AU42" s="170" t="e">
        <f t="shared" si="42"/>
        <v>#DIV/0!</v>
      </c>
      <c r="AW42" s="171" t="e">
        <f t="shared" si="43"/>
        <v>#DIV/0!</v>
      </c>
      <c r="AX42" s="172" t="e">
        <f t="shared" si="44"/>
        <v>#DIV/0!</v>
      </c>
      <c r="AY42" s="173" t="e">
        <f t="shared" si="45"/>
        <v>#DIV/0!</v>
      </c>
      <c r="AZ42" s="174" t="e">
        <f t="shared" si="46"/>
        <v>#DIV/0!</v>
      </c>
      <c r="BA42" s="176"/>
      <c r="BB42" s="166">
        <v>0</v>
      </c>
      <c r="BC42" s="175" t="e">
        <f t="shared" si="47"/>
        <v>#DIV/0!</v>
      </c>
      <c r="BD42" s="168" t="e">
        <f t="shared" si="48"/>
        <v>#DIV/0!</v>
      </c>
      <c r="BE42" s="168" t="e">
        <f t="shared" si="49"/>
        <v>#DIV/0!</v>
      </c>
      <c r="BF42" s="169">
        <v>0</v>
      </c>
      <c r="BG42" s="175" t="e">
        <f t="shared" si="50"/>
        <v>#DIV/0!</v>
      </c>
      <c r="BH42" s="168" t="e">
        <f t="shared" si="51"/>
        <v>#DIV/0!</v>
      </c>
      <c r="BI42" s="170" t="e">
        <f t="shared" si="52"/>
        <v>#DIV/0!</v>
      </c>
      <c r="BK42" s="171" t="e">
        <f t="shared" si="53"/>
        <v>#DIV/0!</v>
      </c>
      <c r="BL42" s="172" t="e">
        <f t="shared" si="54"/>
        <v>#DIV/0!</v>
      </c>
      <c r="BM42" s="173" t="e">
        <f t="shared" si="55"/>
        <v>#DIV/0!</v>
      </c>
      <c r="BN42" s="174" t="e">
        <f t="shared" si="56"/>
        <v>#DIV/0!</v>
      </c>
    </row>
    <row r="43" spans="2:66" s="144" customFormat="1">
      <c r="B43" s="141"/>
      <c r="C43" s="142"/>
      <c r="D43" s="142"/>
      <c r="E43" s="143"/>
      <c r="G43" s="145">
        <v>6</v>
      </c>
      <c r="H43" s="146"/>
      <c r="I43" s="146"/>
      <c r="J43" s="147"/>
      <c r="K43" s="148"/>
      <c r="L43" s="149"/>
      <c r="M43" s="150"/>
      <c r="N43" s="151"/>
      <c r="O43" s="152"/>
      <c r="P43" s="152"/>
      <c r="Q43" s="152"/>
      <c r="R43" s="152"/>
      <c r="S43" s="152"/>
      <c r="T43" s="152"/>
      <c r="U43" s="153">
        <f t="shared" si="34"/>
        <v>0</v>
      </c>
      <c r="V43" s="154">
        <f t="shared" si="57"/>
        <v>0</v>
      </c>
      <c r="W43" s="155" t="e">
        <f t="shared" si="35"/>
        <v>#DIV/0!</v>
      </c>
      <c r="X43" s="240" t="e">
        <f t="shared" si="36"/>
        <v>#DIV/0!</v>
      </c>
      <c r="Y43" s="241" t="e">
        <f>W43/(1-Z36)+N("This is a comment: cell U points to Cost+Int per Unit cell")</f>
        <v>#DIV/0!</v>
      </c>
      <c r="Z43" s="242" t="e">
        <f t="shared" si="37"/>
        <v>#DIV/0!</v>
      </c>
      <c r="AA43" s="159" t="e">
        <f t="shared" si="58"/>
        <v>#DIV/0!</v>
      </c>
      <c r="AB43" s="160" t="e">
        <f t="shared" si="59"/>
        <v>#DIV/0!</v>
      </c>
      <c r="AC43" s="161" t="e">
        <f t="shared" si="60"/>
        <v>#DIV/0!</v>
      </c>
      <c r="AD43" s="162" t="e">
        <f>AD33/AD34</f>
        <v>#DIV/0!</v>
      </c>
      <c r="AE43" s="163" t="e">
        <f t="shared" si="38"/>
        <v>#DIV/0!</v>
      </c>
      <c r="AF43" s="163" t="e">
        <f t="shared" si="61"/>
        <v>#DIV/0!</v>
      </c>
      <c r="AG43" s="163" t="e">
        <f t="shared" si="62"/>
        <v>#DIV/0!</v>
      </c>
      <c r="AH43" s="164" t="e">
        <f>AH33/AH34</f>
        <v>#DIV/0!</v>
      </c>
      <c r="AI43" s="163" t="e">
        <f t="shared" si="63"/>
        <v>#DIV/0!</v>
      </c>
      <c r="AJ43" s="163" t="e">
        <f t="shared" si="64"/>
        <v>#DIV/0!</v>
      </c>
      <c r="AK43" s="165" t="e">
        <f t="shared" si="65"/>
        <v>#DIV/0!</v>
      </c>
      <c r="AL43" s="176"/>
      <c r="AM43" s="176"/>
      <c r="AN43" s="166">
        <v>0</v>
      </c>
      <c r="AO43" s="167" t="e">
        <f t="shared" si="39"/>
        <v>#DIV/0!</v>
      </c>
      <c r="AP43" s="243" t="e">
        <f t="shared" si="66"/>
        <v>#DIV/0!</v>
      </c>
      <c r="AQ43" s="168" t="e">
        <f t="shared" si="67"/>
        <v>#DIV/0!</v>
      </c>
      <c r="AR43" s="169">
        <v>0</v>
      </c>
      <c r="AS43" s="167" t="e">
        <f t="shared" si="40"/>
        <v>#DIV/0!</v>
      </c>
      <c r="AT43" s="243" t="e">
        <f t="shared" si="41"/>
        <v>#DIV/0!</v>
      </c>
      <c r="AU43" s="170" t="e">
        <f t="shared" si="42"/>
        <v>#DIV/0!</v>
      </c>
      <c r="AW43" s="171" t="e">
        <f t="shared" si="43"/>
        <v>#DIV/0!</v>
      </c>
      <c r="AX43" s="172" t="e">
        <f t="shared" si="44"/>
        <v>#DIV/0!</v>
      </c>
      <c r="AY43" s="173" t="e">
        <f t="shared" si="45"/>
        <v>#DIV/0!</v>
      </c>
      <c r="AZ43" s="174" t="e">
        <f t="shared" si="46"/>
        <v>#DIV/0!</v>
      </c>
      <c r="BA43" s="176"/>
      <c r="BB43" s="166">
        <v>0</v>
      </c>
      <c r="BC43" s="175" t="e">
        <f t="shared" si="47"/>
        <v>#DIV/0!</v>
      </c>
      <c r="BD43" s="168" t="e">
        <f t="shared" si="48"/>
        <v>#DIV/0!</v>
      </c>
      <c r="BE43" s="168" t="e">
        <f t="shared" si="49"/>
        <v>#DIV/0!</v>
      </c>
      <c r="BF43" s="169">
        <v>0</v>
      </c>
      <c r="BG43" s="175" t="e">
        <f t="shared" si="50"/>
        <v>#DIV/0!</v>
      </c>
      <c r="BH43" s="168" t="e">
        <f t="shared" si="51"/>
        <v>#DIV/0!</v>
      </c>
      <c r="BI43" s="170" t="e">
        <f t="shared" si="52"/>
        <v>#DIV/0!</v>
      </c>
      <c r="BK43" s="171" t="e">
        <f t="shared" si="53"/>
        <v>#DIV/0!</v>
      </c>
      <c r="BL43" s="172" t="e">
        <f t="shared" si="54"/>
        <v>#DIV/0!</v>
      </c>
      <c r="BM43" s="173" t="e">
        <f t="shared" si="55"/>
        <v>#DIV/0!</v>
      </c>
      <c r="BN43" s="174" t="e">
        <f t="shared" si="56"/>
        <v>#DIV/0!</v>
      </c>
    </row>
    <row r="44" spans="2:66" s="144" customFormat="1">
      <c r="B44" s="141"/>
      <c r="C44" s="142"/>
      <c r="D44" s="142"/>
      <c r="E44" s="143"/>
      <c r="G44" s="145">
        <v>7</v>
      </c>
      <c r="H44" s="146"/>
      <c r="I44" s="146"/>
      <c r="J44" s="147"/>
      <c r="K44" s="148"/>
      <c r="L44" s="149"/>
      <c r="M44" s="150"/>
      <c r="N44" s="151"/>
      <c r="O44" s="152"/>
      <c r="P44" s="152"/>
      <c r="Q44" s="152"/>
      <c r="R44" s="152"/>
      <c r="S44" s="152"/>
      <c r="T44" s="152"/>
      <c r="U44" s="153">
        <f t="shared" si="34"/>
        <v>0</v>
      </c>
      <c r="V44" s="154">
        <f t="shared" si="57"/>
        <v>0</v>
      </c>
      <c r="W44" s="155" t="e">
        <f t="shared" si="35"/>
        <v>#DIV/0!</v>
      </c>
      <c r="X44" s="240" t="e">
        <f t="shared" si="36"/>
        <v>#DIV/0!</v>
      </c>
      <c r="Y44" s="241" t="e">
        <f>W44/(1-Z36)+N("This is a comment: cell U points to Cost+Int per Unit cell")</f>
        <v>#DIV/0!</v>
      </c>
      <c r="Z44" s="242" t="e">
        <f t="shared" si="37"/>
        <v>#DIV/0!</v>
      </c>
      <c r="AA44" s="159" t="e">
        <f t="shared" si="58"/>
        <v>#DIV/0!</v>
      </c>
      <c r="AB44" s="160" t="e">
        <f t="shared" si="59"/>
        <v>#DIV/0!</v>
      </c>
      <c r="AC44" s="161" t="e">
        <f t="shared" si="60"/>
        <v>#DIV/0!</v>
      </c>
      <c r="AD44" s="162" t="e">
        <f>AD33/AD34</f>
        <v>#DIV/0!</v>
      </c>
      <c r="AE44" s="163" t="e">
        <f t="shared" si="38"/>
        <v>#DIV/0!</v>
      </c>
      <c r="AF44" s="163" t="e">
        <f t="shared" si="61"/>
        <v>#DIV/0!</v>
      </c>
      <c r="AG44" s="163" t="e">
        <f t="shared" si="62"/>
        <v>#DIV/0!</v>
      </c>
      <c r="AH44" s="164" t="e">
        <f>AH33/AH34</f>
        <v>#DIV/0!</v>
      </c>
      <c r="AI44" s="163" t="e">
        <f t="shared" si="63"/>
        <v>#DIV/0!</v>
      </c>
      <c r="AJ44" s="163" t="e">
        <f t="shared" si="64"/>
        <v>#DIV/0!</v>
      </c>
      <c r="AK44" s="165" t="e">
        <f t="shared" si="65"/>
        <v>#DIV/0!</v>
      </c>
      <c r="AL44" s="176"/>
      <c r="AM44" s="176"/>
      <c r="AN44" s="166">
        <v>0</v>
      </c>
      <c r="AO44" s="167" t="e">
        <f t="shared" si="39"/>
        <v>#DIV/0!</v>
      </c>
      <c r="AP44" s="243" t="e">
        <f t="shared" si="66"/>
        <v>#DIV/0!</v>
      </c>
      <c r="AQ44" s="168" t="e">
        <f t="shared" si="67"/>
        <v>#DIV/0!</v>
      </c>
      <c r="AR44" s="169">
        <v>0</v>
      </c>
      <c r="AS44" s="167" t="e">
        <f t="shared" si="40"/>
        <v>#DIV/0!</v>
      </c>
      <c r="AT44" s="243" t="e">
        <f t="shared" si="41"/>
        <v>#DIV/0!</v>
      </c>
      <c r="AU44" s="170" t="e">
        <f t="shared" si="42"/>
        <v>#DIV/0!</v>
      </c>
      <c r="AW44" s="171" t="e">
        <f t="shared" si="43"/>
        <v>#DIV/0!</v>
      </c>
      <c r="AX44" s="172" t="e">
        <f t="shared" si="44"/>
        <v>#DIV/0!</v>
      </c>
      <c r="AY44" s="173" t="e">
        <f t="shared" si="45"/>
        <v>#DIV/0!</v>
      </c>
      <c r="AZ44" s="174" t="e">
        <f t="shared" si="46"/>
        <v>#DIV/0!</v>
      </c>
      <c r="BA44" s="176"/>
      <c r="BB44" s="166">
        <v>0</v>
      </c>
      <c r="BC44" s="175" t="e">
        <f t="shared" si="47"/>
        <v>#DIV/0!</v>
      </c>
      <c r="BD44" s="168" t="e">
        <f t="shared" si="48"/>
        <v>#DIV/0!</v>
      </c>
      <c r="BE44" s="168" t="e">
        <f t="shared" si="49"/>
        <v>#DIV/0!</v>
      </c>
      <c r="BF44" s="169">
        <v>0</v>
      </c>
      <c r="BG44" s="175" t="e">
        <f t="shared" si="50"/>
        <v>#DIV/0!</v>
      </c>
      <c r="BH44" s="168" t="e">
        <f t="shared" si="51"/>
        <v>#DIV/0!</v>
      </c>
      <c r="BI44" s="170" t="e">
        <f t="shared" si="52"/>
        <v>#DIV/0!</v>
      </c>
      <c r="BK44" s="171" t="e">
        <f t="shared" si="53"/>
        <v>#DIV/0!</v>
      </c>
      <c r="BL44" s="172" t="e">
        <f t="shared" si="54"/>
        <v>#DIV/0!</v>
      </c>
      <c r="BM44" s="173" t="e">
        <f t="shared" si="55"/>
        <v>#DIV/0!</v>
      </c>
      <c r="BN44" s="174" t="e">
        <f t="shared" si="56"/>
        <v>#DIV/0!</v>
      </c>
    </row>
    <row r="45" spans="2:66" s="144" customFormat="1">
      <c r="B45" s="141"/>
      <c r="C45" s="142"/>
      <c r="D45" s="142"/>
      <c r="E45" s="143"/>
      <c r="G45" s="145">
        <v>8</v>
      </c>
      <c r="H45" s="146"/>
      <c r="I45" s="146"/>
      <c r="J45" s="147"/>
      <c r="K45" s="148"/>
      <c r="L45" s="149"/>
      <c r="M45" s="150"/>
      <c r="N45" s="151"/>
      <c r="O45" s="152"/>
      <c r="P45" s="152"/>
      <c r="Q45" s="152"/>
      <c r="R45" s="152"/>
      <c r="S45" s="152"/>
      <c r="T45" s="152"/>
      <c r="U45" s="153">
        <f t="shared" si="34"/>
        <v>0</v>
      </c>
      <c r="V45" s="154">
        <f t="shared" si="57"/>
        <v>0</v>
      </c>
      <c r="W45" s="155" t="e">
        <f t="shared" si="35"/>
        <v>#DIV/0!</v>
      </c>
      <c r="X45" s="240" t="e">
        <f t="shared" si="36"/>
        <v>#DIV/0!</v>
      </c>
      <c r="Y45" s="241" t="e">
        <f>W45/(1-Z36)+N("This is a comment: cell U points to Cost+Int per Unit cell")</f>
        <v>#DIV/0!</v>
      </c>
      <c r="Z45" s="242" t="e">
        <f t="shared" si="37"/>
        <v>#DIV/0!</v>
      </c>
      <c r="AA45" s="159" t="e">
        <f t="shared" si="58"/>
        <v>#DIV/0!</v>
      </c>
      <c r="AB45" s="160" t="e">
        <f t="shared" si="59"/>
        <v>#DIV/0!</v>
      </c>
      <c r="AC45" s="161" t="e">
        <f t="shared" si="60"/>
        <v>#DIV/0!</v>
      </c>
      <c r="AD45" s="162" t="e">
        <f>AD33/AD34</f>
        <v>#DIV/0!</v>
      </c>
      <c r="AE45" s="163" t="e">
        <f t="shared" si="38"/>
        <v>#DIV/0!</v>
      </c>
      <c r="AF45" s="163" t="e">
        <f t="shared" si="61"/>
        <v>#DIV/0!</v>
      </c>
      <c r="AG45" s="163" t="e">
        <f t="shared" si="62"/>
        <v>#DIV/0!</v>
      </c>
      <c r="AH45" s="164" t="e">
        <f>AH33/AH34</f>
        <v>#DIV/0!</v>
      </c>
      <c r="AI45" s="163" t="e">
        <f t="shared" si="63"/>
        <v>#DIV/0!</v>
      </c>
      <c r="AJ45" s="163" t="e">
        <f t="shared" si="64"/>
        <v>#DIV/0!</v>
      </c>
      <c r="AK45" s="165" t="e">
        <f t="shared" si="65"/>
        <v>#DIV/0!</v>
      </c>
      <c r="AL45" s="176"/>
      <c r="AM45" s="176"/>
      <c r="AN45" s="166">
        <v>0</v>
      </c>
      <c r="AO45" s="167" t="e">
        <f t="shared" si="39"/>
        <v>#DIV/0!</v>
      </c>
      <c r="AP45" s="243" t="e">
        <f t="shared" si="66"/>
        <v>#DIV/0!</v>
      </c>
      <c r="AQ45" s="168" t="e">
        <f t="shared" si="67"/>
        <v>#DIV/0!</v>
      </c>
      <c r="AR45" s="169">
        <v>0</v>
      </c>
      <c r="AS45" s="167" t="e">
        <f t="shared" si="40"/>
        <v>#DIV/0!</v>
      </c>
      <c r="AT45" s="243" t="e">
        <f t="shared" si="41"/>
        <v>#DIV/0!</v>
      </c>
      <c r="AU45" s="170" t="e">
        <f t="shared" si="42"/>
        <v>#DIV/0!</v>
      </c>
      <c r="AW45" s="171" t="e">
        <f t="shared" si="43"/>
        <v>#DIV/0!</v>
      </c>
      <c r="AX45" s="172" t="e">
        <f t="shared" si="44"/>
        <v>#DIV/0!</v>
      </c>
      <c r="AY45" s="173" t="e">
        <f t="shared" si="45"/>
        <v>#DIV/0!</v>
      </c>
      <c r="AZ45" s="174" t="e">
        <f t="shared" si="46"/>
        <v>#DIV/0!</v>
      </c>
      <c r="BA45" s="176"/>
      <c r="BB45" s="166">
        <v>0</v>
      </c>
      <c r="BC45" s="175" t="e">
        <f t="shared" si="47"/>
        <v>#DIV/0!</v>
      </c>
      <c r="BD45" s="168" t="e">
        <f t="shared" si="48"/>
        <v>#DIV/0!</v>
      </c>
      <c r="BE45" s="168" t="e">
        <f t="shared" si="49"/>
        <v>#DIV/0!</v>
      </c>
      <c r="BF45" s="169">
        <v>0</v>
      </c>
      <c r="BG45" s="175" t="e">
        <f t="shared" si="50"/>
        <v>#DIV/0!</v>
      </c>
      <c r="BH45" s="168" t="e">
        <f t="shared" si="51"/>
        <v>#DIV/0!</v>
      </c>
      <c r="BI45" s="170" t="e">
        <f t="shared" si="52"/>
        <v>#DIV/0!</v>
      </c>
      <c r="BK45" s="171" t="e">
        <f t="shared" si="53"/>
        <v>#DIV/0!</v>
      </c>
      <c r="BL45" s="172" t="e">
        <f t="shared" si="54"/>
        <v>#DIV/0!</v>
      </c>
      <c r="BM45" s="173" t="e">
        <f t="shared" si="55"/>
        <v>#DIV/0!</v>
      </c>
      <c r="BN45" s="174" t="e">
        <f t="shared" si="56"/>
        <v>#DIV/0!</v>
      </c>
    </row>
    <row r="46" spans="2:66" s="144" customFormat="1">
      <c r="B46" s="141"/>
      <c r="C46" s="142"/>
      <c r="D46" s="142"/>
      <c r="E46" s="143"/>
      <c r="G46" s="145">
        <v>9</v>
      </c>
      <c r="H46" s="146"/>
      <c r="I46" s="146"/>
      <c r="J46" s="147"/>
      <c r="K46" s="148"/>
      <c r="L46" s="149"/>
      <c r="M46" s="150"/>
      <c r="N46" s="151"/>
      <c r="O46" s="152"/>
      <c r="P46" s="152"/>
      <c r="Q46" s="152"/>
      <c r="R46" s="152"/>
      <c r="S46" s="152"/>
      <c r="T46" s="152"/>
      <c r="U46" s="153">
        <f t="shared" si="34"/>
        <v>0</v>
      </c>
      <c r="V46" s="154">
        <f t="shared" si="57"/>
        <v>0</v>
      </c>
      <c r="W46" s="155" t="e">
        <f t="shared" si="35"/>
        <v>#DIV/0!</v>
      </c>
      <c r="X46" s="240" t="e">
        <f t="shared" si="36"/>
        <v>#DIV/0!</v>
      </c>
      <c r="Y46" s="241" t="e">
        <f>W46/(1-Z36)+N("This is a comment: cell U points to Cost+Int per Unit cell")</f>
        <v>#DIV/0!</v>
      </c>
      <c r="Z46" s="242" t="e">
        <f t="shared" si="37"/>
        <v>#DIV/0!</v>
      </c>
      <c r="AA46" s="159" t="e">
        <f t="shared" si="58"/>
        <v>#DIV/0!</v>
      </c>
      <c r="AB46" s="160" t="e">
        <f t="shared" si="59"/>
        <v>#DIV/0!</v>
      </c>
      <c r="AC46" s="161" t="e">
        <f t="shared" si="60"/>
        <v>#DIV/0!</v>
      </c>
      <c r="AD46" s="162" t="e">
        <f>AD33/AD34</f>
        <v>#DIV/0!</v>
      </c>
      <c r="AE46" s="163" t="e">
        <f t="shared" si="38"/>
        <v>#DIV/0!</v>
      </c>
      <c r="AF46" s="163" t="e">
        <f t="shared" si="61"/>
        <v>#DIV/0!</v>
      </c>
      <c r="AG46" s="163" t="e">
        <f t="shared" si="62"/>
        <v>#DIV/0!</v>
      </c>
      <c r="AH46" s="164" t="e">
        <f>AH33/AH34</f>
        <v>#DIV/0!</v>
      </c>
      <c r="AI46" s="163" t="e">
        <f t="shared" si="63"/>
        <v>#DIV/0!</v>
      </c>
      <c r="AJ46" s="163" t="e">
        <f t="shared" si="64"/>
        <v>#DIV/0!</v>
      </c>
      <c r="AK46" s="165" t="e">
        <f t="shared" si="65"/>
        <v>#DIV/0!</v>
      </c>
      <c r="AL46" s="176"/>
      <c r="AM46" s="176"/>
      <c r="AN46" s="166">
        <v>0</v>
      </c>
      <c r="AO46" s="167" t="e">
        <f t="shared" si="39"/>
        <v>#DIV/0!</v>
      </c>
      <c r="AP46" s="243" t="e">
        <f t="shared" si="66"/>
        <v>#DIV/0!</v>
      </c>
      <c r="AQ46" s="168" t="e">
        <f t="shared" si="67"/>
        <v>#DIV/0!</v>
      </c>
      <c r="AR46" s="169">
        <v>0</v>
      </c>
      <c r="AS46" s="167" t="e">
        <f t="shared" si="40"/>
        <v>#DIV/0!</v>
      </c>
      <c r="AT46" s="243" t="e">
        <f t="shared" si="41"/>
        <v>#DIV/0!</v>
      </c>
      <c r="AU46" s="170" t="e">
        <f t="shared" si="42"/>
        <v>#DIV/0!</v>
      </c>
      <c r="AW46" s="171" t="e">
        <f t="shared" si="43"/>
        <v>#DIV/0!</v>
      </c>
      <c r="AX46" s="172" t="e">
        <f t="shared" si="44"/>
        <v>#DIV/0!</v>
      </c>
      <c r="AY46" s="173" t="e">
        <f t="shared" si="45"/>
        <v>#DIV/0!</v>
      </c>
      <c r="AZ46" s="174" t="e">
        <f t="shared" si="46"/>
        <v>#DIV/0!</v>
      </c>
      <c r="BA46" s="176"/>
      <c r="BB46" s="166">
        <v>0</v>
      </c>
      <c r="BC46" s="175" t="e">
        <f t="shared" si="47"/>
        <v>#DIV/0!</v>
      </c>
      <c r="BD46" s="168" t="e">
        <f t="shared" si="48"/>
        <v>#DIV/0!</v>
      </c>
      <c r="BE46" s="168" t="e">
        <f t="shared" si="49"/>
        <v>#DIV/0!</v>
      </c>
      <c r="BF46" s="169">
        <v>0</v>
      </c>
      <c r="BG46" s="175" t="e">
        <f t="shared" si="50"/>
        <v>#DIV/0!</v>
      </c>
      <c r="BH46" s="168" t="e">
        <f t="shared" si="51"/>
        <v>#DIV/0!</v>
      </c>
      <c r="BI46" s="170" t="e">
        <f t="shared" si="52"/>
        <v>#DIV/0!</v>
      </c>
      <c r="BK46" s="171" t="e">
        <f t="shared" si="53"/>
        <v>#DIV/0!</v>
      </c>
      <c r="BL46" s="172" t="e">
        <f t="shared" si="54"/>
        <v>#DIV/0!</v>
      </c>
      <c r="BM46" s="173" t="e">
        <f t="shared" si="55"/>
        <v>#DIV/0!</v>
      </c>
      <c r="BN46" s="174" t="e">
        <f t="shared" si="56"/>
        <v>#DIV/0!</v>
      </c>
    </row>
    <row r="47" spans="2:66" s="144" customFormat="1">
      <c r="B47" s="141"/>
      <c r="C47" s="142"/>
      <c r="D47" s="142"/>
      <c r="E47" s="143"/>
      <c r="G47" s="145">
        <v>10</v>
      </c>
      <c r="H47" s="146"/>
      <c r="I47" s="146"/>
      <c r="J47" s="147"/>
      <c r="K47" s="148"/>
      <c r="L47" s="149"/>
      <c r="M47" s="150"/>
      <c r="N47" s="151"/>
      <c r="O47" s="152"/>
      <c r="P47" s="152"/>
      <c r="Q47" s="152"/>
      <c r="R47" s="152"/>
      <c r="S47" s="152"/>
      <c r="T47" s="152"/>
      <c r="U47" s="153">
        <f t="shared" si="34"/>
        <v>0</v>
      </c>
      <c r="V47" s="154">
        <f>(SUM(N47:T47))*1.006</f>
        <v>0</v>
      </c>
      <c r="W47" s="155" t="e">
        <f t="shared" si="35"/>
        <v>#DIV/0!</v>
      </c>
      <c r="X47" s="240" t="e">
        <f t="shared" si="36"/>
        <v>#DIV/0!</v>
      </c>
      <c r="Y47" s="241" t="e">
        <f>W47/(1-Z36)+N("This is a comment: cell U points to Cost+Int per Unit cell")</f>
        <v>#DIV/0!</v>
      </c>
      <c r="Z47" s="242" t="e">
        <f t="shared" si="37"/>
        <v>#DIV/0!</v>
      </c>
      <c r="AA47" s="244" t="e">
        <f t="shared" si="58"/>
        <v>#DIV/0!</v>
      </c>
      <c r="AB47" s="245" t="e">
        <f t="shared" si="59"/>
        <v>#DIV/0!</v>
      </c>
      <c r="AC47" s="161" t="e">
        <f t="shared" si="60"/>
        <v>#DIV/0!</v>
      </c>
      <c r="AD47" s="162" t="e">
        <f>AD33/AD34</f>
        <v>#DIV/0!</v>
      </c>
      <c r="AE47" s="163" t="e">
        <f t="shared" si="38"/>
        <v>#DIV/0!</v>
      </c>
      <c r="AF47" s="163" t="e">
        <f t="shared" si="61"/>
        <v>#DIV/0!</v>
      </c>
      <c r="AG47" s="163" t="e">
        <f t="shared" si="62"/>
        <v>#DIV/0!</v>
      </c>
      <c r="AH47" s="164" t="e">
        <f>AH33/AH34</f>
        <v>#DIV/0!</v>
      </c>
      <c r="AI47" s="163" t="e">
        <f t="shared" si="63"/>
        <v>#DIV/0!</v>
      </c>
      <c r="AJ47" s="163" t="e">
        <f t="shared" si="64"/>
        <v>#DIV/0!</v>
      </c>
      <c r="AK47" s="165" t="e">
        <f t="shared" si="65"/>
        <v>#DIV/0!</v>
      </c>
      <c r="AL47" s="101"/>
      <c r="AM47" s="101"/>
      <c r="AN47" s="166">
        <v>0</v>
      </c>
      <c r="AO47" s="167" t="e">
        <f t="shared" si="39"/>
        <v>#DIV/0!</v>
      </c>
      <c r="AP47" s="243" t="e">
        <f t="shared" si="66"/>
        <v>#DIV/0!</v>
      </c>
      <c r="AQ47" s="168" t="e">
        <f t="shared" si="67"/>
        <v>#DIV/0!</v>
      </c>
      <c r="AR47" s="169">
        <v>0</v>
      </c>
      <c r="AS47" s="167" t="e">
        <f t="shared" si="40"/>
        <v>#DIV/0!</v>
      </c>
      <c r="AT47" s="243" t="e">
        <f t="shared" si="41"/>
        <v>#DIV/0!</v>
      </c>
      <c r="AU47" s="170" t="e">
        <f t="shared" si="42"/>
        <v>#DIV/0!</v>
      </c>
      <c r="AW47" s="171" t="e">
        <f t="shared" si="43"/>
        <v>#DIV/0!</v>
      </c>
      <c r="AX47" s="172" t="e">
        <f t="shared" si="44"/>
        <v>#DIV/0!</v>
      </c>
      <c r="AY47" s="173" t="e">
        <f t="shared" si="45"/>
        <v>#DIV/0!</v>
      </c>
      <c r="AZ47" s="174" t="e">
        <f t="shared" si="46"/>
        <v>#DIV/0!</v>
      </c>
      <c r="BA47" s="101"/>
      <c r="BB47" s="166">
        <v>0</v>
      </c>
      <c r="BC47" s="175" t="e">
        <f t="shared" si="47"/>
        <v>#DIV/0!</v>
      </c>
      <c r="BD47" s="168" t="e">
        <f t="shared" si="48"/>
        <v>#DIV/0!</v>
      </c>
      <c r="BE47" s="168" t="e">
        <f t="shared" si="49"/>
        <v>#DIV/0!</v>
      </c>
      <c r="BF47" s="169">
        <v>0</v>
      </c>
      <c r="BG47" s="175" t="e">
        <f t="shared" si="50"/>
        <v>#DIV/0!</v>
      </c>
      <c r="BH47" s="168" t="e">
        <f t="shared" si="51"/>
        <v>#DIV/0!</v>
      </c>
      <c r="BI47" s="170" t="e">
        <f t="shared" si="52"/>
        <v>#DIV/0!</v>
      </c>
      <c r="BK47" s="171" t="e">
        <f t="shared" si="53"/>
        <v>#DIV/0!</v>
      </c>
      <c r="BL47" s="172" t="e">
        <f t="shared" si="54"/>
        <v>#DIV/0!</v>
      </c>
      <c r="BM47" s="173" t="e">
        <f t="shared" si="55"/>
        <v>#DIV/0!</v>
      </c>
      <c r="BN47" s="174" t="e">
        <f t="shared" si="56"/>
        <v>#DIV/0!</v>
      </c>
    </row>
    <row r="48" spans="2:66" s="144" customFormat="1">
      <c r="B48" s="141"/>
      <c r="C48" s="142"/>
      <c r="D48" s="142"/>
      <c r="E48" s="143"/>
      <c r="G48" s="145">
        <v>11</v>
      </c>
      <c r="H48" s="146"/>
      <c r="I48" s="146"/>
      <c r="J48" s="147"/>
      <c r="K48" s="148"/>
      <c r="L48" s="149"/>
      <c r="M48" s="150"/>
      <c r="N48" s="151"/>
      <c r="O48" s="152"/>
      <c r="P48" s="152"/>
      <c r="Q48" s="152"/>
      <c r="R48" s="152"/>
      <c r="S48" s="152"/>
      <c r="T48" s="152"/>
      <c r="U48" s="153">
        <f t="shared" si="34"/>
        <v>0</v>
      </c>
      <c r="V48" s="154">
        <f t="shared" ref="V48:V56" si="68">(SUM(N48:T48))*1.006</f>
        <v>0</v>
      </c>
      <c r="W48" s="155" t="e">
        <f t="shared" si="35"/>
        <v>#DIV/0!</v>
      </c>
      <c r="X48" s="246" t="e">
        <f t="shared" si="36"/>
        <v>#DIV/0!</v>
      </c>
      <c r="Y48" s="241" t="e">
        <f>W48/(1-Z36)+N("This is a comment: cell U points to Cost+Int per Unit cell")</f>
        <v>#DIV/0!</v>
      </c>
      <c r="Z48" s="242" t="e">
        <f t="shared" si="37"/>
        <v>#DIV/0!</v>
      </c>
      <c r="AA48" s="247" t="e">
        <f t="shared" si="58"/>
        <v>#DIV/0!</v>
      </c>
      <c r="AB48" s="248" t="e">
        <f t="shared" si="59"/>
        <v>#DIV/0!</v>
      </c>
      <c r="AC48" s="249" t="e">
        <f t="shared" si="60"/>
        <v>#DIV/0!</v>
      </c>
      <c r="AD48" s="250" t="e">
        <f>AD33/AD34</f>
        <v>#DIV/0!</v>
      </c>
      <c r="AE48" s="251" t="e">
        <f t="shared" si="38"/>
        <v>#DIV/0!</v>
      </c>
      <c r="AF48" s="251" t="e">
        <f t="shared" si="61"/>
        <v>#DIV/0!</v>
      </c>
      <c r="AG48" s="251" t="e">
        <f t="shared" si="62"/>
        <v>#DIV/0!</v>
      </c>
      <c r="AH48" s="252" t="e">
        <f>AH33/AH34</f>
        <v>#DIV/0!</v>
      </c>
      <c r="AI48" s="251" t="e">
        <f t="shared" si="63"/>
        <v>#DIV/0!</v>
      </c>
      <c r="AJ48" s="251" t="e">
        <f t="shared" si="64"/>
        <v>#DIV/0!</v>
      </c>
      <c r="AK48" s="253" t="e">
        <f t="shared" si="65"/>
        <v>#DIV/0!</v>
      </c>
      <c r="AL48" s="176"/>
      <c r="AM48" s="176"/>
      <c r="AN48" s="166">
        <v>0</v>
      </c>
      <c r="AO48" s="167" t="e">
        <f t="shared" si="39"/>
        <v>#DIV/0!</v>
      </c>
      <c r="AP48" s="243" t="e">
        <f t="shared" si="66"/>
        <v>#DIV/0!</v>
      </c>
      <c r="AQ48" s="168" t="e">
        <f t="shared" si="67"/>
        <v>#DIV/0!</v>
      </c>
      <c r="AR48" s="169">
        <v>0</v>
      </c>
      <c r="AS48" s="167" t="e">
        <f t="shared" si="40"/>
        <v>#DIV/0!</v>
      </c>
      <c r="AT48" s="243" t="e">
        <f t="shared" si="41"/>
        <v>#DIV/0!</v>
      </c>
      <c r="AU48" s="170" t="e">
        <f t="shared" si="42"/>
        <v>#DIV/0!</v>
      </c>
      <c r="AW48" s="171" t="e">
        <f t="shared" si="43"/>
        <v>#DIV/0!</v>
      </c>
      <c r="AX48" s="172" t="e">
        <f t="shared" si="44"/>
        <v>#DIV/0!</v>
      </c>
      <c r="AY48" s="173" t="e">
        <f t="shared" si="45"/>
        <v>#DIV/0!</v>
      </c>
      <c r="AZ48" s="174" t="e">
        <f t="shared" si="46"/>
        <v>#DIV/0!</v>
      </c>
      <c r="BA48" s="176"/>
      <c r="BB48" s="166">
        <v>0</v>
      </c>
      <c r="BC48" s="175" t="e">
        <f t="shared" si="47"/>
        <v>#DIV/0!</v>
      </c>
      <c r="BD48" s="168" t="e">
        <f t="shared" si="48"/>
        <v>#DIV/0!</v>
      </c>
      <c r="BE48" s="168" t="e">
        <f t="shared" si="49"/>
        <v>#DIV/0!</v>
      </c>
      <c r="BF48" s="169">
        <v>0</v>
      </c>
      <c r="BG48" s="175" t="e">
        <f t="shared" si="50"/>
        <v>#DIV/0!</v>
      </c>
      <c r="BH48" s="168" t="e">
        <f t="shared" si="51"/>
        <v>#DIV/0!</v>
      </c>
      <c r="BI48" s="170" t="e">
        <f t="shared" si="52"/>
        <v>#DIV/0!</v>
      </c>
      <c r="BK48" s="171" t="e">
        <f t="shared" si="53"/>
        <v>#DIV/0!</v>
      </c>
      <c r="BL48" s="172" t="e">
        <f t="shared" si="54"/>
        <v>#DIV/0!</v>
      </c>
      <c r="BM48" s="173" t="e">
        <f t="shared" si="55"/>
        <v>#DIV/0!</v>
      </c>
      <c r="BN48" s="174" t="e">
        <f t="shared" si="56"/>
        <v>#DIV/0!</v>
      </c>
    </row>
    <row r="49" spans="2:66" s="144" customFormat="1">
      <c r="B49" s="141"/>
      <c r="C49" s="142"/>
      <c r="D49" s="142"/>
      <c r="E49" s="143"/>
      <c r="G49" s="145">
        <v>12</v>
      </c>
      <c r="H49" s="146"/>
      <c r="I49" s="146"/>
      <c r="J49" s="147"/>
      <c r="K49" s="148"/>
      <c r="L49" s="149"/>
      <c r="M49" s="150"/>
      <c r="N49" s="151"/>
      <c r="O49" s="152"/>
      <c r="P49" s="152"/>
      <c r="Q49" s="152"/>
      <c r="R49" s="152"/>
      <c r="S49" s="152"/>
      <c r="T49" s="152"/>
      <c r="U49" s="153">
        <f t="shared" si="34"/>
        <v>0</v>
      </c>
      <c r="V49" s="154">
        <f t="shared" si="68"/>
        <v>0</v>
      </c>
      <c r="W49" s="155" t="e">
        <f t="shared" si="35"/>
        <v>#DIV/0!</v>
      </c>
      <c r="X49" s="246" t="e">
        <f t="shared" si="36"/>
        <v>#DIV/0!</v>
      </c>
      <c r="Y49" s="241" t="e">
        <f>W49/(1-Z36)+N("This is a comment: cell U points to Cost+Int per Unit cell")</f>
        <v>#DIV/0!</v>
      </c>
      <c r="Z49" s="242" t="e">
        <f t="shared" si="37"/>
        <v>#DIV/0!</v>
      </c>
      <c r="AA49" s="159" t="e">
        <f t="shared" si="58"/>
        <v>#DIV/0!</v>
      </c>
      <c r="AB49" s="160" t="e">
        <f t="shared" si="59"/>
        <v>#DIV/0!</v>
      </c>
      <c r="AC49" s="161" t="e">
        <f t="shared" si="60"/>
        <v>#DIV/0!</v>
      </c>
      <c r="AD49" s="162" t="e">
        <f>AD33/AD34</f>
        <v>#DIV/0!</v>
      </c>
      <c r="AE49" s="163" t="e">
        <f t="shared" si="38"/>
        <v>#DIV/0!</v>
      </c>
      <c r="AF49" s="163" t="e">
        <f t="shared" si="61"/>
        <v>#DIV/0!</v>
      </c>
      <c r="AG49" s="163" t="e">
        <f t="shared" si="62"/>
        <v>#DIV/0!</v>
      </c>
      <c r="AH49" s="164" t="e">
        <f>AH33/AH34</f>
        <v>#DIV/0!</v>
      </c>
      <c r="AI49" s="163" t="e">
        <f t="shared" si="63"/>
        <v>#DIV/0!</v>
      </c>
      <c r="AJ49" s="163" t="e">
        <f t="shared" si="64"/>
        <v>#DIV/0!</v>
      </c>
      <c r="AK49" s="165" t="e">
        <f t="shared" si="65"/>
        <v>#DIV/0!</v>
      </c>
      <c r="AL49" s="176"/>
      <c r="AM49" s="176"/>
      <c r="AN49" s="166">
        <v>0</v>
      </c>
      <c r="AO49" s="167" t="e">
        <f t="shared" si="39"/>
        <v>#DIV/0!</v>
      </c>
      <c r="AP49" s="243" t="e">
        <f t="shared" si="66"/>
        <v>#DIV/0!</v>
      </c>
      <c r="AQ49" s="168" t="e">
        <f t="shared" si="67"/>
        <v>#DIV/0!</v>
      </c>
      <c r="AR49" s="169">
        <v>0</v>
      </c>
      <c r="AS49" s="167" t="e">
        <f t="shared" si="40"/>
        <v>#DIV/0!</v>
      </c>
      <c r="AT49" s="243" t="e">
        <f t="shared" si="41"/>
        <v>#DIV/0!</v>
      </c>
      <c r="AU49" s="170" t="e">
        <f t="shared" si="42"/>
        <v>#DIV/0!</v>
      </c>
      <c r="AW49" s="171" t="e">
        <f t="shared" si="43"/>
        <v>#DIV/0!</v>
      </c>
      <c r="AX49" s="172" t="e">
        <f t="shared" si="44"/>
        <v>#DIV/0!</v>
      </c>
      <c r="AY49" s="173" t="e">
        <f t="shared" si="45"/>
        <v>#DIV/0!</v>
      </c>
      <c r="AZ49" s="174" t="e">
        <f t="shared" si="46"/>
        <v>#DIV/0!</v>
      </c>
      <c r="BA49" s="176"/>
      <c r="BB49" s="166">
        <v>0</v>
      </c>
      <c r="BC49" s="175" t="e">
        <f t="shared" si="47"/>
        <v>#DIV/0!</v>
      </c>
      <c r="BD49" s="168" t="e">
        <f t="shared" si="48"/>
        <v>#DIV/0!</v>
      </c>
      <c r="BE49" s="168" t="e">
        <f t="shared" si="49"/>
        <v>#DIV/0!</v>
      </c>
      <c r="BF49" s="169">
        <v>0</v>
      </c>
      <c r="BG49" s="175" t="e">
        <f t="shared" si="50"/>
        <v>#DIV/0!</v>
      </c>
      <c r="BH49" s="168" t="e">
        <f t="shared" si="51"/>
        <v>#DIV/0!</v>
      </c>
      <c r="BI49" s="170" t="e">
        <f t="shared" si="52"/>
        <v>#DIV/0!</v>
      </c>
      <c r="BK49" s="171" t="e">
        <f t="shared" si="53"/>
        <v>#DIV/0!</v>
      </c>
      <c r="BL49" s="172" t="e">
        <f t="shared" si="54"/>
        <v>#DIV/0!</v>
      </c>
      <c r="BM49" s="173" t="e">
        <f t="shared" si="55"/>
        <v>#DIV/0!</v>
      </c>
      <c r="BN49" s="174" t="e">
        <f t="shared" si="56"/>
        <v>#DIV/0!</v>
      </c>
    </row>
    <row r="50" spans="2:66" s="144" customFormat="1">
      <c r="B50" s="141"/>
      <c r="C50" s="142"/>
      <c r="D50" s="142"/>
      <c r="E50" s="143"/>
      <c r="G50" s="145">
        <v>13</v>
      </c>
      <c r="H50" s="146"/>
      <c r="I50" s="146"/>
      <c r="J50" s="147"/>
      <c r="K50" s="148"/>
      <c r="L50" s="149"/>
      <c r="M50" s="150"/>
      <c r="N50" s="151"/>
      <c r="O50" s="152"/>
      <c r="P50" s="152"/>
      <c r="Q50" s="152"/>
      <c r="R50" s="152"/>
      <c r="S50" s="152"/>
      <c r="T50" s="152"/>
      <c r="U50" s="153">
        <f t="shared" si="34"/>
        <v>0</v>
      </c>
      <c r="V50" s="154">
        <f t="shared" si="68"/>
        <v>0</v>
      </c>
      <c r="W50" s="155" t="e">
        <f t="shared" si="35"/>
        <v>#DIV/0!</v>
      </c>
      <c r="X50" s="246" t="e">
        <f t="shared" si="36"/>
        <v>#DIV/0!</v>
      </c>
      <c r="Y50" s="241" t="e">
        <f>W50/(1-Z36)+N("This is a comment: cell U points to Cost+Int per Unit cell")</f>
        <v>#DIV/0!</v>
      </c>
      <c r="Z50" s="242" t="e">
        <f t="shared" si="37"/>
        <v>#DIV/0!</v>
      </c>
      <c r="AA50" s="159" t="e">
        <f t="shared" si="58"/>
        <v>#DIV/0!</v>
      </c>
      <c r="AB50" s="160" t="e">
        <f t="shared" si="59"/>
        <v>#DIV/0!</v>
      </c>
      <c r="AC50" s="161" t="e">
        <f t="shared" si="60"/>
        <v>#DIV/0!</v>
      </c>
      <c r="AD50" s="162" t="e">
        <f>AD33/AD34</f>
        <v>#DIV/0!</v>
      </c>
      <c r="AE50" s="163" t="e">
        <f t="shared" si="38"/>
        <v>#DIV/0!</v>
      </c>
      <c r="AF50" s="163" t="e">
        <f t="shared" si="61"/>
        <v>#DIV/0!</v>
      </c>
      <c r="AG50" s="163" t="e">
        <f t="shared" si="62"/>
        <v>#DIV/0!</v>
      </c>
      <c r="AH50" s="164" t="e">
        <f>AH33/AH34</f>
        <v>#DIV/0!</v>
      </c>
      <c r="AI50" s="163" t="e">
        <f t="shared" si="63"/>
        <v>#DIV/0!</v>
      </c>
      <c r="AJ50" s="163" t="e">
        <f t="shared" si="64"/>
        <v>#DIV/0!</v>
      </c>
      <c r="AK50" s="165" t="e">
        <f t="shared" si="65"/>
        <v>#DIV/0!</v>
      </c>
      <c r="AL50" s="176"/>
      <c r="AM50" s="176"/>
      <c r="AN50" s="166">
        <v>0</v>
      </c>
      <c r="AO50" s="167" t="e">
        <f t="shared" si="39"/>
        <v>#DIV/0!</v>
      </c>
      <c r="AP50" s="243" t="e">
        <f t="shared" si="66"/>
        <v>#DIV/0!</v>
      </c>
      <c r="AQ50" s="168" t="e">
        <f t="shared" si="67"/>
        <v>#DIV/0!</v>
      </c>
      <c r="AR50" s="169">
        <v>0</v>
      </c>
      <c r="AS50" s="167" t="e">
        <f t="shared" si="40"/>
        <v>#DIV/0!</v>
      </c>
      <c r="AT50" s="243" t="e">
        <f t="shared" si="41"/>
        <v>#DIV/0!</v>
      </c>
      <c r="AU50" s="170" t="e">
        <f t="shared" si="42"/>
        <v>#DIV/0!</v>
      </c>
      <c r="AW50" s="171" t="e">
        <f t="shared" si="43"/>
        <v>#DIV/0!</v>
      </c>
      <c r="AX50" s="172" t="e">
        <f t="shared" si="44"/>
        <v>#DIV/0!</v>
      </c>
      <c r="AY50" s="173" t="e">
        <f t="shared" si="45"/>
        <v>#DIV/0!</v>
      </c>
      <c r="AZ50" s="174" t="e">
        <f t="shared" si="46"/>
        <v>#DIV/0!</v>
      </c>
      <c r="BA50" s="176"/>
      <c r="BB50" s="166">
        <v>0</v>
      </c>
      <c r="BC50" s="175" t="e">
        <f t="shared" si="47"/>
        <v>#DIV/0!</v>
      </c>
      <c r="BD50" s="168" t="e">
        <f t="shared" si="48"/>
        <v>#DIV/0!</v>
      </c>
      <c r="BE50" s="168" t="e">
        <f t="shared" si="49"/>
        <v>#DIV/0!</v>
      </c>
      <c r="BF50" s="169">
        <v>0</v>
      </c>
      <c r="BG50" s="175" t="e">
        <f t="shared" si="50"/>
        <v>#DIV/0!</v>
      </c>
      <c r="BH50" s="168" t="e">
        <f t="shared" si="51"/>
        <v>#DIV/0!</v>
      </c>
      <c r="BI50" s="170" t="e">
        <f t="shared" si="52"/>
        <v>#DIV/0!</v>
      </c>
      <c r="BK50" s="171" t="e">
        <f t="shared" si="53"/>
        <v>#DIV/0!</v>
      </c>
      <c r="BL50" s="172" t="e">
        <f t="shared" si="54"/>
        <v>#DIV/0!</v>
      </c>
      <c r="BM50" s="173" t="e">
        <f t="shared" si="55"/>
        <v>#DIV/0!</v>
      </c>
      <c r="BN50" s="174" t="e">
        <f t="shared" si="56"/>
        <v>#DIV/0!</v>
      </c>
    </row>
    <row r="51" spans="2:66" s="144" customFormat="1">
      <c r="B51" s="141"/>
      <c r="C51" s="142"/>
      <c r="D51" s="142"/>
      <c r="E51" s="143"/>
      <c r="G51" s="145">
        <v>14</v>
      </c>
      <c r="H51" s="146"/>
      <c r="I51" s="146"/>
      <c r="J51" s="147"/>
      <c r="K51" s="148"/>
      <c r="L51" s="149"/>
      <c r="M51" s="150"/>
      <c r="N51" s="151"/>
      <c r="O51" s="152"/>
      <c r="P51" s="152"/>
      <c r="Q51" s="152"/>
      <c r="R51" s="152"/>
      <c r="S51" s="152"/>
      <c r="T51" s="152"/>
      <c r="U51" s="153">
        <f t="shared" si="34"/>
        <v>0</v>
      </c>
      <c r="V51" s="154">
        <f t="shared" si="68"/>
        <v>0</v>
      </c>
      <c r="W51" s="155" t="e">
        <f t="shared" si="35"/>
        <v>#DIV/0!</v>
      </c>
      <c r="X51" s="246" t="e">
        <f t="shared" si="36"/>
        <v>#DIV/0!</v>
      </c>
      <c r="Y51" s="241" t="e">
        <f>W51/(1-Z36)+N("This is a comment: cell U points to Cost+Int per Unit cell")</f>
        <v>#DIV/0!</v>
      </c>
      <c r="Z51" s="242" t="e">
        <f t="shared" si="37"/>
        <v>#DIV/0!</v>
      </c>
      <c r="AA51" s="159" t="e">
        <f t="shared" si="58"/>
        <v>#DIV/0!</v>
      </c>
      <c r="AB51" s="160" t="e">
        <f t="shared" si="59"/>
        <v>#DIV/0!</v>
      </c>
      <c r="AC51" s="161" t="e">
        <f t="shared" si="60"/>
        <v>#DIV/0!</v>
      </c>
      <c r="AD51" s="162" t="e">
        <f>AD33/AD34</f>
        <v>#DIV/0!</v>
      </c>
      <c r="AE51" s="163" t="e">
        <f t="shared" si="38"/>
        <v>#DIV/0!</v>
      </c>
      <c r="AF51" s="163" t="e">
        <f t="shared" si="61"/>
        <v>#DIV/0!</v>
      </c>
      <c r="AG51" s="163" t="e">
        <f t="shared" si="62"/>
        <v>#DIV/0!</v>
      </c>
      <c r="AH51" s="164" t="e">
        <f>AH33/AH34</f>
        <v>#DIV/0!</v>
      </c>
      <c r="AI51" s="163" t="e">
        <f t="shared" si="63"/>
        <v>#DIV/0!</v>
      </c>
      <c r="AJ51" s="163" t="e">
        <f t="shared" si="64"/>
        <v>#DIV/0!</v>
      </c>
      <c r="AK51" s="165" t="e">
        <f t="shared" si="65"/>
        <v>#DIV/0!</v>
      </c>
      <c r="AL51" s="176"/>
      <c r="AM51" s="176"/>
      <c r="AN51" s="166">
        <v>0</v>
      </c>
      <c r="AO51" s="167" t="e">
        <f t="shared" si="39"/>
        <v>#DIV/0!</v>
      </c>
      <c r="AP51" s="243" t="e">
        <f t="shared" si="66"/>
        <v>#DIV/0!</v>
      </c>
      <c r="AQ51" s="168" t="e">
        <f t="shared" si="67"/>
        <v>#DIV/0!</v>
      </c>
      <c r="AR51" s="169">
        <v>0</v>
      </c>
      <c r="AS51" s="167" t="e">
        <f t="shared" si="40"/>
        <v>#DIV/0!</v>
      </c>
      <c r="AT51" s="243" t="e">
        <f t="shared" si="41"/>
        <v>#DIV/0!</v>
      </c>
      <c r="AU51" s="170" t="e">
        <f t="shared" si="42"/>
        <v>#DIV/0!</v>
      </c>
      <c r="AW51" s="171" t="e">
        <f t="shared" si="43"/>
        <v>#DIV/0!</v>
      </c>
      <c r="AX51" s="172" t="e">
        <f t="shared" si="44"/>
        <v>#DIV/0!</v>
      </c>
      <c r="AY51" s="173" t="e">
        <f t="shared" si="45"/>
        <v>#DIV/0!</v>
      </c>
      <c r="AZ51" s="174" t="e">
        <f t="shared" si="46"/>
        <v>#DIV/0!</v>
      </c>
      <c r="BA51" s="176"/>
      <c r="BB51" s="166">
        <v>0</v>
      </c>
      <c r="BC51" s="175" t="e">
        <f t="shared" si="47"/>
        <v>#DIV/0!</v>
      </c>
      <c r="BD51" s="168" t="e">
        <f t="shared" si="48"/>
        <v>#DIV/0!</v>
      </c>
      <c r="BE51" s="168" t="e">
        <f t="shared" si="49"/>
        <v>#DIV/0!</v>
      </c>
      <c r="BF51" s="169">
        <v>0</v>
      </c>
      <c r="BG51" s="175" t="e">
        <f t="shared" si="50"/>
        <v>#DIV/0!</v>
      </c>
      <c r="BH51" s="168" t="e">
        <f t="shared" si="51"/>
        <v>#DIV/0!</v>
      </c>
      <c r="BI51" s="170" t="e">
        <f t="shared" si="52"/>
        <v>#DIV/0!</v>
      </c>
      <c r="BK51" s="171" t="e">
        <f t="shared" si="53"/>
        <v>#DIV/0!</v>
      </c>
      <c r="BL51" s="172" t="e">
        <f t="shared" si="54"/>
        <v>#DIV/0!</v>
      </c>
      <c r="BM51" s="173" t="e">
        <f t="shared" si="55"/>
        <v>#DIV/0!</v>
      </c>
      <c r="BN51" s="174" t="e">
        <f t="shared" si="56"/>
        <v>#DIV/0!</v>
      </c>
    </row>
    <row r="52" spans="2:66" s="144" customFormat="1">
      <c r="B52" s="141"/>
      <c r="C52" s="142"/>
      <c r="D52" s="142"/>
      <c r="E52" s="143"/>
      <c r="G52" s="145">
        <v>15</v>
      </c>
      <c r="H52" s="146"/>
      <c r="I52" s="146"/>
      <c r="J52" s="147"/>
      <c r="K52" s="148"/>
      <c r="L52" s="149"/>
      <c r="M52" s="150"/>
      <c r="N52" s="151"/>
      <c r="O52" s="152"/>
      <c r="P52" s="152"/>
      <c r="Q52" s="152"/>
      <c r="R52" s="152"/>
      <c r="S52" s="152"/>
      <c r="T52" s="152"/>
      <c r="U52" s="153">
        <f t="shared" si="34"/>
        <v>0</v>
      </c>
      <c r="V52" s="154">
        <f t="shared" si="68"/>
        <v>0</v>
      </c>
      <c r="W52" s="155" t="e">
        <f t="shared" si="35"/>
        <v>#DIV/0!</v>
      </c>
      <c r="X52" s="246" t="e">
        <f t="shared" si="36"/>
        <v>#DIV/0!</v>
      </c>
      <c r="Y52" s="241" t="e">
        <f>W52/(1-Z36)+N("This is a comment: cell U points to Cost+Int per Unit cell")</f>
        <v>#DIV/0!</v>
      </c>
      <c r="Z52" s="242" t="e">
        <f t="shared" si="37"/>
        <v>#DIV/0!</v>
      </c>
      <c r="AA52" s="159" t="e">
        <f t="shared" si="58"/>
        <v>#DIV/0!</v>
      </c>
      <c r="AB52" s="160" t="e">
        <f t="shared" si="59"/>
        <v>#DIV/0!</v>
      </c>
      <c r="AC52" s="161" t="e">
        <f t="shared" si="60"/>
        <v>#DIV/0!</v>
      </c>
      <c r="AD52" s="162" t="e">
        <f>AD33/AD34</f>
        <v>#DIV/0!</v>
      </c>
      <c r="AE52" s="163" t="e">
        <f t="shared" si="38"/>
        <v>#DIV/0!</v>
      </c>
      <c r="AF52" s="163" t="e">
        <f t="shared" si="61"/>
        <v>#DIV/0!</v>
      </c>
      <c r="AG52" s="163" t="e">
        <f t="shared" si="62"/>
        <v>#DIV/0!</v>
      </c>
      <c r="AH52" s="164" t="e">
        <f>AH33/AH34</f>
        <v>#DIV/0!</v>
      </c>
      <c r="AI52" s="163" t="e">
        <f t="shared" si="63"/>
        <v>#DIV/0!</v>
      </c>
      <c r="AJ52" s="163" t="e">
        <f t="shared" si="64"/>
        <v>#DIV/0!</v>
      </c>
      <c r="AK52" s="165" t="e">
        <f t="shared" si="65"/>
        <v>#DIV/0!</v>
      </c>
      <c r="AL52" s="176"/>
      <c r="AM52" s="176"/>
      <c r="AN52" s="166">
        <v>0</v>
      </c>
      <c r="AO52" s="167" t="e">
        <f t="shared" si="39"/>
        <v>#DIV/0!</v>
      </c>
      <c r="AP52" s="243" t="e">
        <f t="shared" si="66"/>
        <v>#DIV/0!</v>
      </c>
      <c r="AQ52" s="168" t="e">
        <f t="shared" si="67"/>
        <v>#DIV/0!</v>
      </c>
      <c r="AR52" s="169">
        <v>0</v>
      </c>
      <c r="AS52" s="167" t="e">
        <f t="shared" si="40"/>
        <v>#DIV/0!</v>
      </c>
      <c r="AT52" s="243" t="e">
        <f t="shared" si="41"/>
        <v>#DIV/0!</v>
      </c>
      <c r="AU52" s="170" t="e">
        <f t="shared" si="42"/>
        <v>#DIV/0!</v>
      </c>
      <c r="AW52" s="171" t="e">
        <f t="shared" si="43"/>
        <v>#DIV/0!</v>
      </c>
      <c r="AX52" s="172" t="e">
        <f t="shared" si="44"/>
        <v>#DIV/0!</v>
      </c>
      <c r="AY52" s="173" t="e">
        <f t="shared" si="45"/>
        <v>#DIV/0!</v>
      </c>
      <c r="AZ52" s="174" t="e">
        <f t="shared" si="46"/>
        <v>#DIV/0!</v>
      </c>
      <c r="BA52" s="176"/>
      <c r="BB52" s="166">
        <v>0</v>
      </c>
      <c r="BC52" s="175" t="e">
        <f t="shared" si="47"/>
        <v>#DIV/0!</v>
      </c>
      <c r="BD52" s="168" t="e">
        <f t="shared" si="48"/>
        <v>#DIV/0!</v>
      </c>
      <c r="BE52" s="168" t="e">
        <f t="shared" si="49"/>
        <v>#DIV/0!</v>
      </c>
      <c r="BF52" s="169">
        <v>0</v>
      </c>
      <c r="BG52" s="175" t="e">
        <f t="shared" si="50"/>
        <v>#DIV/0!</v>
      </c>
      <c r="BH52" s="168" t="e">
        <f t="shared" si="51"/>
        <v>#DIV/0!</v>
      </c>
      <c r="BI52" s="170" t="e">
        <f t="shared" si="52"/>
        <v>#DIV/0!</v>
      </c>
      <c r="BK52" s="171" t="e">
        <f t="shared" si="53"/>
        <v>#DIV/0!</v>
      </c>
      <c r="BL52" s="172" t="e">
        <f t="shared" si="54"/>
        <v>#DIV/0!</v>
      </c>
      <c r="BM52" s="173" t="e">
        <f t="shared" si="55"/>
        <v>#DIV/0!</v>
      </c>
      <c r="BN52" s="174" t="e">
        <f t="shared" si="56"/>
        <v>#DIV/0!</v>
      </c>
    </row>
    <row r="53" spans="2:66" s="144" customFormat="1">
      <c r="B53" s="141"/>
      <c r="C53" s="142"/>
      <c r="D53" s="142"/>
      <c r="E53" s="143"/>
      <c r="G53" s="145">
        <v>16</v>
      </c>
      <c r="H53" s="146"/>
      <c r="I53" s="146"/>
      <c r="J53" s="147"/>
      <c r="K53" s="148"/>
      <c r="L53" s="149"/>
      <c r="M53" s="150"/>
      <c r="N53" s="151"/>
      <c r="O53" s="152"/>
      <c r="P53" s="152"/>
      <c r="Q53" s="152"/>
      <c r="R53" s="152"/>
      <c r="S53" s="152"/>
      <c r="T53" s="152"/>
      <c r="U53" s="153">
        <f t="shared" si="34"/>
        <v>0</v>
      </c>
      <c r="V53" s="154">
        <f t="shared" si="68"/>
        <v>0</v>
      </c>
      <c r="W53" s="155" t="e">
        <f t="shared" si="35"/>
        <v>#DIV/0!</v>
      </c>
      <c r="X53" s="246" t="e">
        <f t="shared" si="36"/>
        <v>#DIV/0!</v>
      </c>
      <c r="Y53" s="241" t="e">
        <f>W53/(1-Z36)+N("This is a comment: cell U points to Cost+Int per Unit cell")</f>
        <v>#DIV/0!</v>
      </c>
      <c r="Z53" s="242" t="e">
        <f t="shared" si="37"/>
        <v>#DIV/0!</v>
      </c>
      <c r="AA53" s="159" t="e">
        <f t="shared" si="58"/>
        <v>#DIV/0!</v>
      </c>
      <c r="AB53" s="160" t="e">
        <f t="shared" si="59"/>
        <v>#DIV/0!</v>
      </c>
      <c r="AC53" s="161" t="e">
        <f t="shared" si="60"/>
        <v>#DIV/0!</v>
      </c>
      <c r="AD53" s="162" t="e">
        <f>AD33/AD34</f>
        <v>#DIV/0!</v>
      </c>
      <c r="AE53" s="163" t="e">
        <f t="shared" si="38"/>
        <v>#DIV/0!</v>
      </c>
      <c r="AF53" s="163" t="e">
        <f t="shared" si="61"/>
        <v>#DIV/0!</v>
      </c>
      <c r="AG53" s="163" t="e">
        <f t="shared" si="62"/>
        <v>#DIV/0!</v>
      </c>
      <c r="AH53" s="164" t="e">
        <f>AH33/AH34</f>
        <v>#DIV/0!</v>
      </c>
      <c r="AI53" s="163" t="e">
        <f t="shared" si="63"/>
        <v>#DIV/0!</v>
      </c>
      <c r="AJ53" s="163" t="e">
        <f t="shared" si="64"/>
        <v>#DIV/0!</v>
      </c>
      <c r="AK53" s="165" t="e">
        <f t="shared" si="65"/>
        <v>#DIV/0!</v>
      </c>
      <c r="AL53" s="176"/>
      <c r="AM53" s="176"/>
      <c r="AN53" s="166">
        <v>0</v>
      </c>
      <c r="AO53" s="167" t="e">
        <f t="shared" si="39"/>
        <v>#DIV/0!</v>
      </c>
      <c r="AP53" s="243" t="e">
        <f t="shared" si="66"/>
        <v>#DIV/0!</v>
      </c>
      <c r="AQ53" s="168" t="e">
        <f t="shared" si="67"/>
        <v>#DIV/0!</v>
      </c>
      <c r="AR53" s="169">
        <v>0</v>
      </c>
      <c r="AS53" s="167" t="e">
        <f t="shared" si="40"/>
        <v>#DIV/0!</v>
      </c>
      <c r="AT53" s="243" t="e">
        <f t="shared" si="41"/>
        <v>#DIV/0!</v>
      </c>
      <c r="AU53" s="170" t="e">
        <f t="shared" si="42"/>
        <v>#DIV/0!</v>
      </c>
      <c r="AW53" s="171" t="e">
        <f t="shared" si="43"/>
        <v>#DIV/0!</v>
      </c>
      <c r="AX53" s="172" t="e">
        <f t="shared" si="44"/>
        <v>#DIV/0!</v>
      </c>
      <c r="AY53" s="173" t="e">
        <f t="shared" si="45"/>
        <v>#DIV/0!</v>
      </c>
      <c r="AZ53" s="174" t="e">
        <f t="shared" si="46"/>
        <v>#DIV/0!</v>
      </c>
      <c r="BA53" s="176"/>
      <c r="BB53" s="166">
        <v>0</v>
      </c>
      <c r="BC53" s="175" t="e">
        <f t="shared" si="47"/>
        <v>#DIV/0!</v>
      </c>
      <c r="BD53" s="168" t="e">
        <f t="shared" si="48"/>
        <v>#DIV/0!</v>
      </c>
      <c r="BE53" s="168" t="e">
        <f t="shared" si="49"/>
        <v>#DIV/0!</v>
      </c>
      <c r="BF53" s="169">
        <v>0</v>
      </c>
      <c r="BG53" s="175" t="e">
        <f t="shared" si="50"/>
        <v>#DIV/0!</v>
      </c>
      <c r="BH53" s="168" t="e">
        <f t="shared" si="51"/>
        <v>#DIV/0!</v>
      </c>
      <c r="BI53" s="170" t="e">
        <f t="shared" si="52"/>
        <v>#DIV/0!</v>
      </c>
      <c r="BK53" s="171" t="e">
        <f t="shared" si="53"/>
        <v>#DIV/0!</v>
      </c>
      <c r="BL53" s="172" t="e">
        <f t="shared" si="54"/>
        <v>#DIV/0!</v>
      </c>
      <c r="BM53" s="173" t="e">
        <f t="shared" si="55"/>
        <v>#DIV/0!</v>
      </c>
      <c r="BN53" s="174" t="e">
        <f t="shared" si="56"/>
        <v>#DIV/0!</v>
      </c>
    </row>
    <row r="54" spans="2:66" s="144" customFormat="1">
      <c r="B54" s="141"/>
      <c r="C54" s="142"/>
      <c r="D54" s="142"/>
      <c r="E54" s="143"/>
      <c r="G54" s="145">
        <v>17</v>
      </c>
      <c r="H54" s="146"/>
      <c r="I54" s="146"/>
      <c r="J54" s="147"/>
      <c r="K54" s="148"/>
      <c r="L54" s="149"/>
      <c r="M54" s="150"/>
      <c r="N54" s="151"/>
      <c r="O54" s="152"/>
      <c r="P54" s="152"/>
      <c r="Q54" s="152"/>
      <c r="R54" s="152"/>
      <c r="S54" s="152"/>
      <c r="T54" s="152"/>
      <c r="U54" s="153">
        <f t="shared" si="34"/>
        <v>0</v>
      </c>
      <c r="V54" s="154">
        <f t="shared" si="68"/>
        <v>0</v>
      </c>
      <c r="W54" s="155" t="e">
        <f t="shared" si="35"/>
        <v>#DIV/0!</v>
      </c>
      <c r="X54" s="246" t="e">
        <f t="shared" si="36"/>
        <v>#DIV/0!</v>
      </c>
      <c r="Y54" s="241" t="e">
        <f>W54/(1-Z36)+N("This is a comment: cell U points to Cost+Int per Unit cell")</f>
        <v>#DIV/0!</v>
      </c>
      <c r="Z54" s="242" t="e">
        <f t="shared" si="37"/>
        <v>#DIV/0!</v>
      </c>
      <c r="AA54" s="159" t="e">
        <f t="shared" si="58"/>
        <v>#DIV/0!</v>
      </c>
      <c r="AB54" s="160" t="e">
        <f t="shared" si="59"/>
        <v>#DIV/0!</v>
      </c>
      <c r="AC54" s="161" t="e">
        <f t="shared" si="60"/>
        <v>#DIV/0!</v>
      </c>
      <c r="AD54" s="162" t="e">
        <f>AD33/AD34</f>
        <v>#DIV/0!</v>
      </c>
      <c r="AE54" s="163" t="e">
        <f t="shared" si="38"/>
        <v>#DIV/0!</v>
      </c>
      <c r="AF54" s="163" t="e">
        <f t="shared" si="61"/>
        <v>#DIV/0!</v>
      </c>
      <c r="AG54" s="163" t="e">
        <f t="shared" si="62"/>
        <v>#DIV/0!</v>
      </c>
      <c r="AH54" s="164" t="e">
        <f>AH33/AH34</f>
        <v>#DIV/0!</v>
      </c>
      <c r="AI54" s="163" t="e">
        <f t="shared" si="63"/>
        <v>#DIV/0!</v>
      </c>
      <c r="AJ54" s="163" t="e">
        <f t="shared" si="64"/>
        <v>#DIV/0!</v>
      </c>
      <c r="AK54" s="165" t="e">
        <f t="shared" si="65"/>
        <v>#DIV/0!</v>
      </c>
      <c r="AL54" s="176"/>
      <c r="AM54" s="176"/>
      <c r="AN54" s="166">
        <v>0</v>
      </c>
      <c r="AO54" s="167" t="e">
        <f t="shared" si="39"/>
        <v>#DIV/0!</v>
      </c>
      <c r="AP54" s="243" t="e">
        <f t="shared" si="66"/>
        <v>#DIV/0!</v>
      </c>
      <c r="AQ54" s="168" t="e">
        <f t="shared" si="67"/>
        <v>#DIV/0!</v>
      </c>
      <c r="AR54" s="169">
        <v>0</v>
      </c>
      <c r="AS54" s="167" t="e">
        <f t="shared" si="40"/>
        <v>#DIV/0!</v>
      </c>
      <c r="AT54" s="243" t="e">
        <f t="shared" si="41"/>
        <v>#DIV/0!</v>
      </c>
      <c r="AU54" s="170" t="e">
        <f t="shared" si="42"/>
        <v>#DIV/0!</v>
      </c>
      <c r="AW54" s="171" t="e">
        <f t="shared" si="43"/>
        <v>#DIV/0!</v>
      </c>
      <c r="AX54" s="172" t="e">
        <f t="shared" si="44"/>
        <v>#DIV/0!</v>
      </c>
      <c r="AY54" s="173" t="e">
        <f t="shared" si="45"/>
        <v>#DIV/0!</v>
      </c>
      <c r="AZ54" s="174" t="e">
        <f t="shared" si="46"/>
        <v>#DIV/0!</v>
      </c>
      <c r="BA54" s="176"/>
      <c r="BB54" s="166">
        <v>0</v>
      </c>
      <c r="BC54" s="175" t="e">
        <f t="shared" si="47"/>
        <v>#DIV/0!</v>
      </c>
      <c r="BD54" s="168" t="e">
        <f t="shared" si="48"/>
        <v>#DIV/0!</v>
      </c>
      <c r="BE54" s="168" t="e">
        <f t="shared" si="49"/>
        <v>#DIV/0!</v>
      </c>
      <c r="BF54" s="169">
        <v>0</v>
      </c>
      <c r="BG54" s="175" t="e">
        <f t="shared" si="50"/>
        <v>#DIV/0!</v>
      </c>
      <c r="BH54" s="168" t="e">
        <f t="shared" si="51"/>
        <v>#DIV/0!</v>
      </c>
      <c r="BI54" s="170" t="e">
        <f t="shared" si="52"/>
        <v>#DIV/0!</v>
      </c>
      <c r="BK54" s="171" t="e">
        <f t="shared" si="53"/>
        <v>#DIV/0!</v>
      </c>
      <c r="BL54" s="172" t="e">
        <f t="shared" si="54"/>
        <v>#DIV/0!</v>
      </c>
      <c r="BM54" s="173" t="e">
        <f t="shared" si="55"/>
        <v>#DIV/0!</v>
      </c>
      <c r="BN54" s="174" t="e">
        <f t="shared" si="56"/>
        <v>#DIV/0!</v>
      </c>
    </row>
    <row r="55" spans="2:66" s="144" customFormat="1">
      <c r="B55" s="141"/>
      <c r="C55" s="142"/>
      <c r="D55" s="142"/>
      <c r="E55" s="143"/>
      <c r="G55" s="145">
        <v>18</v>
      </c>
      <c r="H55" s="146"/>
      <c r="I55" s="146"/>
      <c r="J55" s="147"/>
      <c r="K55" s="148"/>
      <c r="L55" s="149"/>
      <c r="M55" s="150"/>
      <c r="N55" s="151"/>
      <c r="O55" s="152"/>
      <c r="P55" s="152"/>
      <c r="Q55" s="152"/>
      <c r="R55" s="152"/>
      <c r="S55" s="152"/>
      <c r="T55" s="152"/>
      <c r="U55" s="153">
        <f t="shared" si="34"/>
        <v>0</v>
      </c>
      <c r="V55" s="154">
        <f t="shared" si="68"/>
        <v>0</v>
      </c>
      <c r="W55" s="155" t="e">
        <f t="shared" si="35"/>
        <v>#DIV/0!</v>
      </c>
      <c r="X55" s="246" t="e">
        <f t="shared" si="36"/>
        <v>#DIV/0!</v>
      </c>
      <c r="Y55" s="241" t="e">
        <f>W55/(1-Z36)+N("This is a comment: cell U points to Cost+Int per Unit cell")</f>
        <v>#DIV/0!</v>
      </c>
      <c r="Z55" s="242" t="e">
        <f t="shared" si="37"/>
        <v>#DIV/0!</v>
      </c>
      <c r="AA55" s="159" t="e">
        <f t="shared" si="58"/>
        <v>#DIV/0!</v>
      </c>
      <c r="AB55" s="160" t="e">
        <f t="shared" si="59"/>
        <v>#DIV/0!</v>
      </c>
      <c r="AC55" s="161" t="e">
        <f t="shared" si="60"/>
        <v>#DIV/0!</v>
      </c>
      <c r="AD55" s="162" t="e">
        <f>AD33/AD34</f>
        <v>#DIV/0!</v>
      </c>
      <c r="AE55" s="163" t="e">
        <f t="shared" si="38"/>
        <v>#DIV/0!</v>
      </c>
      <c r="AF55" s="163" t="e">
        <f t="shared" si="61"/>
        <v>#DIV/0!</v>
      </c>
      <c r="AG55" s="163" t="e">
        <f t="shared" si="62"/>
        <v>#DIV/0!</v>
      </c>
      <c r="AH55" s="164" t="e">
        <f>AH33/AH34</f>
        <v>#DIV/0!</v>
      </c>
      <c r="AI55" s="163" t="e">
        <f t="shared" si="63"/>
        <v>#DIV/0!</v>
      </c>
      <c r="AJ55" s="163" t="e">
        <f t="shared" si="64"/>
        <v>#DIV/0!</v>
      </c>
      <c r="AK55" s="165" t="e">
        <f t="shared" si="65"/>
        <v>#DIV/0!</v>
      </c>
      <c r="AL55" s="176"/>
      <c r="AM55" s="176"/>
      <c r="AN55" s="166">
        <v>0</v>
      </c>
      <c r="AO55" s="167" t="e">
        <f t="shared" si="39"/>
        <v>#DIV/0!</v>
      </c>
      <c r="AP55" s="243" t="e">
        <f t="shared" si="66"/>
        <v>#DIV/0!</v>
      </c>
      <c r="AQ55" s="168" t="e">
        <f t="shared" si="67"/>
        <v>#DIV/0!</v>
      </c>
      <c r="AR55" s="169">
        <v>0</v>
      </c>
      <c r="AS55" s="167" t="e">
        <f t="shared" si="40"/>
        <v>#DIV/0!</v>
      </c>
      <c r="AT55" s="243" t="e">
        <f t="shared" si="41"/>
        <v>#DIV/0!</v>
      </c>
      <c r="AU55" s="170" t="e">
        <f t="shared" si="42"/>
        <v>#DIV/0!</v>
      </c>
      <c r="AW55" s="171" t="e">
        <f t="shared" si="43"/>
        <v>#DIV/0!</v>
      </c>
      <c r="AX55" s="172" t="e">
        <f t="shared" si="44"/>
        <v>#DIV/0!</v>
      </c>
      <c r="AY55" s="173" t="e">
        <f t="shared" si="45"/>
        <v>#DIV/0!</v>
      </c>
      <c r="AZ55" s="174" t="e">
        <f t="shared" si="46"/>
        <v>#DIV/0!</v>
      </c>
      <c r="BA55" s="176"/>
      <c r="BB55" s="166">
        <v>0</v>
      </c>
      <c r="BC55" s="175" t="e">
        <f t="shared" si="47"/>
        <v>#DIV/0!</v>
      </c>
      <c r="BD55" s="168" t="e">
        <f t="shared" si="48"/>
        <v>#DIV/0!</v>
      </c>
      <c r="BE55" s="168" t="e">
        <f t="shared" si="49"/>
        <v>#DIV/0!</v>
      </c>
      <c r="BF55" s="169">
        <v>0</v>
      </c>
      <c r="BG55" s="175" t="e">
        <f t="shared" si="50"/>
        <v>#DIV/0!</v>
      </c>
      <c r="BH55" s="168" t="e">
        <f t="shared" si="51"/>
        <v>#DIV/0!</v>
      </c>
      <c r="BI55" s="170" t="e">
        <f t="shared" si="52"/>
        <v>#DIV/0!</v>
      </c>
      <c r="BK55" s="171" t="e">
        <f t="shared" si="53"/>
        <v>#DIV/0!</v>
      </c>
      <c r="BL55" s="172" t="e">
        <f t="shared" si="54"/>
        <v>#DIV/0!</v>
      </c>
      <c r="BM55" s="173" t="e">
        <f t="shared" si="55"/>
        <v>#DIV/0!</v>
      </c>
      <c r="BN55" s="174" t="e">
        <f t="shared" si="56"/>
        <v>#DIV/0!</v>
      </c>
    </row>
    <row r="56" spans="2:66" s="144" customFormat="1" ht="16.5" thickBot="1">
      <c r="B56" s="177"/>
      <c r="C56" s="178"/>
      <c r="D56" s="178"/>
      <c r="E56" s="179"/>
      <c r="G56" s="145">
        <v>19</v>
      </c>
      <c r="H56" s="146"/>
      <c r="I56" s="146"/>
      <c r="J56" s="147"/>
      <c r="K56" s="148"/>
      <c r="L56" s="149"/>
      <c r="M56" s="150"/>
      <c r="N56" s="151"/>
      <c r="O56" s="152"/>
      <c r="P56" s="152"/>
      <c r="Q56" s="152"/>
      <c r="R56" s="152"/>
      <c r="S56" s="152"/>
      <c r="T56" s="152"/>
      <c r="U56" s="153">
        <f t="shared" si="34"/>
        <v>0</v>
      </c>
      <c r="V56" s="154">
        <f t="shared" si="68"/>
        <v>0</v>
      </c>
      <c r="W56" s="155" t="e">
        <f t="shared" si="35"/>
        <v>#DIV/0!</v>
      </c>
      <c r="X56" s="246" t="e">
        <f t="shared" si="36"/>
        <v>#DIV/0!</v>
      </c>
      <c r="Y56" s="241" t="e">
        <f>W56/(1-Z36)+N("This is a comment: cell U points to Cost+Int per Unit cell")</f>
        <v>#DIV/0!</v>
      </c>
      <c r="Z56" s="242" t="e">
        <f t="shared" si="37"/>
        <v>#DIV/0!</v>
      </c>
      <c r="AA56" s="159" t="e">
        <f t="shared" si="58"/>
        <v>#DIV/0!</v>
      </c>
      <c r="AB56" s="160" t="e">
        <f t="shared" si="59"/>
        <v>#DIV/0!</v>
      </c>
      <c r="AC56" s="161" t="e">
        <f t="shared" si="60"/>
        <v>#DIV/0!</v>
      </c>
      <c r="AD56" s="162" t="e">
        <f>AD33/AD34</f>
        <v>#DIV/0!</v>
      </c>
      <c r="AE56" s="163" t="e">
        <f t="shared" si="38"/>
        <v>#DIV/0!</v>
      </c>
      <c r="AF56" s="163" t="e">
        <f t="shared" si="61"/>
        <v>#DIV/0!</v>
      </c>
      <c r="AG56" s="163" t="e">
        <f t="shared" si="62"/>
        <v>#DIV/0!</v>
      </c>
      <c r="AH56" s="164" t="e">
        <f>AH33/AH34</f>
        <v>#DIV/0!</v>
      </c>
      <c r="AI56" s="163" t="e">
        <f t="shared" si="63"/>
        <v>#DIV/0!</v>
      </c>
      <c r="AJ56" s="163" t="e">
        <f t="shared" si="64"/>
        <v>#DIV/0!</v>
      </c>
      <c r="AK56" s="165" t="e">
        <f t="shared" si="65"/>
        <v>#DIV/0!</v>
      </c>
      <c r="AL56" s="176"/>
      <c r="AM56" s="176"/>
      <c r="AN56" s="166">
        <v>0</v>
      </c>
      <c r="AO56" s="167" t="e">
        <f t="shared" si="39"/>
        <v>#DIV/0!</v>
      </c>
      <c r="AP56" s="243" t="e">
        <f t="shared" si="66"/>
        <v>#DIV/0!</v>
      </c>
      <c r="AQ56" s="168" t="e">
        <f t="shared" si="67"/>
        <v>#DIV/0!</v>
      </c>
      <c r="AR56" s="169">
        <v>0</v>
      </c>
      <c r="AS56" s="167" t="e">
        <f t="shared" si="40"/>
        <v>#DIV/0!</v>
      </c>
      <c r="AT56" s="243" t="e">
        <f t="shared" si="41"/>
        <v>#DIV/0!</v>
      </c>
      <c r="AU56" s="170" t="e">
        <f t="shared" si="42"/>
        <v>#DIV/0!</v>
      </c>
      <c r="AW56" s="171" t="e">
        <f t="shared" si="43"/>
        <v>#DIV/0!</v>
      </c>
      <c r="AX56" s="172" t="e">
        <f t="shared" si="44"/>
        <v>#DIV/0!</v>
      </c>
      <c r="AY56" s="173" t="e">
        <f t="shared" si="45"/>
        <v>#DIV/0!</v>
      </c>
      <c r="AZ56" s="174" t="e">
        <f t="shared" si="46"/>
        <v>#DIV/0!</v>
      </c>
      <c r="BA56" s="176"/>
      <c r="BB56" s="166">
        <v>0</v>
      </c>
      <c r="BC56" s="175" t="e">
        <f t="shared" si="47"/>
        <v>#DIV/0!</v>
      </c>
      <c r="BD56" s="168" t="e">
        <f t="shared" si="48"/>
        <v>#DIV/0!</v>
      </c>
      <c r="BE56" s="168" t="e">
        <f t="shared" si="49"/>
        <v>#DIV/0!</v>
      </c>
      <c r="BF56" s="169">
        <v>0</v>
      </c>
      <c r="BG56" s="175" t="e">
        <f t="shared" si="50"/>
        <v>#DIV/0!</v>
      </c>
      <c r="BH56" s="168" t="e">
        <f t="shared" si="51"/>
        <v>#DIV/0!</v>
      </c>
      <c r="BI56" s="170" t="e">
        <f t="shared" si="52"/>
        <v>#DIV/0!</v>
      </c>
      <c r="BK56" s="171" t="e">
        <f t="shared" si="53"/>
        <v>#DIV/0!</v>
      </c>
      <c r="BL56" s="172" t="e">
        <f t="shared" si="54"/>
        <v>#DIV/0!</v>
      </c>
      <c r="BM56" s="173" t="e">
        <f t="shared" si="55"/>
        <v>#DIV/0!</v>
      </c>
      <c r="BN56" s="174" t="e">
        <f t="shared" si="56"/>
        <v>#DIV/0!</v>
      </c>
    </row>
    <row r="57" spans="2:66" s="144" customFormat="1" ht="16.5" thickBot="1">
      <c r="B57" s="177"/>
      <c r="C57" s="178"/>
      <c r="D57" s="178"/>
      <c r="E57" s="179"/>
      <c r="G57" s="180">
        <v>20</v>
      </c>
      <c r="H57" s="254"/>
      <c r="I57" s="254"/>
      <c r="J57" s="255"/>
      <c r="K57" s="183"/>
      <c r="L57" s="184"/>
      <c r="M57" s="256"/>
      <c r="N57" s="186"/>
      <c r="O57" s="187"/>
      <c r="P57" s="187"/>
      <c r="Q57" s="187"/>
      <c r="R57" s="187"/>
      <c r="S57" s="187"/>
      <c r="T57" s="187"/>
      <c r="U57" s="188">
        <f t="shared" si="34"/>
        <v>0</v>
      </c>
      <c r="V57" s="257">
        <f t="shared" si="57"/>
        <v>0</v>
      </c>
      <c r="W57" s="258" t="e">
        <f t="shared" si="35"/>
        <v>#DIV/0!</v>
      </c>
      <c r="X57" s="259" t="e">
        <f t="shared" si="36"/>
        <v>#DIV/0!</v>
      </c>
      <c r="Y57" s="260" t="e">
        <f>W57/(1-Z36)+N("This is a comment: cell U points to Cost+Int per Unit cell")</f>
        <v>#DIV/0!</v>
      </c>
      <c r="Z57" s="261" t="e">
        <f t="shared" si="37"/>
        <v>#DIV/0!</v>
      </c>
      <c r="AA57" s="262" t="e">
        <f t="shared" si="58"/>
        <v>#DIV/0!</v>
      </c>
      <c r="AB57" s="263" t="e">
        <f t="shared" si="59"/>
        <v>#DIV/0!</v>
      </c>
      <c r="AC57" s="196" t="e">
        <f t="shared" si="60"/>
        <v>#DIV/0!</v>
      </c>
      <c r="AD57" s="197" t="e">
        <f>AD33/AD34</f>
        <v>#DIV/0!</v>
      </c>
      <c r="AE57" s="198" t="e">
        <f t="shared" si="38"/>
        <v>#DIV/0!</v>
      </c>
      <c r="AF57" s="198" t="e">
        <f t="shared" si="61"/>
        <v>#DIV/0!</v>
      </c>
      <c r="AG57" s="198" t="e">
        <f t="shared" si="62"/>
        <v>#DIV/0!</v>
      </c>
      <c r="AH57" s="199" t="e">
        <f>AH33/AH34</f>
        <v>#DIV/0!</v>
      </c>
      <c r="AI57" s="198" t="e">
        <f t="shared" si="63"/>
        <v>#DIV/0!</v>
      </c>
      <c r="AJ57" s="198" t="e">
        <f t="shared" si="64"/>
        <v>#DIV/0!</v>
      </c>
      <c r="AK57" s="200" t="e">
        <f t="shared" si="65"/>
        <v>#DIV/0!</v>
      </c>
      <c r="AL57" s="176"/>
      <c r="AM57" s="176"/>
      <c r="AN57" s="201">
        <v>0</v>
      </c>
      <c r="AO57" s="202" t="e">
        <f t="shared" si="39"/>
        <v>#DIV/0!</v>
      </c>
      <c r="AP57" s="264" t="e">
        <f t="shared" si="66"/>
        <v>#DIV/0!</v>
      </c>
      <c r="AQ57" s="203" t="e">
        <f t="shared" si="67"/>
        <v>#DIV/0!</v>
      </c>
      <c r="AR57" s="204">
        <v>0</v>
      </c>
      <c r="AS57" s="202" t="e">
        <f t="shared" si="40"/>
        <v>#DIV/0!</v>
      </c>
      <c r="AT57" s="264" t="e">
        <f t="shared" si="41"/>
        <v>#DIV/0!</v>
      </c>
      <c r="AU57" s="205" t="e">
        <f t="shared" si="42"/>
        <v>#DIV/0!</v>
      </c>
      <c r="AW57" s="265" t="e">
        <f t="shared" si="43"/>
        <v>#DIV/0!</v>
      </c>
      <c r="AX57" s="266" t="e">
        <f t="shared" si="44"/>
        <v>#DIV/0!</v>
      </c>
      <c r="AY57" s="267" t="e">
        <f t="shared" si="45"/>
        <v>#DIV/0!</v>
      </c>
      <c r="AZ57" s="268" t="e">
        <f t="shared" si="46"/>
        <v>#DIV/0!</v>
      </c>
      <c r="BA57" s="176"/>
      <c r="BB57" s="201">
        <v>0</v>
      </c>
      <c r="BC57" s="210" t="e">
        <f t="shared" si="47"/>
        <v>#DIV/0!</v>
      </c>
      <c r="BD57" s="203" t="e">
        <f t="shared" si="48"/>
        <v>#DIV/0!</v>
      </c>
      <c r="BE57" s="203" t="e">
        <f t="shared" si="49"/>
        <v>#DIV/0!</v>
      </c>
      <c r="BF57" s="204">
        <v>0</v>
      </c>
      <c r="BG57" s="210" t="e">
        <f t="shared" si="50"/>
        <v>#DIV/0!</v>
      </c>
      <c r="BH57" s="203" t="e">
        <f t="shared" si="51"/>
        <v>#DIV/0!</v>
      </c>
      <c r="BI57" s="205" t="e">
        <f t="shared" si="52"/>
        <v>#DIV/0!</v>
      </c>
      <c r="BK57" s="265" t="e">
        <f t="shared" si="53"/>
        <v>#DIV/0!</v>
      </c>
      <c r="BL57" s="266" t="e">
        <f t="shared" si="54"/>
        <v>#DIV/0!</v>
      </c>
      <c r="BM57" s="267" t="e">
        <f t="shared" si="55"/>
        <v>#DIV/0!</v>
      </c>
      <c r="BN57" s="268" t="e">
        <f t="shared" si="56"/>
        <v>#DIV/0!</v>
      </c>
    </row>
    <row r="58" spans="2:66" s="176" customFormat="1" ht="16.5" thickBot="1">
      <c r="AA58" s="211" t="e">
        <f>AVERAGE(AA38:AA57)</f>
        <v>#DIV/0!</v>
      </c>
      <c r="AN58" s="212" t="s">
        <v>54</v>
      </c>
      <c r="AO58" s="215"/>
      <c r="AP58" s="215"/>
      <c r="AQ58" s="213"/>
      <c r="AR58" s="212" t="s">
        <v>54</v>
      </c>
      <c r="AS58" s="269"/>
      <c r="AT58" s="269"/>
      <c r="AU58" s="213"/>
      <c r="AW58" s="214"/>
      <c r="AX58" s="214"/>
      <c r="BB58" s="212" t="s">
        <v>54</v>
      </c>
      <c r="BC58" s="215"/>
      <c r="BD58" s="215"/>
      <c r="BE58" s="213"/>
      <c r="BF58" s="212" t="s">
        <v>54</v>
      </c>
      <c r="BG58" s="216"/>
      <c r="BH58" s="216"/>
      <c r="BI58" s="6"/>
      <c r="BJ58" s="6"/>
      <c r="BK58" s="6"/>
      <c r="BL58" s="6"/>
      <c r="BM58" s="6"/>
      <c r="BN58" s="6"/>
    </row>
    <row r="59" spans="2:66" s="176" customFormat="1">
      <c r="G59" s="217" t="s">
        <v>55</v>
      </c>
      <c r="H59" s="218"/>
      <c r="I59" s="218"/>
      <c r="J59" s="218"/>
      <c r="K59" s="218"/>
      <c r="L59" s="218"/>
      <c r="M59" s="219"/>
      <c r="Z59" s="220"/>
      <c r="AA59" s="221" t="s">
        <v>56</v>
      </c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O59" s="101"/>
      <c r="AP59" s="101"/>
      <c r="AW59" s="214"/>
      <c r="AX59" s="214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</row>
    <row r="60" spans="2:66" s="176" customFormat="1">
      <c r="G60" s="222" t="s">
        <v>57</v>
      </c>
      <c r="M60" s="223"/>
      <c r="Y60" s="220"/>
      <c r="AO60" s="101"/>
      <c r="AP60" s="101"/>
      <c r="AW60" s="214"/>
      <c r="AX60" s="214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</row>
    <row r="61" spans="2:66" s="176" customFormat="1">
      <c r="G61" s="222"/>
      <c r="M61" s="223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</row>
    <row r="62" spans="2:66" ht="16.5" thickBot="1">
      <c r="G62" s="224" t="s">
        <v>58</v>
      </c>
      <c r="H62" s="225"/>
      <c r="I62" s="225"/>
      <c r="J62" s="225"/>
      <c r="K62" s="225"/>
      <c r="L62" s="225"/>
      <c r="M62" s="226"/>
      <c r="N62" s="176"/>
      <c r="O62" s="176"/>
    </row>
    <row r="63" spans="2:66">
      <c r="G63" s="270"/>
      <c r="H63" s="176"/>
      <c r="I63" s="176"/>
      <c r="J63" s="176"/>
      <c r="K63" s="176"/>
      <c r="L63" s="176"/>
    </row>
    <row r="64" spans="2:66" s="1" customFormat="1">
      <c r="H64" s="2" t="s">
        <v>62</v>
      </c>
    </row>
  </sheetData>
  <mergeCells count="94">
    <mergeCell ref="BB36:BC36"/>
    <mergeCell ref="BD36:BE36"/>
    <mergeCell ref="BF36:BG36"/>
    <mergeCell ref="BH36:BI36"/>
    <mergeCell ref="BK36:BL36"/>
    <mergeCell ref="BM36:BN36"/>
    <mergeCell ref="AN36:AO36"/>
    <mergeCell ref="AP36:AQ36"/>
    <mergeCell ref="AR36:AS36"/>
    <mergeCell ref="AT36:AU36"/>
    <mergeCell ref="AW36:AX36"/>
    <mergeCell ref="AY36:AZ36"/>
    <mergeCell ref="AA36:AA37"/>
    <mergeCell ref="AB36:AC36"/>
    <mergeCell ref="AD36:AE36"/>
    <mergeCell ref="AF36:AG36"/>
    <mergeCell ref="AH36:AI36"/>
    <mergeCell ref="AJ36:AK36"/>
    <mergeCell ref="R36:R37"/>
    <mergeCell ref="S36:S37"/>
    <mergeCell ref="T36:T37"/>
    <mergeCell ref="U36:U37"/>
    <mergeCell ref="V36:W36"/>
    <mergeCell ref="X36:Y36"/>
    <mergeCell ref="AY35:AZ35"/>
    <mergeCell ref="BB35:BE35"/>
    <mergeCell ref="BF35:BI35"/>
    <mergeCell ref="BK35:BL35"/>
    <mergeCell ref="BM35:BN35"/>
    <mergeCell ref="G36:M36"/>
    <mergeCell ref="N36:N37"/>
    <mergeCell ref="O36:O37"/>
    <mergeCell ref="P36:P37"/>
    <mergeCell ref="Q36:Q37"/>
    <mergeCell ref="AW34:AZ34"/>
    <mergeCell ref="BK34:BN34"/>
    <mergeCell ref="G35:M35"/>
    <mergeCell ref="X35:Z35"/>
    <mergeCell ref="AB35:AC35"/>
    <mergeCell ref="AD35:AG35"/>
    <mergeCell ref="AH35:AK35"/>
    <mergeCell ref="AN35:AQ35"/>
    <mergeCell ref="AR35:AU35"/>
    <mergeCell ref="AW35:AX35"/>
    <mergeCell ref="BH5:BI5"/>
    <mergeCell ref="BK5:BL5"/>
    <mergeCell ref="BM5:BN5"/>
    <mergeCell ref="AE33:AG33"/>
    <mergeCell ref="AI33:AK33"/>
    <mergeCell ref="BK33:BN33"/>
    <mergeCell ref="AT5:AU5"/>
    <mergeCell ref="AW5:AX5"/>
    <mergeCell ref="AY5:AZ5"/>
    <mergeCell ref="BB5:BC5"/>
    <mergeCell ref="BD5:BE5"/>
    <mergeCell ref="BF5:BG5"/>
    <mergeCell ref="AF5:AG5"/>
    <mergeCell ref="AH5:AI5"/>
    <mergeCell ref="AJ5:AK5"/>
    <mergeCell ref="AN5:AO5"/>
    <mergeCell ref="AP5:AQ5"/>
    <mergeCell ref="AR5:AS5"/>
    <mergeCell ref="U5:U6"/>
    <mergeCell ref="V5:W5"/>
    <mergeCell ref="X5:Y5"/>
    <mergeCell ref="AA5:AA6"/>
    <mergeCell ref="AB5:AC5"/>
    <mergeCell ref="AD5:AE5"/>
    <mergeCell ref="BK4:BL4"/>
    <mergeCell ref="BM4:BN4"/>
    <mergeCell ref="G5:M5"/>
    <mergeCell ref="N5:N6"/>
    <mergeCell ref="O5:O6"/>
    <mergeCell ref="P5:P6"/>
    <mergeCell ref="Q5:Q6"/>
    <mergeCell ref="R5:R6"/>
    <mergeCell ref="S5:S6"/>
    <mergeCell ref="T5:T6"/>
    <mergeCell ref="AN4:AQ4"/>
    <mergeCell ref="AR4:AU4"/>
    <mergeCell ref="AW4:AX4"/>
    <mergeCell ref="AY4:AZ4"/>
    <mergeCell ref="BB4:BE4"/>
    <mergeCell ref="BF4:BI4"/>
    <mergeCell ref="AE2:AG2"/>
    <mergeCell ref="AI2:AK2"/>
    <mergeCell ref="BK2:BN2"/>
    <mergeCell ref="AW3:AZ3"/>
    <mergeCell ref="BK3:BN3"/>
    <mergeCell ref="G4:M4"/>
    <mergeCell ref="X4:Z4"/>
    <mergeCell ref="AB4:AC4"/>
    <mergeCell ref="AD4:AG4"/>
    <mergeCell ref="AH4:AK4"/>
  </mergeCells>
  <conditionalFormatting sqref="BF8:BF16 BF57">
    <cfRule type="cellIs" dxfId="87" priority="12" operator="greaterThan">
      <formula>$AN$7</formula>
    </cfRule>
  </conditionalFormatting>
  <conditionalFormatting sqref="BF7">
    <cfRule type="cellIs" dxfId="86" priority="13" operator="greaterThan">
      <formula>$AN$7</formula>
    </cfRule>
  </conditionalFormatting>
  <conditionalFormatting sqref="BF39:BF46">
    <cfRule type="cellIs" dxfId="85" priority="10" operator="greaterThan">
      <formula>$AN$7</formula>
    </cfRule>
  </conditionalFormatting>
  <conditionalFormatting sqref="BF38">
    <cfRule type="cellIs" dxfId="84" priority="11" operator="greaterThan">
      <formula>$AN$7</formula>
    </cfRule>
  </conditionalFormatting>
  <conditionalFormatting sqref="BF48:BF56">
    <cfRule type="cellIs" dxfId="83" priority="8" operator="greaterThan">
      <formula>$AN$7</formula>
    </cfRule>
  </conditionalFormatting>
  <conditionalFormatting sqref="BF47">
    <cfRule type="cellIs" dxfId="82" priority="9" operator="greaterThan">
      <formula>$AN$7</formula>
    </cfRule>
  </conditionalFormatting>
  <conditionalFormatting sqref="I38:J57 I7:J16">
    <cfRule type="duplicateValues" dxfId="81" priority="7"/>
  </conditionalFormatting>
  <conditionalFormatting sqref="AR7:AR16">
    <cfRule type="cellIs" dxfId="80" priority="6" operator="greaterThan">
      <formula>$AN$7</formula>
    </cfRule>
  </conditionalFormatting>
  <conditionalFormatting sqref="AR38:AR57">
    <cfRule type="cellIs" dxfId="79" priority="5" operator="greaterThan">
      <formula>$AN$38</formula>
    </cfRule>
  </conditionalFormatting>
  <conditionalFormatting sqref="P7:S16">
    <cfRule type="uniqueValues" dxfId="78" priority="4"/>
  </conditionalFormatting>
  <conditionalFormatting sqref="P38:S57">
    <cfRule type="uniqueValues" dxfId="77" priority="3"/>
  </conditionalFormatting>
  <conditionalFormatting sqref="AK16:AM16">
    <cfRule type="expression" dxfId="76" priority="2">
      <formula>ROUND($AN$16,4)&lt;$AN$16</formula>
    </cfRule>
  </conditionalFormatting>
  <conditionalFormatting sqref="AK47">
    <cfRule type="expression" dxfId="75" priority="1">
      <formula>ROUND($AN$16,4)&lt;$AN$16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E9B-62D0-48D4-9C2D-5E10E8449E01}">
  <dimension ref="A1:BA56"/>
  <sheetViews>
    <sheetView topLeftCell="G1" workbookViewId="0">
      <selection activeCell="P5" sqref="P5:P6"/>
    </sheetView>
  </sheetViews>
  <sheetFormatPr defaultColWidth="10.625" defaultRowHeight="15.75" outlineLevelCol="1"/>
  <cols>
    <col min="1" max="1" width="4" style="6" hidden="1" customWidth="1" outlineLevel="1"/>
    <col min="2" max="2" width="18.625" style="6" hidden="1" customWidth="1" outlineLevel="1"/>
    <col min="3" max="3" width="16.75" style="6" hidden="1" customWidth="1" outlineLevel="1"/>
    <col min="4" max="5" width="10.625" style="6" hidden="1" customWidth="1" outlineLevel="1"/>
    <col min="6" max="6" width="19.25" style="6" hidden="1" customWidth="1" outlineLevel="1"/>
    <col min="7" max="7" width="3.875" style="6" customWidth="1" collapsed="1"/>
    <col min="8" max="8" width="9.25" style="6" customWidth="1"/>
    <col min="9" max="9" width="7.625" style="6" customWidth="1"/>
    <col min="10" max="10" width="9.625" style="6" customWidth="1"/>
    <col min="11" max="11" width="4.5" style="6" customWidth="1"/>
    <col min="12" max="12" width="23.5" style="6" bestFit="1" customWidth="1"/>
    <col min="13" max="13" width="14.25" style="6" bestFit="1" customWidth="1"/>
    <col min="14" max="14" width="14.625" style="6" bestFit="1" customWidth="1"/>
    <col min="15" max="15" width="21.625" style="6" bestFit="1" customWidth="1"/>
    <col min="16" max="23" width="10.625" style="6" customWidth="1"/>
    <col min="24" max="24" width="1.375" style="6" customWidth="1"/>
    <col min="25" max="25" width="0" style="6" hidden="1" customWidth="1" outlineLevel="1"/>
    <col min="26" max="26" width="13.5" style="6" hidden="1" customWidth="1" outlineLevel="1"/>
    <col min="27" max="32" width="0" style="6" hidden="1" customWidth="1" outlineLevel="1"/>
    <col min="33" max="33" width="1.375" style="6" hidden="1" customWidth="1" outlineLevel="1"/>
    <col min="34" max="34" width="0" style="6" hidden="1" customWidth="1" outlineLevel="1"/>
    <col min="35" max="35" width="12.125" style="6" hidden="1" customWidth="1" outlineLevel="1"/>
    <col min="36" max="36" width="13.625" style="6" hidden="1" customWidth="1" outlineLevel="1"/>
    <col min="37" max="37" width="1.375" style="6" hidden="1" customWidth="1" outlineLevel="1"/>
    <col min="38" max="38" width="9.5" style="6" hidden="1" customWidth="1" outlineLevel="1"/>
    <col min="39" max="39" width="16" style="6" hidden="1" customWidth="1" outlineLevel="1"/>
    <col min="40" max="40" width="0" style="6" hidden="1" customWidth="1" outlineLevel="1"/>
    <col min="41" max="42" width="1.375" style="6" hidden="1" customWidth="1" outlineLevel="1"/>
    <col min="43" max="43" width="0" style="6" hidden="1" customWidth="1" outlineLevel="1"/>
    <col min="44" max="44" width="16" style="6" hidden="1" customWidth="1" outlineLevel="1"/>
    <col min="45" max="45" width="0" style="6" hidden="1" customWidth="1" outlineLevel="1"/>
    <col min="46" max="47" width="1.375" style="6" hidden="1" customWidth="1" outlineLevel="1"/>
    <col min="48" max="48" width="0" style="6" hidden="1" customWidth="1" outlineLevel="1"/>
    <col min="49" max="49" width="16" style="6" hidden="1" customWidth="1" outlineLevel="1"/>
    <col min="50" max="50" width="0" style="6" hidden="1" customWidth="1" outlineLevel="1"/>
    <col min="51" max="51" width="1.375" style="6" hidden="1" customWidth="1" outlineLevel="1"/>
    <col min="52" max="52" width="0" style="6" hidden="1" customWidth="1" outlineLevel="1"/>
    <col min="53" max="53" width="10.625" style="6" collapsed="1"/>
    <col min="54" max="16384" width="10.625" style="6"/>
  </cols>
  <sheetData>
    <row r="1" spans="2:52" s="1" customFormat="1">
      <c r="I1" s="4"/>
      <c r="J1" s="4"/>
      <c r="L1" s="2" t="s">
        <v>0</v>
      </c>
      <c r="N1" s="3" t="s">
        <v>63</v>
      </c>
    </row>
    <row r="2" spans="2:52">
      <c r="H2" s="7"/>
      <c r="I2" s="7"/>
      <c r="J2" s="7"/>
      <c r="K2" s="7"/>
      <c r="L2" s="7"/>
      <c r="M2" s="7"/>
      <c r="N2" s="7"/>
      <c r="O2" s="7"/>
    </row>
    <row r="3" spans="2:52" ht="34.5" customHeight="1">
      <c r="L3" s="21"/>
      <c r="W3" s="51"/>
    </row>
    <row r="4" spans="2:52" ht="21.75" customHeight="1" thickBot="1">
      <c r="H4" s="271"/>
      <c r="I4" s="271"/>
      <c r="J4" s="271"/>
      <c r="K4" s="272"/>
      <c r="L4" s="271"/>
      <c r="M4" s="271"/>
      <c r="N4" s="271"/>
      <c r="O4" s="271"/>
      <c r="P4" s="6" t="s">
        <v>64</v>
      </c>
      <c r="U4" s="49" t="s">
        <v>65</v>
      </c>
      <c r="V4" s="273" t="s">
        <v>66</v>
      </c>
      <c r="W4" s="274"/>
      <c r="AL4" s="275" t="s">
        <v>67</v>
      </c>
      <c r="AM4" s="276" t="s">
        <v>68</v>
      </c>
      <c r="AQ4" s="275" t="s">
        <v>67</v>
      </c>
      <c r="AR4" s="276" t="s">
        <v>68</v>
      </c>
      <c r="AV4" s="275" t="s">
        <v>67</v>
      </c>
      <c r="AW4" s="276" t="s">
        <v>68</v>
      </c>
    </row>
    <row r="5" spans="2:52" s="11" customFormat="1" ht="21.75" thickBot="1">
      <c r="H5" s="277" t="s">
        <v>23</v>
      </c>
      <c r="I5" s="278"/>
      <c r="J5" s="279"/>
      <c r="K5" s="280"/>
      <c r="L5" s="278"/>
      <c r="M5" s="278"/>
      <c r="N5" s="278"/>
      <c r="O5" s="279"/>
      <c r="P5" s="281" t="s">
        <v>24</v>
      </c>
      <c r="Q5" s="282" t="s">
        <v>25</v>
      </c>
      <c r="R5" s="282" t="s">
        <v>26</v>
      </c>
      <c r="S5" s="282" t="s">
        <v>27</v>
      </c>
      <c r="T5" s="282" t="s">
        <v>28</v>
      </c>
      <c r="U5" s="282" t="s">
        <v>29</v>
      </c>
      <c r="V5" s="283" t="s">
        <v>30</v>
      </c>
      <c r="W5" s="284" t="s">
        <v>31</v>
      </c>
      <c r="AE5" s="285">
        <v>0.15</v>
      </c>
      <c r="AF5" s="286"/>
      <c r="AL5" s="287">
        <v>25650</v>
      </c>
      <c r="AM5" s="288">
        <v>1.2E-2</v>
      </c>
      <c r="AQ5" s="287">
        <v>19500</v>
      </c>
      <c r="AR5" s="288">
        <v>1.2E-2</v>
      </c>
      <c r="AV5" s="287">
        <v>12250</v>
      </c>
      <c r="AW5" s="288">
        <v>1.2E-2</v>
      </c>
    </row>
    <row r="6" spans="2:52" s="11" customFormat="1" ht="45.75" thickBot="1">
      <c r="B6" s="110" t="s">
        <v>69</v>
      </c>
      <c r="C6" s="111" t="s">
        <v>70</v>
      </c>
      <c r="D6" s="111" t="s">
        <v>41</v>
      </c>
      <c r="E6" s="111" t="s">
        <v>42</v>
      </c>
      <c r="F6" s="112" t="s">
        <v>43</v>
      </c>
      <c r="H6" s="289" t="s">
        <v>71</v>
      </c>
      <c r="I6" s="290" t="s">
        <v>72</v>
      </c>
      <c r="J6" s="291" t="s">
        <v>73</v>
      </c>
      <c r="K6" s="289" t="s">
        <v>44</v>
      </c>
      <c r="L6" s="290" t="s">
        <v>45</v>
      </c>
      <c r="M6" s="290" t="s">
        <v>46</v>
      </c>
      <c r="N6" s="290" t="s">
        <v>47</v>
      </c>
      <c r="O6" s="292" t="s">
        <v>48</v>
      </c>
      <c r="P6" s="293"/>
      <c r="Q6" s="294"/>
      <c r="R6" s="294"/>
      <c r="S6" s="294"/>
      <c r="T6" s="294"/>
      <c r="U6" s="294"/>
      <c r="V6" s="295"/>
      <c r="W6" s="296"/>
      <c r="Y6" s="297" t="s">
        <v>74</v>
      </c>
      <c r="Z6" s="298" t="s">
        <v>75</v>
      </c>
      <c r="AA6" s="299" t="s">
        <v>28</v>
      </c>
      <c r="AB6" s="300" t="s">
        <v>31</v>
      </c>
      <c r="AC6" s="301" t="s">
        <v>76</v>
      </c>
      <c r="AD6" s="302" t="s">
        <v>77</v>
      </c>
      <c r="AE6" s="303" t="s">
        <v>78</v>
      </c>
      <c r="AF6" s="304" t="s">
        <v>79</v>
      </c>
      <c r="AG6" s="305"/>
      <c r="AH6" s="306" t="s">
        <v>74</v>
      </c>
      <c r="AI6" s="307" t="s">
        <v>75</v>
      </c>
      <c r="AJ6" s="308" t="s">
        <v>80</v>
      </c>
      <c r="AL6" s="309" t="s">
        <v>81</v>
      </c>
      <c r="AM6" s="310" t="s">
        <v>82</v>
      </c>
      <c r="AN6" s="311" t="s">
        <v>83</v>
      </c>
      <c r="AQ6" s="309" t="s">
        <v>81</v>
      </c>
      <c r="AR6" s="310" t="s">
        <v>82</v>
      </c>
      <c r="AS6" s="311" t="s">
        <v>83</v>
      </c>
      <c r="AV6" s="309" t="s">
        <v>81</v>
      </c>
      <c r="AW6" s="310" t="s">
        <v>82</v>
      </c>
      <c r="AX6" s="311" t="s">
        <v>83</v>
      </c>
      <c r="AZ6" s="65" t="s">
        <v>75</v>
      </c>
    </row>
    <row r="7" spans="2:52" s="144" customFormat="1">
      <c r="B7" s="141"/>
      <c r="C7" s="142"/>
      <c r="D7" s="142"/>
      <c r="E7" s="142"/>
      <c r="F7" s="143"/>
      <c r="H7" s="312"/>
      <c r="I7" s="313"/>
      <c r="J7" s="314"/>
      <c r="K7" s="315">
        <v>1</v>
      </c>
      <c r="L7" s="316"/>
      <c r="M7" s="316"/>
      <c r="N7" s="313"/>
      <c r="O7" s="317"/>
      <c r="P7" s="318"/>
      <c r="Q7" s="318"/>
      <c r="R7" s="318"/>
      <c r="S7" s="318"/>
      <c r="T7" s="318"/>
      <c r="U7" s="318"/>
      <c r="V7" s="318"/>
      <c r="W7" s="319">
        <f t="shared" ref="W7:W16" si="0">SUM(P7:V7)</f>
        <v>0</v>
      </c>
      <c r="Y7" s="320">
        <f t="shared" ref="Y7:Y16" si="1">SUM(P7:Q7)</f>
        <v>0</v>
      </c>
      <c r="Z7" s="321">
        <f t="shared" ref="Z7:Z16" si="2">SUM(R7:S7)</f>
        <v>0</v>
      </c>
      <c r="AA7" s="322">
        <f t="shared" ref="AA7:AA16" si="3">SUM(T7:V7)</f>
        <v>0</v>
      </c>
      <c r="AB7" s="320">
        <f>SUM(Y7:AA7)</f>
        <v>0</v>
      </c>
      <c r="AC7" s="323">
        <f>AB7*0.006</f>
        <v>0</v>
      </c>
      <c r="AD7" s="321">
        <f>SUM(AB7:AC7)</f>
        <v>0</v>
      </c>
      <c r="AE7" s="324">
        <f>AD7/(1-AE5)-AD7</f>
        <v>0</v>
      </c>
      <c r="AF7" s="322">
        <f>SUM(AD7:AE7)</f>
        <v>0</v>
      </c>
      <c r="AH7" s="320">
        <f>Y7</f>
        <v>0</v>
      </c>
      <c r="AI7" s="321">
        <f>Z7</f>
        <v>0</v>
      </c>
      <c r="AJ7" s="322">
        <f>SUM(AA7,AC7,AE7)</f>
        <v>0</v>
      </c>
      <c r="AL7" s="325" t="e">
        <f>AL5/AL4</f>
        <v>#VALUE!</v>
      </c>
      <c r="AM7" s="324" t="e">
        <f>(SUM(AH7:AJ7,AL7))*(1+AM5)</f>
        <v>#VALUE!</v>
      </c>
      <c r="AN7" s="326" t="e">
        <f t="shared" ref="AN7:AN16" si="4">AM7/J7</f>
        <v>#VALUE!</v>
      </c>
      <c r="AQ7" s="325" t="e">
        <f>AQ5/AQ4</f>
        <v>#VALUE!</v>
      </c>
      <c r="AR7" s="325" t="e">
        <f>(SUM(AH7:AJ7,AQ7))*(1+AR5)</f>
        <v>#VALUE!</v>
      </c>
      <c r="AS7" s="326" t="e">
        <f>AR7/J7</f>
        <v>#VALUE!</v>
      </c>
      <c r="AV7" s="325" t="e">
        <f>AV5/AV4</f>
        <v>#VALUE!</v>
      </c>
      <c r="AW7" s="325" t="e">
        <f>(SUM(AH7:AJ7,AV7))*(1+AW5)</f>
        <v>#VALUE!</v>
      </c>
      <c r="AX7" s="326" t="e">
        <f>AW7/J7</f>
        <v>#VALUE!</v>
      </c>
    </row>
    <row r="8" spans="2:52" s="144" customFormat="1">
      <c r="B8" s="141"/>
      <c r="C8" s="142"/>
      <c r="D8" s="142"/>
      <c r="E8" s="142"/>
      <c r="F8" s="143"/>
      <c r="H8" s="327"/>
      <c r="I8" s="149"/>
      <c r="J8" s="149"/>
      <c r="K8" s="328">
        <v>2</v>
      </c>
      <c r="L8" s="146"/>
      <c r="M8" s="146"/>
      <c r="N8" s="149"/>
      <c r="O8" s="148"/>
      <c r="P8" s="329"/>
      <c r="Q8" s="329"/>
      <c r="R8" s="329"/>
      <c r="S8" s="329"/>
      <c r="T8" s="329"/>
      <c r="U8" s="329"/>
      <c r="V8" s="329"/>
      <c r="W8" s="330">
        <f t="shared" si="0"/>
        <v>0</v>
      </c>
      <c r="Y8" s="320">
        <f t="shared" si="1"/>
        <v>0</v>
      </c>
      <c r="Z8" s="321">
        <f t="shared" si="2"/>
        <v>0</v>
      </c>
      <c r="AA8" s="322">
        <f t="shared" si="3"/>
        <v>0</v>
      </c>
      <c r="AB8" s="320">
        <f t="shared" ref="AB8:AB16" si="5">SUM(Y8:AA8)</f>
        <v>0</v>
      </c>
      <c r="AC8" s="323">
        <f t="shared" ref="AC8:AC16" si="6">AB8*0.006</f>
        <v>0</v>
      </c>
      <c r="AD8" s="321">
        <f t="shared" ref="AD8:AD16" si="7">SUM(AB8:AC8)</f>
        <v>0</v>
      </c>
      <c r="AE8" s="324">
        <f>AD8/(1-AE5)-AD8</f>
        <v>0</v>
      </c>
      <c r="AF8" s="322">
        <f t="shared" ref="AF8:AF16" si="8">SUM(AD8:AE8)</f>
        <v>0</v>
      </c>
      <c r="AH8" s="320">
        <f t="shared" ref="AH8:AI16" si="9">Y8</f>
        <v>0</v>
      </c>
      <c r="AI8" s="321">
        <f t="shared" si="9"/>
        <v>0</v>
      </c>
      <c r="AJ8" s="322">
        <f t="shared" ref="AJ8:AJ16" si="10">SUM(AA8,AC8,AE8)</f>
        <v>0</v>
      </c>
      <c r="AL8" s="331" t="e">
        <f>AL5/AL4</f>
        <v>#VALUE!</v>
      </c>
      <c r="AM8" s="325" t="e">
        <f>(SUM(AH8:AJ8,AL8))*(1+AM5)</f>
        <v>#VALUE!</v>
      </c>
      <c r="AN8" s="326" t="e">
        <f t="shared" si="4"/>
        <v>#VALUE!</v>
      </c>
      <c r="AQ8" s="331" t="e">
        <f>AQ5/AQ4</f>
        <v>#VALUE!</v>
      </c>
      <c r="AR8" s="325" t="e">
        <f>(SUM(AH8:AJ8,AQ8))*(1+AR5)</f>
        <v>#VALUE!</v>
      </c>
      <c r="AS8" s="326" t="e">
        <f t="shared" ref="AS8:AS16" si="11">AR8/J8</f>
        <v>#VALUE!</v>
      </c>
      <c r="AV8" s="331" t="e">
        <f>AV5/AV4</f>
        <v>#VALUE!</v>
      </c>
      <c r="AW8" s="325" t="e">
        <f>(SUM(AH8:AJ8,AV8))*(1+AW5)</f>
        <v>#VALUE!</v>
      </c>
      <c r="AX8" s="326" t="e">
        <f t="shared" ref="AX8:AX16" si="12">AW8/J8</f>
        <v>#VALUE!</v>
      </c>
    </row>
    <row r="9" spans="2:52" s="144" customFormat="1">
      <c r="B9" s="141"/>
      <c r="C9" s="142"/>
      <c r="D9" s="142"/>
      <c r="E9" s="142"/>
      <c r="F9" s="143"/>
      <c r="H9" s="327"/>
      <c r="I9" s="149"/>
      <c r="J9" s="149"/>
      <c r="K9" s="328">
        <v>3</v>
      </c>
      <c r="L9" s="146"/>
      <c r="M9" s="146"/>
      <c r="N9" s="149"/>
      <c r="O9" s="148"/>
      <c r="P9" s="329"/>
      <c r="Q9" s="329"/>
      <c r="R9" s="329"/>
      <c r="S9" s="329"/>
      <c r="T9" s="329"/>
      <c r="U9" s="329"/>
      <c r="V9" s="329"/>
      <c r="W9" s="330">
        <f t="shared" si="0"/>
        <v>0</v>
      </c>
      <c r="Y9" s="320">
        <f t="shared" si="1"/>
        <v>0</v>
      </c>
      <c r="Z9" s="321">
        <f t="shared" si="2"/>
        <v>0</v>
      </c>
      <c r="AA9" s="322">
        <f t="shared" si="3"/>
        <v>0</v>
      </c>
      <c r="AB9" s="320">
        <f t="shared" si="5"/>
        <v>0</v>
      </c>
      <c r="AC9" s="323">
        <f t="shared" si="6"/>
        <v>0</v>
      </c>
      <c r="AD9" s="321">
        <f t="shared" si="7"/>
        <v>0</v>
      </c>
      <c r="AE9" s="324">
        <f>AD9/(1-AE5)-AD9</f>
        <v>0</v>
      </c>
      <c r="AF9" s="322">
        <f t="shared" si="8"/>
        <v>0</v>
      </c>
      <c r="AH9" s="320">
        <f t="shared" si="9"/>
        <v>0</v>
      </c>
      <c r="AI9" s="321">
        <f t="shared" si="9"/>
        <v>0</v>
      </c>
      <c r="AJ9" s="322">
        <f t="shared" si="10"/>
        <v>0</v>
      </c>
      <c r="AL9" s="331" t="e">
        <f>AL5/AL4</f>
        <v>#VALUE!</v>
      </c>
      <c r="AM9" s="325" t="e">
        <f>(SUM(AH9:AJ9,AL9))*(1+AM5)</f>
        <v>#VALUE!</v>
      </c>
      <c r="AN9" s="326" t="e">
        <f t="shared" si="4"/>
        <v>#VALUE!</v>
      </c>
      <c r="AQ9" s="331" t="e">
        <f>AQ5/AQ4</f>
        <v>#VALUE!</v>
      </c>
      <c r="AR9" s="325" t="e">
        <f>(SUM(AH9:AJ9,AQ9))*(1+AR5)</f>
        <v>#VALUE!</v>
      </c>
      <c r="AS9" s="326" t="e">
        <f t="shared" si="11"/>
        <v>#VALUE!</v>
      </c>
      <c r="AV9" s="331" t="e">
        <f>AV5/AV4</f>
        <v>#VALUE!</v>
      </c>
      <c r="AW9" s="325" t="e">
        <f>(SUM(AH9:AJ9,AV9))*(1+AW5)</f>
        <v>#VALUE!</v>
      </c>
      <c r="AX9" s="326" t="e">
        <f t="shared" si="12"/>
        <v>#VALUE!</v>
      </c>
    </row>
    <row r="10" spans="2:52" s="144" customFormat="1">
      <c r="B10" s="141"/>
      <c r="C10" s="142"/>
      <c r="D10" s="142"/>
      <c r="E10" s="142"/>
      <c r="F10" s="143"/>
      <c r="H10" s="327"/>
      <c r="I10" s="149"/>
      <c r="J10" s="149"/>
      <c r="K10" s="328">
        <v>4</v>
      </c>
      <c r="L10" s="146"/>
      <c r="M10" s="146"/>
      <c r="N10" s="149"/>
      <c r="O10" s="148"/>
      <c r="P10" s="329"/>
      <c r="Q10" s="329"/>
      <c r="R10" s="329"/>
      <c r="S10" s="329"/>
      <c r="T10" s="329"/>
      <c r="U10" s="329"/>
      <c r="V10" s="329"/>
      <c r="W10" s="330">
        <f t="shared" si="0"/>
        <v>0</v>
      </c>
      <c r="Y10" s="320">
        <f t="shared" si="1"/>
        <v>0</v>
      </c>
      <c r="Z10" s="321">
        <f t="shared" si="2"/>
        <v>0</v>
      </c>
      <c r="AA10" s="322">
        <f t="shared" si="3"/>
        <v>0</v>
      </c>
      <c r="AB10" s="320">
        <f t="shared" si="5"/>
        <v>0</v>
      </c>
      <c r="AC10" s="323">
        <f t="shared" si="6"/>
        <v>0</v>
      </c>
      <c r="AD10" s="321">
        <f t="shared" si="7"/>
        <v>0</v>
      </c>
      <c r="AE10" s="324">
        <f>AD10/(1-AE5)-AD10</f>
        <v>0</v>
      </c>
      <c r="AF10" s="322">
        <f t="shared" si="8"/>
        <v>0</v>
      </c>
      <c r="AH10" s="320">
        <f t="shared" si="9"/>
        <v>0</v>
      </c>
      <c r="AI10" s="321">
        <f t="shared" si="9"/>
        <v>0</v>
      </c>
      <c r="AJ10" s="322">
        <f t="shared" si="10"/>
        <v>0</v>
      </c>
      <c r="AL10" s="331" t="e">
        <f>AL5/AL4</f>
        <v>#VALUE!</v>
      </c>
      <c r="AM10" s="325" t="e">
        <f>(SUM(AH10:AJ10,AL10))*(1+AM5)</f>
        <v>#VALUE!</v>
      </c>
      <c r="AN10" s="326" t="e">
        <f t="shared" si="4"/>
        <v>#VALUE!</v>
      </c>
      <c r="AQ10" s="331" t="e">
        <f>AQ5/AQ4</f>
        <v>#VALUE!</v>
      </c>
      <c r="AR10" s="325" t="e">
        <f>(SUM(AH10:AJ10,AQ10))*(1+AR5)</f>
        <v>#VALUE!</v>
      </c>
      <c r="AS10" s="326" t="e">
        <f t="shared" si="11"/>
        <v>#VALUE!</v>
      </c>
      <c r="AV10" s="331" t="e">
        <f>AV5/AV4</f>
        <v>#VALUE!</v>
      </c>
      <c r="AW10" s="325" t="e">
        <f>(SUM(AH10:AJ10,AV10))*(1+AW5)</f>
        <v>#VALUE!</v>
      </c>
      <c r="AX10" s="326" t="e">
        <f t="shared" si="12"/>
        <v>#VALUE!</v>
      </c>
    </row>
    <row r="11" spans="2:52" s="144" customFormat="1">
      <c r="B11" s="141"/>
      <c r="C11" s="142"/>
      <c r="D11" s="142"/>
      <c r="E11" s="142"/>
      <c r="F11" s="143"/>
      <c r="H11" s="327"/>
      <c r="I11" s="149"/>
      <c r="J11" s="149"/>
      <c r="K11" s="328">
        <v>5</v>
      </c>
      <c r="L11" s="146"/>
      <c r="M11" s="146"/>
      <c r="N11" s="149"/>
      <c r="O11" s="148"/>
      <c r="P11" s="329"/>
      <c r="Q11" s="329"/>
      <c r="R11" s="329"/>
      <c r="S11" s="329"/>
      <c r="T11" s="329"/>
      <c r="U11" s="329"/>
      <c r="V11" s="329"/>
      <c r="W11" s="330">
        <f t="shared" si="0"/>
        <v>0</v>
      </c>
      <c r="Y11" s="320">
        <f t="shared" si="1"/>
        <v>0</v>
      </c>
      <c r="Z11" s="321">
        <f t="shared" si="2"/>
        <v>0</v>
      </c>
      <c r="AA11" s="322">
        <f t="shared" si="3"/>
        <v>0</v>
      </c>
      <c r="AB11" s="320">
        <f t="shared" si="5"/>
        <v>0</v>
      </c>
      <c r="AC11" s="323">
        <f t="shared" si="6"/>
        <v>0</v>
      </c>
      <c r="AD11" s="321">
        <f t="shared" si="7"/>
        <v>0</v>
      </c>
      <c r="AE11" s="324">
        <f>AD11/(1-AE5)-AD11</f>
        <v>0</v>
      </c>
      <c r="AF11" s="322">
        <f t="shared" si="8"/>
        <v>0</v>
      </c>
      <c r="AH11" s="320">
        <f t="shared" si="9"/>
        <v>0</v>
      </c>
      <c r="AI11" s="321">
        <f t="shared" si="9"/>
        <v>0</v>
      </c>
      <c r="AJ11" s="322">
        <f t="shared" si="10"/>
        <v>0</v>
      </c>
      <c r="AL11" s="331" t="e">
        <f>AL5/AL4</f>
        <v>#VALUE!</v>
      </c>
      <c r="AM11" s="325" t="e">
        <f>(SUM(AH11:AJ11,AL11))*(1+AM5)</f>
        <v>#VALUE!</v>
      </c>
      <c r="AN11" s="326" t="e">
        <f t="shared" si="4"/>
        <v>#VALUE!</v>
      </c>
      <c r="AQ11" s="331" t="e">
        <f>AQ5/AQ4</f>
        <v>#VALUE!</v>
      </c>
      <c r="AR11" s="325" t="e">
        <f>(SUM(AH11:AJ11,AQ11))*(1+AR5)</f>
        <v>#VALUE!</v>
      </c>
      <c r="AS11" s="326" t="e">
        <f t="shared" si="11"/>
        <v>#VALUE!</v>
      </c>
      <c r="AV11" s="331" t="e">
        <f>AV5/AV4</f>
        <v>#VALUE!</v>
      </c>
      <c r="AW11" s="325" t="e">
        <f>(SUM(AH11:AJ11,AV11))*(1+AW5)</f>
        <v>#VALUE!</v>
      </c>
      <c r="AX11" s="326" t="e">
        <f t="shared" si="12"/>
        <v>#VALUE!</v>
      </c>
    </row>
    <row r="12" spans="2:52" s="144" customFormat="1">
      <c r="B12" s="141"/>
      <c r="C12" s="142"/>
      <c r="D12" s="142"/>
      <c r="E12" s="142"/>
      <c r="F12" s="143"/>
      <c r="H12" s="327"/>
      <c r="I12" s="149"/>
      <c r="J12" s="149"/>
      <c r="K12" s="328">
        <v>6</v>
      </c>
      <c r="L12" s="146"/>
      <c r="M12" s="146"/>
      <c r="N12" s="149"/>
      <c r="O12" s="148"/>
      <c r="P12" s="329"/>
      <c r="Q12" s="329"/>
      <c r="R12" s="329"/>
      <c r="S12" s="329"/>
      <c r="T12" s="329"/>
      <c r="U12" s="329"/>
      <c r="V12" s="329"/>
      <c r="W12" s="330">
        <f t="shared" si="0"/>
        <v>0</v>
      </c>
      <c r="Y12" s="320">
        <f t="shared" si="1"/>
        <v>0</v>
      </c>
      <c r="Z12" s="321">
        <f t="shared" si="2"/>
        <v>0</v>
      </c>
      <c r="AA12" s="322">
        <f t="shared" si="3"/>
        <v>0</v>
      </c>
      <c r="AB12" s="320">
        <f t="shared" si="5"/>
        <v>0</v>
      </c>
      <c r="AC12" s="323">
        <f t="shared" si="6"/>
        <v>0</v>
      </c>
      <c r="AD12" s="321">
        <f t="shared" si="7"/>
        <v>0</v>
      </c>
      <c r="AE12" s="324">
        <f>AD12/(1-AE5)-AD12</f>
        <v>0</v>
      </c>
      <c r="AF12" s="322">
        <f t="shared" si="8"/>
        <v>0</v>
      </c>
      <c r="AH12" s="320">
        <f t="shared" si="9"/>
        <v>0</v>
      </c>
      <c r="AI12" s="321">
        <f t="shared" si="9"/>
        <v>0</v>
      </c>
      <c r="AJ12" s="322">
        <f t="shared" si="10"/>
        <v>0</v>
      </c>
      <c r="AL12" s="331" t="e">
        <f>AL5/AL4</f>
        <v>#VALUE!</v>
      </c>
      <c r="AM12" s="325" t="e">
        <f>(SUM(AH12:AJ12,AL12))*(1+AM5)</f>
        <v>#VALUE!</v>
      </c>
      <c r="AN12" s="326" t="e">
        <f t="shared" si="4"/>
        <v>#VALUE!</v>
      </c>
      <c r="AQ12" s="331" t="e">
        <f>AQ5/AQ4</f>
        <v>#VALUE!</v>
      </c>
      <c r="AR12" s="325" t="e">
        <f>(SUM(AH12:AJ12,AQ12))*(1+AR5)</f>
        <v>#VALUE!</v>
      </c>
      <c r="AS12" s="326" t="e">
        <f>AR12/J12</f>
        <v>#VALUE!</v>
      </c>
      <c r="AV12" s="331" t="e">
        <f>AV5/AV4</f>
        <v>#VALUE!</v>
      </c>
      <c r="AW12" s="325" t="e">
        <f>(SUM(AH12:AJ12,AV12))*(1+AW5)</f>
        <v>#VALUE!</v>
      </c>
      <c r="AX12" s="326" t="e">
        <f t="shared" si="12"/>
        <v>#VALUE!</v>
      </c>
    </row>
    <row r="13" spans="2:52" s="144" customFormat="1">
      <c r="B13" s="141"/>
      <c r="C13" s="142"/>
      <c r="D13" s="142"/>
      <c r="E13" s="142"/>
      <c r="F13" s="143"/>
      <c r="H13" s="327"/>
      <c r="I13" s="149"/>
      <c r="J13" s="149"/>
      <c r="K13" s="328">
        <v>7</v>
      </c>
      <c r="L13" s="146"/>
      <c r="M13" s="146"/>
      <c r="N13" s="149"/>
      <c r="O13" s="148"/>
      <c r="P13" s="329"/>
      <c r="Q13" s="329"/>
      <c r="R13" s="329"/>
      <c r="S13" s="329"/>
      <c r="T13" s="329"/>
      <c r="U13" s="329"/>
      <c r="V13" s="329"/>
      <c r="W13" s="330">
        <f t="shared" si="0"/>
        <v>0</v>
      </c>
      <c r="Y13" s="320">
        <f t="shared" si="1"/>
        <v>0</v>
      </c>
      <c r="Z13" s="321">
        <f t="shared" si="2"/>
        <v>0</v>
      </c>
      <c r="AA13" s="322">
        <f t="shared" si="3"/>
        <v>0</v>
      </c>
      <c r="AB13" s="320">
        <f t="shared" si="5"/>
        <v>0</v>
      </c>
      <c r="AC13" s="323">
        <f t="shared" si="6"/>
        <v>0</v>
      </c>
      <c r="AD13" s="321">
        <f t="shared" si="7"/>
        <v>0</v>
      </c>
      <c r="AE13" s="324">
        <f>AD13/(1-AE5)-AD13</f>
        <v>0</v>
      </c>
      <c r="AF13" s="322">
        <f t="shared" si="8"/>
        <v>0</v>
      </c>
      <c r="AH13" s="320">
        <f t="shared" si="9"/>
        <v>0</v>
      </c>
      <c r="AI13" s="321">
        <f t="shared" si="9"/>
        <v>0</v>
      </c>
      <c r="AJ13" s="322">
        <f t="shared" si="10"/>
        <v>0</v>
      </c>
      <c r="AL13" s="331" t="e">
        <f>AL5/AL4</f>
        <v>#VALUE!</v>
      </c>
      <c r="AM13" s="325" t="e">
        <f>(SUM(AH13:AJ13,AL13))*(1+AM5)</f>
        <v>#VALUE!</v>
      </c>
      <c r="AN13" s="326" t="e">
        <f t="shared" si="4"/>
        <v>#VALUE!</v>
      </c>
      <c r="AQ13" s="331" t="e">
        <f>AQ5/AQ4</f>
        <v>#VALUE!</v>
      </c>
      <c r="AR13" s="325" t="e">
        <f>(SUM(AH13:AJ13,AQ13))*(1+AR5)</f>
        <v>#VALUE!</v>
      </c>
      <c r="AS13" s="326" t="e">
        <f t="shared" si="11"/>
        <v>#VALUE!</v>
      </c>
      <c r="AV13" s="331" t="e">
        <f>AV5/AV4</f>
        <v>#VALUE!</v>
      </c>
      <c r="AW13" s="325" t="e">
        <f>(SUM(AH13:AJ13,AV13))*(1+AW5)</f>
        <v>#VALUE!</v>
      </c>
      <c r="AX13" s="326" t="e">
        <f t="shared" si="12"/>
        <v>#VALUE!</v>
      </c>
    </row>
    <row r="14" spans="2:52" s="144" customFormat="1">
      <c r="B14" s="141"/>
      <c r="C14" s="142"/>
      <c r="D14" s="142"/>
      <c r="E14" s="142"/>
      <c r="F14" s="143"/>
      <c r="H14" s="327"/>
      <c r="I14" s="149"/>
      <c r="J14" s="149"/>
      <c r="K14" s="328">
        <v>8</v>
      </c>
      <c r="L14" s="146"/>
      <c r="M14" s="146"/>
      <c r="N14" s="149"/>
      <c r="O14" s="148"/>
      <c r="P14" s="329"/>
      <c r="Q14" s="329"/>
      <c r="R14" s="329"/>
      <c r="S14" s="329"/>
      <c r="T14" s="329"/>
      <c r="U14" s="329"/>
      <c r="V14" s="329"/>
      <c r="W14" s="330">
        <f t="shared" si="0"/>
        <v>0</v>
      </c>
      <c r="Y14" s="320">
        <f t="shared" si="1"/>
        <v>0</v>
      </c>
      <c r="Z14" s="321">
        <f t="shared" si="2"/>
        <v>0</v>
      </c>
      <c r="AA14" s="322">
        <f t="shared" si="3"/>
        <v>0</v>
      </c>
      <c r="AB14" s="320">
        <f t="shared" si="5"/>
        <v>0</v>
      </c>
      <c r="AC14" s="323">
        <f t="shared" si="6"/>
        <v>0</v>
      </c>
      <c r="AD14" s="321">
        <f t="shared" si="7"/>
        <v>0</v>
      </c>
      <c r="AE14" s="324">
        <f>AD14/(1-AE5)-AD14</f>
        <v>0</v>
      </c>
      <c r="AF14" s="322">
        <f t="shared" si="8"/>
        <v>0</v>
      </c>
      <c r="AH14" s="320">
        <f t="shared" si="9"/>
        <v>0</v>
      </c>
      <c r="AI14" s="321">
        <f t="shared" si="9"/>
        <v>0</v>
      </c>
      <c r="AJ14" s="322">
        <f t="shared" si="10"/>
        <v>0</v>
      </c>
      <c r="AL14" s="331" t="e">
        <f>AL5/AL4</f>
        <v>#VALUE!</v>
      </c>
      <c r="AM14" s="325" t="e">
        <f>(SUM(AH14:AJ14,AL14))*(1+AM5)</f>
        <v>#VALUE!</v>
      </c>
      <c r="AN14" s="326" t="e">
        <f t="shared" si="4"/>
        <v>#VALUE!</v>
      </c>
      <c r="AQ14" s="331" t="e">
        <f>AQ5/AQ4</f>
        <v>#VALUE!</v>
      </c>
      <c r="AR14" s="325" t="e">
        <f>(SUM(AH14:AJ14,AQ14))*(1+AR5)</f>
        <v>#VALUE!</v>
      </c>
      <c r="AS14" s="326" t="e">
        <f t="shared" si="11"/>
        <v>#VALUE!</v>
      </c>
      <c r="AV14" s="331" t="e">
        <f>AV5/AV4</f>
        <v>#VALUE!</v>
      </c>
      <c r="AW14" s="325" t="e">
        <f>(SUM(AH14:AJ14,AV14))*(1+AW5)</f>
        <v>#VALUE!</v>
      </c>
      <c r="AX14" s="326" t="e">
        <f t="shared" si="12"/>
        <v>#VALUE!</v>
      </c>
    </row>
    <row r="15" spans="2:52" s="144" customFormat="1">
      <c r="B15" s="141"/>
      <c r="C15" s="142"/>
      <c r="D15" s="142"/>
      <c r="E15" s="142"/>
      <c r="F15" s="143"/>
      <c r="H15" s="327"/>
      <c r="I15" s="149"/>
      <c r="J15" s="149"/>
      <c r="K15" s="328">
        <v>9</v>
      </c>
      <c r="L15" s="146"/>
      <c r="M15" s="146"/>
      <c r="N15" s="149"/>
      <c r="O15" s="148"/>
      <c r="P15" s="329"/>
      <c r="Q15" s="329"/>
      <c r="R15" s="329"/>
      <c r="S15" s="329"/>
      <c r="T15" s="329"/>
      <c r="U15" s="329"/>
      <c r="V15" s="329"/>
      <c r="W15" s="330">
        <f t="shared" si="0"/>
        <v>0</v>
      </c>
      <c r="Y15" s="320">
        <f t="shared" si="1"/>
        <v>0</v>
      </c>
      <c r="Z15" s="321">
        <f t="shared" si="2"/>
        <v>0</v>
      </c>
      <c r="AA15" s="322">
        <f t="shared" si="3"/>
        <v>0</v>
      </c>
      <c r="AB15" s="320">
        <f t="shared" si="5"/>
        <v>0</v>
      </c>
      <c r="AC15" s="323">
        <f t="shared" si="6"/>
        <v>0</v>
      </c>
      <c r="AD15" s="321">
        <f t="shared" si="7"/>
        <v>0</v>
      </c>
      <c r="AE15" s="324">
        <f>AD15/(1-AE5)-AD15</f>
        <v>0</v>
      </c>
      <c r="AF15" s="322">
        <f t="shared" si="8"/>
        <v>0</v>
      </c>
      <c r="AH15" s="320">
        <f t="shared" si="9"/>
        <v>0</v>
      </c>
      <c r="AI15" s="321">
        <f t="shared" si="9"/>
        <v>0</v>
      </c>
      <c r="AJ15" s="322">
        <f t="shared" si="10"/>
        <v>0</v>
      </c>
      <c r="AL15" s="331" t="e">
        <f>AL5/AL4</f>
        <v>#VALUE!</v>
      </c>
      <c r="AM15" s="325" t="e">
        <f>(SUM(AH15:AJ15,AL15))*(1+AM5)</f>
        <v>#VALUE!</v>
      </c>
      <c r="AN15" s="326" t="e">
        <f t="shared" si="4"/>
        <v>#VALUE!</v>
      </c>
      <c r="AQ15" s="331" t="e">
        <f>AQ5/AQ4</f>
        <v>#VALUE!</v>
      </c>
      <c r="AR15" s="325" t="e">
        <f>(SUM(AH15:AJ15,AQ15))*(1+AR5)</f>
        <v>#VALUE!</v>
      </c>
      <c r="AS15" s="326" t="e">
        <f t="shared" si="11"/>
        <v>#VALUE!</v>
      </c>
      <c r="AV15" s="331" t="e">
        <f>AV5/AV4</f>
        <v>#VALUE!</v>
      </c>
      <c r="AW15" s="325" t="e">
        <f>(SUM(AH15:AJ15,AV15))*(1+AW5)</f>
        <v>#VALUE!</v>
      </c>
      <c r="AX15" s="326" t="e">
        <f t="shared" si="12"/>
        <v>#VALUE!</v>
      </c>
    </row>
    <row r="16" spans="2:52" s="144" customFormat="1" ht="16.5" thickBot="1">
      <c r="B16" s="177"/>
      <c r="C16" s="178"/>
      <c r="D16" s="178"/>
      <c r="E16" s="178"/>
      <c r="F16" s="179"/>
      <c r="H16" s="332"/>
      <c r="I16" s="184"/>
      <c r="J16" s="333"/>
      <c r="K16" s="334">
        <v>10</v>
      </c>
      <c r="L16" s="181"/>
      <c r="M16" s="181"/>
      <c r="N16" s="333"/>
      <c r="O16" s="183"/>
      <c r="P16" s="335"/>
      <c r="Q16" s="335"/>
      <c r="R16" s="335"/>
      <c r="S16" s="335"/>
      <c r="T16" s="335"/>
      <c r="U16" s="335"/>
      <c r="V16" s="335"/>
      <c r="W16" s="336">
        <f t="shared" si="0"/>
        <v>0</v>
      </c>
      <c r="Y16" s="337">
        <f t="shared" si="1"/>
        <v>0</v>
      </c>
      <c r="Z16" s="338">
        <f t="shared" si="2"/>
        <v>0</v>
      </c>
      <c r="AA16" s="339">
        <f t="shared" si="3"/>
        <v>0</v>
      </c>
      <c r="AB16" s="337">
        <f t="shared" si="5"/>
        <v>0</v>
      </c>
      <c r="AC16" s="340">
        <f t="shared" si="6"/>
        <v>0</v>
      </c>
      <c r="AD16" s="338">
        <f t="shared" si="7"/>
        <v>0</v>
      </c>
      <c r="AE16" s="341">
        <f>AD16/(1-AE5)-AD16</f>
        <v>0</v>
      </c>
      <c r="AF16" s="339">
        <f t="shared" si="8"/>
        <v>0</v>
      </c>
      <c r="AH16" s="337">
        <f t="shared" si="9"/>
        <v>0</v>
      </c>
      <c r="AI16" s="338">
        <f t="shared" si="9"/>
        <v>0</v>
      </c>
      <c r="AJ16" s="339">
        <f t="shared" si="10"/>
        <v>0</v>
      </c>
      <c r="AL16" s="342" t="e">
        <f>AL5/AL4</f>
        <v>#VALUE!</v>
      </c>
      <c r="AM16" s="343" t="e">
        <f>(SUM(AH16:AJ16,AL16))*(1+AM5)</f>
        <v>#VALUE!</v>
      </c>
      <c r="AN16" s="344" t="e">
        <f t="shared" si="4"/>
        <v>#VALUE!</v>
      </c>
      <c r="AQ16" s="342" t="e">
        <f>AQ5/AQ4</f>
        <v>#VALUE!</v>
      </c>
      <c r="AR16" s="343" t="e">
        <f>(SUM(AH16:AJ16,AQ16))*(1+AR5)</f>
        <v>#VALUE!</v>
      </c>
      <c r="AS16" s="344" t="e">
        <f t="shared" si="11"/>
        <v>#VALUE!</v>
      </c>
      <c r="AV16" s="342" t="e">
        <f>AV5/AV4</f>
        <v>#VALUE!</v>
      </c>
      <c r="AW16" s="343" t="e">
        <f>(SUM(AH16:AJ16,AV16))*(1+AW5)</f>
        <v>#VALUE!</v>
      </c>
      <c r="AX16" s="344" t="e">
        <f t="shared" si="12"/>
        <v>#VALUE!</v>
      </c>
    </row>
    <row r="17" spans="8:49" s="176" customFormat="1"/>
    <row r="18" spans="8:49" s="176" customFormat="1"/>
    <row r="19" spans="8:49" s="1" customFormat="1">
      <c r="L19" s="2" t="s">
        <v>59</v>
      </c>
    </row>
    <row r="23" spans="8:49" ht="15.75" customHeight="1">
      <c r="H23" s="345"/>
      <c r="O23" s="345"/>
    </row>
    <row r="28" spans="8:49" s="1" customFormat="1">
      <c r="L28" s="2" t="s">
        <v>0</v>
      </c>
    </row>
    <row r="29" spans="8:49">
      <c r="H29" s="7"/>
      <c r="I29" s="7"/>
      <c r="J29" s="7"/>
      <c r="K29" s="7"/>
      <c r="L29" s="7"/>
      <c r="M29" s="7"/>
      <c r="N29" s="7"/>
      <c r="O29" s="7"/>
    </row>
    <row r="30" spans="8:49" ht="34.5" customHeight="1">
      <c r="L30" s="21"/>
      <c r="W30" s="51"/>
    </row>
    <row r="31" spans="8:49" ht="21.75" customHeight="1" thickBot="1">
      <c r="H31" s="271"/>
      <c r="I31" s="271"/>
      <c r="J31" s="271"/>
      <c r="K31" s="272"/>
      <c r="L31" s="271"/>
      <c r="M31" s="271"/>
      <c r="N31" s="271"/>
      <c r="O31" s="271"/>
      <c r="P31" s="6" t="s">
        <v>64</v>
      </c>
      <c r="U31" s="49" t="s">
        <v>65</v>
      </c>
      <c r="V31" s="273" t="s">
        <v>66</v>
      </c>
      <c r="W31" s="274"/>
      <c r="AL31" s="275" t="s">
        <v>67</v>
      </c>
      <c r="AM31" s="276" t="s">
        <v>68</v>
      </c>
      <c r="AQ31" s="275" t="s">
        <v>67</v>
      </c>
      <c r="AR31" s="276" t="s">
        <v>68</v>
      </c>
      <c r="AV31" s="275" t="s">
        <v>67</v>
      </c>
      <c r="AW31" s="276" t="s">
        <v>68</v>
      </c>
    </row>
    <row r="32" spans="8:49" s="11" customFormat="1" ht="21.75" thickBot="1">
      <c r="H32" s="277" t="s">
        <v>23</v>
      </c>
      <c r="I32" s="278"/>
      <c r="J32" s="279"/>
      <c r="K32" s="280"/>
      <c r="L32" s="278"/>
      <c r="M32" s="278"/>
      <c r="N32" s="278"/>
      <c r="O32" s="279"/>
      <c r="P32" s="281" t="s">
        <v>24</v>
      </c>
      <c r="Q32" s="282" t="s">
        <v>25</v>
      </c>
      <c r="R32" s="282" t="s">
        <v>26</v>
      </c>
      <c r="S32" s="282" t="s">
        <v>27</v>
      </c>
      <c r="T32" s="282" t="s">
        <v>28</v>
      </c>
      <c r="U32" s="282" t="s">
        <v>29</v>
      </c>
      <c r="V32" s="283" t="s">
        <v>30</v>
      </c>
      <c r="W32" s="284" t="s">
        <v>31</v>
      </c>
      <c r="AE32" s="285">
        <v>0.15</v>
      </c>
      <c r="AF32" s="286"/>
      <c r="AL32" s="287">
        <v>25650</v>
      </c>
      <c r="AM32" s="288">
        <v>1.2E-2</v>
      </c>
      <c r="AQ32" s="287">
        <v>19500</v>
      </c>
      <c r="AR32" s="288">
        <v>1.2E-2</v>
      </c>
      <c r="AV32" s="287">
        <v>12250</v>
      </c>
      <c r="AW32" s="288">
        <v>1.2E-2</v>
      </c>
    </row>
    <row r="33" spans="2:52" s="11" customFormat="1" ht="45.75" thickBot="1">
      <c r="B33" s="110" t="s">
        <v>69</v>
      </c>
      <c r="C33" s="111" t="s">
        <v>70</v>
      </c>
      <c r="D33" s="111" t="s">
        <v>41</v>
      </c>
      <c r="E33" s="111" t="s">
        <v>42</v>
      </c>
      <c r="F33" s="112" t="s">
        <v>43</v>
      </c>
      <c r="H33" s="289" t="s">
        <v>71</v>
      </c>
      <c r="I33" s="290" t="s">
        <v>72</v>
      </c>
      <c r="J33" s="291" t="s">
        <v>73</v>
      </c>
      <c r="K33" s="289" t="s">
        <v>44</v>
      </c>
      <c r="L33" s="290" t="s">
        <v>45</v>
      </c>
      <c r="M33" s="290" t="s">
        <v>46</v>
      </c>
      <c r="N33" s="290" t="s">
        <v>47</v>
      </c>
      <c r="O33" s="292" t="s">
        <v>48</v>
      </c>
      <c r="P33" s="293"/>
      <c r="Q33" s="294"/>
      <c r="R33" s="294"/>
      <c r="S33" s="294"/>
      <c r="T33" s="294"/>
      <c r="U33" s="294"/>
      <c r="V33" s="295"/>
      <c r="W33" s="296"/>
      <c r="Y33" s="297" t="s">
        <v>74</v>
      </c>
      <c r="Z33" s="298" t="s">
        <v>75</v>
      </c>
      <c r="AA33" s="299" t="s">
        <v>28</v>
      </c>
      <c r="AB33" s="300" t="s">
        <v>31</v>
      </c>
      <c r="AC33" s="301" t="s">
        <v>76</v>
      </c>
      <c r="AD33" s="302" t="s">
        <v>77</v>
      </c>
      <c r="AE33" s="303" t="s">
        <v>78</v>
      </c>
      <c r="AF33" s="304" t="s">
        <v>79</v>
      </c>
      <c r="AG33" s="305"/>
      <c r="AH33" s="306" t="s">
        <v>74</v>
      </c>
      <c r="AI33" s="307" t="s">
        <v>75</v>
      </c>
      <c r="AJ33" s="308" t="s">
        <v>80</v>
      </c>
      <c r="AL33" s="309" t="s">
        <v>81</v>
      </c>
      <c r="AM33" s="310" t="s">
        <v>82</v>
      </c>
      <c r="AN33" s="311" t="s">
        <v>83</v>
      </c>
      <c r="AQ33" s="309" t="s">
        <v>81</v>
      </c>
      <c r="AR33" s="310" t="s">
        <v>82</v>
      </c>
      <c r="AS33" s="311" t="s">
        <v>83</v>
      </c>
      <c r="AV33" s="309" t="s">
        <v>81</v>
      </c>
      <c r="AW33" s="310" t="s">
        <v>82</v>
      </c>
      <c r="AX33" s="311" t="s">
        <v>83</v>
      </c>
      <c r="AZ33" s="65" t="s">
        <v>75</v>
      </c>
    </row>
    <row r="34" spans="2:52" s="144" customFormat="1">
      <c r="B34" s="141"/>
      <c r="C34" s="142"/>
      <c r="D34" s="142"/>
      <c r="E34" s="142"/>
      <c r="F34" s="143"/>
      <c r="H34" s="312"/>
      <c r="I34" s="313"/>
      <c r="J34" s="314"/>
      <c r="K34" s="315">
        <v>1</v>
      </c>
      <c r="L34" s="316"/>
      <c r="M34" s="316"/>
      <c r="N34" s="313"/>
      <c r="O34" s="317"/>
      <c r="P34" s="318"/>
      <c r="Q34" s="318"/>
      <c r="R34" s="318"/>
      <c r="S34" s="318"/>
      <c r="T34" s="318"/>
      <c r="U34" s="318"/>
      <c r="V34" s="318"/>
      <c r="W34" s="319">
        <f t="shared" ref="W34:W53" si="13">SUM(P34:V34)</f>
        <v>0</v>
      </c>
      <c r="Y34" s="320">
        <f t="shared" ref="Y34:Y53" si="14">SUM(P34:Q34)</f>
        <v>0</v>
      </c>
      <c r="Z34" s="321">
        <f t="shared" ref="Z34:Z53" si="15">SUM(R34:S34)</f>
        <v>0</v>
      </c>
      <c r="AA34" s="322">
        <f t="shared" ref="AA34:AA53" si="16">SUM(T34:V34)</f>
        <v>0</v>
      </c>
      <c r="AB34" s="320">
        <f>SUM(Y34:AA34)</f>
        <v>0</v>
      </c>
      <c r="AC34" s="323">
        <f>AB34*0.006</f>
        <v>0</v>
      </c>
      <c r="AD34" s="321">
        <f>SUM(AB34:AC34)</f>
        <v>0</v>
      </c>
      <c r="AE34" s="324">
        <f>AD34/(1-AE32)-AD34</f>
        <v>0</v>
      </c>
      <c r="AF34" s="322">
        <f>SUM(AD34:AE34)</f>
        <v>0</v>
      </c>
      <c r="AH34" s="320">
        <f>Y34</f>
        <v>0</v>
      </c>
      <c r="AI34" s="321">
        <f>Z34</f>
        <v>0</v>
      </c>
      <c r="AJ34" s="322">
        <f>SUM(AA34,AC34,AE34)</f>
        <v>0</v>
      </c>
      <c r="AL34" s="325" t="e">
        <f>AL32/AL31</f>
        <v>#VALUE!</v>
      </c>
      <c r="AM34" s="324" t="e">
        <f>(SUM(AH34:AJ34,AL34))*(1+AM32)</f>
        <v>#VALUE!</v>
      </c>
      <c r="AN34" s="326" t="e">
        <f t="shared" ref="AN34:AN53" si="17">AM34/J34</f>
        <v>#VALUE!</v>
      </c>
      <c r="AQ34" s="325" t="e">
        <f>AQ32/AQ31</f>
        <v>#VALUE!</v>
      </c>
      <c r="AR34" s="325" t="e">
        <f>(SUM(AH34:AJ34,AQ34))*(1+AR32)</f>
        <v>#VALUE!</v>
      </c>
      <c r="AS34" s="326" t="e">
        <f>AR34/J34</f>
        <v>#VALUE!</v>
      </c>
      <c r="AV34" s="325" t="e">
        <f>AV32/AV31</f>
        <v>#VALUE!</v>
      </c>
      <c r="AW34" s="325" t="e">
        <f>(SUM(AH34:AJ34,AV34))*(1+AW32)</f>
        <v>#VALUE!</v>
      </c>
      <c r="AX34" s="326" t="e">
        <f>AW34/J34</f>
        <v>#VALUE!</v>
      </c>
    </row>
    <row r="35" spans="2:52" s="144" customFormat="1">
      <c r="B35" s="141"/>
      <c r="C35" s="142"/>
      <c r="D35" s="142"/>
      <c r="E35" s="142"/>
      <c r="F35" s="143"/>
      <c r="H35" s="327"/>
      <c r="I35" s="149"/>
      <c r="J35" s="149"/>
      <c r="K35" s="328">
        <v>2</v>
      </c>
      <c r="L35" s="146"/>
      <c r="M35" s="146"/>
      <c r="N35" s="149"/>
      <c r="O35" s="148"/>
      <c r="P35" s="329"/>
      <c r="Q35" s="329"/>
      <c r="R35" s="329"/>
      <c r="S35" s="329"/>
      <c r="T35" s="329"/>
      <c r="U35" s="329"/>
      <c r="V35" s="329"/>
      <c r="W35" s="330">
        <f t="shared" si="13"/>
        <v>0</v>
      </c>
      <c r="Y35" s="320">
        <f t="shared" si="14"/>
        <v>0</v>
      </c>
      <c r="Z35" s="321">
        <f t="shared" si="15"/>
        <v>0</v>
      </c>
      <c r="AA35" s="322">
        <f t="shared" si="16"/>
        <v>0</v>
      </c>
      <c r="AB35" s="320">
        <f t="shared" ref="AB35:AB43" si="18">SUM(Y35:AA35)</f>
        <v>0</v>
      </c>
      <c r="AC35" s="323">
        <f t="shared" ref="AC35:AC43" si="19">AB35*0.006</f>
        <v>0</v>
      </c>
      <c r="AD35" s="321">
        <f t="shared" ref="AD35:AD43" si="20">SUM(AB35:AC35)</f>
        <v>0</v>
      </c>
      <c r="AE35" s="324">
        <f>AD35/(1-AE32)-AD35</f>
        <v>0</v>
      </c>
      <c r="AF35" s="322">
        <f t="shared" ref="AF35:AF43" si="21">SUM(AD35:AE35)</f>
        <v>0</v>
      </c>
      <c r="AH35" s="320">
        <f t="shared" ref="AH35:AI43" si="22">Y35</f>
        <v>0</v>
      </c>
      <c r="AI35" s="321">
        <f t="shared" si="22"/>
        <v>0</v>
      </c>
      <c r="AJ35" s="322">
        <f t="shared" ref="AJ35:AJ43" si="23">SUM(AA35,AC35,AE35)</f>
        <v>0</v>
      </c>
      <c r="AL35" s="331" t="e">
        <f>AL32/AL31</f>
        <v>#VALUE!</v>
      </c>
      <c r="AM35" s="325" t="e">
        <f>(SUM(AH35:AJ35,AL35))*(1+AM32)</f>
        <v>#VALUE!</v>
      </c>
      <c r="AN35" s="326" t="e">
        <f t="shared" si="17"/>
        <v>#VALUE!</v>
      </c>
      <c r="AQ35" s="331" t="e">
        <f>AQ32/AQ31</f>
        <v>#VALUE!</v>
      </c>
      <c r="AR35" s="325" t="e">
        <f>(SUM(AH35:AJ35,AQ35))*(1+AR32)</f>
        <v>#VALUE!</v>
      </c>
      <c r="AS35" s="326" t="e">
        <f t="shared" ref="AS35:AS38" si="24">AR35/J35</f>
        <v>#VALUE!</v>
      </c>
      <c r="AV35" s="331" t="e">
        <f>AV32/AV31</f>
        <v>#VALUE!</v>
      </c>
      <c r="AW35" s="325" t="e">
        <f>(SUM(AH35:AJ35,AV35))*(1+AW32)</f>
        <v>#VALUE!</v>
      </c>
      <c r="AX35" s="326" t="e">
        <f t="shared" ref="AX35:AX43" si="25">AW35/J35</f>
        <v>#VALUE!</v>
      </c>
    </row>
    <row r="36" spans="2:52" s="144" customFormat="1">
      <c r="B36" s="141"/>
      <c r="C36" s="142"/>
      <c r="D36" s="142"/>
      <c r="E36" s="142"/>
      <c r="F36" s="143"/>
      <c r="H36" s="327"/>
      <c r="I36" s="149"/>
      <c r="J36" s="149"/>
      <c r="K36" s="328">
        <v>3</v>
      </c>
      <c r="L36" s="146"/>
      <c r="M36" s="146"/>
      <c r="N36" s="149"/>
      <c r="O36" s="148"/>
      <c r="P36" s="329"/>
      <c r="Q36" s="329"/>
      <c r="R36" s="329"/>
      <c r="S36" s="329"/>
      <c r="T36" s="329"/>
      <c r="U36" s="329"/>
      <c r="V36" s="329"/>
      <c r="W36" s="330">
        <f t="shared" si="13"/>
        <v>0</v>
      </c>
      <c r="Y36" s="320">
        <f t="shared" si="14"/>
        <v>0</v>
      </c>
      <c r="Z36" s="321">
        <f t="shared" si="15"/>
        <v>0</v>
      </c>
      <c r="AA36" s="322">
        <f t="shared" si="16"/>
        <v>0</v>
      </c>
      <c r="AB36" s="320">
        <f t="shared" si="18"/>
        <v>0</v>
      </c>
      <c r="AC36" s="323">
        <f t="shared" si="19"/>
        <v>0</v>
      </c>
      <c r="AD36" s="321">
        <f t="shared" si="20"/>
        <v>0</v>
      </c>
      <c r="AE36" s="324">
        <f>AD36/(1-AE32)-AD36</f>
        <v>0</v>
      </c>
      <c r="AF36" s="322">
        <f t="shared" si="21"/>
        <v>0</v>
      </c>
      <c r="AH36" s="320">
        <f t="shared" si="22"/>
        <v>0</v>
      </c>
      <c r="AI36" s="321">
        <f t="shared" si="22"/>
        <v>0</v>
      </c>
      <c r="AJ36" s="322">
        <f t="shared" si="23"/>
        <v>0</v>
      </c>
      <c r="AL36" s="331" t="e">
        <f>AL32/AL31</f>
        <v>#VALUE!</v>
      </c>
      <c r="AM36" s="325" t="e">
        <f>(SUM(AH36:AJ36,AL36))*(1+AM32)</f>
        <v>#VALUE!</v>
      </c>
      <c r="AN36" s="326" t="e">
        <f t="shared" si="17"/>
        <v>#VALUE!</v>
      </c>
      <c r="AQ36" s="331" t="e">
        <f>AQ32/AQ31</f>
        <v>#VALUE!</v>
      </c>
      <c r="AR36" s="325" t="e">
        <f>(SUM(AH36:AJ36,AQ36))*(1+AR32)</f>
        <v>#VALUE!</v>
      </c>
      <c r="AS36" s="326" t="e">
        <f t="shared" si="24"/>
        <v>#VALUE!</v>
      </c>
      <c r="AV36" s="331" t="e">
        <f>AV32/AV31</f>
        <v>#VALUE!</v>
      </c>
      <c r="AW36" s="325" t="e">
        <f>(SUM(AH36:AJ36,AV36))*(1+AW32)</f>
        <v>#VALUE!</v>
      </c>
      <c r="AX36" s="326" t="e">
        <f t="shared" si="25"/>
        <v>#VALUE!</v>
      </c>
    </row>
    <row r="37" spans="2:52" s="144" customFormat="1">
      <c r="B37" s="141"/>
      <c r="C37" s="142"/>
      <c r="D37" s="142"/>
      <c r="E37" s="142"/>
      <c r="F37" s="143"/>
      <c r="H37" s="327"/>
      <c r="I37" s="149"/>
      <c r="J37" s="149"/>
      <c r="K37" s="328">
        <v>4</v>
      </c>
      <c r="L37" s="146"/>
      <c r="M37" s="146"/>
      <c r="N37" s="149"/>
      <c r="O37" s="148"/>
      <c r="P37" s="329"/>
      <c r="Q37" s="329"/>
      <c r="R37" s="329"/>
      <c r="S37" s="329"/>
      <c r="T37" s="329"/>
      <c r="U37" s="329"/>
      <c r="V37" s="329"/>
      <c r="W37" s="330">
        <f t="shared" si="13"/>
        <v>0</v>
      </c>
      <c r="Y37" s="320">
        <f t="shared" si="14"/>
        <v>0</v>
      </c>
      <c r="Z37" s="321">
        <f t="shared" si="15"/>
        <v>0</v>
      </c>
      <c r="AA37" s="322">
        <f t="shared" si="16"/>
        <v>0</v>
      </c>
      <c r="AB37" s="320">
        <f t="shared" si="18"/>
        <v>0</v>
      </c>
      <c r="AC37" s="323">
        <f t="shared" si="19"/>
        <v>0</v>
      </c>
      <c r="AD37" s="321">
        <f t="shared" si="20"/>
        <v>0</v>
      </c>
      <c r="AE37" s="324">
        <f>AD37/(1-AE32)-AD37</f>
        <v>0</v>
      </c>
      <c r="AF37" s="322">
        <f t="shared" si="21"/>
        <v>0</v>
      </c>
      <c r="AH37" s="320">
        <f t="shared" si="22"/>
        <v>0</v>
      </c>
      <c r="AI37" s="321">
        <f t="shared" si="22"/>
        <v>0</v>
      </c>
      <c r="AJ37" s="322">
        <f t="shared" si="23"/>
        <v>0</v>
      </c>
      <c r="AL37" s="331" t="e">
        <f>AL32/AL31</f>
        <v>#VALUE!</v>
      </c>
      <c r="AM37" s="325" t="e">
        <f>(SUM(AH37:AJ37,AL37))*(1+AM32)</f>
        <v>#VALUE!</v>
      </c>
      <c r="AN37" s="326" t="e">
        <f t="shared" si="17"/>
        <v>#VALUE!</v>
      </c>
      <c r="AQ37" s="331" t="e">
        <f>AQ32/AQ31</f>
        <v>#VALUE!</v>
      </c>
      <c r="AR37" s="325" t="e">
        <f>(SUM(AH37:AJ37,AQ37))*(1+AR32)</f>
        <v>#VALUE!</v>
      </c>
      <c r="AS37" s="326" t="e">
        <f t="shared" si="24"/>
        <v>#VALUE!</v>
      </c>
      <c r="AV37" s="331" t="e">
        <f>AV32/AV31</f>
        <v>#VALUE!</v>
      </c>
      <c r="AW37" s="325" t="e">
        <f>(SUM(AH37:AJ37,AV37))*(1+AW32)</f>
        <v>#VALUE!</v>
      </c>
      <c r="AX37" s="326" t="e">
        <f t="shared" si="25"/>
        <v>#VALUE!</v>
      </c>
    </row>
    <row r="38" spans="2:52" s="144" customFormat="1">
      <c r="B38" s="141"/>
      <c r="C38" s="142"/>
      <c r="D38" s="142"/>
      <c r="E38" s="142"/>
      <c r="F38" s="143"/>
      <c r="H38" s="327"/>
      <c r="I38" s="149"/>
      <c r="J38" s="149"/>
      <c r="K38" s="328">
        <v>5</v>
      </c>
      <c r="L38" s="146"/>
      <c r="M38" s="146"/>
      <c r="N38" s="149"/>
      <c r="O38" s="148"/>
      <c r="P38" s="329"/>
      <c r="Q38" s="329"/>
      <c r="R38" s="329"/>
      <c r="S38" s="329"/>
      <c r="T38" s="329"/>
      <c r="U38" s="329"/>
      <c r="V38" s="329"/>
      <c r="W38" s="330">
        <f t="shared" si="13"/>
        <v>0</v>
      </c>
      <c r="Y38" s="320">
        <f t="shared" si="14"/>
        <v>0</v>
      </c>
      <c r="Z38" s="321">
        <f t="shared" si="15"/>
        <v>0</v>
      </c>
      <c r="AA38" s="322">
        <f t="shared" si="16"/>
        <v>0</v>
      </c>
      <c r="AB38" s="320">
        <f t="shared" si="18"/>
        <v>0</v>
      </c>
      <c r="AC38" s="323">
        <f t="shared" si="19"/>
        <v>0</v>
      </c>
      <c r="AD38" s="321">
        <f t="shared" si="20"/>
        <v>0</v>
      </c>
      <c r="AE38" s="324">
        <f>AD38/(1-AE32)-AD38</f>
        <v>0</v>
      </c>
      <c r="AF38" s="322">
        <f t="shared" si="21"/>
        <v>0</v>
      </c>
      <c r="AH38" s="320">
        <f t="shared" si="22"/>
        <v>0</v>
      </c>
      <c r="AI38" s="321">
        <f t="shared" si="22"/>
        <v>0</v>
      </c>
      <c r="AJ38" s="322">
        <f t="shared" si="23"/>
        <v>0</v>
      </c>
      <c r="AL38" s="331" t="e">
        <f>AL32/AL31</f>
        <v>#VALUE!</v>
      </c>
      <c r="AM38" s="325" t="e">
        <f>(SUM(AH38:AJ38,AL38))*(1+AM32)</f>
        <v>#VALUE!</v>
      </c>
      <c r="AN38" s="326" t="e">
        <f t="shared" si="17"/>
        <v>#VALUE!</v>
      </c>
      <c r="AQ38" s="331" t="e">
        <f>AQ32/AQ31</f>
        <v>#VALUE!</v>
      </c>
      <c r="AR38" s="325" t="e">
        <f>(SUM(AH38:AJ38,AQ38))*(1+AR32)</f>
        <v>#VALUE!</v>
      </c>
      <c r="AS38" s="326" t="e">
        <f t="shared" si="24"/>
        <v>#VALUE!</v>
      </c>
      <c r="AV38" s="331" t="e">
        <f>AV32/AV31</f>
        <v>#VALUE!</v>
      </c>
      <c r="AW38" s="325" t="e">
        <f>(SUM(AH38:AJ38,AV38))*(1+AW32)</f>
        <v>#VALUE!</v>
      </c>
      <c r="AX38" s="326" t="e">
        <f t="shared" si="25"/>
        <v>#VALUE!</v>
      </c>
    </row>
    <row r="39" spans="2:52" s="144" customFormat="1">
      <c r="B39" s="141"/>
      <c r="C39" s="142"/>
      <c r="D39" s="142"/>
      <c r="E39" s="142"/>
      <c r="F39" s="143"/>
      <c r="H39" s="327"/>
      <c r="I39" s="149"/>
      <c r="J39" s="149"/>
      <c r="K39" s="328">
        <v>6</v>
      </c>
      <c r="L39" s="146"/>
      <c r="M39" s="146"/>
      <c r="N39" s="149"/>
      <c r="O39" s="148"/>
      <c r="P39" s="329"/>
      <c r="Q39" s="329"/>
      <c r="R39" s="329"/>
      <c r="S39" s="329"/>
      <c r="T39" s="329"/>
      <c r="U39" s="329"/>
      <c r="V39" s="329"/>
      <c r="W39" s="330">
        <f t="shared" si="13"/>
        <v>0</v>
      </c>
      <c r="Y39" s="320">
        <f t="shared" si="14"/>
        <v>0</v>
      </c>
      <c r="Z39" s="321">
        <f t="shared" si="15"/>
        <v>0</v>
      </c>
      <c r="AA39" s="322">
        <f t="shared" si="16"/>
        <v>0</v>
      </c>
      <c r="AB39" s="320">
        <f t="shared" si="18"/>
        <v>0</v>
      </c>
      <c r="AC39" s="323">
        <f t="shared" si="19"/>
        <v>0</v>
      </c>
      <c r="AD39" s="321">
        <f t="shared" si="20"/>
        <v>0</v>
      </c>
      <c r="AE39" s="324">
        <f>AD39/(1-AE32)-AD39</f>
        <v>0</v>
      </c>
      <c r="AF39" s="322">
        <f t="shared" si="21"/>
        <v>0</v>
      </c>
      <c r="AH39" s="320">
        <f t="shared" si="22"/>
        <v>0</v>
      </c>
      <c r="AI39" s="321">
        <f t="shared" si="22"/>
        <v>0</v>
      </c>
      <c r="AJ39" s="322">
        <f t="shared" si="23"/>
        <v>0</v>
      </c>
      <c r="AL39" s="331" t="e">
        <f>AL32/AL31</f>
        <v>#VALUE!</v>
      </c>
      <c r="AM39" s="325" t="e">
        <f>(SUM(AH39:AJ39,AL39))*(1+AM32)</f>
        <v>#VALUE!</v>
      </c>
      <c r="AN39" s="326" t="e">
        <f t="shared" si="17"/>
        <v>#VALUE!</v>
      </c>
      <c r="AQ39" s="331" t="e">
        <f>AQ32/AQ31</f>
        <v>#VALUE!</v>
      </c>
      <c r="AR39" s="325" t="e">
        <f>(SUM(AH39:AJ39,AQ39))*(1+AR32)</f>
        <v>#VALUE!</v>
      </c>
      <c r="AS39" s="326" t="e">
        <f>AR39/J39</f>
        <v>#VALUE!</v>
      </c>
      <c r="AV39" s="331" t="e">
        <f>AV32/AV31</f>
        <v>#VALUE!</v>
      </c>
      <c r="AW39" s="325" t="e">
        <f>(SUM(AH39:AJ39,AV39))*(1+AW32)</f>
        <v>#VALUE!</v>
      </c>
      <c r="AX39" s="326" t="e">
        <f t="shared" si="25"/>
        <v>#VALUE!</v>
      </c>
    </row>
    <row r="40" spans="2:52" s="144" customFormat="1">
      <c r="B40" s="141"/>
      <c r="C40" s="142"/>
      <c r="D40" s="142"/>
      <c r="E40" s="142"/>
      <c r="F40" s="143"/>
      <c r="H40" s="327"/>
      <c r="I40" s="149"/>
      <c r="J40" s="149"/>
      <c r="K40" s="328">
        <v>7</v>
      </c>
      <c r="L40" s="146"/>
      <c r="M40" s="146"/>
      <c r="N40" s="149"/>
      <c r="O40" s="148"/>
      <c r="P40" s="329"/>
      <c r="Q40" s="329"/>
      <c r="R40" s="329"/>
      <c r="S40" s="329"/>
      <c r="T40" s="329"/>
      <c r="U40" s="329"/>
      <c r="V40" s="329"/>
      <c r="W40" s="330">
        <f t="shared" si="13"/>
        <v>0</v>
      </c>
      <c r="Y40" s="320">
        <f t="shared" si="14"/>
        <v>0</v>
      </c>
      <c r="Z40" s="321">
        <f t="shared" si="15"/>
        <v>0</v>
      </c>
      <c r="AA40" s="322">
        <f t="shared" si="16"/>
        <v>0</v>
      </c>
      <c r="AB40" s="320">
        <f t="shared" si="18"/>
        <v>0</v>
      </c>
      <c r="AC40" s="323">
        <f t="shared" si="19"/>
        <v>0</v>
      </c>
      <c r="AD40" s="321">
        <f t="shared" si="20"/>
        <v>0</v>
      </c>
      <c r="AE40" s="324">
        <f>AD40/(1-AE32)-AD40</f>
        <v>0</v>
      </c>
      <c r="AF40" s="322">
        <f t="shared" si="21"/>
        <v>0</v>
      </c>
      <c r="AH40" s="320">
        <f t="shared" si="22"/>
        <v>0</v>
      </c>
      <c r="AI40" s="321">
        <f t="shared" si="22"/>
        <v>0</v>
      </c>
      <c r="AJ40" s="322">
        <f t="shared" si="23"/>
        <v>0</v>
      </c>
      <c r="AL40" s="331" t="e">
        <f>AL32/AL31</f>
        <v>#VALUE!</v>
      </c>
      <c r="AM40" s="325" t="e">
        <f>(SUM(AH40:AJ40,AL40))*(1+AM32)</f>
        <v>#VALUE!</v>
      </c>
      <c r="AN40" s="326" t="e">
        <f t="shared" si="17"/>
        <v>#VALUE!</v>
      </c>
      <c r="AQ40" s="331" t="e">
        <f>AQ32/AQ31</f>
        <v>#VALUE!</v>
      </c>
      <c r="AR40" s="325" t="e">
        <f>(SUM(AH40:AJ40,AQ40))*(1+AR32)</f>
        <v>#VALUE!</v>
      </c>
      <c r="AS40" s="326" t="e">
        <f t="shared" ref="AS40:AS43" si="26">AR40/J40</f>
        <v>#VALUE!</v>
      </c>
      <c r="AV40" s="331" t="e">
        <f>AV32/AV31</f>
        <v>#VALUE!</v>
      </c>
      <c r="AW40" s="325" t="e">
        <f>(SUM(AH40:AJ40,AV40))*(1+AW32)</f>
        <v>#VALUE!</v>
      </c>
      <c r="AX40" s="326" t="e">
        <f t="shared" si="25"/>
        <v>#VALUE!</v>
      </c>
    </row>
    <row r="41" spans="2:52" s="144" customFormat="1">
      <c r="B41" s="141"/>
      <c r="C41" s="142"/>
      <c r="D41" s="142"/>
      <c r="E41" s="142"/>
      <c r="F41" s="143"/>
      <c r="H41" s="327"/>
      <c r="I41" s="149"/>
      <c r="J41" s="149"/>
      <c r="K41" s="328">
        <v>8</v>
      </c>
      <c r="L41" s="146"/>
      <c r="M41" s="146"/>
      <c r="N41" s="149"/>
      <c r="O41" s="148"/>
      <c r="P41" s="329"/>
      <c r="Q41" s="329"/>
      <c r="R41" s="329"/>
      <c r="S41" s="329"/>
      <c r="T41" s="329"/>
      <c r="U41" s="329"/>
      <c r="V41" s="329"/>
      <c r="W41" s="330">
        <f t="shared" si="13"/>
        <v>0</v>
      </c>
      <c r="Y41" s="320">
        <f t="shared" si="14"/>
        <v>0</v>
      </c>
      <c r="Z41" s="321">
        <f t="shared" si="15"/>
        <v>0</v>
      </c>
      <c r="AA41" s="322">
        <f t="shared" si="16"/>
        <v>0</v>
      </c>
      <c r="AB41" s="320">
        <f t="shared" si="18"/>
        <v>0</v>
      </c>
      <c r="AC41" s="323">
        <f t="shared" si="19"/>
        <v>0</v>
      </c>
      <c r="AD41" s="321">
        <f t="shared" si="20"/>
        <v>0</v>
      </c>
      <c r="AE41" s="324">
        <f>AD41/(1-AE32)-AD41</f>
        <v>0</v>
      </c>
      <c r="AF41" s="322">
        <f t="shared" si="21"/>
        <v>0</v>
      </c>
      <c r="AH41" s="320">
        <f t="shared" si="22"/>
        <v>0</v>
      </c>
      <c r="AI41" s="321">
        <f t="shared" si="22"/>
        <v>0</v>
      </c>
      <c r="AJ41" s="322">
        <f t="shared" si="23"/>
        <v>0</v>
      </c>
      <c r="AL41" s="331" t="e">
        <f>AL32/AL31</f>
        <v>#VALUE!</v>
      </c>
      <c r="AM41" s="325" t="e">
        <f>(SUM(AH41:AJ41,AL41))*(1+AM32)</f>
        <v>#VALUE!</v>
      </c>
      <c r="AN41" s="326" t="e">
        <f t="shared" si="17"/>
        <v>#VALUE!</v>
      </c>
      <c r="AQ41" s="331" t="e">
        <f>AQ32/AQ31</f>
        <v>#VALUE!</v>
      </c>
      <c r="AR41" s="325" t="e">
        <f>(SUM(AH41:AJ41,AQ41))*(1+AR32)</f>
        <v>#VALUE!</v>
      </c>
      <c r="AS41" s="326" t="e">
        <f t="shared" si="26"/>
        <v>#VALUE!</v>
      </c>
      <c r="AV41" s="331" t="e">
        <f>AV32/AV31</f>
        <v>#VALUE!</v>
      </c>
      <c r="AW41" s="325" t="e">
        <f>(SUM(AH41:AJ41,AV41))*(1+AW32)</f>
        <v>#VALUE!</v>
      </c>
      <c r="AX41" s="326" t="e">
        <f t="shared" si="25"/>
        <v>#VALUE!</v>
      </c>
    </row>
    <row r="42" spans="2:52" s="144" customFormat="1">
      <c r="B42" s="141"/>
      <c r="C42" s="142"/>
      <c r="D42" s="142"/>
      <c r="E42" s="142"/>
      <c r="F42" s="143"/>
      <c r="H42" s="327"/>
      <c r="I42" s="149"/>
      <c r="J42" s="149"/>
      <c r="K42" s="328">
        <v>9</v>
      </c>
      <c r="L42" s="146"/>
      <c r="M42" s="146"/>
      <c r="N42" s="149"/>
      <c r="O42" s="148"/>
      <c r="P42" s="329"/>
      <c r="Q42" s="329"/>
      <c r="R42" s="329"/>
      <c r="S42" s="329"/>
      <c r="T42" s="329"/>
      <c r="U42" s="329"/>
      <c r="V42" s="329"/>
      <c r="W42" s="330">
        <f t="shared" si="13"/>
        <v>0</v>
      </c>
      <c r="Y42" s="320">
        <f t="shared" si="14"/>
        <v>0</v>
      </c>
      <c r="Z42" s="321">
        <f t="shared" si="15"/>
        <v>0</v>
      </c>
      <c r="AA42" s="322">
        <f t="shared" si="16"/>
        <v>0</v>
      </c>
      <c r="AB42" s="320">
        <f t="shared" si="18"/>
        <v>0</v>
      </c>
      <c r="AC42" s="323">
        <f t="shared" si="19"/>
        <v>0</v>
      </c>
      <c r="AD42" s="321">
        <f t="shared" si="20"/>
        <v>0</v>
      </c>
      <c r="AE42" s="324">
        <f>AD42/(1-AE32)-AD42</f>
        <v>0</v>
      </c>
      <c r="AF42" s="322">
        <f t="shared" si="21"/>
        <v>0</v>
      </c>
      <c r="AH42" s="320">
        <f t="shared" si="22"/>
        <v>0</v>
      </c>
      <c r="AI42" s="321">
        <f t="shared" si="22"/>
        <v>0</v>
      </c>
      <c r="AJ42" s="322">
        <f t="shared" si="23"/>
        <v>0</v>
      </c>
      <c r="AL42" s="331" t="e">
        <f>AL32/AL31</f>
        <v>#VALUE!</v>
      </c>
      <c r="AM42" s="325" t="e">
        <f>(SUM(AH42:AJ42,AL42))*(1+AM32)</f>
        <v>#VALUE!</v>
      </c>
      <c r="AN42" s="326" t="e">
        <f t="shared" si="17"/>
        <v>#VALUE!</v>
      </c>
      <c r="AQ42" s="331" t="e">
        <f>AQ32/AQ31</f>
        <v>#VALUE!</v>
      </c>
      <c r="AR42" s="325" t="e">
        <f>(SUM(AH42:AJ42,AQ42))*(1+AR32)</f>
        <v>#VALUE!</v>
      </c>
      <c r="AS42" s="326" t="e">
        <f t="shared" si="26"/>
        <v>#VALUE!</v>
      </c>
      <c r="AV42" s="331" t="e">
        <f>AV32/AV31</f>
        <v>#VALUE!</v>
      </c>
      <c r="AW42" s="325" t="e">
        <f>(SUM(AH42:AJ42,AV42))*(1+AW32)</f>
        <v>#VALUE!</v>
      </c>
      <c r="AX42" s="326" t="e">
        <f t="shared" si="25"/>
        <v>#VALUE!</v>
      </c>
    </row>
    <row r="43" spans="2:52" s="144" customFormat="1" ht="16.5" thickBot="1">
      <c r="B43" s="177"/>
      <c r="C43" s="178"/>
      <c r="D43" s="178"/>
      <c r="E43" s="178"/>
      <c r="F43" s="179"/>
      <c r="H43" s="327"/>
      <c r="I43" s="149"/>
      <c r="J43" s="149"/>
      <c r="K43" s="328">
        <v>10</v>
      </c>
      <c r="L43" s="146"/>
      <c r="M43" s="146"/>
      <c r="N43" s="149"/>
      <c r="O43" s="148"/>
      <c r="P43" s="329"/>
      <c r="Q43" s="329"/>
      <c r="R43" s="329"/>
      <c r="S43" s="329"/>
      <c r="T43" s="329"/>
      <c r="U43" s="329"/>
      <c r="V43" s="329"/>
      <c r="W43" s="330">
        <f t="shared" si="13"/>
        <v>0</v>
      </c>
      <c r="Y43" s="320">
        <f t="shared" si="14"/>
        <v>0</v>
      </c>
      <c r="Z43" s="321">
        <f t="shared" si="15"/>
        <v>0</v>
      </c>
      <c r="AA43" s="322">
        <f t="shared" si="16"/>
        <v>0</v>
      </c>
      <c r="AB43" s="320">
        <f t="shared" si="18"/>
        <v>0</v>
      </c>
      <c r="AC43" s="323">
        <f t="shared" si="19"/>
        <v>0</v>
      </c>
      <c r="AD43" s="321">
        <f t="shared" si="20"/>
        <v>0</v>
      </c>
      <c r="AE43" s="323">
        <f>AD43/(1-AE32)-AD43</f>
        <v>0</v>
      </c>
      <c r="AF43" s="322">
        <f t="shared" si="21"/>
        <v>0</v>
      </c>
      <c r="AH43" s="320">
        <f t="shared" si="22"/>
        <v>0</v>
      </c>
      <c r="AI43" s="321">
        <f t="shared" si="22"/>
        <v>0</v>
      </c>
      <c r="AJ43" s="322">
        <f t="shared" si="23"/>
        <v>0</v>
      </c>
      <c r="AL43" s="331" t="e">
        <f>AL32/AL31</f>
        <v>#VALUE!</v>
      </c>
      <c r="AM43" s="346" t="e">
        <f>(SUM(AH43:AJ43,AL43))*(1+AM32)</f>
        <v>#VALUE!</v>
      </c>
      <c r="AN43" s="326" t="e">
        <f t="shared" si="17"/>
        <v>#VALUE!</v>
      </c>
      <c r="AQ43" s="331" t="e">
        <f>AQ32/AQ31</f>
        <v>#VALUE!</v>
      </c>
      <c r="AR43" s="331" t="e">
        <f>(SUM(AH43:AJ43,AQ43))*(1+AR32)</f>
        <v>#VALUE!</v>
      </c>
      <c r="AS43" s="326" t="e">
        <f t="shared" si="26"/>
        <v>#VALUE!</v>
      </c>
      <c r="AV43" s="331" t="e">
        <f>AV32/AV31</f>
        <v>#VALUE!</v>
      </c>
      <c r="AW43" s="331" t="e">
        <f>(SUM(AH43:AJ43,AV43))*(1+AW32)</f>
        <v>#VALUE!</v>
      </c>
      <c r="AX43" s="326" t="e">
        <f t="shared" si="25"/>
        <v>#VALUE!</v>
      </c>
    </row>
    <row r="44" spans="2:52" s="144" customFormat="1">
      <c r="B44" s="141"/>
      <c r="C44" s="142"/>
      <c r="D44" s="142"/>
      <c r="E44" s="142"/>
      <c r="F44" s="143"/>
      <c r="H44" s="312"/>
      <c r="I44" s="313"/>
      <c r="J44" s="313"/>
      <c r="K44" s="315">
        <v>11</v>
      </c>
      <c r="L44" s="316"/>
      <c r="M44" s="316"/>
      <c r="N44" s="313"/>
      <c r="O44" s="317"/>
      <c r="P44" s="318"/>
      <c r="Q44" s="318"/>
      <c r="R44" s="318"/>
      <c r="S44" s="318"/>
      <c r="T44" s="318"/>
      <c r="U44" s="318"/>
      <c r="V44" s="318"/>
      <c r="W44" s="319">
        <f t="shared" si="13"/>
        <v>0</v>
      </c>
      <c r="Y44" s="347">
        <f t="shared" si="14"/>
        <v>0</v>
      </c>
      <c r="Z44" s="348">
        <f t="shared" si="15"/>
        <v>0</v>
      </c>
      <c r="AA44" s="349">
        <f t="shared" si="16"/>
        <v>0</v>
      </c>
      <c r="AB44" s="347">
        <f>SUM(Y44:AA44)</f>
        <v>0</v>
      </c>
      <c r="AC44" s="324">
        <f>AB44*0.006</f>
        <v>0</v>
      </c>
      <c r="AD44" s="348">
        <f>SUM(AB44:AC44)</f>
        <v>0</v>
      </c>
      <c r="AE44" s="324">
        <f>AD44/(1-AE32)-AD44</f>
        <v>0</v>
      </c>
      <c r="AF44" s="349">
        <f>SUM(AD44:AE44)</f>
        <v>0</v>
      </c>
      <c r="AH44" s="347">
        <f>Y44</f>
        <v>0</v>
      </c>
      <c r="AI44" s="348">
        <f>Z44</f>
        <v>0</v>
      </c>
      <c r="AJ44" s="349">
        <f>SUM(AA44,AC44,AE44)</f>
        <v>0</v>
      </c>
      <c r="AL44" s="350" t="e">
        <f>AL32/AL31</f>
        <v>#VALUE!</v>
      </c>
      <c r="AM44" s="317" t="e">
        <f>(SUM(AH44:AJ44,AL44))*(1+AM32)</f>
        <v>#VALUE!</v>
      </c>
      <c r="AN44" s="351" t="e">
        <f t="shared" si="17"/>
        <v>#VALUE!</v>
      </c>
      <c r="AQ44" s="325" t="e">
        <f>AQ32/AQ31</f>
        <v>#VALUE!</v>
      </c>
      <c r="AR44" s="325" t="e">
        <f>(SUM(AM44:AO44,AQ44))*(1+AR32)</f>
        <v>#VALUE!</v>
      </c>
      <c r="AS44" s="351" t="e">
        <f>AR44/J44</f>
        <v>#VALUE!</v>
      </c>
      <c r="AV44" s="325" t="e">
        <f>AV32/AV31</f>
        <v>#VALUE!</v>
      </c>
      <c r="AW44" s="325" t="e">
        <f>(SUM(AR44:AT44,AV44))*(1+AW32)</f>
        <v>#VALUE!</v>
      </c>
      <c r="AX44" s="351" t="e">
        <f>AW44/J44</f>
        <v>#VALUE!</v>
      </c>
    </row>
    <row r="45" spans="2:52" s="144" customFormat="1">
      <c r="B45" s="141"/>
      <c r="C45" s="142"/>
      <c r="D45" s="142"/>
      <c r="E45" s="142"/>
      <c r="F45" s="143"/>
      <c r="H45" s="327"/>
      <c r="I45" s="149"/>
      <c r="J45" s="149"/>
      <c r="K45" s="328">
        <v>12</v>
      </c>
      <c r="L45" s="146"/>
      <c r="M45" s="146"/>
      <c r="N45" s="149"/>
      <c r="O45" s="148"/>
      <c r="P45" s="329"/>
      <c r="Q45" s="329"/>
      <c r="R45" s="329"/>
      <c r="S45" s="329"/>
      <c r="T45" s="329"/>
      <c r="U45" s="329"/>
      <c r="V45" s="329"/>
      <c r="W45" s="330">
        <f t="shared" si="13"/>
        <v>0</v>
      </c>
      <c r="Y45" s="320">
        <f t="shared" si="14"/>
        <v>0</v>
      </c>
      <c r="Z45" s="321">
        <f t="shared" si="15"/>
        <v>0</v>
      </c>
      <c r="AA45" s="322">
        <f t="shared" si="16"/>
        <v>0</v>
      </c>
      <c r="AB45" s="320">
        <f t="shared" ref="AB45:AB53" si="27">SUM(Y45:AA45)</f>
        <v>0</v>
      </c>
      <c r="AC45" s="323">
        <f t="shared" ref="AC45:AC53" si="28">AB45*0.006</f>
        <v>0</v>
      </c>
      <c r="AD45" s="321">
        <f t="shared" ref="AD45:AD53" si="29">SUM(AB45:AC45)</f>
        <v>0</v>
      </c>
      <c r="AE45" s="324">
        <f>AD45/(1-AE32)-AD45</f>
        <v>0</v>
      </c>
      <c r="AF45" s="322">
        <f t="shared" ref="AF45:AF53" si="30">SUM(AD45:AE45)</f>
        <v>0</v>
      </c>
      <c r="AH45" s="320">
        <f t="shared" ref="AH45:AI53" si="31">Y45</f>
        <v>0</v>
      </c>
      <c r="AI45" s="321">
        <f t="shared" si="31"/>
        <v>0</v>
      </c>
      <c r="AJ45" s="322">
        <f t="shared" ref="AJ45:AJ53" si="32">SUM(AA45,AC45,AE45)</f>
        <v>0</v>
      </c>
      <c r="AL45" s="346" t="e">
        <f>AL32/AL31</f>
        <v>#VALUE!</v>
      </c>
      <c r="AM45" s="350" t="e">
        <f>(SUM(AH45:AJ45,AL45))*(1+AM32)</f>
        <v>#VALUE!</v>
      </c>
      <c r="AN45" s="326" t="e">
        <f t="shared" si="17"/>
        <v>#VALUE!</v>
      </c>
      <c r="AQ45" s="331" t="e">
        <f>AQ32/AQ31</f>
        <v>#VALUE!</v>
      </c>
      <c r="AR45" s="325" t="e">
        <f>(SUM(AM45:AO45,AQ45))*(1+AR32)</f>
        <v>#VALUE!</v>
      </c>
      <c r="AS45" s="326" t="e">
        <f t="shared" ref="AS45:AS48" si="33">AR45/J45</f>
        <v>#VALUE!</v>
      </c>
      <c r="AV45" s="331" t="e">
        <f>AV32/AV31</f>
        <v>#VALUE!</v>
      </c>
      <c r="AW45" s="325" t="e">
        <f>(SUM(AR45:AT45,AV45))*(1+AW32)</f>
        <v>#VALUE!</v>
      </c>
      <c r="AX45" s="326" t="e">
        <f t="shared" ref="AX45:AX53" si="34">AW45/J45</f>
        <v>#VALUE!</v>
      </c>
    </row>
    <row r="46" spans="2:52" s="144" customFormat="1">
      <c r="B46" s="141"/>
      <c r="C46" s="142"/>
      <c r="D46" s="142"/>
      <c r="E46" s="142"/>
      <c r="F46" s="143"/>
      <c r="H46" s="327"/>
      <c r="I46" s="149"/>
      <c r="J46" s="149"/>
      <c r="K46" s="328">
        <v>13</v>
      </c>
      <c r="L46" s="146"/>
      <c r="M46" s="146"/>
      <c r="N46" s="149"/>
      <c r="O46" s="148"/>
      <c r="P46" s="329"/>
      <c r="Q46" s="329"/>
      <c r="R46" s="329"/>
      <c r="S46" s="329"/>
      <c r="T46" s="329"/>
      <c r="U46" s="329"/>
      <c r="V46" s="329"/>
      <c r="W46" s="330">
        <f t="shared" si="13"/>
        <v>0</v>
      </c>
      <c r="Y46" s="320">
        <f t="shared" si="14"/>
        <v>0</v>
      </c>
      <c r="Z46" s="321">
        <f t="shared" si="15"/>
        <v>0</v>
      </c>
      <c r="AA46" s="322">
        <f t="shared" si="16"/>
        <v>0</v>
      </c>
      <c r="AB46" s="320">
        <f t="shared" si="27"/>
        <v>0</v>
      </c>
      <c r="AC46" s="323">
        <f t="shared" si="28"/>
        <v>0</v>
      </c>
      <c r="AD46" s="321">
        <f t="shared" si="29"/>
        <v>0</v>
      </c>
      <c r="AE46" s="324">
        <f>AD46/(1-AE32)-AD46</f>
        <v>0</v>
      </c>
      <c r="AF46" s="322">
        <f t="shared" si="30"/>
        <v>0</v>
      </c>
      <c r="AH46" s="320">
        <f t="shared" si="31"/>
        <v>0</v>
      </c>
      <c r="AI46" s="321">
        <f t="shared" si="31"/>
        <v>0</v>
      </c>
      <c r="AJ46" s="322">
        <f t="shared" si="32"/>
        <v>0</v>
      </c>
      <c r="AL46" s="346" t="e">
        <f>AL32/AL31</f>
        <v>#VALUE!</v>
      </c>
      <c r="AM46" s="350" t="e">
        <f>(SUM(AH46:AJ46,AL46))*(1+AM32)</f>
        <v>#VALUE!</v>
      </c>
      <c r="AN46" s="326" t="e">
        <f t="shared" si="17"/>
        <v>#VALUE!</v>
      </c>
      <c r="AQ46" s="331" t="e">
        <f>AQ32/AQ31</f>
        <v>#VALUE!</v>
      </c>
      <c r="AR46" s="325" t="e">
        <f>(SUM(AM46:AO46,AQ46))*(1+AR32)</f>
        <v>#VALUE!</v>
      </c>
      <c r="AS46" s="326" t="e">
        <f t="shared" si="33"/>
        <v>#VALUE!</v>
      </c>
      <c r="AV46" s="331" t="e">
        <f>AV32/AV31</f>
        <v>#VALUE!</v>
      </c>
      <c r="AW46" s="325" t="e">
        <f>(SUM(AR46:AT46,AV46))*(1+AW32)</f>
        <v>#VALUE!</v>
      </c>
      <c r="AX46" s="326" t="e">
        <f t="shared" si="34"/>
        <v>#VALUE!</v>
      </c>
    </row>
    <row r="47" spans="2:52" s="144" customFormat="1">
      <c r="B47" s="141"/>
      <c r="C47" s="142"/>
      <c r="D47" s="142"/>
      <c r="E47" s="142"/>
      <c r="F47" s="143"/>
      <c r="H47" s="327"/>
      <c r="I47" s="149"/>
      <c r="J47" s="149"/>
      <c r="K47" s="328">
        <v>14</v>
      </c>
      <c r="L47" s="146"/>
      <c r="M47" s="146"/>
      <c r="N47" s="149"/>
      <c r="O47" s="148"/>
      <c r="P47" s="329"/>
      <c r="Q47" s="329"/>
      <c r="R47" s="329"/>
      <c r="S47" s="329"/>
      <c r="T47" s="329"/>
      <c r="U47" s="329"/>
      <c r="V47" s="329"/>
      <c r="W47" s="330">
        <f t="shared" si="13"/>
        <v>0</v>
      </c>
      <c r="Y47" s="320">
        <f t="shared" si="14"/>
        <v>0</v>
      </c>
      <c r="Z47" s="321">
        <f t="shared" si="15"/>
        <v>0</v>
      </c>
      <c r="AA47" s="322">
        <f t="shared" si="16"/>
        <v>0</v>
      </c>
      <c r="AB47" s="320">
        <f t="shared" si="27"/>
        <v>0</v>
      </c>
      <c r="AC47" s="323">
        <f t="shared" si="28"/>
        <v>0</v>
      </c>
      <c r="AD47" s="321">
        <f t="shared" si="29"/>
        <v>0</v>
      </c>
      <c r="AE47" s="324">
        <f>AD47/(1-AE32)-AD47</f>
        <v>0</v>
      </c>
      <c r="AF47" s="322">
        <f t="shared" si="30"/>
        <v>0</v>
      </c>
      <c r="AH47" s="320">
        <f t="shared" si="31"/>
        <v>0</v>
      </c>
      <c r="AI47" s="321">
        <f t="shared" si="31"/>
        <v>0</v>
      </c>
      <c r="AJ47" s="322">
        <f t="shared" si="32"/>
        <v>0</v>
      </c>
      <c r="AL47" s="346" t="e">
        <f>AL32/AL31</f>
        <v>#VALUE!</v>
      </c>
      <c r="AM47" s="350" t="e">
        <f>(SUM(AH47:AJ47,AL47))*(1+AM32)</f>
        <v>#VALUE!</v>
      </c>
      <c r="AN47" s="326" t="e">
        <f t="shared" si="17"/>
        <v>#VALUE!</v>
      </c>
      <c r="AQ47" s="331" t="e">
        <f>AQ32/AQ31</f>
        <v>#VALUE!</v>
      </c>
      <c r="AR47" s="325" t="e">
        <f>(SUM(AM47:AO47,AQ47))*(1+AR32)</f>
        <v>#VALUE!</v>
      </c>
      <c r="AS47" s="326" t="e">
        <f t="shared" si="33"/>
        <v>#VALUE!</v>
      </c>
      <c r="AV47" s="331" t="e">
        <f>AV32/AV31</f>
        <v>#VALUE!</v>
      </c>
      <c r="AW47" s="325" t="e">
        <f>(SUM(AR47:AT47,AV47))*(1+AW32)</f>
        <v>#VALUE!</v>
      </c>
      <c r="AX47" s="326" t="e">
        <f t="shared" si="34"/>
        <v>#VALUE!</v>
      </c>
    </row>
    <row r="48" spans="2:52" s="144" customFormat="1">
      <c r="B48" s="141"/>
      <c r="C48" s="142"/>
      <c r="D48" s="142"/>
      <c r="E48" s="142"/>
      <c r="F48" s="143"/>
      <c r="H48" s="327"/>
      <c r="I48" s="149"/>
      <c r="J48" s="149"/>
      <c r="K48" s="328">
        <v>15</v>
      </c>
      <c r="L48" s="146"/>
      <c r="M48" s="146"/>
      <c r="N48" s="149"/>
      <c r="O48" s="148"/>
      <c r="P48" s="329"/>
      <c r="Q48" s="329"/>
      <c r="R48" s="329"/>
      <c r="S48" s="329"/>
      <c r="T48" s="329"/>
      <c r="U48" s="329"/>
      <c r="V48" s="329"/>
      <c r="W48" s="330">
        <f t="shared" si="13"/>
        <v>0</v>
      </c>
      <c r="Y48" s="320">
        <f t="shared" si="14"/>
        <v>0</v>
      </c>
      <c r="Z48" s="321">
        <f t="shared" si="15"/>
        <v>0</v>
      </c>
      <c r="AA48" s="322">
        <f t="shared" si="16"/>
        <v>0</v>
      </c>
      <c r="AB48" s="320">
        <f t="shared" si="27"/>
        <v>0</v>
      </c>
      <c r="AC48" s="323">
        <f t="shared" si="28"/>
        <v>0</v>
      </c>
      <c r="AD48" s="321">
        <f t="shared" si="29"/>
        <v>0</v>
      </c>
      <c r="AE48" s="324">
        <f>AD48/(1-AE32)-AD48</f>
        <v>0</v>
      </c>
      <c r="AF48" s="322">
        <f t="shared" si="30"/>
        <v>0</v>
      </c>
      <c r="AH48" s="320">
        <f t="shared" si="31"/>
        <v>0</v>
      </c>
      <c r="AI48" s="321">
        <f t="shared" si="31"/>
        <v>0</v>
      </c>
      <c r="AJ48" s="322">
        <f t="shared" si="32"/>
        <v>0</v>
      </c>
      <c r="AL48" s="346" t="e">
        <f>AL32/AL31</f>
        <v>#VALUE!</v>
      </c>
      <c r="AM48" s="350" t="e">
        <f>(SUM(AH48:AJ48,AL48))*(1+AM32)</f>
        <v>#VALUE!</v>
      </c>
      <c r="AN48" s="326" t="e">
        <f t="shared" si="17"/>
        <v>#VALUE!</v>
      </c>
      <c r="AQ48" s="331" t="e">
        <f>AQ32/AQ31</f>
        <v>#VALUE!</v>
      </c>
      <c r="AR48" s="325" t="e">
        <f>(SUM(AM48:AO48,AQ48))*(1+AR32)</f>
        <v>#VALUE!</v>
      </c>
      <c r="AS48" s="326" t="e">
        <f t="shared" si="33"/>
        <v>#VALUE!</v>
      </c>
      <c r="AV48" s="331" t="e">
        <f>AV32/AV31</f>
        <v>#VALUE!</v>
      </c>
      <c r="AW48" s="325" t="e">
        <f>(SUM(AR48:AT48,AV48))*(1+AW32)</f>
        <v>#VALUE!</v>
      </c>
      <c r="AX48" s="326" t="e">
        <f t="shared" si="34"/>
        <v>#VALUE!</v>
      </c>
    </row>
    <row r="49" spans="2:50" s="144" customFormat="1">
      <c r="B49" s="141"/>
      <c r="C49" s="142"/>
      <c r="D49" s="142"/>
      <c r="E49" s="142"/>
      <c r="F49" s="143"/>
      <c r="H49" s="327"/>
      <c r="I49" s="149"/>
      <c r="J49" s="149"/>
      <c r="K49" s="328">
        <v>16</v>
      </c>
      <c r="L49" s="146"/>
      <c r="M49" s="146"/>
      <c r="N49" s="149"/>
      <c r="O49" s="148"/>
      <c r="P49" s="329"/>
      <c r="Q49" s="329"/>
      <c r="R49" s="329"/>
      <c r="S49" s="329"/>
      <c r="T49" s="329"/>
      <c r="U49" s="329"/>
      <c r="V49" s="329"/>
      <c r="W49" s="330">
        <f t="shared" si="13"/>
        <v>0</v>
      </c>
      <c r="Y49" s="320">
        <f t="shared" si="14"/>
        <v>0</v>
      </c>
      <c r="Z49" s="321">
        <f t="shared" si="15"/>
        <v>0</v>
      </c>
      <c r="AA49" s="322">
        <f t="shared" si="16"/>
        <v>0</v>
      </c>
      <c r="AB49" s="320">
        <f t="shared" si="27"/>
        <v>0</v>
      </c>
      <c r="AC49" s="323">
        <f t="shared" si="28"/>
        <v>0</v>
      </c>
      <c r="AD49" s="321">
        <f t="shared" si="29"/>
        <v>0</v>
      </c>
      <c r="AE49" s="324">
        <f>AD49/(1-AE32)-AD49</f>
        <v>0</v>
      </c>
      <c r="AF49" s="322">
        <f t="shared" si="30"/>
        <v>0</v>
      </c>
      <c r="AH49" s="320">
        <f t="shared" si="31"/>
        <v>0</v>
      </c>
      <c r="AI49" s="321">
        <f t="shared" si="31"/>
        <v>0</v>
      </c>
      <c r="AJ49" s="322">
        <f t="shared" si="32"/>
        <v>0</v>
      </c>
      <c r="AL49" s="346" t="e">
        <f>AL32/AL31</f>
        <v>#VALUE!</v>
      </c>
      <c r="AM49" s="350" t="e">
        <f>(SUM(AH49:AJ49,AL49))*(1+AM32)</f>
        <v>#VALUE!</v>
      </c>
      <c r="AN49" s="326" t="e">
        <f t="shared" si="17"/>
        <v>#VALUE!</v>
      </c>
      <c r="AQ49" s="331" t="e">
        <f>AQ32/AQ31</f>
        <v>#VALUE!</v>
      </c>
      <c r="AR49" s="325" t="e">
        <f>(SUM(AM49:AO49,AQ49))*(1+AR32)</f>
        <v>#VALUE!</v>
      </c>
      <c r="AS49" s="326" t="e">
        <f>AR49/J49</f>
        <v>#VALUE!</v>
      </c>
      <c r="AV49" s="331" t="e">
        <f>AV32/AV31</f>
        <v>#VALUE!</v>
      </c>
      <c r="AW49" s="325" t="e">
        <f>(SUM(AR49:AT49,AV49))*(1+AW32)</f>
        <v>#VALUE!</v>
      </c>
      <c r="AX49" s="326" t="e">
        <f t="shared" si="34"/>
        <v>#VALUE!</v>
      </c>
    </row>
    <row r="50" spans="2:50" s="144" customFormat="1">
      <c r="B50" s="141"/>
      <c r="C50" s="142"/>
      <c r="D50" s="142"/>
      <c r="E50" s="142"/>
      <c r="F50" s="143"/>
      <c r="H50" s="327"/>
      <c r="I50" s="149"/>
      <c r="J50" s="149"/>
      <c r="K50" s="328">
        <v>17</v>
      </c>
      <c r="L50" s="146"/>
      <c r="M50" s="146"/>
      <c r="N50" s="149"/>
      <c r="O50" s="148"/>
      <c r="P50" s="329"/>
      <c r="Q50" s="329"/>
      <c r="R50" s="329"/>
      <c r="S50" s="329"/>
      <c r="T50" s="329"/>
      <c r="U50" s="329"/>
      <c r="V50" s="329"/>
      <c r="W50" s="330">
        <f t="shared" si="13"/>
        <v>0</v>
      </c>
      <c r="Y50" s="320">
        <f t="shared" si="14"/>
        <v>0</v>
      </c>
      <c r="Z50" s="321">
        <f t="shared" si="15"/>
        <v>0</v>
      </c>
      <c r="AA50" s="322">
        <f t="shared" si="16"/>
        <v>0</v>
      </c>
      <c r="AB50" s="320">
        <f t="shared" si="27"/>
        <v>0</v>
      </c>
      <c r="AC50" s="323">
        <f t="shared" si="28"/>
        <v>0</v>
      </c>
      <c r="AD50" s="321">
        <f t="shared" si="29"/>
        <v>0</v>
      </c>
      <c r="AE50" s="324">
        <f>AD50/(1-AE32)-AD50</f>
        <v>0</v>
      </c>
      <c r="AF50" s="322">
        <f t="shared" si="30"/>
        <v>0</v>
      </c>
      <c r="AH50" s="320">
        <f t="shared" si="31"/>
        <v>0</v>
      </c>
      <c r="AI50" s="321">
        <f t="shared" si="31"/>
        <v>0</v>
      </c>
      <c r="AJ50" s="322">
        <f t="shared" si="32"/>
        <v>0</v>
      </c>
      <c r="AL50" s="346" t="e">
        <f>AL32/AL31</f>
        <v>#VALUE!</v>
      </c>
      <c r="AM50" s="350" t="e">
        <f>(SUM(AH50:AJ50,AL50))*(1+AM32)</f>
        <v>#VALUE!</v>
      </c>
      <c r="AN50" s="326" t="e">
        <f t="shared" si="17"/>
        <v>#VALUE!</v>
      </c>
      <c r="AQ50" s="331" t="e">
        <f>AQ32/AQ31</f>
        <v>#VALUE!</v>
      </c>
      <c r="AR50" s="325" t="e">
        <f>(SUM(AM50:AO50,AQ50))*(1+AR32)</f>
        <v>#VALUE!</v>
      </c>
      <c r="AS50" s="326" t="e">
        <f t="shared" ref="AS50:AS53" si="35">AR50/J50</f>
        <v>#VALUE!</v>
      </c>
      <c r="AV50" s="331" t="e">
        <f>AV32/AV31</f>
        <v>#VALUE!</v>
      </c>
      <c r="AW50" s="325" t="e">
        <f>(SUM(AR50:AT50,AV50))*(1+AW32)</f>
        <v>#VALUE!</v>
      </c>
      <c r="AX50" s="326" t="e">
        <f t="shared" si="34"/>
        <v>#VALUE!</v>
      </c>
    </row>
    <row r="51" spans="2:50" s="144" customFormat="1">
      <c r="B51" s="141"/>
      <c r="C51" s="142"/>
      <c r="D51" s="142"/>
      <c r="E51" s="142"/>
      <c r="F51" s="143"/>
      <c r="H51" s="327"/>
      <c r="I51" s="149"/>
      <c r="J51" s="149"/>
      <c r="K51" s="328">
        <v>18</v>
      </c>
      <c r="L51" s="146"/>
      <c r="M51" s="146"/>
      <c r="N51" s="149"/>
      <c r="O51" s="148"/>
      <c r="P51" s="329"/>
      <c r="Q51" s="329"/>
      <c r="R51" s="329"/>
      <c r="S51" s="329"/>
      <c r="T51" s="329"/>
      <c r="U51" s="329"/>
      <c r="V51" s="329"/>
      <c r="W51" s="330">
        <f t="shared" si="13"/>
        <v>0</v>
      </c>
      <c r="Y51" s="320">
        <f t="shared" si="14"/>
        <v>0</v>
      </c>
      <c r="Z51" s="321">
        <f t="shared" si="15"/>
        <v>0</v>
      </c>
      <c r="AA51" s="322">
        <f t="shared" si="16"/>
        <v>0</v>
      </c>
      <c r="AB51" s="320">
        <f t="shared" si="27"/>
        <v>0</v>
      </c>
      <c r="AC51" s="323">
        <f t="shared" si="28"/>
        <v>0</v>
      </c>
      <c r="AD51" s="321">
        <f t="shared" si="29"/>
        <v>0</v>
      </c>
      <c r="AE51" s="324">
        <f>AD51/(1-AE32)-AD51</f>
        <v>0</v>
      </c>
      <c r="AF51" s="322">
        <f t="shared" si="30"/>
        <v>0</v>
      </c>
      <c r="AH51" s="320">
        <f t="shared" si="31"/>
        <v>0</v>
      </c>
      <c r="AI51" s="321">
        <f t="shared" si="31"/>
        <v>0</v>
      </c>
      <c r="AJ51" s="322">
        <f t="shared" si="32"/>
        <v>0</v>
      </c>
      <c r="AL51" s="346" t="e">
        <f>AL32/AL31</f>
        <v>#VALUE!</v>
      </c>
      <c r="AM51" s="350" t="e">
        <f>(SUM(AH51:AJ51,AL51))*(1+AM32)</f>
        <v>#VALUE!</v>
      </c>
      <c r="AN51" s="326" t="e">
        <f t="shared" si="17"/>
        <v>#VALUE!</v>
      </c>
      <c r="AQ51" s="331" t="e">
        <f>AQ32/AQ31</f>
        <v>#VALUE!</v>
      </c>
      <c r="AR51" s="325" t="e">
        <f>(SUM(AM51:AO51,AQ51))*(1+AR32)</f>
        <v>#VALUE!</v>
      </c>
      <c r="AS51" s="326" t="e">
        <f t="shared" si="35"/>
        <v>#VALUE!</v>
      </c>
      <c r="AV51" s="331" t="e">
        <f>AV32/AV31</f>
        <v>#VALUE!</v>
      </c>
      <c r="AW51" s="325" t="e">
        <f>(SUM(AR51:AT51,AV51))*(1+AW32)</f>
        <v>#VALUE!</v>
      </c>
      <c r="AX51" s="326" t="e">
        <f t="shared" si="34"/>
        <v>#VALUE!</v>
      </c>
    </row>
    <row r="52" spans="2:50" s="144" customFormat="1">
      <c r="B52" s="141"/>
      <c r="C52" s="142"/>
      <c r="D52" s="142"/>
      <c r="E52" s="142"/>
      <c r="F52" s="143"/>
      <c r="H52" s="327"/>
      <c r="I52" s="149"/>
      <c r="J52" s="149"/>
      <c r="K52" s="328">
        <v>19</v>
      </c>
      <c r="L52" s="146"/>
      <c r="M52" s="146"/>
      <c r="N52" s="149"/>
      <c r="O52" s="148"/>
      <c r="P52" s="329"/>
      <c r="Q52" s="329"/>
      <c r="R52" s="329"/>
      <c r="S52" s="329"/>
      <c r="T52" s="329"/>
      <c r="U52" s="329"/>
      <c r="V52" s="329"/>
      <c r="W52" s="330">
        <f t="shared" si="13"/>
        <v>0</v>
      </c>
      <c r="Y52" s="320">
        <f t="shared" si="14"/>
        <v>0</v>
      </c>
      <c r="Z52" s="321">
        <f t="shared" si="15"/>
        <v>0</v>
      </c>
      <c r="AA52" s="322">
        <f t="shared" si="16"/>
        <v>0</v>
      </c>
      <c r="AB52" s="320">
        <f t="shared" si="27"/>
        <v>0</v>
      </c>
      <c r="AC52" s="323">
        <f t="shared" si="28"/>
        <v>0</v>
      </c>
      <c r="AD52" s="321">
        <f t="shared" si="29"/>
        <v>0</v>
      </c>
      <c r="AE52" s="324">
        <f>AD52/(1-AE32)-AD52</f>
        <v>0</v>
      </c>
      <c r="AF52" s="322">
        <f t="shared" si="30"/>
        <v>0</v>
      </c>
      <c r="AH52" s="320">
        <f t="shared" si="31"/>
        <v>0</v>
      </c>
      <c r="AI52" s="321">
        <f t="shared" si="31"/>
        <v>0</v>
      </c>
      <c r="AJ52" s="322">
        <f t="shared" si="32"/>
        <v>0</v>
      </c>
      <c r="AL52" s="346" t="e">
        <f>AL32/AL31</f>
        <v>#VALUE!</v>
      </c>
      <c r="AM52" s="350" t="e">
        <f>(SUM(AH52:AJ52,AL52))*(1+AM32)</f>
        <v>#VALUE!</v>
      </c>
      <c r="AN52" s="326" t="e">
        <f t="shared" si="17"/>
        <v>#VALUE!</v>
      </c>
      <c r="AQ52" s="331" t="e">
        <f>AQ32/AQ31</f>
        <v>#VALUE!</v>
      </c>
      <c r="AR52" s="325" t="e">
        <f>(SUM(AM52:AO52,AQ52))*(1+AR32)</f>
        <v>#VALUE!</v>
      </c>
      <c r="AS52" s="326" t="e">
        <f t="shared" si="35"/>
        <v>#VALUE!</v>
      </c>
      <c r="AV52" s="331" t="e">
        <f>AV32/AV31</f>
        <v>#VALUE!</v>
      </c>
      <c r="AW52" s="325" t="e">
        <f>(SUM(AR52:AT52,AV52))*(1+AW32)</f>
        <v>#VALUE!</v>
      </c>
      <c r="AX52" s="326" t="e">
        <f t="shared" si="34"/>
        <v>#VALUE!</v>
      </c>
    </row>
    <row r="53" spans="2:50" s="144" customFormat="1" ht="16.5" thickBot="1">
      <c r="B53" s="177"/>
      <c r="C53" s="178"/>
      <c r="D53" s="178"/>
      <c r="E53" s="178"/>
      <c r="F53" s="179"/>
      <c r="H53" s="332"/>
      <c r="I53" s="184"/>
      <c r="J53" s="333"/>
      <c r="K53" s="352">
        <v>20</v>
      </c>
      <c r="L53" s="181"/>
      <c r="M53" s="181"/>
      <c r="N53" s="333"/>
      <c r="O53" s="183"/>
      <c r="P53" s="335"/>
      <c r="Q53" s="335"/>
      <c r="R53" s="335"/>
      <c r="S53" s="335"/>
      <c r="T53" s="335"/>
      <c r="U53" s="335"/>
      <c r="V53" s="335"/>
      <c r="W53" s="336">
        <f t="shared" si="13"/>
        <v>0</v>
      </c>
      <c r="Y53" s="337">
        <f t="shared" si="14"/>
        <v>0</v>
      </c>
      <c r="Z53" s="338">
        <f t="shared" si="15"/>
        <v>0</v>
      </c>
      <c r="AA53" s="339">
        <f t="shared" si="16"/>
        <v>0</v>
      </c>
      <c r="AB53" s="337">
        <f t="shared" si="27"/>
        <v>0</v>
      </c>
      <c r="AC53" s="340">
        <f t="shared" si="28"/>
        <v>0</v>
      </c>
      <c r="AD53" s="338">
        <f t="shared" si="29"/>
        <v>0</v>
      </c>
      <c r="AE53" s="341">
        <f>AD53/(1-AE32)-AD53</f>
        <v>0</v>
      </c>
      <c r="AF53" s="339">
        <f t="shared" si="30"/>
        <v>0</v>
      </c>
      <c r="AH53" s="337">
        <f t="shared" si="31"/>
        <v>0</v>
      </c>
      <c r="AI53" s="338">
        <f t="shared" si="31"/>
        <v>0</v>
      </c>
      <c r="AJ53" s="339">
        <f t="shared" si="32"/>
        <v>0</v>
      </c>
      <c r="AL53" s="353" t="e">
        <f>AL32/AL31</f>
        <v>#VALUE!</v>
      </c>
      <c r="AM53" s="354" t="e">
        <f>(SUM(AH53:AJ53,AL53))*(1+AM32)</f>
        <v>#VALUE!</v>
      </c>
      <c r="AN53" s="344" t="e">
        <f t="shared" si="17"/>
        <v>#VALUE!</v>
      </c>
      <c r="AQ53" s="342" t="e">
        <f>AQ32/AQ31</f>
        <v>#VALUE!</v>
      </c>
      <c r="AR53" s="343" t="e">
        <f>(SUM(AM53:AO53,AQ53))*(1+AR32)</f>
        <v>#VALUE!</v>
      </c>
      <c r="AS53" s="344" t="e">
        <f t="shared" si="35"/>
        <v>#VALUE!</v>
      </c>
      <c r="AV53" s="342" t="e">
        <f>AV32/AV31</f>
        <v>#VALUE!</v>
      </c>
      <c r="AW53" s="343" t="e">
        <f>(SUM(AR53:AT53,AV53))*(1+AW32)</f>
        <v>#VALUE!</v>
      </c>
      <c r="AX53" s="344" t="e">
        <f t="shared" si="34"/>
        <v>#VALUE!</v>
      </c>
    </row>
    <row r="54" spans="2:50" s="144" customFormat="1">
      <c r="B54" s="355"/>
      <c r="C54" s="355"/>
      <c r="D54" s="355"/>
      <c r="E54" s="355"/>
      <c r="F54" s="355"/>
      <c r="H54" s="11"/>
      <c r="I54" s="11"/>
      <c r="J54" s="11"/>
      <c r="K54" s="356"/>
      <c r="L54" s="101"/>
      <c r="M54" s="101"/>
      <c r="N54" s="11"/>
      <c r="P54" s="357"/>
      <c r="Q54" s="357"/>
      <c r="R54" s="357"/>
      <c r="S54" s="357"/>
      <c r="T54" s="357"/>
      <c r="U54" s="357"/>
      <c r="V54" s="357"/>
      <c r="W54" s="358"/>
      <c r="Y54" s="359"/>
      <c r="Z54" s="359"/>
      <c r="AA54" s="359"/>
      <c r="AB54" s="359"/>
      <c r="AC54" s="360"/>
      <c r="AD54" s="359"/>
      <c r="AE54" s="360"/>
      <c r="AF54" s="359"/>
      <c r="AH54" s="359"/>
      <c r="AI54" s="359"/>
      <c r="AJ54" s="359"/>
      <c r="AL54" s="361"/>
      <c r="AM54" s="361"/>
      <c r="AN54" s="362"/>
      <c r="AQ54" s="361"/>
      <c r="AR54" s="361"/>
      <c r="AS54" s="362"/>
      <c r="AV54" s="361"/>
      <c r="AW54" s="361"/>
      <c r="AX54" s="362"/>
    </row>
    <row r="55" spans="2:50">
      <c r="H55" s="176"/>
      <c r="I55" s="176"/>
      <c r="K55" s="270"/>
      <c r="L55" s="176"/>
      <c r="M55" s="176"/>
      <c r="N55" s="176"/>
      <c r="O55" s="176"/>
    </row>
    <row r="56" spans="2:50" s="1" customFormat="1">
      <c r="L56" s="2" t="s">
        <v>62</v>
      </c>
    </row>
  </sheetData>
  <mergeCells count="16">
    <mergeCell ref="V5:V6"/>
    <mergeCell ref="W5:W6"/>
    <mergeCell ref="P32:P33"/>
    <mergeCell ref="Q32:Q33"/>
    <mergeCell ref="R32:R33"/>
    <mergeCell ref="S32:S33"/>
    <mergeCell ref="T32:T33"/>
    <mergeCell ref="U32:U33"/>
    <mergeCell ref="V32:V33"/>
    <mergeCell ref="W32:W33"/>
    <mergeCell ref="P5:P6"/>
    <mergeCell ref="Q5:Q6"/>
    <mergeCell ref="R5:R6"/>
    <mergeCell ref="S5:S6"/>
    <mergeCell ref="T5:T6"/>
    <mergeCell ref="U5:U6"/>
  </mergeCells>
  <conditionalFormatting sqref="R7:U16">
    <cfRule type="uniqueValues" dxfId="74" priority="3"/>
  </conditionalFormatting>
  <conditionalFormatting sqref="R34:U43">
    <cfRule type="uniqueValues" dxfId="73" priority="2"/>
  </conditionalFormatting>
  <conditionalFormatting sqref="R44:U54">
    <cfRule type="uniqueValues" dxfId="72" priority="1"/>
  </conditionalFormatting>
  <conditionalFormatting sqref="M7:N16 M34:N54">
    <cfRule type="duplicateValues" dxfId="71" priority="4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F2B8-01F6-4B83-9017-C542293FF2B8}">
  <dimension ref="A1:CV253"/>
  <sheetViews>
    <sheetView zoomScaleNormal="100" workbookViewId="0">
      <selection activeCell="D33" sqref="D33:D34"/>
    </sheetView>
  </sheetViews>
  <sheetFormatPr defaultColWidth="10.625" defaultRowHeight="15.75" outlineLevelRow="1" outlineLevelCol="1"/>
  <cols>
    <col min="2" max="2" width="10.625" style="367"/>
    <col min="3" max="3" width="4.375" style="368" customWidth="1"/>
    <col min="4" max="4" width="15.875" style="368" customWidth="1"/>
    <col min="5" max="5" width="18.625" style="368" customWidth="1"/>
    <col min="6" max="6" width="10.625" style="368" customWidth="1"/>
    <col min="7" max="8" width="14.625" style="368" customWidth="1"/>
    <col min="9" max="9" width="15.625" style="368" customWidth="1"/>
    <col min="10" max="12" width="8.125" style="368" customWidth="1"/>
    <col min="13" max="19" width="10" style="368" customWidth="1"/>
    <col min="20" max="21" width="10.625" style="368" customWidth="1"/>
    <col min="22" max="22" width="10.375" style="368" customWidth="1"/>
    <col min="23" max="23" width="1.125" customWidth="1"/>
    <col min="24" max="25" width="0" style="368" hidden="1" customWidth="1" outlineLevel="1"/>
    <col min="26" max="26" width="7.125" style="368" hidden="1" customWidth="1" outlineLevel="1"/>
    <col min="27" max="27" width="1.125" hidden="1" customWidth="1" outlineLevel="1"/>
    <col min="28" max="30" width="10.5" style="368" hidden="1" customWidth="1" outlineLevel="1"/>
    <col min="31" max="31" width="1.125" style="368" hidden="1" customWidth="1" outlineLevel="1"/>
    <col min="32" max="32" width="10.625" style="368" hidden="1" customWidth="1" outlineLevel="1"/>
    <col min="33" max="34" width="11.375" style="368" hidden="1" customWidth="1" outlineLevel="1"/>
    <col min="35" max="35" width="1.125" hidden="1" customWidth="1" outlineLevel="1"/>
    <col min="36" max="36" width="14.625" hidden="1" customWidth="1" outlineLevel="1"/>
    <col min="37" max="37" width="1.125" hidden="1" customWidth="1" outlineLevel="1"/>
    <col min="38" max="38" width="10.375" hidden="1" customWidth="1" outlineLevel="1"/>
    <col min="39" max="39" width="18.375" hidden="1" customWidth="1" outlineLevel="1"/>
    <col min="40" max="40" width="1.125" hidden="1" customWidth="1" outlineLevel="1"/>
    <col min="41" max="42" width="15" style="368" hidden="1" customWidth="1" outlineLevel="1"/>
    <col min="43" max="43" width="1.125" hidden="1" customWidth="1" outlineLevel="1"/>
    <col min="44" max="47" width="10.875" style="368" hidden="1" customWidth="1" outlineLevel="1"/>
    <col min="48" max="48" width="1.875" style="368" hidden="1" customWidth="1" outlineLevel="1"/>
    <col min="49" max="49" width="10.625" style="367" hidden="1" customWidth="1" outlineLevel="1"/>
    <col min="50" max="50" width="14.75" style="367" hidden="1" customWidth="1" outlineLevel="1"/>
    <col min="51" max="51" width="10.625" style="367" hidden="1" customWidth="1" outlineLevel="1"/>
    <col min="52" max="52" width="14.125" style="367" hidden="1" customWidth="1" outlineLevel="1"/>
    <col min="53" max="53" width="2.75" style="367" hidden="1" customWidth="1" outlineLevel="1"/>
    <col min="54" max="57" width="10.625" style="368" hidden="1" customWidth="1" outlineLevel="1"/>
    <col min="58" max="58" width="11.375" style="368" hidden="1" customWidth="1" outlineLevel="1"/>
    <col min="59" max="61" width="10.625" style="368" hidden="1" customWidth="1" outlineLevel="1"/>
    <col min="62" max="62" width="11.375" style="368" hidden="1" customWidth="1" outlineLevel="1"/>
    <col min="63" max="65" width="10.625" style="368" hidden="1" customWidth="1" outlineLevel="1"/>
    <col min="66" max="66" width="1.625" style="368" hidden="1" customWidth="1" outlineLevel="1"/>
    <col min="67" max="72" width="10.625" style="368" hidden="1" customWidth="1" outlineLevel="1"/>
    <col min="73" max="73" width="1.875" hidden="1" customWidth="1" outlineLevel="1"/>
    <col min="74" max="74" width="12" style="368" hidden="1" customWidth="1" outlineLevel="1"/>
    <col min="75" max="78" width="10.625" style="368" hidden="1" customWidth="1" outlineLevel="1"/>
    <col min="79" max="79" width="1.875" style="368" hidden="1" customWidth="1" outlineLevel="1"/>
    <col min="80" max="85" width="18.625" style="368" hidden="1" customWidth="1" outlineLevel="1"/>
    <col min="86" max="86" width="1.875" style="368" hidden="1" customWidth="1" outlineLevel="1"/>
    <col min="87" max="91" width="10.625" style="368" hidden="1" customWidth="1" outlineLevel="1"/>
    <col min="92" max="92" width="1.875" style="368" hidden="1" customWidth="1" outlineLevel="1"/>
    <col min="93" max="96" width="18.625" style="368" hidden="1" customWidth="1" outlineLevel="1"/>
    <col min="97" max="97" width="18.625" style="367" hidden="1" customWidth="1" outlineLevel="1"/>
    <col min="98" max="98" width="18.625" style="368" hidden="1" customWidth="1" outlineLevel="1"/>
    <col min="99" max="99" width="10.625" hidden="1" customWidth="1" outlineLevel="1"/>
    <col min="100" max="100" width="10.625" customWidth="1" collapsed="1"/>
  </cols>
  <sheetData>
    <row r="1" spans="2:98" s="366" customFormat="1">
      <c r="B1" s="363"/>
      <c r="C1" s="364"/>
      <c r="D1" s="364"/>
      <c r="E1" s="364"/>
      <c r="F1" s="364"/>
      <c r="G1" s="364"/>
      <c r="H1" s="365" t="s">
        <v>84</v>
      </c>
      <c r="I1" s="365"/>
      <c r="J1" s="365"/>
      <c r="K1" s="365"/>
      <c r="L1" s="365"/>
      <c r="M1" s="365"/>
      <c r="N1" s="365"/>
      <c r="O1" s="365"/>
      <c r="P1" s="364"/>
      <c r="Q1" s="364"/>
      <c r="R1" s="364"/>
      <c r="S1" s="364"/>
      <c r="T1" s="364"/>
      <c r="U1" s="364"/>
      <c r="V1" s="364"/>
      <c r="X1" s="364"/>
      <c r="Y1" s="364"/>
      <c r="Z1" s="364"/>
      <c r="AB1" s="364"/>
      <c r="AC1" s="364"/>
      <c r="AD1" s="364"/>
      <c r="AE1" s="364"/>
      <c r="AF1" s="364"/>
      <c r="AG1" s="364"/>
      <c r="AH1" s="364"/>
      <c r="AO1" s="364"/>
      <c r="AP1" s="364"/>
      <c r="AR1" s="364"/>
      <c r="AS1" s="364"/>
      <c r="AT1" s="364"/>
      <c r="AU1" s="364"/>
      <c r="AV1" s="364"/>
      <c r="AW1" s="364"/>
      <c r="AX1" s="364"/>
      <c r="AY1" s="364"/>
      <c r="AZ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V1" s="364"/>
      <c r="BW1" s="364"/>
      <c r="BX1" s="364"/>
      <c r="BY1" s="364"/>
      <c r="BZ1" s="364"/>
      <c r="CA1" s="364"/>
      <c r="CB1" s="364"/>
      <c r="CC1" s="364"/>
      <c r="CD1" s="364"/>
      <c r="CE1" s="364"/>
      <c r="CF1" s="364"/>
      <c r="CG1" s="364"/>
      <c r="CH1" s="364"/>
      <c r="CI1" s="364"/>
      <c r="CJ1" s="364"/>
      <c r="CK1" s="364"/>
      <c r="CL1" s="364"/>
      <c r="CM1" s="364"/>
      <c r="CN1" s="364"/>
      <c r="CO1" s="364"/>
      <c r="CP1" s="364"/>
      <c r="CQ1" s="364"/>
      <c r="CR1" s="364"/>
      <c r="CS1" s="363"/>
      <c r="CT1" s="364"/>
    </row>
    <row r="2" spans="2:98" ht="17.100000000000001" hidden="1" customHeight="1" outlineLevel="1">
      <c r="V2" s="369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L2" s="370"/>
      <c r="AM2" s="370"/>
      <c r="AN2" s="370"/>
      <c r="AO2" s="370"/>
      <c r="AP2" s="370"/>
      <c r="AQ2" s="370"/>
    </row>
    <row r="3" spans="2:98" ht="17.100000000000001" hidden="1" customHeight="1" outlineLevel="1">
      <c r="V3" s="369"/>
      <c r="X3" s="371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L3" s="370"/>
      <c r="AM3" s="370"/>
      <c r="AN3" s="370"/>
      <c r="AO3" s="370"/>
      <c r="AP3" s="370"/>
      <c r="AQ3" s="370"/>
    </row>
    <row r="4" spans="2:98" ht="17.100000000000001" hidden="1" customHeight="1" outlineLevel="1" thickBot="1">
      <c r="C4" s="372"/>
      <c r="D4" s="373"/>
      <c r="E4" s="374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Z4" s="371"/>
      <c r="AA4" s="375"/>
      <c r="AB4" s="372"/>
      <c r="AC4" s="372"/>
      <c r="AD4" s="372"/>
      <c r="AE4" s="372"/>
      <c r="AF4" s="371">
        <v>0.15</v>
      </c>
      <c r="AG4" s="372"/>
      <c r="AH4" s="368" t="s">
        <v>53</v>
      </c>
      <c r="AI4" s="375"/>
      <c r="AJ4" s="374"/>
      <c r="AK4" s="375"/>
      <c r="AL4" s="370"/>
      <c r="AM4" s="370"/>
      <c r="AN4" s="370"/>
      <c r="AO4" s="370"/>
      <c r="AP4" s="370"/>
      <c r="AQ4" s="370"/>
      <c r="AR4" s="376" t="s">
        <v>85</v>
      </c>
      <c r="AS4" s="376"/>
      <c r="AT4" s="376"/>
      <c r="AU4" s="376"/>
      <c r="BB4" s="377" t="s">
        <v>86</v>
      </c>
      <c r="BC4" s="377"/>
      <c r="BD4" s="377"/>
      <c r="BE4" s="377"/>
      <c r="BF4" s="377"/>
      <c r="BG4" s="377"/>
      <c r="BH4" s="377"/>
      <c r="BI4" s="377"/>
      <c r="BJ4" s="378"/>
      <c r="BK4" s="378"/>
      <c r="BL4" s="378"/>
      <c r="BM4" s="378"/>
      <c r="BO4" s="377" t="s">
        <v>86</v>
      </c>
      <c r="BP4" s="377"/>
      <c r="BQ4" s="377"/>
      <c r="BR4" s="377"/>
      <c r="BS4" s="378"/>
      <c r="BT4" s="378"/>
    </row>
    <row r="5" spans="2:98" ht="17.100000000000001" hidden="1" customHeight="1" outlineLevel="1" thickBot="1">
      <c r="B5" s="379" t="s">
        <v>87</v>
      </c>
      <c r="C5" s="380"/>
      <c r="D5" s="380"/>
      <c r="E5" s="380"/>
      <c r="F5" s="380"/>
      <c r="G5" s="380"/>
      <c r="H5" s="380"/>
      <c r="I5" s="380"/>
      <c r="J5" s="380"/>
      <c r="K5" s="380"/>
      <c r="L5" s="381"/>
      <c r="M5" s="144" t="s">
        <v>88</v>
      </c>
      <c r="N5" s="144"/>
      <c r="O5" s="144"/>
      <c r="P5" s="144"/>
      <c r="Q5" s="144"/>
      <c r="R5" s="144"/>
      <c r="S5" s="382" t="s">
        <v>66</v>
      </c>
      <c r="T5" s="369"/>
      <c r="U5" s="383"/>
      <c r="X5" s="384" t="s">
        <v>89</v>
      </c>
      <c r="Y5" s="385"/>
      <c r="Z5" s="386" t="s">
        <v>53</v>
      </c>
      <c r="AA5" s="374"/>
      <c r="AB5" s="374"/>
      <c r="AC5" s="374"/>
      <c r="AD5" s="374"/>
      <c r="AE5" s="374"/>
      <c r="AF5" s="386" t="s">
        <v>53</v>
      </c>
      <c r="AG5" s="387" t="s">
        <v>90</v>
      </c>
      <c r="AH5" s="388"/>
      <c r="AI5" s="375"/>
      <c r="AJ5" s="374"/>
      <c r="AL5" s="370"/>
      <c r="AM5" s="370"/>
      <c r="AN5" s="370"/>
      <c r="AO5" s="370"/>
      <c r="AP5" s="370"/>
      <c r="AQ5" s="370"/>
      <c r="AR5" s="389" t="s">
        <v>91</v>
      </c>
      <c r="AS5" s="390"/>
      <c r="AT5" s="389" t="s">
        <v>91</v>
      </c>
      <c r="AU5" s="391"/>
      <c r="BB5" s="392" t="s">
        <v>92</v>
      </c>
      <c r="BC5" s="393"/>
      <c r="BD5" s="393"/>
      <c r="BE5" s="394"/>
      <c r="BF5" s="392" t="s">
        <v>93</v>
      </c>
      <c r="BG5" s="393"/>
      <c r="BH5" s="393"/>
      <c r="BI5" s="394"/>
      <c r="BJ5" s="395"/>
      <c r="BK5" s="395"/>
      <c r="BL5" s="395"/>
      <c r="BM5" s="395"/>
      <c r="BN5" s="370"/>
      <c r="BO5" s="389" t="s">
        <v>91</v>
      </c>
      <c r="BP5" s="390"/>
      <c r="BQ5" s="389" t="s">
        <v>91</v>
      </c>
      <c r="BR5" s="391"/>
      <c r="BS5" s="396"/>
      <c r="BT5" s="396"/>
      <c r="BV5" s="397" t="s">
        <v>94</v>
      </c>
      <c r="BW5" s="398" t="s">
        <v>95</v>
      </c>
      <c r="BX5" s="398" t="s">
        <v>96</v>
      </c>
      <c r="BY5" s="399" t="s">
        <v>97</v>
      </c>
      <c r="CA5" s="400" t="s">
        <v>75</v>
      </c>
      <c r="CH5" s="400" t="s">
        <v>75</v>
      </c>
      <c r="CI5" s="401" t="s">
        <v>98</v>
      </c>
      <c r="CJ5" s="402" t="s">
        <v>99</v>
      </c>
      <c r="CK5" s="402" t="s">
        <v>100</v>
      </c>
      <c r="CL5" s="403" t="s">
        <v>101</v>
      </c>
      <c r="CM5" s="399" t="s">
        <v>102</v>
      </c>
      <c r="CN5" s="400"/>
    </row>
    <row r="6" spans="2:98" ht="17.100000000000001" hidden="1" customHeight="1" outlineLevel="1">
      <c r="B6" s="404" t="s">
        <v>103</v>
      </c>
      <c r="C6" s="405" t="s">
        <v>44</v>
      </c>
      <c r="D6" s="406" t="s">
        <v>104</v>
      </c>
      <c r="E6" s="407" t="s">
        <v>40</v>
      </c>
      <c r="F6" s="408" t="s">
        <v>45</v>
      </c>
      <c r="G6" s="408" t="s">
        <v>105</v>
      </c>
      <c r="H6" s="408" t="s">
        <v>106</v>
      </c>
      <c r="I6" s="408" t="s">
        <v>48</v>
      </c>
      <c r="J6" s="408" t="s">
        <v>49</v>
      </c>
      <c r="K6" s="409"/>
      <c r="L6" s="410" t="s">
        <v>107</v>
      </c>
      <c r="M6" s="411" t="s">
        <v>24</v>
      </c>
      <c r="N6" s="412" t="s">
        <v>25</v>
      </c>
      <c r="O6" s="412" t="s">
        <v>26</v>
      </c>
      <c r="P6" s="412" t="s">
        <v>27</v>
      </c>
      <c r="Q6" s="412" t="s">
        <v>28</v>
      </c>
      <c r="R6" s="412" t="s">
        <v>29</v>
      </c>
      <c r="S6" s="413" t="s">
        <v>30</v>
      </c>
      <c r="T6" s="414" t="s">
        <v>31</v>
      </c>
      <c r="U6" s="415" t="s">
        <v>32</v>
      </c>
      <c r="V6" s="416"/>
      <c r="W6" s="417"/>
      <c r="X6" s="418" t="s">
        <v>33</v>
      </c>
      <c r="Y6" s="419"/>
      <c r="Z6" s="420"/>
      <c r="AA6" s="421"/>
      <c r="AB6" s="422"/>
      <c r="AC6" s="422"/>
      <c r="AD6" s="422"/>
      <c r="AE6" s="422"/>
      <c r="AF6" s="420"/>
      <c r="AG6" s="423" t="s">
        <v>33</v>
      </c>
      <c r="AH6" s="424"/>
      <c r="AI6" s="375"/>
      <c r="AJ6" s="425" t="s">
        <v>108</v>
      </c>
      <c r="AK6" s="417"/>
      <c r="AL6" s="426" t="s">
        <v>109</v>
      </c>
      <c r="AM6" s="427" t="s">
        <v>110</v>
      </c>
      <c r="AN6" s="370"/>
      <c r="AO6" s="370"/>
      <c r="AP6" s="370"/>
      <c r="AQ6" s="370"/>
      <c r="AR6" s="428" t="s">
        <v>36</v>
      </c>
      <c r="AS6" s="429"/>
      <c r="AT6" s="430" t="s">
        <v>37</v>
      </c>
      <c r="AU6" s="431"/>
      <c r="AV6" s="432"/>
      <c r="BB6" s="433" t="s">
        <v>38</v>
      </c>
      <c r="BC6" s="434"/>
      <c r="BD6" s="428" t="s">
        <v>36</v>
      </c>
      <c r="BE6" s="429"/>
      <c r="BF6" s="433" t="s">
        <v>38</v>
      </c>
      <c r="BG6" s="434"/>
      <c r="BH6" s="430" t="s">
        <v>37</v>
      </c>
      <c r="BI6" s="431"/>
      <c r="BJ6" s="435"/>
      <c r="BK6" s="435"/>
      <c r="BL6" s="435"/>
      <c r="BM6" s="435"/>
      <c r="BN6" s="370"/>
      <c r="BO6" s="428" t="s">
        <v>36</v>
      </c>
      <c r="BP6" s="429"/>
      <c r="BQ6" s="430" t="s">
        <v>37</v>
      </c>
      <c r="BR6" s="431"/>
      <c r="BS6" s="435"/>
      <c r="BT6" s="435"/>
      <c r="BV6" s="436"/>
      <c r="BW6" s="437"/>
      <c r="BX6" s="437"/>
      <c r="BY6" s="438"/>
      <c r="CI6" s="439"/>
      <c r="CJ6" s="440"/>
      <c r="CK6" s="440"/>
      <c r="CL6" s="440"/>
      <c r="CM6" s="438"/>
    </row>
    <row r="7" spans="2:98" ht="17.100000000000001" hidden="1" customHeight="1" outlineLevel="1" thickBot="1">
      <c r="B7" s="441"/>
      <c r="C7" s="442"/>
      <c r="D7" s="443"/>
      <c r="E7" s="444"/>
      <c r="F7" s="445"/>
      <c r="G7" s="445"/>
      <c r="H7" s="445"/>
      <c r="I7" s="445"/>
      <c r="J7" s="445"/>
      <c r="K7" s="446"/>
      <c r="L7" s="447"/>
      <c r="M7" s="448"/>
      <c r="N7" s="449"/>
      <c r="O7" s="449"/>
      <c r="P7" s="449"/>
      <c r="Q7" s="449"/>
      <c r="R7" s="449"/>
      <c r="S7" s="450"/>
      <c r="T7" s="451"/>
      <c r="U7" s="452" t="s">
        <v>51</v>
      </c>
      <c r="V7" s="453" t="s">
        <v>52</v>
      </c>
      <c r="W7" s="417"/>
      <c r="X7" s="454" t="s">
        <v>51</v>
      </c>
      <c r="Y7" s="455" t="s">
        <v>52</v>
      </c>
      <c r="Z7" s="456"/>
      <c r="AA7" s="457"/>
      <c r="AB7" s="457"/>
      <c r="AC7" s="457"/>
      <c r="AD7" s="457"/>
      <c r="AE7" s="457"/>
      <c r="AF7" s="456"/>
      <c r="AG7" s="458" t="s">
        <v>111</v>
      </c>
      <c r="AH7" s="459" t="s">
        <v>112</v>
      </c>
      <c r="AI7" s="374"/>
      <c r="AJ7" s="460"/>
      <c r="AK7" s="417"/>
      <c r="AL7" s="461"/>
      <c r="AM7" s="462"/>
      <c r="AN7" s="370"/>
      <c r="AO7" s="370"/>
      <c r="AP7" s="370"/>
      <c r="AQ7" s="370"/>
      <c r="AR7" s="463" t="s">
        <v>51</v>
      </c>
      <c r="AS7" s="464" t="s">
        <v>52</v>
      </c>
      <c r="AT7" s="465" t="s">
        <v>51</v>
      </c>
      <c r="AU7" s="466" t="s">
        <v>52</v>
      </c>
      <c r="AV7" s="432"/>
      <c r="BB7" s="467" t="s">
        <v>51</v>
      </c>
      <c r="BC7" s="468" t="s">
        <v>52</v>
      </c>
      <c r="BD7" s="463" t="s">
        <v>51</v>
      </c>
      <c r="BE7" s="469" t="s">
        <v>52</v>
      </c>
      <c r="BF7" s="467" t="s">
        <v>51</v>
      </c>
      <c r="BG7" s="468" t="s">
        <v>52</v>
      </c>
      <c r="BH7" s="465" t="s">
        <v>51</v>
      </c>
      <c r="BI7" s="466" t="s">
        <v>52</v>
      </c>
      <c r="BJ7" s="470"/>
      <c r="BK7" s="470"/>
      <c r="BL7" s="470"/>
      <c r="BM7" s="470"/>
      <c r="BN7" s="367"/>
      <c r="BO7" s="463" t="s">
        <v>51</v>
      </c>
      <c r="BP7" s="464" t="s">
        <v>52</v>
      </c>
      <c r="BQ7" s="465" t="s">
        <v>51</v>
      </c>
      <c r="BR7" s="466" t="s">
        <v>52</v>
      </c>
      <c r="BS7" s="470"/>
      <c r="BT7" s="470"/>
      <c r="BV7" s="471"/>
      <c r="BW7" s="472"/>
      <c r="BX7" s="472"/>
      <c r="BY7" s="473"/>
      <c r="CI7" s="474"/>
      <c r="CJ7" s="475"/>
      <c r="CK7" s="475"/>
      <c r="CL7" s="475"/>
      <c r="CM7" s="473"/>
    </row>
    <row r="8" spans="2:98" ht="17.100000000000001" hidden="1" customHeight="1" outlineLevel="1">
      <c r="B8" s="476"/>
      <c r="C8" s="477">
        <v>1</v>
      </c>
      <c r="D8" s="478"/>
      <c r="E8" s="479"/>
      <c r="F8" s="480"/>
      <c r="G8" s="480"/>
      <c r="H8" s="481"/>
      <c r="I8" s="482"/>
      <c r="J8" s="483">
        <v>0</v>
      </c>
      <c r="K8" s="483"/>
      <c r="L8" s="483"/>
      <c r="M8" s="329"/>
      <c r="N8" s="329"/>
      <c r="O8" s="329"/>
      <c r="P8" s="329"/>
      <c r="Q8" s="329"/>
      <c r="R8" s="329"/>
      <c r="S8" s="329"/>
      <c r="T8" s="484">
        <f t="shared" ref="T8:T17" si="0">SUM(M8:S8)</f>
        <v>0</v>
      </c>
      <c r="U8" s="484">
        <f t="shared" ref="U8:U17" si="1">(SUM(M8:S8))*1.006</f>
        <v>0</v>
      </c>
      <c r="V8" s="485" t="e">
        <f t="shared" ref="V8:V17" si="2">U8/L8</f>
        <v>#DIV/0!</v>
      </c>
      <c r="W8" s="486"/>
      <c r="X8" s="487" t="e">
        <f t="shared" ref="X8:X17" si="3">Y8*L8</f>
        <v>#REF!</v>
      </c>
      <c r="Y8" s="488" t="e">
        <f>#REF!</f>
        <v>#REF!</v>
      </c>
      <c r="Z8" s="489" t="e">
        <f t="shared" ref="Z8:Z17" si="4">(X8-U8)/X8</f>
        <v>#REF!</v>
      </c>
      <c r="AF8" s="490" t="e">
        <f t="shared" ref="AF8:AF17" si="5">(AG8-U8)/AG8</f>
        <v>#DIV/0!</v>
      </c>
      <c r="AG8" s="491" t="e">
        <f t="shared" ref="AG8:AG17" si="6">AH8*L8</f>
        <v>#DIV/0!</v>
      </c>
      <c r="AH8" s="492" t="e">
        <f>V8/(1-AF4)+N("This is a comment: cell U points to Cost+Int per Unit cell")</f>
        <v>#DIV/0!</v>
      </c>
      <c r="AJ8" s="493" t="e">
        <f t="shared" ref="AJ8:AJ17" si="7">(AH8-Y8)/Y8</f>
        <v>#DIV/0!</v>
      </c>
      <c r="AK8" s="486"/>
      <c r="AL8" s="494"/>
      <c r="AM8" s="495"/>
      <c r="AR8" s="496">
        <v>0</v>
      </c>
      <c r="AS8" s="497">
        <v>0</v>
      </c>
      <c r="AT8" s="498">
        <v>0</v>
      </c>
      <c r="AU8" s="499">
        <v>0</v>
      </c>
      <c r="AV8" s="432"/>
      <c r="BB8" s="500">
        <v>0</v>
      </c>
      <c r="BC8" s="501" t="e">
        <f t="shared" ref="BC8:BC17" si="8">BB8/L8</f>
        <v>#DIV/0!</v>
      </c>
      <c r="BD8" s="487" t="e">
        <f t="shared" ref="BD8:BD17" si="9">BB8+AG8</f>
        <v>#DIV/0!</v>
      </c>
      <c r="BE8" s="502" t="e">
        <f t="shared" ref="BE8:BE17" si="10">BD8/L8</f>
        <v>#DIV/0!</v>
      </c>
      <c r="BF8" s="500">
        <v>0</v>
      </c>
      <c r="BG8" s="501" t="e">
        <f t="shared" ref="BG8:BG17" si="11">BF8/L8</f>
        <v>#DIV/0!</v>
      </c>
      <c r="BH8" s="487" t="e">
        <f t="shared" ref="BH8:BH17" si="12">BF8+AG8</f>
        <v>#DIV/0!</v>
      </c>
      <c r="BI8" s="502" t="e">
        <f t="shared" ref="BI8:BI17" si="13">BH8/L8</f>
        <v>#DIV/0!</v>
      </c>
      <c r="BJ8" s="503"/>
      <c r="BK8" s="503"/>
      <c r="BL8" s="503"/>
      <c r="BM8" s="503"/>
      <c r="BO8" s="504" t="e">
        <f t="shared" ref="BO8:BO17" si="14">BP8*L8</f>
        <v>#DIV/0!</v>
      </c>
      <c r="BP8" s="497" t="e">
        <f t="shared" ref="BP8:BP17" si="15">_xlfn.CEILING.MATH(BE8,0.005)</f>
        <v>#DIV/0!</v>
      </c>
      <c r="BQ8" s="505" t="e">
        <f t="shared" ref="BQ8:BQ17" si="16">BR8*L8</f>
        <v>#DIV/0!</v>
      </c>
      <c r="BR8" s="499" t="e">
        <f>_xlfn.CEILING.MATH(BI8,0.005)</f>
        <v>#DIV/0!</v>
      </c>
      <c r="BS8" s="506"/>
      <c r="BT8" s="506"/>
    </row>
    <row r="9" spans="2:98" ht="17.100000000000001" hidden="1" customHeight="1" outlineLevel="1">
      <c r="B9" s="507"/>
      <c r="C9" s="508">
        <v>2</v>
      </c>
      <c r="D9" s="509"/>
      <c r="E9" s="510"/>
      <c r="F9" s="511"/>
      <c r="G9" s="511"/>
      <c r="H9" s="512"/>
      <c r="I9" s="513"/>
      <c r="J9" s="514">
        <v>0</v>
      </c>
      <c r="K9" s="514"/>
      <c r="L9" s="514"/>
      <c r="M9" s="329"/>
      <c r="N9" s="329"/>
      <c r="O9" s="329"/>
      <c r="P9" s="329"/>
      <c r="Q9" s="329"/>
      <c r="R9" s="329"/>
      <c r="S9" s="329"/>
      <c r="T9" s="484">
        <f t="shared" si="0"/>
        <v>0</v>
      </c>
      <c r="U9" s="484">
        <f t="shared" si="1"/>
        <v>0</v>
      </c>
      <c r="V9" s="485" t="e">
        <f t="shared" si="2"/>
        <v>#DIV/0!</v>
      </c>
      <c r="W9" s="486"/>
      <c r="X9" s="487" t="e">
        <f t="shared" si="3"/>
        <v>#REF!</v>
      </c>
      <c r="Y9" s="488" t="e">
        <f>#REF!</f>
        <v>#REF!</v>
      </c>
      <c r="Z9" s="489" t="e">
        <f t="shared" si="4"/>
        <v>#REF!</v>
      </c>
      <c r="AF9" s="490" t="e">
        <f t="shared" si="5"/>
        <v>#DIV/0!</v>
      </c>
      <c r="AG9" s="491" t="e">
        <f t="shared" si="6"/>
        <v>#DIV/0!</v>
      </c>
      <c r="AH9" s="492" t="e">
        <f>V9/(1-AF4)+N("This is a comment: cell U points to Cost+Int per Unit cell")</f>
        <v>#DIV/0!</v>
      </c>
      <c r="AJ9" s="515" t="e">
        <f t="shared" si="7"/>
        <v>#DIV/0!</v>
      </c>
      <c r="AK9" s="486"/>
      <c r="AL9" s="516"/>
      <c r="AM9" s="517"/>
      <c r="AR9" s="496" t="e">
        <f t="shared" ref="AR9:AR17" si="17">AS9*L9</f>
        <v>#REF!</v>
      </c>
      <c r="AS9" s="497" t="e">
        <f>_xlfn.CEILING.MATH(#REF!,0.005)</f>
        <v>#REF!</v>
      </c>
      <c r="AT9" s="498" t="e">
        <f t="shared" ref="AT9:AT17" si="18">AU9*L9</f>
        <v>#REF!</v>
      </c>
      <c r="AU9" s="499" t="e">
        <f>_xlfn.CEILING.MATH(#REF!,0.005)</f>
        <v>#REF!</v>
      </c>
      <c r="AV9" s="518"/>
      <c r="BB9" s="500">
        <v>0</v>
      </c>
      <c r="BC9" s="519" t="e">
        <f t="shared" si="8"/>
        <v>#DIV/0!</v>
      </c>
      <c r="BD9" s="487" t="e">
        <f t="shared" si="9"/>
        <v>#DIV/0!</v>
      </c>
      <c r="BE9" s="488" t="e">
        <f t="shared" si="10"/>
        <v>#DIV/0!</v>
      </c>
      <c r="BF9" s="500">
        <v>0</v>
      </c>
      <c r="BG9" s="519" t="e">
        <f t="shared" si="11"/>
        <v>#DIV/0!</v>
      </c>
      <c r="BH9" s="487" t="e">
        <f t="shared" si="12"/>
        <v>#DIV/0!</v>
      </c>
      <c r="BI9" s="488" t="e">
        <f t="shared" si="13"/>
        <v>#DIV/0!</v>
      </c>
      <c r="BJ9" s="520"/>
      <c r="BK9" s="520"/>
      <c r="BL9" s="520"/>
      <c r="BM9" s="520"/>
      <c r="BO9" s="496" t="e">
        <f t="shared" si="14"/>
        <v>#DIV/0!</v>
      </c>
      <c r="BP9" s="497" t="e">
        <f t="shared" si="15"/>
        <v>#DIV/0!</v>
      </c>
      <c r="BQ9" s="498" t="e">
        <f t="shared" si="16"/>
        <v>#DIV/0!</v>
      </c>
      <c r="BR9" s="499" t="e">
        <f t="shared" ref="BR9:BR17" si="19">_xlfn.CEILING.MATH(BI9,0.005)</f>
        <v>#DIV/0!</v>
      </c>
      <c r="BS9" s="506"/>
      <c r="BT9" s="506"/>
    </row>
    <row r="10" spans="2:98" hidden="1" outlineLevel="1">
      <c r="B10" s="507"/>
      <c r="C10" s="508">
        <v>3</v>
      </c>
      <c r="D10" s="509"/>
      <c r="E10" s="510"/>
      <c r="F10" s="511"/>
      <c r="G10" s="511"/>
      <c r="H10" s="512"/>
      <c r="I10" s="513"/>
      <c r="J10" s="514">
        <v>0</v>
      </c>
      <c r="K10" s="514"/>
      <c r="L10" s="514"/>
      <c r="M10" s="329"/>
      <c r="N10" s="329"/>
      <c r="O10" s="329"/>
      <c r="P10" s="329"/>
      <c r="Q10" s="329"/>
      <c r="R10" s="329"/>
      <c r="S10" s="329"/>
      <c r="T10" s="484">
        <f t="shared" si="0"/>
        <v>0</v>
      </c>
      <c r="U10" s="484">
        <f t="shared" si="1"/>
        <v>0</v>
      </c>
      <c r="V10" s="485" t="e">
        <f t="shared" si="2"/>
        <v>#DIV/0!</v>
      </c>
      <c r="W10" s="486"/>
      <c r="X10" s="487" t="e">
        <f t="shared" si="3"/>
        <v>#REF!</v>
      </c>
      <c r="Y10" s="488" t="e">
        <f>#REF!</f>
        <v>#REF!</v>
      </c>
      <c r="Z10" s="489" t="e">
        <f t="shared" si="4"/>
        <v>#REF!</v>
      </c>
      <c r="AF10" s="490" t="e">
        <f t="shared" si="5"/>
        <v>#DIV/0!</v>
      </c>
      <c r="AG10" s="491" t="e">
        <f t="shared" si="6"/>
        <v>#DIV/0!</v>
      </c>
      <c r="AH10" s="492" t="e">
        <f>V10/(1-AF4)+N("This is a comment: cell U points to Cost+Int per Unit cell")</f>
        <v>#DIV/0!</v>
      </c>
      <c r="AJ10" s="515" t="e">
        <f t="shared" si="7"/>
        <v>#DIV/0!</v>
      </c>
      <c r="AK10" s="486"/>
      <c r="AL10" s="516"/>
      <c r="AM10" s="517"/>
      <c r="AR10" s="496" t="e">
        <f t="shared" si="17"/>
        <v>#REF!</v>
      </c>
      <c r="AS10" s="497" t="e">
        <f>_xlfn.CEILING.MATH(#REF!,0.005)</f>
        <v>#REF!</v>
      </c>
      <c r="AT10" s="498" t="e">
        <f t="shared" si="18"/>
        <v>#REF!</v>
      </c>
      <c r="AU10" s="499" t="e">
        <f>_xlfn.CEILING.MATH(#REF!,0.005)</f>
        <v>#REF!</v>
      </c>
      <c r="AV10" s="518"/>
      <c r="BB10" s="500">
        <v>0</v>
      </c>
      <c r="BC10" s="519" t="e">
        <f t="shared" si="8"/>
        <v>#DIV/0!</v>
      </c>
      <c r="BD10" s="487" t="e">
        <f t="shared" si="9"/>
        <v>#DIV/0!</v>
      </c>
      <c r="BE10" s="488" t="e">
        <f t="shared" si="10"/>
        <v>#DIV/0!</v>
      </c>
      <c r="BF10" s="500">
        <v>0</v>
      </c>
      <c r="BG10" s="519" t="e">
        <f t="shared" si="11"/>
        <v>#DIV/0!</v>
      </c>
      <c r="BH10" s="487" t="e">
        <f t="shared" si="12"/>
        <v>#DIV/0!</v>
      </c>
      <c r="BI10" s="488" t="e">
        <f t="shared" si="13"/>
        <v>#DIV/0!</v>
      </c>
      <c r="BJ10" s="520"/>
      <c r="BK10" s="520"/>
      <c r="BL10" s="520"/>
      <c r="BM10" s="520"/>
      <c r="BO10" s="496" t="e">
        <f t="shared" si="14"/>
        <v>#DIV/0!</v>
      </c>
      <c r="BP10" s="497" t="e">
        <f t="shared" si="15"/>
        <v>#DIV/0!</v>
      </c>
      <c r="BQ10" s="498" t="e">
        <f t="shared" si="16"/>
        <v>#DIV/0!</v>
      </c>
      <c r="BR10" s="499" t="e">
        <f t="shared" si="19"/>
        <v>#DIV/0!</v>
      </c>
      <c r="BS10" s="506"/>
      <c r="BT10" s="506"/>
    </row>
    <row r="11" spans="2:98" s="367" customFormat="1" ht="16.5" hidden="1" customHeight="1" outlineLevel="1">
      <c r="B11" s="507"/>
      <c r="C11" s="508">
        <v>4</v>
      </c>
      <c r="D11" s="510"/>
      <c r="E11" s="510"/>
      <c r="F11" s="511"/>
      <c r="G11" s="511"/>
      <c r="H11" s="512"/>
      <c r="I11" s="513"/>
      <c r="J11" s="514">
        <v>0</v>
      </c>
      <c r="K11" s="514"/>
      <c r="L11" s="514"/>
      <c r="M11" s="329"/>
      <c r="N11" s="329"/>
      <c r="O11" s="329"/>
      <c r="P11" s="329"/>
      <c r="Q11" s="329"/>
      <c r="R11" s="329"/>
      <c r="S11" s="329"/>
      <c r="T11" s="484">
        <f t="shared" si="0"/>
        <v>0</v>
      </c>
      <c r="U11" s="484">
        <f t="shared" si="1"/>
        <v>0</v>
      </c>
      <c r="V11" s="485" t="e">
        <f t="shared" si="2"/>
        <v>#DIV/0!</v>
      </c>
      <c r="W11" s="486"/>
      <c r="X11" s="487" t="e">
        <f t="shared" si="3"/>
        <v>#REF!</v>
      </c>
      <c r="Y11" s="488" t="e">
        <f>#REF!</f>
        <v>#REF!</v>
      </c>
      <c r="Z11" s="489" t="e">
        <f t="shared" si="4"/>
        <v>#REF!</v>
      </c>
      <c r="AF11" s="490" t="e">
        <f t="shared" si="5"/>
        <v>#DIV/0!</v>
      </c>
      <c r="AG11" s="521" t="e">
        <f t="shared" si="6"/>
        <v>#DIV/0!</v>
      </c>
      <c r="AH11" s="522" t="e">
        <f>V11/(1-AF4)+N("This is a comment: cell U points to Cost+Int per Unit cell")</f>
        <v>#DIV/0!</v>
      </c>
      <c r="AJ11" s="515" t="e">
        <f t="shared" si="7"/>
        <v>#DIV/0!</v>
      </c>
      <c r="AK11" s="486"/>
      <c r="AL11" s="516"/>
      <c r="AM11" s="517"/>
      <c r="AR11" s="496" t="e">
        <f t="shared" si="17"/>
        <v>#REF!</v>
      </c>
      <c r="AS11" s="497" t="e">
        <f>_xlfn.CEILING.MATH(#REF!,0.005)</f>
        <v>#REF!</v>
      </c>
      <c r="AT11" s="498" t="e">
        <f t="shared" si="18"/>
        <v>#REF!</v>
      </c>
      <c r="AU11" s="499" t="e">
        <f>_xlfn.CEILING.MATH(#REF!,0.005)</f>
        <v>#REF!</v>
      </c>
      <c r="AV11" s="518"/>
      <c r="BB11" s="500">
        <v>0</v>
      </c>
      <c r="BC11" s="519" t="e">
        <f t="shared" si="8"/>
        <v>#DIV/0!</v>
      </c>
      <c r="BD11" s="487" t="e">
        <f t="shared" si="9"/>
        <v>#DIV/0!</v>
      </c>
      <c r="BE11" s="488" t="e">
        <f t="shared" si="10"/>
        <v>#DIV/0!</v>
      </c>
      <c r="BF11" s="500">
        <v>0</v>
      </c>
      <c r="BG11" s="519" t="e">
        <f t="shared" si="11"/>
        <v>#DIV/0!</v>
      </c>
      <c r="BH11" s="487" t="e">
        <f t="shared" si="12"/>
        <v>#DIV/0!</v>
      </c>
      <c r="BI11" s="488" t="e">
        <f t="shared" si="13"/>
        <v>#DIV/0!</v>
      </c>
      <c r="BJ11" s="520"/>
      <c r="BK11" s="520"/>
      <c r="BL11" s="520"/>
      <c r="BM11" s="520"/>
      <c r="BN11" s="368"/>
      <c r="BO11" s="496" t="e">
        <f t="shared" si="14"/>
        <v>#DIV/0!</v>
      </c>
      <c r="BP11" s="497" t="e">
        <f t="shared" si="15"/>
        <v>#DIV/0!</v>
      </c>
      <c r="BQ11" s="498" t="e">
        <f t="shared" si="16"/>
        <v>#DIV/0!</v>
      </c>
      <c r="BR11" s="499" t="e">
        <f t="shared" si="19"/>
        <v>#DIV/0!</v>
      </c>
      <c r="BS11" s="506"/>
      <c r="BT11" s="506"/>
    </row>
    <row r="12" spans="2:98" s="367" customFormat="1" hidden="1" outlineLevel="1">
      <c r="B12" s="523"/>
      <c r="C12" s="508">
        <v>5</v>
      </c>
      <c r="D12" s="510"/>
      <c r="E12" s="510"/>
      <c r="F12" s="511"/>
      <c r="G12" s="511"/>
      <c r="H12" s="512"/>
      <c r="I12" s="513"/>
      <c r="J12" s="514">
        <v>0</v>
      </c>
      <c r="K12" s="514"/>
      <c r="L12" s="514"/>
      <c r="M12" s="329"/>
      <c r="N12" s="329"/>
      <c r="O12" s="329"/>
      <c r="P12" s="329"/>
      <c r="Q12" s="329"/>
      <c r="R12" s="329"/>
      <c r="S12" s="329"/>
      <c r="T12" s="484">
        <f t="shared" si="0"/>
        <v>0</v>
      </c>
      <c r="U12" s="484">
        <f t="shared" si="1"/>
        <v>0</v>
      </c>
      <c r="V12" s="485" t="e">
        <f t="shared" si="2"/>
        <v>#DIV/0!</v>
      </c>
      <c r="W12" s="486"/>
      <c r="X12" s="487" t="e">
        <f t="shared" si="3"/>
        <v>#REF!</v>
      </c>
      <c r="Y12" s="488" t="e">
        <f>#REF!</f>
        <v>#REF!</v>
      </c>
      <c r="Z12" s="489" t="e">
        <f t="shared" si="4"/>
        <v>#REF!</v>
      </c>
      <c r="AF12" s="490" t="e">
        <f t="shared" si="5"/>
        <v>#DIV/0!</v>
      </c>
      <c r="AG12" s="521" t="e">
        <f t="shared" si="6"/>
        <v>#DIV/0!</v>
      </c>
      <c r="AH12" s="522" t="e">
        <f>V12/(1-AF4)+N("This is a comment: cell U points to Cost+Int per Unit cell")</f>
        <v>#DIV/0!</v>
      </c>
      <c r="AJ12" s="515" t="e">
        <f t="shared" si="7"/>
        <v>#DIV/0!</v>
      </c>
      <c r="AK12" s="486"/>
      <c r="AL12" s="516"/>
      <c r="AM12" s="517"/>
      <c r="AR12" s="496" t="e">
        <f t="shared" si="17"/>
        <v>#REF!</v>
      </c>
      <c r="AS12" s="497" t="e">
        <f>_xlfn.CEILING.MATH(#REF!,0.005)</f>
        <v>#REF!</v>
      </c>
      <c r="AT12" s="498" t="e">
        <f t="shared" si="18"/>
        <v>#REF!</v>
      </c>
      <c r="AU12" s="499" t="e">
        <f>_xlfn.CEILING.MATH(#REF!,0.005)</f>
        <v>#REF!</v>
      </c>
      <c r="AV12" s="518"/>
      <c r="BB12" s="500">
        <v>0</v>
      </c>
      <c r="BC12" s="519" t="e">
        <f t="shared" si="8"/>
        <v>#DIV/0!</v>
      </c>
      <c r="BD12" s="487" t="e">
        <f t="shared" si="9"/>
        <v>#DIV/0!</v>
      </c>
      <c r="BE12" s="488" t="e">
        <f t="shared" si="10"/>
        <v>#DIV/0!</v>
      </c>
      <c r="BF12" s="500">
        <v>0</v>
      </c>
      <c r="BG12" s="519" t="e">
        <f t="shared" si="11"/>
        <v>#DIV/0!</v>
      </c>
      <c r="BH12" s="487" t="e">
        <f t="shared" si="12"/>
        <v>#DIV/0!</v>
      </c>
      <c r="BI12" s="488" t="e">
        <f t="shared" si="13"/>
        <v>#DIV/0!</v>
      </c>
      <c r="BJ12" s="520"/>
      <c r="BK12" s="520"/>
      <c r="BL12" s="520"/>
      <c r="BM12" s="520"/>
      <c r="BN12" s="368"/>
      <c r="BO12" s="496" t="e">
        <f t="shared" si="14"/>
        <v>#DIV/0!</v>
      </c>
      <c r="BP12" s="497" t="e">
        <f t="shared" si="15"/>
        <v>#DIV/0!</v>
      </c>
      <c r="BQ12" s="498" t="e">
        <f t="shared" si="16"/>
        <v>#DIV/0!</v>
      </c>
      <c r="BR12" s="499" t="e">
        <f t="shared" si="19"/>
        <v>#DIV/0!</v>
      </c>
      <c r="BS12" s="506"/>
      <c r="BT12" s="506"/>
    </row>
    <row r="13" spans="2:98" s="368" customFormat="1" hidden="1" outlineLevel="1">
      <c r="B13" s="523"/>
      <c r="C13" s="508">
        <v>6</v>
      </c>
      <c r="D13" s="509"/>
      <c r="E13" s="510"/>
      <c r="F13" s="511"/>
      <c r="G13" s="511"/>
      <c r="H13" s="512"/>
      <c r="I13" s="513"/>
      <c r="J13" s="514">
        <v>0</v>
      </c>
      <c r="K13" s="514"/>
      <c r="L13" s="514"/>
      <c r="M13" s="329"/>
      <c r="N13" s="329"/>
      <c r="O13" s="329"/>
      <c r="P13" s="329"/>
      <c r="Q13" s="329"/>
      <c r="R13" s="329"/>
      <c r="S13" s="329"/>
      <c r="T13" s="484">
        <f t="shared" si="0"/>
        <v>0</v>
      </c>
      <c r="U13" s="484">
        <f t="shared" si="1"/>
        <v>0</v>
      </c>
      <c r="V13" s="485" t="e">
        <f t="shared" si="2"/>
        <v>#DIV/0!</v>
      </c>
      <c r="W13" s="486"/>
      <c r="X13" s="487" t="e">
        <f t="shared" si="3"/>
        <v>#REF!</v>
      </c>
      <c r="Y13" s="488" t="e">
        <f>#REF!</f>
        <v>#REF!</v>
      </c>
      <c r="Z13" s="489" t="e">
        <f t="shared" si="4"/>
        <v>#REF!</v>
      </c>
      <c r="AF13" s="490" t="e">
        <f t="shared" si="5"/>
        <v>#DIV/0!</v>
      </c>
      <c r="AG13" s="491" t="e">
        <f t="shared" si="6"/>
        <v>#DIV/0!</v>
      </c>
      <c r="AH13" s="492" t="e">
        <f>V13/(1-AF4)+N("This is a comment: cell U points to Cost+Int per Unit cell")</f>
        <v>#DIV/0!</v>
      </c>
      <c r="AJ13" s="515" t="e">
        <f t="shared" si="7"/>
        <v>#DIV/0!</v>
      </c>
      <c r="AK13" s="486"/>
      <c r="AL13" s="516"/>
      <c r="AM13" s="517"/>
      <c r="AR13" s="496" t="e">
        <f t="shared" si="17"/>
        <v>#REF!</v>
      </c>
      <c r="AS13" s="497" t="e">
        <f>_xlfn.CEILING.MATH(#REF!,0.005)</f>
        <v>#REF!</v>
      </c>
      <c r="AT13" s="498" t="e">
        <f t="shared" si="18"/>
        <v>#REF!</v>
      </c>
      <c r="AU13" s="499" t="e">
        <f>_xlfn.CEILING.MATH(#REF!,0.005)</f>
        <v>#REF!</v>
      </c>
      <c r="AV13" s="518"/>
      <c r="BA13" s="367"/>
      <c r="BB13" s="500">
        <v>0</v>
      </c>
      <c r="BC13" s="519" t="e">
        <f t="shared" si="8"/>
        <v>#DIV/0!</v>
      </c>
      <c r="BD13" s="487" t="e">
        <f t="shared" si="9"/>
        <v>#DIV/0!</v>
      </c>
      <c r="BE13" s="488" t="e">
        <f t="shared" si="10"/>
        <v>#DIV/0!</v>
      </c>
      <c r="BF13" s="500">
        <v>0</v>
      </c>
      <c r="BG13" s="519" t="e">
        <f t="shared" si="11"/>
        <v>#DIV/0!</v>
      </c>
      <c r="BH13" s="487" t="e">
        <f t="shared" si="12"/>
        <v>#DIV/0!</v>
      </c>
      <c r="BI13" s="488" t="e">
        <f t="shared" si="13"/>
        <v>#DIV/0!</v>
      </c>
      <c r="BJ13" s="520"/>
      <c r="BK13" s="520"/>
      <c r="BL13" s="520"/>
      <c r="BM13" s="520"/>
      <c r="BO13" s="496" t="e">
        <f t="shared" si="14"/>
        <v>#DIV/0!</v>
      </c>
      <c r="BP13" s="497" t="e">
        <f t="shared" si="15"/>
        <v>#DIV/0!</v>
      </c>
      <c r="BQ13" s="498" t="e">
        <f t="shared" si="16"/>
        <v>#DIV/0!</v>
      </c>
      <c r="BR13" s="499" t="e">
        <f t="shared" si="19"/>
        <v>#DIV/0!</v>
      </c>
      <c r="BS13" s="506"/>
      <c r="BT13" s="506"/>
      <c r="CS13" s="367"/>
    </row>
    <row r="14" spans="2:98" s="368" customFormat="1" hidden="1" outlineLevel="1">
      <c r="B14" s="523"/>
      <c r="C14" s="508">
        <v>7</v>
      </c>
      <c r="D14" s="509"/>
      <c r="E14" s="510"/>
      <c r="F14" s="511"/>
      <c r="G14" s="511"/>
      <c r="H14" s="512"/>
      <c r="I14" s="513"/>
      <c r="J14" s="514">
        <v>0</v>
      </c>
      <c r="K14" s="514"/>
      <c r="L14" s="514"/>
      <c r="M14" s="329"/>
      <c r="N14" s="329"/>
      <c r="O14" s="329"/>
      <c r="P14" s="329"/>
      <c r="Q14" s="329"/>
      <c r="R14" s="329"/>
      <c r="S14" s="329"/>
      <c r="T14" s="484">
        <f t="shared" si="0"/>
        <v>0</v>
      </c>
      <c r="U14" s="484">
        <f t="shared" si="1"/>
        <v>0</v>
      </c>
      <c r="V14" s="485" t="e">
        <f t="shared" si="2"/>
        <v>#DIV/0!</v>
      </c>
      <c r="W14" s="486"/>
      <c r="X14" s="487" t="e">
        <f t="shared" si="3"/>
        <v>#REF!</v>
      </c>
      <c r="Y14" s="488" t="e">
        <f>#REF!</f>
        <v>#REF!</v>
      </c>
      <c r="Z14" s="489" t="e">
        <f t="shared" si="4"/>
        <v>#REF!</v>
      </c>
      <c r="AF14" s="490" t="e">
        <f t="shared" si="5"/>
        <v>#DIV/0!</v>
      </c>
      <c r="AG14" s="491" t="e">
        <f t="shared" si="6"/>
        <v>#DIV/0!</v>
      </c>
      <c r="AH14" s="492" t="e">
        <f>V14/(1-AF4)+N("This is a comment: cell U points to Cost+Int per Unit cell")</f>
        <v>#DIV/0!</v>
      </c>
      <c r="AJ14" s="515" t="e">
        <f t="shared" si="7"/>
        <v>#DIV/0!</v>
      </c>
      <c r="AK14" s="486"/>
      <c r="AL14" s="516"/>
      <c r="AM14" s="517"/>
      <c r="AR14" s="496" t="e">
        <f t="shared" si="17"/>
        <v>#REF!</v>
      </c>
      <c r="AS14" s="497" t="e">
        <f>_xlfn.CEILING.MATH(#REF!,0.005)</f>
        <v>#REF!</v>
      </c>
      <c r="AT14" s="498" t="e">
        <f t="shared" si="18"/>
        <v>#REF!</v>
      </c>
      <c r="AU14" s="499" t="e">
        <f>_xlfn.CEILING.MATH(#REF!,0.005)</f>
        <v>#REF!</v>
      </c>
      <c r="AV14" s="518"/>
      <c r="BA14" s="367"/>
      <c r="BB14" s="500">
        <v>0</v>
      </c>
      <c r="BC14" s="519" t="e">
        <f t="shared" si="8"/>
        <v>#DIV/0!</v>
      </c>
      <c r="BD14" s="487" t="e">
        <f t="shared" si="9"/>
        <v>#DIV/0!</v>
      </c>
      <c r="BE14" s="488" t="e">
        <f t="shared" si="10"/>
        <v>#DIV/0!</v>
      </c>
      <c r="BF14" s="500">
        <v>0</v>
      </c>
      <c r="BG14" s="519" t="e">
        <f t="shared" si="11"/>
        <v>#DIV/0!</v>
      </c>
      <c r="BH14" s="487" t="e">
        <f t="shared" si="12"/>
        <v>#DIV/0!</v>
      </c>
      <c r="BI14" s="488" t="e">
        <f t="shared" si="13"/>
        <v>#DIV/0!</v>
      </c>
      <c r="BJ14" s="520"/>
      <c r="BK14" s="520"/>
      <c r="BL14" s="520"/>
      <c r="BM14" s="520"/>
      <c r="BO14" s="496" t="e">
        <f t="shared" si="14"/>
        <v>#DIV/0!</v>
      </c>
      <c r="BP14" s="497" t="e">
        <f t="shared" si="15"/>
        <v>#DIV/0!</v>
      </c>
      <c r="BQ14" s="498" t="e">
        <f t="shared" si="16"/>
        <v>#DIV/0!</v>
      </c>
      <c r="BR14" s="499" t="e">
        <f t="shared" si="19"/>
        <v>#DIV/0!</v>
      </c>
      <c r="BS14" s="506"/>
      <c r="BT14" s="506"/>
      <c r="CS14" s="367"/>
    </row>
    <row r="15" spans="2:98" s="368" customFormat="1" hidden="1" outlineLevel="1">
      <c r="B15" s="523"/>
      <c r="C15" s="508">
        <v>8</v>
      </c>
      <c r="D15" s="509"/>
      <c r="E15" s="510"/>
      <c r="F15" s="511"/>
      <c r="G15" s="511"/>
      <c r="H15" s="512"/>
      <c r="I15" s="513"/>
      <c r="J15" s="514">
        <v>0</v>
      </c>
      <c r="K15" s="514"/>
      <c r="L15" s="514"/>
      <c r="M15" s="329"/>
      <c r="N15" s="329"/>
      <c r="O15" s="329"/>
      <c r="P15" s="329"/>
      <c r="Q15" s="329"/>
      <c r="R15" s="329"/>
      <c r="S15" s="329"/>
      <c r="T15" s="484">
        <f t="shared" si="0"/>
        <v>0</v>
      </c>
      <c r="U15" s="484">
        <f t="shared" si="1"/>
        <v>0</v>
      </c>
      <c r="V15" s="485" t="e">
        <f t="shared" si="2"/>
        <v>#DIV/0!</v>
      </c>
      <c r="W15" s="486"/>
      <c r="X15" s="487" t="e">
        <f t="shared" si="3"/>
        <v>#REF!</v>
      </c>
      <c r="Y15" s="488" t="e">
        <f>#REF!</f>
        <v>#REF!</v>
      </c>
      <c r="Z15" s="489" t="e">
        <f t="shared" si="4"/>
        <v>#REF!</v>
      </c>
      <c r="AF15" s="490" t="e">
        <f t="shared" si="5"/>
        <v>#DIV/0!</v>
      </c>
      <c r="AG15" s="491" t="e">
        <f t="shared" si="6"/>
        <v>#DIV/0!</v>
      </c>
      <c r="AH15" s="492" t="e">
        <f>V15/(1-AF4)+N("This is a comment: cell U points to Cost+Int per Unit cell")</f>
        <v>#DIV/0!</v>
      </c>
      <c r="AJ15" s="515" t="e">
        <f t="shared" si="7"/>
        <v>#DIV/0!</v>
      </c>
      <c r="AK15" s="486"/>
      <c r="AL15" s="516"/>
      <c r="AM15" s="517"/>
      <c r="AR15" s="496" t="e">
        <f t="shared" si="17"/>
        <v>#REF!</v>
      </c>
      <c r="AS15" s="497" t="e">
        <f>_xlfn.CEILING.MATH(#REF!,0.005)</f>
        <v>#REF!</v>
      </c>
      <c r="AT15" s="498" t="e">
        <f t="shared" si="18"/>
        <v>#REF!</v>
      </c>
      <c r="AU15" s="499" t="e">
        <f>_xlfn.CEILING.MATH(#REF!,0.005)</f>
        <v>#REF!</v>
      </c>
      <c r="AV15" s="518"/>
      <c r="BA15" s="367"/>
      <c r="BB15" s="500">
        <v>0</v>
      </c>
      <c r="BC15" s="519" t="e">
        <f t="shared" si="8"/>
        <v>#DIV/0!</v>
      </c>
      <c r="BD15" s="487" t="e">
        <f t="shared" si="9"/>
        <v>#DIV/0!</v>
      </c>
      <c r="BE15" s="488" t="e">
        <f t="shared" si="10"/>
        <v>#DIV/0!</v>
      </c>
      <c r="BF15" s="500">
        <v>0</v>
      </c>
      <c r="BG15" s="519" t="e">
        <f t="shared" si="11"/>
        <v>#DIV/0!</v>
      </c>
      <c r="BH15" s="487" t="e">
        <f t="shared" si="12"/>
        <v>#DIV/0!</v>
      </c>
      <c r="BI15" s="488" t="e">
        <f t="shared" si="13"/>
        <v>#DIV/0!</v>
      </c>
      <c r="BJ15" s="520"/>
      <c r="BK15" s="520"/>
      <c r="BL15" s="520"/>
      <c r="BM15" s="520"/>
      <c r="BO15" s="496" t="e">
        <f t="shared" si="14"/>
        <v>#DIV/0!</v>
      </c>
      <c r="BP15" s="497" t="e">
        <f t="shared" si="15"/>
        <v>#DIV/0!</v>
      </c>
      <c r="BQ15" s="498" t="e">
        <f t="shared" si="16"/>
        <v>#DIV/0!</v>
      </c>
      <c r="BR15" s="499" t="e">
        <f t="shared" si="19"/>
        <v>#DIV/0!</v>
      </c>
      <c r="BS15" s="506"/>
      <c r="BT15" s="506"/>
      <c r="CS15" s="367"/>
    </row>
    <row r="16" spans="2:98" s="368" customFormat="1" hidden="1" outlineLevel="1">
      <c r="B16" s="523"/>
      <c r="C16" s="508">
        <v>9</v>
      </c>
      <c r="D16" s="509"/>
      <c r="E16" s="479"/>
      <c r="F16" s="511"/>
      <c r="G16" s="511"/>
      <c r="H16" s="512"/>
      <c r="I16" s="513"/>
      <c r="J16" s="514">
        <v>0</v>
      </c>
      <c r="K16" s="514"/>
      <c r="L16" s="514"/>
      <c r="M16" s="329"/>
      <c r="N16" s="329"/>
      <c r="O16" s="329"/>
      <c r="P16" s="329"/>
      <c r="Q16" s="329"/>
      <c r="R16" s="329"/>
      <c r="S16" s="329"/>
      <c r="T16" s="484">
        <f t="shared" si="0"/>
        <v>0</v>
      </c>
      <c r="U16" s="484">
        <f t="shared" si="1"/>
        <v>0</v>
      </c>
      <c r="V16" s="485" t="e">
        <f t="shared" si="2"/>
        <v>#DIV/0!</v>
      </c>
      <c r="W16" s="486"/>
      <c r="X16" s="487" t="e">
        <f t="shared" si="3"/>
        <v>#REF!</v>
      </c>
      <c r="Y16" s="488" t="e">
        <f>#REF!</f>
        <v>#REF!</v>
      </c>
      <c r="Z16" s="489" t="e">
        <f t="shared" si="4"/>
        <v>#REF!</v>
      </c>
      <c r="AF16" s="490" t="e">
        <f t="shared" si="5"/>
        <v>#DIV/0!</v>
      </c>
      <c r="AG16" s="491" t="e">
        <f t="shared" si="6"/>
        <v>#DIV/0!</v>
      </c>
      <c r="AH16" s="492" t="e">
        <f>V16/(1-AF4)+N("This is a comment: cell U points to Cost+Int per Unit cell")</f>
        <v>#DIV/0!</v>
      </c>
      <c r="AJ16" s="515" t="e">
        <f t="shared" si="7"/>
        <v>#DIV/0!</v>
      </c>
      <c r="AK16" s="486"/>
      <c r="AL16" s="516"/>
      <c r="AM16" s="517"/>
      <c r="AR16" s="496" t="e">
        <f t="shared" si="17"/>
        <v>#REF!</v>
      </c>
      <c r="AS16" s="497" t="e">
        <f>_xlfn.CEILING.MATH(#REF!,0.005)</f>
        <v>#REF!</v>
      </c>
      <c r="AT16" s="498" t="e">
        <f t="shared" si="18"/>
        <v>#REF!</v>
      </c>
      <c r="AU16" s="499" t="e">
        <f>_xlfn.CEILING.MATH(#REF!,0.005)</f>
        <v>#REF!</v>
      </c>
      <c r="AV16" s="518"/>
      <c r="BA16" s="367"/>
      <c r="BB16" s="500">
        <v>0</v>
      </c>
      <c r="BC16" s="519" t="e">
        <f t="shared" si="8"/>
        <v>#DIV/0!</v>
      </c>
      <c r="BD16" s="487" t="e">
        <f t="shared" si="9"/>
        <v>#DIV/0!</v>
      </c>
      <c r="BE16" s="488" t="e">
        <f t="shared" si="10"/>
        <v>#DIV/0!</v>
      </c>
      <c r="BF16" s="500">
        <v>0</v>
      </c>
      <c r="BG16" s="519" t="e">
        <f t="shared" si="11"/>
        <v>#DIV/0!</v>
      </c>
      <c r="BH16" s="487" t="e">
        <f t="shared" si="12"/>
        <v>#DIV/0!</v>
      </c>
      <c r="BI16" s="488" t="e">
        <f t="shared" si="13"/>
        <v>#DIV/0!</v>
      </c>
      <c r="BJ16" s="520"/>
      <c r="BK16" s="520"/>
      <c r="BL16" s="520"/>
      <c r="BM16" s="520"/>
      <c r="BO16" s="496" t="e">
        <f t="shared" si="14"/>
        <v>#DIV/0!</v>
      </c>
      <c r="BP16" s="497" t="e">
        <f t="shared" si="15"/>
        <v>#DIV/0!</v>
      </c>
      <c r="BQ16" s="498" t="e">
        <f t="shared" si="16"/>
        <v>#DIV/0!</v>
      </c>
      <c r="BR16" s="499" t="e">
        <f t="shared" si="19"/>
        <v>#DIV/0!</v>
      </c>
      <c r="BS16" s="506"/>
      <c r="BT16" s="506"/>
      <c r="CS16" s="367"/>
    </row>
    <row r="17" spans="1:100" s="368" customFormat="1" ht="16.5" hidden="1" outlineLevel="1" thickBot="1">
      <c r="B17" s="524"/>
      <c r="C17" s="525">
        <v>10</v>
      </c>
      <c r="D17" s="526"/>
      <c r="E17" s="527"/>
      <c r="F17" s="528"/>
      <c r="G17" s="528"/>
      <c r="H17" s="529"/>
      <c r="I17" s="530"/>
      <c r="J17" s="531">
        <v>0</v>
      </c>
      <c r="K17" s="531"/>
      <c r="L17" s="532"/>
      <c r="M17" s="335"/>
      <c r="N17" s="335"/>
      <c r="O17" s="335"/>
      <c r="P17" s="335"/>
      <c r="Q17" s="335"/>
      <c r="R17" s="335"/>
      <c r="S17" s="335"/>
      <c r="T17" s="533">
        <f t="shared" si="0"/>
        <v>0</v>
      </c>
      <c r="U17" s="533">
        <f t="shared" si="1"/>
        <v>0</v>
      </c>
      <c r="V17" s="534" t="e">
        <f t="shared" si="2"/>
        <v>#DIV/0!</v>
      </c>
      <c r="W17" s="486"/>
      <c r="X17" s="535" t="e">
        <f t="shared" si="3"/>
        <v>#REF!</v>
      </c>
      <c r="Y17" s="536" t="e">
        <f>#REF!</f>
        <v>#REF!</v>
      </c>
      <c r="Z17" s="537" t="e">
        <f t="shared" si="4"/>
        <v>#REF!</v>
      </c>
      <c r="AF17" s="538" t="e">
        <f t="shared" si="5"/>
        <v>#DIV/0!</v>
      </c>
      <c r="AG17" s="539" t="e">
        <f t="shared" si="6"/>
        <v>#DIV/0!</v>
      </c>
      <c r="AH17" s="540" t="e">
        <f>V17/(1-AF4)+N("This is a comment: cell U points to Cost+Int per Unit cell")</f>
        <v>#DIV/0!</v>
      </c>
      <c r="AJ17" s="541" t="e">
        <f t="shared" si="7"/>
        <v>#DIV/0!</v>
      </c>
      <c r="AK17" s="486"/>
      <c r="AL17" s="542"/>
      <c r="AM17" s="543"/>
      <c r="AR17" s="544" t="e">
        <f t="shared" si="17"/>
        <v>#REF!</v>
      </c>
      <c r="AS17" s="545" t="e">
        <f>_xlfn.CEILING.MATH(#REF!,0.005)</f>
        <v>#REF!</v>
      </c>
      <c r="AT17" s="546" t="e">
        <f t="shared" si="18"/>
        <v>#REF!</v>
      </c>
      <c r="AU17" s="547" t="e">
        <f>_xlfn.CEILING.MATH(#REF!,0.005)</f>
        <v>#REF!</v>
      </c>
      <c r="AV17" s="518"/>
      <c r="BA17" s="367"/>
      <c r="BB17" s="548">
        <v>0</v>
      </c>
      <c r="BC17" s="549" t="e">
        <f t="shared" si="8"/>
        <v>#DIV/0!</v>
      </c>
      <c r="BD17" s="535" t="e">
        <f t="shared" si="9"/>
        <v>#DIV/0!</v>
      </c>
      <c r="BE17" s="536" t="e">
        <f t="shared" si="10"/>
        <v>#DIV/0!</v>
      </c>
      <c r="BF17" s="548">
        <v>0</v>
      </c>
      <c r="BG17" s="549" t="e">
        <f t="shared" si="11"/>
        <v>#DIV/0!</v>
      </c>
      <c r="BH17" s="535" t="e">
        <f t="shared" si="12"/>
        <v>#DIV/0!</v>
      </c>
      <c r="BI17" s="536" t="e">
        <f t="shared" si="13"/>
        <v>#DIV/0!</v>
      </c>
      <c r="BJ17" s="520"/>
      <c r="BK17" s="520"/>
      <c r="BL17" s="520"/>
      <c r="BM17" s="520"/>
      <c r="BO17" s="544" t="e">
        <f t="shared" si="14"/>
        <v>#DIV/0!</v>
      </c>
      <c r="BP17" s="545" t="e">
        <f t="shared" si="15"/>
        <v>#DIV/0!</v>
      </c>
      <c r="BQ17" s="546" t="e">
        <f t="shared" si="16"/>
        <v>#DIV/0!</v>
      </c>
      <c r="BR17" s="547" t="e">
        <f t="shared" si="19"/>
        <v>#DIV/0!</v>
      </c>
      <c r="BS17" s="506"/>
      <c r="BT17" s="506"/>
      <c r="CS17" s="367"/>
    </row>
    <row r="18" spans="1:100" s="368" customFormat="1" hidden="1" outlineLevel="1">
      <c r="B18" s="367"/>
      <c r="C18" s="550"/>
      <c r="W18"/>
      <c r="AK18"/>
      <c r="AR18" s="551"/>
      <c r="AS18" s="551"/>
      <c r="BA18" s="367"/>
      <c r="CS18" s="367"/>
    </row>
    <row r="19" spans="1:100" s="368" customFormat="1" hidden="1" outlineLevel="1">
      <c r="B19" s="367"/>
      <c r="W19"/>
      <c r="AK19"/>
      <c r="AR19" s="551"/>
      <c r="AS19" s="551"/>
      <c r="BA19" s="367"/>
      <c r="CS19" s="367"/>
    </row>
    <row r="20" spans="1:100" s="368" customFormat="1" hidden="1" outlineLevel="1">
      <c r="B20" s="367"/>
      <c r="W20"/>
      <c r="AK20"/>
      <c r="BA20" s="367"/>
      <c r="CS20" s="367"/>
    </row>
    <row r="21" spans="1:100" s="368" customFormat="1" hidden="1" outlineLevel="1">
      <c r="A21" s="366"/>
      <c r="B21" s="363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6"/>
      <c r="X21" s="364"/>
      <c r="Y21" s="364"/>
      <c r="Z21" s="364"/>
      <c r="AA21" s="366"/>
      <c r="AB21" s="364"/>
      <c r="AC21" s="364"/>
      <c r="AD21" s="364"/>
      <c r="AE21" s="364"/>
      <c r="AF21" s="364"/>
      <c r="AG21" s="364"/>
      <c r="AH21" s="364"/>
      <c r="AI21" s="366"/>
      <c r="AJ21" s="366"/>
      <c r="AK21" s="366"/>
      <c r="AL21" s="366"/>
      <c r="AM21" s="366"/>
      <c r="AN21" s="366"/>
      <c r="AO21" s="364"/>
      <c r="AP21" s="364"/>
      <c r="AQ21" s="366"/>
      <c r="AR21" s="364"/>
      <c r="AS21" s="364"/>
      <c r="AT21" s="364"/>
      <c r="AU21" s="364"/>
      <c r="AV21" s="364"/>
      <c r="AW21" s="364"/>
      <c r="AX21" s="364"/>
      <c r="AY21" s="364"/>
      <c r="AZ21" s="364"/>
      <c r="BA21" s="366"/>
      <c r="BB21" s="364"/>
      <c r="BC21" s="364"/>
      <c r="BD21" s="364"/>
      <c r="BE21" s="364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4"/>
      <c r="BT21" s="364"/>
      <c r="BU21" s="366"/>
      <c r="CI21" s="364"/>
      <c r="CS21" s="367"/>
    </row>
    <row r="22" spans="1:100" s="368" customFormat="1" ht="16.5" hidden="1" outlineLevel="1" thickBot="1">
      <c r="B22" s="367"/>
      <c r="W22"/>
      <c r="AA22"/>
      <c r="AI22"/>
      <c r="AJ22"/>
      <c r="AK22"/>
      <c r="AL22"/>
      <c r="AM22"/>
      <c r="AN22"/>
      <c r="AQ22"/>
      <c r="BA22" s="367"/>
      <c r="CS22" s="367"/>
    </row>
    <row r="23" spans="1:100" ht="16.5" hidden="1" outlineLevel="1" thickBot="1">
      <c r="X23" s="552" t="s">
        <v>113</v>
      </c>
      <c r="Y23" s="553"/>
      <c r="Z23" s="553"/>
      <c r="AA23" s="554"/>
      <c r="AF23" s="371"/>
      <c r="AI23" s="370"/>
      <c r="AJ23" s="370"/>
      <c r="AL23" s="370"/>
      <c r="AM23" s="370"/>
      <c r="AN23" s="370"/>
      <c r="AO23" s="370"/>
      <c r="AP23" s="370"/>
      <c r="AQ23" s="370"/>
      <c r="AR23" s="370"/>
    </row>
    <row r="24" spans="1:100" hidden="1" outlineLevel="1">
      <c r="X24" s="555" t="s">
        <v>114</v>
      </c>
      <c r="AA24" s="556"/>
      <c r="AF24" s="370"/>
      <c r="AH24" s="370"/>
      <c r="AI24" s="370"/>
      <c r="AJ24" s="370"/>
      <c r="AL24" s="370"/>
      <c r="AM24" s="370"/>
      <c r="AN24" s="370"/>
      <c r="AO24" s="370"/>
      <c r="AP24" s="370"/>
      <c r="AQ24" s="370"/>
      <c r="AR24" s="370"/>
    </row>
    <row r="25" spans="1:100" ht="16.5" hidden="1" outlineLevel="1" thickBot="1">
      <c r="X25" s="557" t="s">
        <v>115</v>
      </c>
      <c r="Y25" s="558"/>
      <c r="Z25" s="558"/>
      <c r="AA25" s="559"/>
      <c r="AR25" s="400"/>
    </row>
    <row r="26" spans="1:100" hidden="1" outlineLevel="1">
      <c r="AR26" s="560"/>
    </row>
    <row r="27" spans="1:100" s="366" customFormat="1" collapsed="1">
      <c r="B27" s="363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X27" s="364"/>
      <c r="Y27" s="364"/>
      <c r="Z27" s="364"/>
      <c r="AB27" s="364"/>
      <c r="AC27" s="364"/>
      <c r="AD27" s="364"/>
      <c r="AE27" s="364"/>
      <c r="AF27" s="364"/>
      <c r="AG27" s="364"/>
      <c r="AH27" s="364"/>
      <c r="AO27" s="364"/>
      <c r="AP27" s="364"/>
      <c r="AR27" s="364"/>
      <c r="AS27" s="364"/>
      <c r="AT27" s="364"/>
      <c r="AU27" s="364"/>
      <c r="AV27" s="364"/>
      <c r="AW27" s="364"/>
      <c r="AX27" s="364"/>
      <c r="AY27" s="364"/>
      <c r="AZ27" s="364"/>
      <c r="BB27" s="364"/>
      <c r="BC27" s="364"/>
      <c r="BD27" s="364"/>
      <c r="BE27" s="364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4"/>
      <c r="BT27" s="364"/>
      <c r="BV27" s="364"/>
      <c r="BW27" s="364"/>
      <c r="BX27" s="364"/>
      <c r="BY27" s="364"/>
      <c r="BZ27" s="364"/>
      <c r="CA27" s="364"/>
      <c r="CB27" s="364"/>
      <c r="CC27" s="364"/>
      <c r="CD27" s="364"/>
      <c r="CE27" s="364"/>
      <c r="CF27" s="364"/>
      <c r="CG27" s="364"/>
      <c r="CH27" s="364"/>
      <c r="CI27" s="364"/>
      <c r="CJ27" s="364"/>
      <c r="CK27" s="364"/>
      <c r="CL27" s="364"/>
      <c r="CM27" s="364"/>
      <c r="CN27" s="364"/>
      <c r="CO27" s="364"/>
      <c r="CP27" s="364"/>
      <c r="CQ27" s="364"/>
      <c r="CR27" s="364"/>
      <c r="CS27" s="363"/>
      <c r="CT27" s="364"/>
    </row>
    <row r="29" spans="1:100" ht="17.100000000000001" customHeight="1">
      <c r="V29" s="369"/>
      <c r="Y29" s="370"/>
      <c r="Z29" s="370"/>
      <c r="AA29" s="370"/>
      <c r="AB29" s="370"/>
      <c r="AC29" s="370"/>
      <c r="AD29" s="370"/>
      <c r="AE29" s="370"/>
      <c r="AF29" s="370"/>
      <c r="AG29" s="370"/>
      <c r="AH29" s="370"/>
      <c r="AI29" s="370"/>
      <c r="AJ29" s="370"/>
      <c r="AL29" s="370"/>
      <c r="AM29" s="370"/>
      <c r="AN29" s="370"/>
      <c r="AO29" s="370"/>
      <c r="AP29" s="370"/>
      <c r="AQ29" s="370"/>
    </row>
    <row r="30" spans="1:100" ht="17.100000000000001" customHeight="1" thickBot="1">
      <c r="V30" s="369"/>
      <c r="X30" s="561"/>
      <c r="Y30" s="370"/>
      <c r="Z30" s="562"/>
      <c r="AA30" s="370"/>
      <c r="AB30" s="370"/>
      <c r="AC30" s="370"/>
      <c r="AD30" s="370"/>
      <c r="AE30" s="370"/>
      <c r="AF30" s="370"/>
      <c r="AG30" s="370"/>
      <c r="AH30" s="370"/>
      <c r="AI30" s="370"/>
      <c r="AJ30" s="370"/>
      <c r="AL30" s="370"/>
      <c r="AM30" s="370"/>
      <c r="AN30" s="370"/>
      <c r="AO30" s="370"/>
      <c r="AP30" s="370"/>
      <c r="AQ30" s="370"/>
      <c r="BB30" s="563" t="s">
        <v>116</v>
      </c>
      <c r="CL30" s="564" t="s">
        <v>117</v>
      </c>
    </row>
    <row r="31" spans="1:100" ht="17.100000000000001" customHeight="1" thickBot="1">
      <c r="C31" s="372"/>
      <c r="D31" s="373"/>
      <c r="E31" s="374"/>
      <c r="F31" s="372"/>
      <c r="G31" s="372"/>
      <c r="H31" s="372"/>
      <c r="I31" s="372"/>
      <c r="J31" s="372"/>
      <c r="K31" s="565" t="s">
        <v>118</v>
      </c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V31" s="372"/>
      <c r="Z31" s="566"/>
      <c r="AA31" s="375"/>
      <c r="AB31" s="565" t="s">
        <v>118</v>
      </c>
      <c r="AE31" s="372"/>
      <c r="AF31" s="561"/>
      <c r="AG31" s="372"/>
      <c r="AI31" s="375"/>
      <c r="AJ31" s="567"/>
      <c r="AK31" s="375"/>
      <c r="AL31" s="370"/>
      <c r="AM31" s="370"/>
      <c r="AN31" s="370"/>
      <c r="AO31" s="370"/>
      <c r="AP31" s="370"/>
      <c r="AQ31" s="370"/>
      <c r="BB31" s="568">
        <v>6450</v>
      </c>
      <c r="BC31" s="370" t="s">
        <v>119</v>
      </c>
      <c r="BD31" s="370"/>
      <c r="BE31" s="370"/>
      <c r="BF31" s="568">
        <v>30700</v>
      </c>
      <c r="BG31" s="370" t="s">
        <v>119</v>
      </c>
      <c r="BJ31" s="568">
        <v>23167</v>
      </c>
      <c r="BK31" s="370" t="s">
        <v>119</v>
      </c>
      <c r="BL31" s="569"/>
      <c r="BM31" s="569"/>
      <c r="BO31" s="570" t="s">
        <v>86</v>
      </c>
      <c r="BP31" s="570"/>
      <c r="BQ31" s="570" t="s">
        <v>86</v>
      </c>
      <c r="BR31" s="570"/>
      <c r="BS31" s="570" t="s">
        <v>86</v>
      </c>
      <c r="BT31" s="570"/>
      <c r="CL31" s="564" t="s">
        <v>120</v>
      </c>
    </row>
    <row r="32" spans="1:100" ht="32.25" customHeight="1" thickBot="1">
      <c r="B32" s="571"/>
      <c r="C32" s="380"/>
      <c r="D32" s="380"/>
      <c r="E32" s="380"/>
      <c r="F32" s="380"/>
      <c r="G32" s="572" t="s">
        <v>87</v>
      </c>
      <c r="H32" s="380"/>
      <c r="I32" s="380"/>
      <c r="J32" s="380"/>
      <c r="K32" s="380"/>
      <c r="L32" s="381"/>
      <c r="M32" s="47" t="s">
        <v>12</v>
      </c>
      <c r="N32" s="48" t="s">
        <v>13</v>
      </c>
      <c r="O32" s="6"/>
      <c r="P32" s="6"/>
      <c r="Q32" s="6"/>
      <c r="R32" s="49" t="s">
        <v>14</v>
      </c>
      <c r="S32" s="50" t="s">
        <v>15</v>
      </c>
      <c r="T32" s="369"/>
      <c r="U32" s="383"/>
      <c r="X32" s="384" t="s">
        <v>89</v>
      </c>
      <c r="Y32" s="385"/>
      <c r="AA32" s="374"/>
      <c r="AB32" s="573" t="s">
        <v>16</v>
      </c>
      <c r="AC32" s="574"/>
      <c r="AD32" s="574"/>
      <c r="AE32" s="374"/>
      <c r="AF32" s="575" t="s">
        <v>121</v>
      </c>
      <c r="AG32" s="576" t="s">
        <v>122</v>
      </c>
      <c r="AH32" s="577"/>
      <c r="AI32" s="375"/>
      <c r="AJ32" s="374"/>
      <c r="AL32" s="370"/>
      <c r="AM32" s="370"/>
      <c r="AN32" s="370"/>
      <c r="AO32" s="370"/>
      <c r="AP32" s="370"/>
      <c r="AQ32" s="370"/>
      <c r="AR32" s="578" t="s">
        <v>85</v>
      </c>
      <c r="AS32" s="578"/>
      <c r="AT32" s="578" t="s">
        <v>85</v>
      </c>
      <c r="AU32" s="578"/>
      <c r="BB32" s="579" t="s">
        <v>92</v>
      </c>
      <c r="BC32" s="580"/>
      <c r="BD32" s="580"/>
      <c r="BE32" s="581"/>
      <c r="BF32" s="579" t="s">
        <v>93</v>
      </c>
      <c r="BG32" s="580"/>
      <c r="BH32" s="580"/>
      <c r="BI32" s="581"/>
      <c r="BJ32" s="579" t="s">
        <v>123</v>
      </c>
      <c r="BK32" s="580"/>
      <c r="BL32" s="580"/>
      <c r="BM32" s="581"/>
      <c r="BN32" s="370"/>
      <c r="BO32" s="582">
        <f>BB31</f>
        <v>6450</v>
      </c>
      <c r="BP32" s="583"/>
      <c r="BQ32" s="582">
        <f>BF31</f>
        <v>30700</v>
      </c>
      <c r="BR32" s="584"/>
      <c r="BS32" s="582">
        <f>BJ31</f>
        <v>23167</v>
      </c>
      <c r="BT32" s="584"/>
      <c r="BV32" s="585" t="s">
        <v>124</v>
      </c>
      <c r="BW32" s="402" t="s">
        <v>99</v>
      </c>
      <c r="BX32" s="402" t="s">
        <v>100</v>
      </c>
      <c r="BY32" s="403" t="s">
        <v>125</v>
      </c>
      <c r="BZ32" s="586" t="s">
        <v>102</v>
      </c>
      <c r="CB32" s="585" t="s">
        <v>126</v>
      </c>
      <c r="CC32" s="402" t="s">
        <v>99</v>
      </c>
      <c r="CD32" s="587" t="s">
        <v>127</v>
      </c>
      <c r="CE32" s="402" t="s">
        <v>100</v>
      </c>
      <c r="CF32" s="403" t="s">
        <v>125</v>
      </c>
      <c r="CG32" s="399" t="s">
        <v>128</v>
      </c>
      <c r="CI32" s="401" t="s">
        <v>98</v>
      </c>
      <c r="CJ32" s="402" t="s">
        <v>99</v>
      </c>
      <c r="CK32" s="402" t="s">
        <v>100</v>
      </c>
      <c r="CL32" s="403" t="s">
        <v>125</v>
      </c>
      <c r="CM32" s="588" t="s">
        <v>102</v>
      </c>
      <c r="CO32" s="401" t="s">
        <v>129</v>
      </c>
      <c r="CP32" s="402" t="s">
        <v>99</v>
      </c>
      <c r="CQ32" s="587" t="s">
        <v>127</v>
      </c>
      <c r="CR32" s="402" t="s">
        <v>100</v>
      </c>
      <c r="CS32" s="403" t="s">
        <v>125</v>
      </c>
      <c r="CT32" s="399" t="s">
        <v>130</v>
      </c>
      <c r="CV32" s="589"/>
    </row>
    <row r="33" spans="2:98" ht="32.25" customHeight="1" thickBot="1">
      <c r="B33" s="404" t="s">
        <v>103</v>
      </c>
      <c r="C33" s="405" t="s">
        <v>44</v>
      </c>
      <c r="D33" s="406" t="s">
        <v>104</v>
      </c>
      <c r="E33" s="407" t="s">
        <v>40</v>
      </c>
      <c r="F33" s="408" t="s">
        <v>45</v>
      </c>
      <c r="G33" s="408" t="s">
        <v>105</v>
      </c>
      <c r="H33" s="408" t="s">
        <v>106</v>
      </c>
      <c r="I33" s="408" t="s">
        <v>48</v>
      </c>
      <c r="J33" s="408" t="s">
        <v>49</v>
      </c>
      <c r="K33" s="590" t="s">
        <v>131</v>
      </c>
      <c r="L33" s="590" t="s">
        <v>73</v>
      </c>
      <c r="M33" s="591" t="s">
        <v>24</v>
      </c>
      <c r="N33" s="592" t="s">
        <v>25</v>
      </c>
      <c r="O33" s="592" t="s">
        <v>26</v>
      </c>
      <c r="P33" s="592" t="s">
        <v>27</v>
      </c>
      <c r="Q33" s="592" t="s">
        <v>28</v>
      </c>
      <c r="R33" s="592" t="s">
        <v>29</v>
      </c>
      <c r="S33" s="593" t="s">
        <v>30</v>
      </c>
      <c r="T33" s="594" t="s">
        <v>31</v>
      </c>
      <c r="U33" s="595" t="s">
        <v>32</v>
      </c>
      <c r="V33" s="596"/>
      <c r="W33" s="597"/>
      <c r="X33" s="418" t="s">
        <v>33</v>
      </c>
      <c r="Y33" s="419"/>
      <c r="Z33" s="598"/>
      <c r="AA33" s="421"/>
      <c r="AB33" s="599" t="s">
        <v>132</v>
      </c>
      <c r="AC33" s="599"/>
      <c r="AD33" s="600">
        <v>0.15</v>
      </c>
      <c r="AE33" s="422"/>
      <c r="AF33" s="601"/>
      <c r="AG33" s="602" t="s">
        <v>33</v>
      </c>
      <c r="AH33" s="602"/>
      <c r="AI33" s="375"/>
      <c r="AJ33" s="425" t="s">
        <v>108</v>
      </c>
      <c r="AK33" s="597"/>
      <c r="AL33" s="426" t="s">
        <v>109</v>
      </c>
      <c r="AM33" s="427" t="s">
        <v>110</v>
      </c>
      <c r="AN33" s="370"/>
      <c r="AO33" s="603" t="s">
        <v>133</v>
      </c>
      <c r="AP33" s="604"/>
      <c r="AQ33" s="370"/>
      <c r="AR33" s="428" t="s">
        <v>36</v>
      </c>
      <c r="AS33" s="429"/>
      <c r="AT33" s="430" t="s">
        <v>37</v>
      </c>
      <c r="AU33" s="431"/>
      <c r="AV33" s="605"/>
      <c r="AW33" s="606"/>
      <c r="AX33" s="607"/>
      <c r="AY33" s="608" t="s">
        <v>134</v>
      </c>
      <c r="AZ33" s="609"/>
      <c r="BB33" s="433" t="s">
        <v>38</v>
      </c>
      <c r="BC33" s="434"/>
      <c r="BD33" s="428" t="s">
        <v>36</v>
      </c>
      <c r="BE33" s="429"/>
      <c r="BF33" s="433" t="s">
        <v>38</v>
      </c>
      <c r="BG33" s="434"/>
      <c r="BH33" s="430" t="s">
        <v>37</v>
      </c>
      <c r="BI33" s="431"/>
      <c r="BJ33" s="433" t="s">
        <v>38</v>
      </c>
      <c r="BK33" s="434"/>
      <c r="BL33" s="610" t="s">
        <v>37</v>
      </c>
      <c r="BM33" s="611"/>
      <c r="BN33" s="370"/>
      <c r="BO33" s="428" t="s">
        <v>36</v>
      </c>
      <c r="BP33" s="429"/>
      <c r="BQ33" s="430" t="s">
        <v>37</v>
      </c>
      <c r="BR33" s="431"/>
      <c r="BS33" s="610" t="s">
        <v>37</v>
      </c>
      <c r="BT33" s="611"/>
      <c r="BV33" s="612"/>
      <c r="BW33" s="440"/>
      <c r="BX33" s="440"/>
      <c r="BY33" s="440"/>
      <c r="BZ33" s="613"/>
      <c r="CB33" s="612"/>
      <c r="CC33" s="440"/>
      <c r="CD33" s="614"/>
      <c r="CE33" s="440"/>
      <c r="CF33" s="440"/>
      <c r="CG33" s="438"/>
      <c r="CI33" s="439"/>
      <c r="CJ33" s="440"/>
      <c r="CK33" s="440"/>
      <c r="CL33" s="440"/>
      <c r="CM33" s="615"/>
      <c r="CO33" s="439"/>
      <c r="CP33" s="440"/>
      <c r="CQ33" s="614"/>
      <c r="CR33" s="440"/>
      <c r="CS33" s="440"/>
      <c r="CT33" s="438"/>
    </row>
    <row r="34" spans="2:98" ht="17.100000000000001" customHeight="1" thickBot="1">
      <c r="B34" s="441"/>
      <c r="C34" s="442"/>
      <c r="D34" s="443"/>
      <c r="E34" s="444"/>
      <c r="F34" s="445"/>
      <c r="G34" s="445"/>
      <c r="H34" s="445"/>
      <c r="I34" s="445"/>
      <c r="J34" s="445"/>
      <c r="K34" s="616"/>
      <c r="L34" s="447"/>
      <c r="M34" s="617"/>
      <c r="N34" s="618"/>
      <c r="O34" s="618"/>
      <c r="P34" s="618"/>
      <c r="Q34" s="618"/>
      <c r="R34" s="618"/>
      <c r="S34" s="619"/>
      <c r="T34" s="620"/>
      <c r="U34" s="621" t="s">
        <v>51</v>
      </c>
      <c r="V34" s="622" t="s">
        <v>52</v>
      </c>
      <c r="W34" s="597"/>
      <c r="X34" s="623" t="s">
        <v>51</v>
      </c>
      <c r="Y34" s="624" t="s">
        <v>52</v>
      </c>
      <c r="Z34" s="625" t="s">
        <v>53</v>
      </c>
      <c r="AA34" s="457"/>
      <c r="AB34" s="626" t="s">
        <v>51</v>
      </c>
      <c r="AC34" s="626" t="s">
        <v>52</v>
      </c>
      <c r="AD34" s="627" t="s">
        <v>53</v>
      </c>
      <c r="AE34" s="457"/>
      <c r="AF34" s="601"/>
      <c r="AG34" s="459" t="s">
        <v>111</v>
      </c>
      <c r="AH34" s="459" t="s">
        <v>112</v>
      </c>
      <c r="AI34" s="374"/>
      <c r="AJ34" s="460"/>
      <c r="AK34" s="597"/>
      <c r="AL34" s="461"/>
      <c r="AM34" s="462"/>
      <c r="AN34" s="370"/>
      <c r="AO34" s="628" t="s">
        <v>51</v>
      </c>
      <c r="AP34" s="629" t="s">
        <v>52</v>
      </c>
      <c r="AQ34" s="370"/>
      <c r="AR34" s="630" t="s">
        <v>51</v>
      </c>
      <c r="AS34" s="631" t="s">
        <v>52</v>
      </c>
      <c r="AT34" s="632" t="s">
        <v>51</v>
      </c>
      <c r="AU34" s="633" t="s">
        <v>52</v>
      </c>
      <c r="AV34" s="605"/>
      <c r="AW34" s="634" t="s">
        <v>135</v>
      </c>
      <c r="AX34" s="635" t="s">
        <v>136</v>
      </c>
      <c r="AY34" s="636" t="s">
        <v>135</v>
      </c>
      <c r="AZ34" s="635" t="s">
        <v>137</v>
      </c>
      <c r="BB34" s="637" t="s">
        <v>51</v>
      </c>
      <c r="BC34" s="638" t="s">
        <v>52</v>
      </c>
      <c r="BD34" s="630" t="s">
        <v>51</v>
      </c>
      <c r="BE34" s="639" t="s">
        <v>52</v>
      </c>
      <c r="BF34" s="637" t="s">
        <v>51</v>
      </c>
      <c r="BG34" s="638" t="s">
        <v>52</v>
      </c>
      <c r="BH34" s="632" t="s">
        <v>51</v>
      </c>
      <c r="BI34" s="633" t="s">
        <v>52</v>
      </c>
      <c r="BJ34" s="637" t="s">
        <v>51</v>
      </c>
      <c r="BK34" s="638" t="s">
        <v>52</v>
      </c>
      <c r="BL34" s="640" t="s">
        <v>51</v>
      </c>
      <c r="BM34" s="641" t="s">
        <v>52</v>
      </c>
      <c r="BN34" s="367"/>
      <c r="BO34" s="630" t="s">
        <v>51</v>
      </c>
      <c r="BP34" s="631" t="s">
        <v>52</v>
      </c>
      <c r="BQ34" s="632" t="s">
        <v>51</v>
      </c>
      <c r="BR34" s="633" t="s">
        <v>52</v>
      </c>
      <c r="BS34" s="642" t="s">
        <v>51</v>
      </c>
      <c r="BT34" s="643" t="s">
        <v>52</v>
      </c>
      <c r="BV34" s="644"/>
      <c r="BW34" s="475"/>
      <c r="BX34" s="475"/>
      <c r="BY34" s="475"/>
      <c r="BZ34" s="645"/>
      <c r="CB34" s="644"/>
      <c r="CC34" s="475"/>
      <c r="CD34" s="646"/>
      <c r="CE34" s="475"/>
      <c r="CF34" s="475"/>
      <c r="CG34" s="473"/>
      <c r="CI34" s="474"/>
      <c r="CJ34" s="475"/>
      <c r="CK34" s="475"/>
      <c r="CL34" s="475"/>
      <c r="CM34" s="647"/>
      <c r="CO34" s="474"/>
      <c r="CP34" s="648"/>
      <c r="CQ34" s="646"/>
      <c r="CR34" s="475"/>
      <c r="CS34" s="475"/>
      <c r="CT34" s="473"/>
    </row>
    <row r="35" spans="2:98" s="660" customFormat="1" ht="17.100000000000001" customHeight="1">
      <c r="B35" s="649"/>
      <c r="C35" s="650">
        <v>1</v>
      </c>
      <c r="D35" s="651"/>
      <c r="E35" s="651"/>
      <c r="F35" s="652"/>
      <c r="G35" s="652"/>
      <c r="H35" s="653"/>
      <c r="I35" s="653"/>
      <c r="J35" s="653"/>
      <c r="K35" s="653"/>
      <c r="L35" s="653"/>
      <c r="M35" s="654"/>
      <c r="N35" s="654"/>
      <c r="O35" s="654"/>
      <c r="P35" s="654"/>
      <c r="Q35" s="654"/>
      <c r="R35" s="654"/>
      <c r="S35" s="654"/>
      <c r="T35" s="654">
        <f t="shared" ref="T35:T238" si="20">SUM(M35:S35)</f>
        <v>0</v>
      </c>
      <c r="U35" s="654">
        <f t="shared" ref="U35:U238" si="21">(SUM(M35:S35))*1.006</f>
        <v>0</v>
      </c>
      <c r="V35" s="655" t="e">
        <f t="shared" ref="V35:V238" si="22">U35/L35</f>
        <v>#DIV/0!</v>
      </c>
      <c r="W35" s="656"/>
      <c r="X35" s="657"/>
      <c r="Y35" s="658"/>
      <c r="Z35" s="659" t="e">
        <f t="shared" ref="Z35:Z98" si="23">(X35-U35)/X35</f>
        <v>#DIV/0!</v>
      </c>
      <c r="AB35" s="661" t="e">
        <f>AC35*L35</f>
        <v>#DIV/0!</v>
      </c>
      <c r="AC35" s="241" t="e">
        <f>V35/(1-AD33)+N("This is a comment: cell U points to Cost+Int per Unit cell")</f>
        <v>#DIV/0!</v>
      </c>
      <c r="AD35" s="662" t="e">
        <f>(AB35-U35)/AB35</f>
        <v>#DIV/0!</v>
      </c>
      <c r="AE35" s="11"/>
      <c r="AF35" s="663" t="e">
        <f>(AG35-U35)/AG35</f>
        <v>#DIV/0!</v>
      </c>
      <c r="AG35" s="664" t="e">
        <f>AH35*L35</f>
        <v>#DIV/0!</v>
      </c>
      <c r="AH35" s="664" t="e">
        <f>MROUND(AC35,0.005)</f>
        <v>#DIV/0!</v>
      </c>
      <c r="AJ35" s="665" t="e">
        <f t="shared" ref="AJ35:AJ98" si="24">(AH35-Y35)/Y35</f>
        <v>#DIV/0!</v>
      </c>
      <c r="AK35" s="656"/>
      <c r="AL35" s="312"/>
      <c r="AM35" s="666"/>
      <c r="AO35" s="667"/>
      <c r="AP35" s="668" t="e">
        <f>AO35/L35</f>
        <v>#DIV/0!</v>
      </c>
      <c r="AR35" s="669">
        <v>0</v>
      </c>
      <c r="AS35" s="670">
        <v>0</v>
      </c>
      <c r="AT35" s="671">
        <v>0</v>
      </c>
      <c r="AU35" s="672">
        <v>0</v>
      </c>
      <c r="AV35" s="673"/>
      <c r="AW35" s="312"/>
      <c r="AX35" s="674"/>
      <c r="AY35" s="312"/>
      <c r="AZ35" s="150"/>
      <c r="BA35" s="11"/>
      <c r="BB35" s="675">
        <v>0</v>
      </c>
      <c r="BC35" s="676" t="e">
        <f t="shared" ref="BC35:BC98" si="25">BB35/L35</f>
        <v>#DIV/0!</v>
      </c>
      <c r="BD35" s="677" t="e">
        <f t="shared" ref="BD35:BD98" si="26">BB35+AG35</f>
        <v>#DIV/0!</v>
      </c>
      <c r="BE35" s="164" t="e">
        <f t="shared" ref="BE35:BE98" si="27">BD35/L35</f>
        <v>#DIV/0!</v>
      </c>
      <c r="BF35" s="675">
        <v>0</v>
      </c>
      <c r="BG35" s="676" t="e">
        <f t="shared" ref="BG35:BG98" si="28">BF35/L35</f>
        <v>#DIV/0!</v>
      </c>
      <c r="BH35" s="677" t="e">
        <f t="shared" ref="BH35:BH98" si="29">BF35+AG35</f>
        <v>#DIV/0!</v>
      </c>
      <c r="BI35" s="678" t="e">
        <f t="shared" ref="BI35:BI98" si="30">BH35/L35</f>
        <v>#DIV/0!</v>
      </c>
      <c r="BJ35" s="675">
        <v>0</v>
      </c>
      <c r="BK35" s="676" t="e">
        <f t="shared" ref="BK35:BK98" si="31">BJ35/L35</f>
        <v>#DIV/0!</v>
      </c>
      <c r="BL35" s="677" t="e">
        <f t="shared" ref="BL35:BL98" si="32">BJ35+AG35</f>
        <v>#DIV/0!</v>
      </c>
      <c r="BM35" s="164" t="e">
        <f t="shared" ref="BM35:BM98" si="33">BL35/L35</f>
        <v>#DIV/0!</v>
      </c>
      <c r="BN35" s="11"/>
      <c r="BO35" s="679" t="e">
        <f t="shared" ref="BO35:BO98" si="34">BP35*L35</f>
        <v>#DIV/0!</v>
      </c>
      <c r="BP35" s="670" t="e">
        <f>MROUND(BE35,0.005)</f>
        <v>#DIV/0!</v>
      </c>
      <c r="BQ35" s="680" t="e">
        <f t="shared" ref="BQ35:BQ98" si="35">BR35*L35</f>
        <v>#DIV/0!</v>
      </c>
      <c r="BR35" s="681" t="e">
        <f>MROUND(BI35,0.005)</f>
        <v>#DIV/0!</v>
      </c>
      <c r="BS35" s="682" t="e">
        <f t="shared" ref="BS35:BS98" si="36">BT35*L35</f>
        <v>#DIV/0!</v>
      </c>
      <c r="BT35" s="683" t="e">
        <f>MROUND(BM35,0.005)</f>
        <v>#DIV/0!</v>
      </c>
      <c r="BV35" s="684" t="e">
        <f t="shared" ref="BV35:BV98" si="37">AG35</f>
        <v>#DIV/0!</v>
      </c>
      <c r="BW35" s="685">
        <f>U35</f>
        <v>0</v>
      </c>
      <c r="BX35" s="685" t="e">
        <f>BV35-BW35</f>
        <v>#DIV/0!</v>
      </c>
      <c r="BY35" s="149">
        <f t="shared" ref="BY35:BY98" si="38">CL35</f>
        <v>1</v>
      </c>
      <c r="BZ35" s="686" t="e">
        <f>BX35*BY35</f>
        <v>#DIV/0!</v>
      </c>
      <c r="CA35" s="11"/>
      <c r="CB35" s="685" t="e">
        <f t="shared" ref="CB35:CB83" si="39">BQ35</f>
        <v>#DIV/0!</v>
      </c>
      <c r="CC35" s="685">
        <f>U35</f>
        <v>0</v>
      </c>
      <c r="CD35" s="685">
        <f t="shared" ref="CD35:CD83" si="40">CQ35</f>
        <v>0</v>
      </c>
      <c r="CE35" s="685" t="e">
        <f>CB35-CC35-CD35</f>
        <v>#DIV/0!</v>
      </c>
      <c r="CF35" s="313">
        <f t="shared" ref="CF35:CF83" si="41">CL35</f>
        <v>1</v>
      </c>
      <c r="CG35" s="685" t="e">
        <f>CE35*CF35</f>
        <v>#DIV/0!</v>
      </c>
      <c r="CH35" s="11"/>
      <c r="CI35" s="684">
        <f t="shared" ref="CI35:CI98" si="42">X35</f>
        <v>0</v>
      </c>
      <c r="CJ35" s="685">
        <f t="shared" ref="CJ35:CJ98" si="43">U35</f>
        <v>0</v>
      </c>
      <c r="CK35" s="685">
        <f>CI35-CJ35</f>
        <v>0</v>
      </c>
      <c r="CL35" s="149">
        <v>1</v>
      </c>
      <c r="CM35" s="687">
        <f>CK35*CL35</f>
        <v>0</v>
      </c>
      <c r="CN35" s="11"/>
      <c r="CO35" s="685">
        <f t="shared" ref="CO35:CO83" si="44">AT35</f>
        <v>0</v>
      </c>
      <c r="CP35" s="685">
        <f>U35</f>
        <v>0</v>
      </c>
      <c r="CQ35" s="685">
        <f t="shared" ref="CQ35:CQ83" si="45">BF35</f>
        <v>0</v>
      </c>
      <c r="CR35" s="685">
        <f>CO35-CP35-CQ35</f>
        <v>0</v>
      </c>
      <c r="CS35" s="313">
        <f t="shared" ref="CS35:CS83" si="46">CL35</f>
        <v>1</v>
      </c>
      <c r="CT35" s="685">
        <f>CR35*CS35</f>
        <v>0</v>
      </c>
    </row>
    <row r="36" spans="2:98" s="660" customFormat="1" ht="17.100000000000001" customHeight="1">
      <c r="B36" s="688"/>
      <c r="C36" s="689">
        <v>2</v>
      </c>
      <c r="D36" s="690"/>
      <c r="E36" s="690"/>
      <c r="F36" s="691"/>
      <c r="G36" s="691"/>
      <c r="H36" s="692"/>
      <c r="I36" s="692"/>
      <c r="J36" s="692"/>
      <c r="K36" s="692"/>
      <c r="L36" s="692"/>
      <c r="M36" s="654"/>
      <c r="N36" s="654"/>
      <c r="O36" s="654"/>
      <c r="P36" s="654"/>
      <c r="Q36" s="654"/>
      <c r="R36" s="654"/>
      <c r="S36" s="654"/>
      <c r="T36" s="654">
        <f t="shared" si="20"/>
        <v>0</v>
      </c>
      <c r="U36" s="654">
        <f t="shared" si="21"/>
        <v>0</v>
      </c>
      <c r="V36" s="655" t="e">
        <f t="shared" si="22"/>
        <v>#DIV/0!</v>
      </c>
      <c r="W36" s="656"/>
      <c r="X36" s="657"/>
      <c r="Y36" s="658"/>
      <c r="Z36" s="659" t="e">
        <f t="shared" si="23"/>
        <v>#DIV/0!</v>
      </c>
      <c r="AB36" s="661" t="e">
        <f t="shared" ref="AB36:AB99" si="47">AC36*L36</f>
        <v>#DIV/0!</v>
      </c>
      <c r="AC36" s="241" t="e">
        <f>V36/(1-AD33)+N("This is a comment: cell U points to Cost+Int per Unit cell")</f>
        <v>#DIV/0!</v>
      </c>
      <c r="AD36" s="662" t="e">
        <f t="shared" ref="AD36:AD99" si="48">(AB36-U36)/AB36</f>
        <v>#DIV/0!</v>
      </c>
      <c r="AE36" s="11"/>
      <c r="AF36" s="663" t="e">
        <f t="shared" ref="AF36:AF99" si="49">(AG36-U36)/AG36</f>
        <v>#DIV/0!</v>
      </c>
      <c r="AG36" s="664" t="e">
        <f t="shared" ref="AG36:AG99" si="50">AH36*L36</f>
        <v>#DIV/0!</v>
      </c>
      <c r="AH36" s="664" t="e">
        <f t="shared" ref="AH36:AH99" si="51">MROUND(AC36,0.005)</f>
        <v>#DIV/0!</v>
      </c>
      <c r="AJ36" s="693" t="e">
        <f t="shared" si="24"/>
        <v>#DIV/0!</v>
      </c>
      <c r="AK36" s="656"/>
      <c r="AL36" s="327"/>
      <c r="AM36" s="150"/>
      <c r="AO36" s="694"/>
      <c r="AP36" s="668" t="e">
        <f t="shared" ref="AP36:AP99" si="52">AO36/L36</f>
        <v>#DIV/0!</v>
      </c>
      <c r="AR36" s="669">
        <v>0</v>
      </c>
      <c r="AS36" s="670">
        <v>0</v>
      </c>
      <c r="AT36" s="671">
        <v>0</v>
      </c>
      <c r="AU36" s="672">
        <v>0</v>
      </c>
      <c r="AV36" s="695"/>
      <c r="AW36" s="327"/>
      <c r="AX36" s="696"/>
      <c r="AY36" s="327"/>
      <c r="AZ36" s="150"/>
      <c r="BA36" s="11"/>
      <c r="BB36" s="675">
        <v>0</v>
      </c>
      <c r="BC36" s="676" t="e">
        <f t="shared" si="25"/>
        <v>#DIV/0!</v>
      </c>
      <c r="BD36" s="677" t="e">
        <f t="shared" si="26"/>
        <v>#DIV/0!</v>
      </c>
      <c r="BE36" s="658" t="e">
        <f t="shared" si="27"/>
        <v>#DIV/0!</v>
      </c>
      <c r="BF36" s="675">
        <v>0</v>
      </c>
      <c r="BG36" s="676" t="e">
        <f t="shared" si="28"/>
        <v>#DIV/0!</v>
      </c>
      <c r="BH36" s="677" t="e">
        <f t="shared" si="29"/>
        <v>#DIV/0!</v>
      </c>
      <c r="BI36" s="697" t="e">
        <f t="shared" si="30"/>
        <v>#DIV/0!</v>
      </c>
      <c r="BJ36" s="675">
        <v>0</v>
      </c>
      <c r="BK36" s="676" t="e">
        <f t="shared" si="31"/>
        <v>#DIV/0!</v>
      </c>
      <c r="BL36" s="677" t="e">
        <f t="shared" si="32"/>
        <v>#DIV/0!</v>
      </c>
      <c r="BM36" s="164" t="e">
        <f t="shared" si="33"/>
        <v>#DIV/0!</v>
      </c>
      <c r="BN36" s="11"/>
      <c r="BO36" s="669" t="e">
        <f t="shared" si="34"/>
        <v>#DIV/0!</v>
      </c>
      <c r="BP36" s="670" t="e">
        <f t="shared" ref="BP36:BP99" si="53">MROUND(BE36,0.005)</f>
        <v>#DIV/0!</v>
      </c>
      <c r="BQ36" s="671" t="e">
        <f t="shared" si="35"/>
        <v>#DIV/0!</v>
      </c>
      <c r="BR36" s="681" t="e">
        <f t="shared" ref="BR36:BR99" si="54">MROUND(BI36,0.005)</f>
        <v>#DIV/0!</v>
      </c>
      <c r="BS36" s="698" t="e">
        <f t="shared" si="36"/>
        <v>#DIV/0!</v>
      </c>
      <c r="BT36" s="683" t="e">
        <f t="shared" ref="BT36:BT99" si="55">MROUND(BM36,0.005)</f>
        <v>#DIV/0!</v>
      </c>
      <c r="BV36" s="684" t="e">
        <f t="shared" si="37"/>
        <v>#DIV/0!</v>
      </c>
      <c r="BW36" s="685">
        <f t="shared" ref="BW36:BW99" si="56">U36</f>
        <v>0</v>
      </c>
      <c r="BX36" s="685" t="e">
        <f t="shared" ref="BX36:BX99" si="57">BV36-BW36</f>
        <v>#DIV/0!</v>
      </c>
      <c r="BY36" s="149">
        <f t="shared" si="38"/>
        <v>1</v>
      </c>
      <c r="BZ36" s="686" t="e">
        <f t="shared" ref="BZ36:BZ99" si="58">BX36*BY36</f>
        <v>#DIV/0!</v>
      </c>
      <c r="CA36" s="11"/>
      <c r="CB36" s="685" t="e">
        <f t="shared" si="39"/>
        <v>#DIV/0!</v>
      </c>
      <c r="CC36" s="685">
        <f t="shared" ref="CC36:CC83" si="59">U36</f>
        <v>0</v>
      </c>
      <c r="CD36" s="685">
        <f t="shared" si="40"/>
        <v>0</v>
      </c>
      <c r="CE36" s="685" t="e">
        <f t="shared" ref="CE36:CE83" si="60">CB36-CC36-CD36</f>
        <v>#DIV/0!</v>
      </c>
      <c r="CF36" s="313">
        <f t="shared" si="41"/>
        <v>1</v>
      </c>
      <c r="CG36" s="685" t="e">
        <f t="shared" ref="CG36:CG83" si="61">CE36*CF36</f>
        <v>#DIV/0!</v>
      </c>
      <c r="CH36" s="11"/>
      <c r="CI36" s="699">
        <f t="shared" si="42"/>
        <v>0</v>
      </c>
      <c r="CJ36" s="700">
        <f t="shared" si="43"/>
        <v>0</v>
      </c>
      <c r="CK36" s="700">
        <f t="shared" ref="CK36:CK238" si="62">CI36-CJ36</f>
        <v>0</v>
      </c>
      <c r="CL36" s="149">
        <v>1</v>
      </c>
      <c r="CM36" s="687">
        <f t="shared" ref="CM36:CM99" si="63">CK36*CL36</f>
        <v>0</v>
      </c>
      <c r="CN36" s="11"/>
      <c r="CO36" s="685">
        <f t="shared" si="44"/>
        <v>0</v>
      </c>
      <c r="CP36" s="685">
        <f t="shared" ref="CP36:CP83" si="64">U36</f>
        <v>0</v>
      </c>
      <c r="CQ36" s="685">
        <f t="shared" si="45"/>
        <v>0</v>
      </c>
      <c r="CR36" s="685">
        <f t="shared" ref="CR36:CR83" si="65">CO36-CP36-CQ36</f>
        <v>0</v>
      </c>
      <c r="CS36" s="313">
        <f t="shared" si="46"/>
        <v>1</v>
      </c>
      <c r="CT36" s="685">
        <f t="shared" ref="CT36:CT83" si="66">CR36*CS36</f>
        <v>0</v>
      </c>
    </row>
    <row r="37" spans="2:98" s="660" customFormat="1">
      <c r="B37" s="688"/>
      <c r="C37" s="689">
        <v>3</v>
      </c>
      <c r="D37" s="690"/>
      <c r="E37" s="690"/>
      <c r="F37" s="691"/>
      <c r="G37" s="691"/>
      <c r="H37" s="692"/>
      <c r="I37" s="692"/>
      <c r="J37" s="692"/>
      <c r="K37" s="692"/>
      <c r="L37" s="692"/>
      <c r="M37" s="654"/>
      <c r="N37" s="654"/>
      <c r="O37" s="654"/>
      <c r="P37" s="654"/>
      <c r="Q37" s="654"/>
      <c r="R37" s="654"/>
      <c r="S37" s="654"/>
      <c r="T37" s="654">
        <f t="shared" si="20"/>
        <v>0</v>
      </c>
      <c r="U37" s="654">
        <f t="shared" si="21"/>
        <v>0</v>
      </c>
      <c r="V37" s="655" t="e">
        <f t="shared" si="22"/>
        <v>#DIV/0!</v>
      </c>
      <c r="W37" s="656"/>
      <c r="X37" s="657"/>
      <c r="Y37" s="658"/>
      <c r="Z37" s="659" t="e">
        <f t="shared" si="23"/>
        <v>#DIV/0!</v>
      </c>
      <c r="AB37" s="661" t="e">
        <f t="shared" si="47"/>
        <v>#DIV/0!</v>
      </c>
      <c r="AC37" s="241" t="e">
        <f>V37/(1-AD33)+N("This is a comment: cell U points to Cost+Int per Unit cell")</f>
        <v>#DIV/0!</v>
      </c>
      <c r="AD37" s="662" t="e">
        <f t="shared" si="48"/>
        <v>#DIV/0!</v>
      </c>
      <c r="AE37" s="11"/>
      <c r="AF37" s="663" t="e">
        <f t="shared" si="49"/>
        <v>#DIV/0!</v>
      </c>
      <c r="AG37" s="664" t="e">
        <f t="shared" si="50"/>
        <v>#DIV/0!</v>
      </c>
      <c r="AH37" s="664" t="e">
        <f t="shared" si="51"/>
        <v>#DIV/0!</v>
      </c>
      <c r="AJ37" s="693" t="e">
        <f t="shared" si="24"/>
        <v>#DIV/0!</v>
      </c>
      <c r="AK37" s="656"/>
      <c r="AL37" s="327"/>
      <c r="AM37" s="150"/>
      <c r="AO37" s="694"/>
      <c r="AP37" s="668" t="e">
        <f t="shared" si="52"/>
        <v>#DIV/0!</v>
      </c>
      <c r="AR37" s="669">
        <v>0</v>
      </c>
      <c r="AS37" s="670">
        <v>0</v>
      </c>
      <c r="AT37" s="671">
        <v>0</v>
      </c>
      <c r="AU37" s="672">
        <v>0</v>
      </c>
      <c r="AV37" s="695"/>
      <c r="AW37" s="327"/>
      <c r="AX37" s="696"/>
      <c r="AY37" s="327"/>
      <c r="AZ37" s="150"/>
      <c r="BA37" s="11"/>
      <c r="BB37" s="675">
        <v>0</v>
      </c>
      <c r="BC37" s="676" t="e">
        <f t="shared" si="25"/>
        <v>#DIV/0!</v>
      </c>
      <c r="BD37" s="677" t="e">
        <f t="shared" si="26"/>
        <v>#DIV/0!</v>
      </c>
      <c r="BE37" s="658" t="e">
        <f t="shared" si="27"/>
        <v>#DIV/0!</v>
      </c>
      <c r="BF37" s="675">
        <v>0</v>
      </c>
      <c r="BG37" s="676" t="e">
        <f t="shared" si="28"/>
        <v>#DIV/0!</v>
      </c>
      <c r="BH37" s="677" t="e">
        <f t="shared" si="29"/>
        <v>#DIV/0!</v>
      </c>
      <c r="BI37" s="697" t="e">
        <f t="shared" si="30"/>
        <v>#DIV/0!</v>
      </c>
      <c r="BJ37" s="675">
        <v>0</v>
      </c>
      <c r="BK37" s="676" t="e">
        <f t="shared" si="31"/>
        <v>#DIV/0!</v>
      </c>
      <c r="BL37" s="677" t="e">
        <f t="shared" si="32"/>
        <v>#DIV/0!</v>
      </c>
      <c r="BM37" s="164" t="e">
        <f t="shared" si="33"/>
        <v>#DIV/0!</v>
      </c>
      <c r="BN37" s="11"/>
      <c r="BO37" s="669" t="e">
        <f t="shared" si="34"/>
        <v>#DIV/0!</v>
      </c>
      <c r="BP37" s="670" t="e">
        <f t="shared" si="53"/>
        <v>#DIV/0!</v>
      </c>
      <c r="BQ37" s="671" t="e">
        <f t="shared" si="35"/>
        <v>#DIV/0!</v>
      </c>
      <c r="BR37" s="681" t="e">
        <f t="shared" si="54"/>
        <v>#DIV/0!</v>
      </c>
      <c r="BS37" s="698" t="e">
        <f t="shared" si="36"/>
        <v>#DIV/0!</v>
      </c>
      <c r="BT37" s="683" t="e">
        <f t="shared" si="55"/>
        <v>#DIV/0!</v>
      </c>
      <c r="BV37" s="684" t="e">
        <f t="shared" si="37"/>
        <v>#DIV/0!</v>
      </c>
      <c r="BW37" s="685">
        <f t="shared" si="56"/>
        <v>0</v>
      </c>
      <c r="BX37" s="685" t="e">
        <f t="shared" si="57"/>
        <v>#DIV/0!</v>
      </c>
      <c r="BY37" s="149">
        <f t="shared" si="38"/>
        <v>1</v>
      </c>
      <c r="BZ37" s="686" t="e">
        <f t="shared" si="58"/>
        <v>#DIV/0!</v>
      </c>
      <c r="CA37" s="11"/>
      <c r="CB37" s="685" t="e">
        <f t="shared" si="39"/>
        <v>#DIV/0!</v>
      </c>
      <c r="CC37" s="685">
        <f t="shared" si="59"/>
        <v>0</v>
      </c>
      <c r="CD37" s="685">
        <f t="shared" si="40"/>
        <v>0</v>
      </c>
      <c r="CE37" s="685" t="e">
        <f t="shared" si="60"/>
        <v>#DIV/0!</v>
      </c>
      <c r="CF37" s="313">
        <f t="shared" si="41"/>
        <v>1</v>
      </c>
      <c r="CG37" s="685" t="e">
        <f t="shared" si="61"/>
        <v>#DIV/0!</v>
      </c>
      <c r="CH37" s="11"/>
      <c r="CI37" s="699">
        <f t="shared" si="42"/>
        <v>0</v>
      </c>
      <c r="CJ37" s="700">
        <f t="shared" si="43"/>
        <v>0</v>
      </c>
      <c r="CK37" s="700">
        <f t="shared" si="62"/>
        <v>0</v>
      </c>
      <c r="CL37" s="149">
        <v>1</v>
      </c>
      <c r="CM37" s="687">
        <f t="shared" si="63"/>
        <v>0</v>
      </c>
      <c r="CN37" s="11"/>
      <c r="CO37" s="685">
        <f t="shared" si="44"/>
        <v>0</v>
      </c>
      <c r="CP37" s="685">
        <f t="shared" si="64"/>
        <v>0</v>
      </c>
      <c r="CQ37" s="685">
        <f t="shared" si="45"/>
        <v>0</v>
      </c>
      <c r="CR37" s="685">
        <f t="shared" si="65"/>
        <v>0</v>
      </c>
      <c r="CS37" s="313">
        <f t="shared" si="46"/>
        <v>1</v>
      </c>
      <c r="CT37" s="685">
        <f t="shared" si="66"/>
        <v>0</v>
      </c>
    </row>
    <row r="38" spans="2:98" s="11" customFormat="1" ht="16.5" customHeight="1">
      <c r="B38" s="688"/>
      <c r="C38" s="689">
        <v>4</v>
      </c>
      <c r="D38" s="690"/>
      <c r="E38" s="690"/>
      <c r="F38" s="691"/>
      <c r="G38" s="691"/>
      <c r="H38" s="692"/>
      <c r="I38" s="692"/>
      <c r="J38" s="692"/>
      <c r="K38" s="692"/>
      <c r="L38" s="692"/>
      <c r="M38" s="654"/>
      <c r="N38" s="654"/>
      <c r="O38" s="654"/>
      <c r="P38" s="654"/>
      <c r="Q38" s="654"/>
      <c r="R38" s="654"/>
      <c r="S38" s="654"/>
      <c r="T38" s="654">
        <f>SUM(M38:S38)</f>
        <v>0</v>
      </c>
      <c r="U38" s="654">
        <f>(SUM(M38:S38))*1.006</f>
        <v>0</v>
      </c>
      <c r="V38" s="655" t="e">
        <f t="shared" si="22"/>
        <v>#DIV/0!</v>
      </c>
      <c r="W38" s="656"/>
      <c r="X38" s="657"/>
      <c r="Y38" s="658"/>
      <c r="Z38" s="659" t="e">
        <f t="shared" si="23"/>
        <v>#DIV/0!</v>
      </c>
      <c r="AB38" s="661" t="e">
        <f t="shared" si="47"/>
        <v>#DIV/0!</v>
      </c>
      <c r="AC38" s="241" t="e">
        <f>V38/(1-AD33)+N("This is a comment: cell U points to Cost+Int per Unit cell")</f>
        <v>#DIV/0!</v>
      </c>
      <c r="AD38" s="662" t="e">
        <f t="shared" si="48"/>
        <v>#DIV/0!</v>
      </c>
      <c r="AF38" s="663" t="e">
        <f t="shared" si="49"/>
        <v>#DIV/0!</v>
      </c>
      <c r="AG38" s="664" t="e">
        <f t="shared" si="50"/>
        <v>#DIV/0!</v>
      </c>
      <c r="AH38" s="664" t="e">
        <f t="shared" si="51"/>
        <v>#DIV/0!</v>
      </c>
      <c r="AJ38" s="693" t="e">
        <f t="shared" si="24"/>
        <v>#DIV/0!</v>
      </c>
      <c r="AK38" s="656"/>
      <c r="AL38" s="327"/>
      <c r="AM38" s="150"/>
      <c r="AO38" s="694"/>
      <c r="AP38" s="668" t="e">
        <f t="shared" si="52"/>
        <v>#DIV/0!</v>
      </c>
      <c r="AR38" s="669">
        <v>0</v>
      </c>
      <c r="AS38" s="670">
        <v>0</v>
      </c>
      <c r="AT38" s="671">
        <v>0</v>
      </c>
      <c r="AU38" s="672">
        <v>0</v>
      </c>
      <c r="AV38" s="695"/>
      <c r="AW38" s="327"/>
      <c r="AX38" s="696"/>
      <c r="AY38" s="327"/>
      <c r="AZ38" s="150"/>
      <c r="BB38" s="675">
        <v>0</v>
      </c>
      <c r="BC38" s="676" t="e">
        <f t="shared" si="25"/>
        <v>#DIV/0!</v>
      </c>
      <c r="BD38" s="677" t="e">
        <f t="shared" si="26"/>
        <v>#DIV/0!</v>
      </c>
      <c r="BE38" s="658" t="e">
        <f t="shared" si="27"/>
        <v>#DIV/0!</v>
      </c>
      <c r="BF38" s="675">
        <v>0</v>
      </c>
      <c r="BG38" s="676" t="e">
        <f t="shared" si="28"/>
        <v>#DIV/0!</v>
      </c>
      <c r="BH38" s="677" t="e">
        <f t="shared" si="29"/>
        <v>#DIV/0!</v>
      </c>
      <c r="BI38" s="697" t="e">
        <f t="shared" si="30"/>
        <v>#DIV/0!</v>
      </c>
      <c r="BJ38" s="675">
        <v>0</v>
      </c>
      <c r="BK38" s="676" t="e">
        <f t="shared" si="31"/>
        <v>#DIV/0!</v>
      </c>
      <c r="BL38" s="677" t="e">
        <f t="shared" si="32"/>
        <v>#DIV/0!</v>
      </c>
      <c r="BM38" s="164" t="e">
        <f t="shared" si="33"/>
        <v>#DIV/0!</v>
      </c>
      <c r="BO38" s="669" t="e">
        <f t="shared" si="34"/>
        <v>#DIV/0!</v>
      </c>
      <c r="BP38" s="670" t="e">
        <f t="shared" si="53"/>
        <v>#DIV/0!</v>
      </c>
      <c r="BQ38" s="671" t="e">
        <f t="shared" si="35"/>
        <v>#DIV/0!</v>
      </c>
      <c r="BR38" s="681" t="e">
        <f t="shared" si="54"/>
        <v>#DIV/0!</v>
      </c>
      <c r="BS38" s="698" t="e">
        <f t="shared" si="36"/>
        <v>#DIV/0!</v>
      </c>
      <c r="BT38" s="683" t="e">
        <f t="shared" si="55"/>
        <v>#DIV/0!</v>
      </c>
      <c r="BV38" s="684" t="e">
        <f t="shared" si="37"/>
        <v>#DIV/0!</v>
      </c>
      <c r="BW38" s="685">
        <f t="shared" si="56"/>
        <v>0</v>
      </c>
      <c r="BX38" s="685" t="e">
        <f t="shared" si="57"/>
        <v>#DIV/0!</v>
      </c>
      <c r="BY38" s="149">
        <f t="shared" si="38"/>
        <v>1</v>
      </c>
      <c r="BZ38" s="686" t="e">
        <f t="shared" si="58"/>
        <v>#DIV/0!</v>
      </c>
      <c r="CB38" s="685" t="e">
        <f t="shared" si="39"/>
        <v>#DIV/0!</v>
      </c>
      <c r="CC38" s="685">
        <f t="shared" si="59"/>
        <v>0</v>
      </c>
      <c r="CD38" s="685">
        <f t="shared" si="40"/>
        <v>0</v>
      </c>
      <c r="CE38" s="685" t="e">
        <f t="shared" si="60"/>
        <v>#DIV/0!</v>
      </c>
      <c r="CF38" s="313">
        <f t="shared" si="41"/>
        <v>1</v>
      </c>
      <c r="CG38" s="685" t="e">
        <f t="shared" si="61"/>
        <v>#DIV/0!</v>
      </c>
      <c r="CI38" s="699">
        <f t="shared" si="42"/>
        <v>0</v>
      </c>
      <c r="CJ38" s="700">
        <f t="shared" si="43"/>
        <v>0</v>
      </c>
      <c r="CK38" s="700">
        <f t="shared" si="62"/>
        <v>0</v>
      </c>
      <c r="CL38" s="149">
        <v>1</v>
      </c>
      <c r="CM38" s="687">
        <f t="shared" si="63"/>
        <v>0</v>
      </c>
      <c r="CO38" s="685">
        <f t="shared" si="44"/>
        <v>0</v>
      </c>
      <c r="CP38" s="685">
        <f t="shared" si="64"/>
        <v>0</v>
      </c>
      <c r="CQ38" s="685">
        <f t="shared" si="45"/>
        <v>0</v>
      </c>
      <c r="CR38" s="685">
        <f t="shared" si="65"/>
        <v>0</v>
      </c>
      <c r="CS38" s="313">
        <f t="shared" si="46"/>
        <v>1</v>
      </c>
      <c r="CT38" s="685">
        <f t="shared" si="66"/>
        <v>0</v>
      </c>
    </row>
    <row r="39" spans="2:98" s="11" customFormat="1">
      <c r="B39" s="688"/>
      <c r="C39" s="689">
        <v>5</v>
      </c>
      <c r="D39" s="690"/>
      <c r="E39" s="690"/>
      <c r="F39" s="691"/>
      <c r="G39" s="691"/>
      <c r="H39" s="692"/>
      <c r="I39" s="692"/>
      <c r="J39" s="692"/>
      <c r="K39" s="692"/>
      <c r="L39" s="692"/>
      <c r="M39" s="654"/>
      <c r="N39" s="654"/>
      <c r="O39" s="654"/>
      <c r="P39" s="654"/>
      <c r="Q39" s="654"/>
      <c r="R39" s="654"/>
      <c r="S39" s="654"/>
      <c r="T39" s="654">
        <f t="shared" si="20"/>
        <v>0</v>
      </c>
      <c r="U39" s="654">
        <f t="shared" si="21"/>
        <v>0</v>
      </c>
      <c r="V39" s="655" t="e">
        <f t="shared" si="22"/>
        <v>#DIV/0!</v>
      </c>
      <c r="W39" s="656"/>
      <c r="X39" s="657"/>
      <c r="Y39" s="658"/>
      <c r="Z39" s="659" t="e">
        <f t="shared" si="23"/>
        <v>#DIV/0!</v>
      </c>
      <c r="AB39" s="661" t="e">
        <f t="shared" si="47"/>
        <v>#DIV/0!</v>
      </c>
      <c r="AC39" s="241" t="e">
        <f>V39/(1-AD33)+N("This is a comment: cell U points to Cost+Int per Unit cell")</f>
        <v>#DIV/0!</v>
      </c>
      <c r="AD39" s="662" t="e">
        <f t="shared" si="48"/>
        <v>#DIV/0!</v>
      </c>
      <c r="AF39" s="663" t="e">
        <f t="shared" si="49"/>
        <v>#DIV/0!</v>
      </c>
      <c r="AG39" s="664" t="e">
        <f t="shared" si="50"/>
        <v>#DIV/0!</v>
      </c>
      <c r="AH39" s="664" t="e">
        <f t="shared" si="51"/>
        <v>#DIV/0!</v>
      </c>
      <c r="AJ39" s="693" t="e">
        <f t="shared" si="24"/>
        <v>#DIV/0!</v>
      </c>
      <c r="AK39" s="656"/>
      <c r="AL39" s="327"/>
      <c r="AM39" s="150"/>
      <c r="AO39" s="694"/>
      <c r="AP39" s="668" t="e">
        <f t="shared" si="52"/>
        <v>#DIV/0!</v>
      </c>
      <c r="AR39" s="669">
        <v>0</v>
      </c>
      <c r="AS39" s="670">
        <v>0</v>
      </c>
      <c r="AT39" s="671">
        <v>0</v>
      </c>
      <c r="AU39" s="672">
        <v>0</v>
      </c>
      <c r="AV39" s="695"/>
      <c r="AW39" s="327"/>
      <c r="AX39" s="696"/>
      <c r="AY39" s="327"/>
      <c r="AZ39" s="150"/>
      <c r="BB39" s="675">
        <v>0</v>
      </c>
      <c r="BC39" s="676" t="e">
        <f t="shared" si="25"/>
        <v>#DIV/0!</v>
      </c>
      <c r="BD39" s="677" t="e">
        <f t="shared" si="26"/>
        <v>#DIV/0!</v>
      </c>
      <c r="BE39" s="658" t="e">
        <f t="shared" si="27"/>
        <v>#DIV/0!</v>
      </c>
      <c r="BF39" s="675">
        <v>0</v>
      </c>
      <c r="BG39" s="676" t="e">
        <f t="shared" si="28"/>
        <v>#DIV/0!</v>
      </c>
      <c r="BH39" s="677" t="e">
        <f t="shared" si="29"/>
        <v>#DIV/0!</v>
      </c>
      <c r="BI39" s="697" t="e">
        <f t="shared" si="30"/>
        <v>#DIV/0!</v>
      </c>
      <c r="BJ39" s="675">
        <v>0</v>
      </c>
      <c r="BK39" s="676" t="e">
        <f t="shared" si="31"/>
        <v>#DIV/0!</v>
      </c>
      <c r="BL39" s="677" t="e">
        <f t="shared" si="32"/>
        <v>#DIV/0!</v>
      </c>
      <c r="BM39" s="164" t="e">
        <f t="shared" si="33"/>
        <v>#DIV/0!</v>
      </c>
      <c r="BO39" s="669" t="e">
        <f t="shared" si="34"/>
        <v>#DIV/0!</v>
      </c>
      <c r="BP39" s="670" t="e">
        <f t="shared" si="53"/>
        <v>#DIV/0!</v>
      </c>
      <c r="BQ39" s="671" t="e">
        <f t="shared" si="35"/>
        <v>#DIV/0!</v>
      </c>
      <c r="BR39" s="681" t="e">
        <f t="shared" si="54"/>
        <v>#DIV/0!</v>
      </c>
      <c r="BS39" s="698" t="e">
        <f t="shared" si="36"/>
        <v>#DIV/0!</v>
      </c>
      <c r="BT39" s="683" t="e">
        <f t="shared" si="55"/>
        <v>#DIV/0!</v>
      </c>
      <c r="BV39" s="684" t="e">
        <f t="shared" si="37"/>
        <v>#DIV/0!</v>
      </c>
      <c r="BW39" s="685">
        <f t="shared" si="56"/>
        <v>0</v>
      </c>
      <c r="BX39" s="685" t="e">
        <f t="shared" si="57"/>
        <v>#DIV/0!</v>
      </c>
      <c r="BY39" s="149">
        <f t="shared" si="38"/>
        <v>1</v>
      </c>
      <c r="BZ39" s="686" t="e">
        <f t="shared" si="58"/>
        <v>#DIV/0!</v>
      </c>
      <c r="CB39" s="685" t="e">
        <f t="shared" si="39"/>
        <v>#DIV/0!</v>
      </c>
      <c r="CC39" s="685">
        <f t="shared" si="59"/>
        <v>0</v>
      </c>
      <c r="CD39" s="685">
        <f t="shared" si="40"/>
        <v>0</v>
      </c>
      <c r="CE39" s="685" t="e">
        <f t="shared" si="60"/>
        <v>#DIV/0!</v>
      </c>
      <c r="CF39" s="313">
        <f t="shared" si="41"/>
        <v>1</v>
      </c>
      <c r="CG39" s="685" t="e">
        <f t="shared" si="61"/>
        <v>#DIV/0!</v>
      </c>
      <c r="CI39" s="699">
        <f t="shared" si="42"/>
        <v>0</v>
      </c>
      <c r="CJ39" s="700">
        <f t="shared" si="43"/>
        <v>0</v>
      </c>
      <c r="CK39" s="700">
        <f t="shared" si="62"/>
        <v>0</v>
      </c>
      <c r="CL39" s="149">
        <v>1</v>
      </c>
      <c r="CM39" s="687">
        <f t="shared" si="63"/>
        <v>0</v>
      </c>
      <c r="CO39" s="685">
        <f t="shared" si="44"/>
        <v>0</v>
      </c>
      <c r="CP39" s="685">
        <f t="shared" si="64"/>
        <v>0</v>
      </c>
      <c r="CQ39" s="685">
        <f t="shared" si="45"/>
        <v>0</v>
      </c>
      <c r="CR39" s="685">
        <f t="shared" si="65"/>
        <v>0</v>
      </c>
      <c r="CS39" s="313">
        <f t="shared" si="46"/>
        <v>1</v>
      </c>
      <c r="CT39" s="685">
        <f t="shared" si="66"/>
        <v>0</v>
      </c>
    </row>
    <row r="40" spans="2:98" s="11" customFormat="1">
      <c r="B40" s="688"/>
      <c r="C40" s="689">
        <v>6</v>
      </c>
      <c r="D40" s="690"/>
      <c r="E40" s="690"/>
      <c r="F40" s="691"/>
      <c r="G40" s="691"/>
      <c r="H40" s="692"/>
      <c r="I40" s="692"/>
      <c r="J40" s="692"/>
      <c r="K40" s="692"/>
      <c r="L40" s="692"/>
      <c r="M40" s="654"/>
      <c r="N40" s="654"/>
      <c r="O40" s="654"/>
      <c r="P40" s="654"/>
      <c r="Q40" s="654"/>
      <c r="R40" s="654"/>
      <c r="S40" s="654"/>
      <c r="T40" s="654">
        <f t="shared" si="20"/>
        <v>0</v>
      </c>
      <c r="U40" s="654">
        <f t="shared" si="21"/>
        <v>0</v>
      </c>
      <c r="V40" s="655" t="e">
        <f t="shared" si="22"/>
        <v>#DIV/0!</v>
      </c>
      <c r="W40" s="656"/>
      <c r="X40" s="657"/>
      <c r="Y40" s="658"/>
      <c r="Z40" s="659" t="e">
        <f t="shared" si="23"/>
        <v>#DIV/0!</v>
      </c>
      <c r="AB40" s="661" t="e">
        <f t="shared" si="47"/>
        <v>#DIV/0!</v>
      </c>
      <c r="AC40" s="241" t="e">
        <f>V40/(1-AD33)+N("This is a comment: cell U points to Cost+Int per Unit cell")</f>
        <v>#DIV/0!</v>
      </c>
      <c r="AD40" s="662" t="e">
        <f t="shared" si="48"/>
        <v>#DIV/0!</v>
      </c>
      <c r="AF40" s="663" t="e">
        <f t="shared" si="49"/>
        <v>#DIV/0!</v>
      </c>
      <c r="AG40" s="664" t="e">
        <f t="shared" si="50"/>
        <v>#DIV/0!</v>
      </c>
      <c r="AH40" s="664" t="e">
        <f t="shared" si="51"/>
        <v>#DIV/0!</v>
      </c>
      <c r="AJ40" s="693" t="e">
        <f t="shared" si="24"/>
        <v>#DIV/0!</v>
      </c>
      <c r="AK40" s="656"/>
      <c r="AL40" s="327"/>
      <c r="AM40" s="150"/>
      <c r="AO40" s="694"/>
      <c r="AP40" s="668" t="e">
        <f t="shared" si="52"/>
        <v>#DIV/0!</v>
      </c>
      <c r="AR40" s="669">
        <v>0</v>
      </c>
      <c r="AS40" s="670">
        <v>0</v>
      </c>
      <c r="AT40" s="671">
        <v>0</v>
      </c>
      <c r="AU40" s="672">
        <v>0</v>
      </c>
      <c r="AV40" s="695"/>
      <c r="AW40" s="327"/>
      <c r="AX40" s="696"/>
      <c r="AY40" s="327"/>
      <c r="AZ40" s="150"/>
      <c r="BB40" s="675">
        <v>0</v>
      </c>
      <c r="BC40" s="676" t="e">
        <f t="shared" si="25"/>
        <v>#DIV/0!</v>
      </c>
      <c r="BD40" s="677" t="e">
        <f t="shared" si="26"/>
        <v>#DIV/0!</v>
      </c>
      <c r="BE40" s="658" t="e">
        <f t="shared" si="27"/>
        <v>#DIV/0!</v>
      </c>
      <c r="BF40" s="675">
        <v>0</v>
      </c>
      <c r="BG40" s="676" t="e">
        <f t="shared" si="28"/>
        <v>#DIV/0!</v>
      </c>
      <c r="BH40" s="677" t="e">
        <f t="shared" si="29"/>
        <v>#DIV/0!</v>
      </c>
      <c r="BI40" s="697" t="e">
        <f t="shared" si="30"/>
        <v>#DIV/0!</v>
      </c>
      <c r="BJ40" s="675">
        <v>0</v>
      </c>
      <c r="BK40" s="676" t="e">
        <f t="shared" si="31"/>
        <v>#DIV/0!</v>
      </c>
      <c r="BL40" s="677" t="e">
        <f t="shared" si="32"/>
        <v>#DIV/0!</v>
      </c>
      <c r="BM40" s="164" t="e">
        <f t="shared" si="33"/>
        <v>#DIV/0!</v>
      </c>
      <c r="BO40" s="669" t="e">
        <f t="shared" si="34"/>
        <v>#DIV/0!</v>
      </c>
      <c r="BP40" s="670" t="e">
        <f t="shared" si="53"/>
        <v>#DIV/0!</v>
      </c>
      <c r="BQ40" s="671" t="e">
        <f t="shared" si="35"/>
        <v>#DIV/0!</v>
      </c>
      <c r="BR40" s="681" t="e">
        <f t="shared" si="54"/>
        <v>#DIV/0!</v>
      </c>
      <c r="BS40" s="698" t="e">
        <f t="shared" si="36"/>
        <v>#DIV/0!</v>
      </c>
      <c r="BT40" s="683" t="e">
        <f t="shared" si="55"/>
        <v>#DIV/0!</v>
      </c>
      <c r="BV40" s="684" t="e">
        <f t="shared" si="37"/>
        <v>#DIV/0!</v>
      </c>
      <c r="BW40" s="685">
        <f t="shared" si="56"/>
        <v>0</v>
      </c>
      <c r="BX40" s="685" t="e">
        <f t="shared" si="57"/>
        <v>#DIV/0!</v>
      </c>
      <c r="BY40" s="149">
        <f t="shared" si="38"/>
        <v>1</v>
      </c>
      <c r="BZ40" s="686" t="e">
        <f t="shared" si="58"/>
        <v>#DIV/0!</v>
      </c>
      <c r="CB40" s="685" t="e">
        <f t="shared" si="39"/>
        <v>#DIV/0!</v>
      </c>
      <c r="CC40" s="685">
        <f t="shared" si="59"/>
        <v>0</v>
      </c>
      <c r="CD40" s="685">
        <f t="shared" si="40"/>
        <v>0</v>
      </c>
      <c r="CE40" s="685" t="e">
        <f t="shared" si="60"/>
        <v>#DIV/0!</v>
      </c>
      <c r="CF40" s="313">
        <f t="shared" si="41"/>
        <v>1</v>
      </c>
      <c r="CG40" s="685" t="e">
        <f t="shared" si="61"/>
        <v>#DIV/0!</v>
      </c>
      <c r="CI40" s="699">
        <f t="shared" si="42"/>
        <v>0</v>
      </c>
      <c r="CJ40" s="700">
        <f t="shared" si="43"/>
        <v>0</v>
      </c>
      <c r="CK40" s="700">
        <f t="shared" si="62"/>
        <v>0</v>
      </c>
      <c r="CL40" s="149">
        <v>1</v>
      </c>
      <c r="CM40" s="687">
        <f t="shared" si="63"/>
        <v>0</v>
      </c>
      <c r="CO40" s="685">
        <f t="shared" si="44"/>
        <v>0</v>
      </c>
      <c r="CP40" s="685">
        <f t="shared" si="64"/>
        <v>0</v>
      </c>
      <c r="CQ40" s="685">
        <f t="shared" si="45"/>
        <v>0</v>
      </c>
      <c r="CR40" s="685">
        <f t="shared" si="65"/>
        <v>0</v>
      </c>
      <c r="CS40" s="313">
        <f t="shared" si="46"/>
        <v>1</v>
      </c>
      <c r="CT40" s="685">
        <f t="shared" si="66"/>
        <v>0</v>
      </c>
    </row>
    <row r="41" spans="2:98" s="11" customFormat="1">
      <c r="B41" s="688"/>
      <c r="C41" s="689">
        <v>7</v>
      </c>
      <c r="D41" s="690"/>
      <c r="E41" s="690"/>
      <c r="F41" s="691"/>
      <c r="G41" s="691"/>
      <c r="H41" s="692"/>
      <c r="I41" s="692"/>
      <c r="J41" s="692"/>
      <c r="K41" s="692"/>
      <c r="L41" s="692"/>
      <c r="M41" s="654"/>
      <c r="N41" s="654"/>
      <c r="O41" s="654"/>
      <c r="P41" s="654"/>
      <c r="Q41" s="654"/>
      <c r="R41" s="654"/>
      <c r="S41" s="654"/>
      <c r="T41" s="654">
        <f t="shared" si="20"/>
        <v>0</v>
      </c>
      <c r="U41" s="654">
        <f t="shared" si="21"/>
        <v>0</v>
      </c>
      <c r="V41" s="655" t="e">
        <f t="shared" si="22"/>
        <v>#DIV/0!</v>
      </c>
      <c r="W41" s="656"/>
      <c r="X41" s="657"/>
      <c r="Y41" s="658"/>
      <c r="Z41" s="659" t="e">
        <f t="shared" si="23"/>
        <v>#DIV/0!</v>
      </c>
      <c r="AB41" s="661" t="e">
        <f t="shared" si="47"/>
        <v>#DIV/0!</v>
      </c>
      <c r="AC41" s="241" t="e">
        <f>V41/(1-AD33)+N("This is a comment: cell U points to Cost+Int per Unit cell")</f>
        <v>#DIV/0!</v>
      </c>
      <c r="AD41" s="662" t="e">
        <f t="shared" si="48"/>
        <v>#DIV/0!</v>
      </c>
      <c r="AF41" s="663" t="e">
        <f t="shared" si="49"/>
        <v>#DIV/0!</v>
      </c>
      <c r="AG41" s="664" t="e">
        <f t="shared" si="50"/>
        <v>#DIV/0!</v>
      </c>
      <c r="AH41" s="664" t="e">
        <f t="shared" si="51"/>
        <v>#DIV/0!</v>
      </c>
      <c r="AJ41" s="693" t="e">
        <f t="shared" si="24"/>
        <v>#DIV/0!</v>
      </c>
      <c r="AK41" s="656"/>
      <c r="AL41" s="327"/>
      <c r="AM41" s="150"/>
      <c r="AO41" s="694"/>
      <c r="AP41" s="668" t="e">
        <f t="shared" si="52"/>
        <v>#DIV/0!</v>
      </c>
      <c r="AR41" s="669">
        <v>0</v>
      </c>
      <c r="AS41" s="670">
        <v>0</v>
      </c>
      <c r="AT41" s="671">
        <v>0</v>
      </c>
      <c r="AU41" s="672">
        <v>0</v>
      </c>
      <c r="AV41" s="695"/>
      <c r="AW41" s="327"/>
      <c r="AX41" s="696"/>
      <c r="AY41" s="327"/>
      <c r="AZ41" s="150"/>
      <c r="BB41" s="675">
        <v>0</v>
      </c>
      <c r="BC41" s="676" t="e">
        <f t="shared" si="25"/>
        <v>#DIV/0!</v>
      </c>
      <c r="BD41" s="677" t="e">
        <f t="shared" si="26"/>
        <v>#DIV/0!</v>
      </c>
      <c r="BE41" s="658" t="e">
        <f t="shared" si="27"/>
        <v>#DIV/0!</v>
      </c>
      <c r="BF41" s="675">
        <v>0</v>
      </c>
      <c r="BG41" s="676" t="e">
        <f t="shared" si="28"/>
        <v>#DIV/0!</v>
      </c>
      <c r="BH41" s="677" t="e">
        <f t="shared" si="29"/>
        <v>#DIV/0!</v>
      </c>
      <c r="BI41" s="697" t="e">
        <f t="shared" si="30"/>
        <v>#DIV/0!</v>
      </c>
      <c r="BJ41" s="675">
        <v>0</v>
      </c>
      <c r="BK41" s="676" t="e">
        <f t="shared" si="31"/>
        <v>#DIV/0!</v>
      </c>
      <c r="BL41" s="677" t="e">
        <f t="shared" si="32"/>
        <v>#DIV/0!</v>
      </c>
      <c r="BM41" s="164" t="e">
        <f t="shared" si="33"/>
        <v>#DIV/0!</v>
      </c>
      <c r="BO41" s="669" t="e">
        <f t="shared" si="34"/>
        <v>#DIV/0!</v>
      </c>
      <c r="BP41" s="670" t="e">
        <f t="shared" si="53"/>
        <v>#DIV/0!</v>
      </c>
      <c r="BQ41" s="671" t="e">
        <f t="shared" si="35"/>
        <v>#DIV/0!</v>
      </c>
      <c r="BR41" s="681" t="e">
        <f t="shared" si="54"/>
        <v>#DIV/0!</v>
      </c>
      <c r="BS41" s="698" t="e">
        <f t="shared" si="36"/>
        <v>#DIV/0!</v>
      </c>
      <c r="BT41" s="683" t="e">
        <f t="shared" si="55"/>
        <v>#DIV/0!</v>
      </c>
      <c r="BV41" s="684" t="e">
        <f t="shared" si="37"/>
        <v>#DIV/0!</v>
      </c>
      <c r="BW41" s="685">
        <f t="shared" si="56"/>
        <v>0</v>
      </c>
      <c r="BX41" s="685" t="e">
        <f t="shared" si="57"/>
        <v>#DIV/0!</v>
      </c>
      <c r="BY41" s="149">
        <f t="shared" si="38"/>
        <v>1</v>
      </c>
      <c r="BZ41" s="686" t="e">
        <f t="shared" si="58"/>
        <v>#DIV/0!</v>
      </c>
      <c r="CB41" s="685" t="e">
        <f t="shared" si="39"/>
        <v>#DIV/0!</v>
      </c>
      <c r="CC41" s="685">
        <f t="shared" si="59"/>
        <v>0</v>
      </c>
      <c r="CD41" s="685">
        <f t="shared" si="40"/>
        <v>0</v>
      </c>
      <c r="CE41" s="685" t="e">
        <f t="shared" si="60"/>
        <v>#DIV/0!</v>
      </c>
      <c r="CF41" s="313">
        <f t="shared" si="41"/>
        <v>1</v>
      </c>
      <c r="CG41" s="685" t="e">
        <f t="shared" si="61"/>
        <v>#DIV/0!</v>
      </c>
      <c r="CI41" s="699">
        <f t="shared" si="42"/>
        <v>0</v>
      </c>
      <c r="CJ41" s="700">
        <f t="shared" si="43"/>
        <v>0</v>
      </c>
      <c r="CK41" s="700">
        <f t="shared" si="62"/>
        <v>0</v>
      </c>
      <c r="CL41" s="149">
        <v>1</v>
      </c>
      <c r="CM41" s="687">
        <f t="shared" si="63"/>
        <v>0</v>
      </c>
      <c r="CO41" s="685">
        <f t="shared" si="44"/>
        <v>0</v>
      </c>
      <c r="CP41" s="685">
        <f t="shared" si="64"/>
        <v>0</v>
      </c>
      <c r="CQ41" s="685">
        <f t="shared" si="45"/>
        <v>0</v>
      </c>
      <c r="CR41" s="685">
        <f t="shared" si="65"/>
        <v>0</v>
      </c>
      <c r="CS41" s="313">
        <f t="shared" si="46"/>
        <v>1</v>
      </c>
      <c r="CT41" s="685">
        <f t="shared" si="66"/>
        <v>0</v>
      </c>
    </row>
    <row r="42" spans="2:98" s="11" customFormat="1">
      <c r="B42" s="688"/>
      <c r="C42" s="689">
        <v>8</v>
      </c>
      <c r="D42" s="690"/>
      <c r="E42" s="690"/>
      <c r="F42" s="691"/>
      <c r="G42" s="691"/>
      <c r="H42" s="692"/>
      <c r="I42" s="692"/>
      <c r="J42" s="692"/>
      <c r="K42" s="692"/>
      <c r="L42" s="692"/>
      <c r="M42" s="654"/>
      <c r="N42" s="654"/>
      <c r="O42" s="654"/>
      <c r="P42" s="654"/>
      <c r="Q42" s="654"/>
      <c r="R42" s="654"/>
      <c r="S42" s="654"/>
      <c r="T42" s="654">
        <f t="shared" si="20"/>
        <v>0</v>
      </c>
      <c r="U42" s="654">
        <f t="shared" si="21"/>
        <v>0</v>
      </c>
      <c r="V42" s="655" t="e">
        <f t="shared" si="22"/>
        <v>#DIV/0!</v>
      </c>
      <c r="W42" s="656"/>
      <c r="X42" s="657"/>
      <c r="Y42" s="658"/>
      <c r="Z42" s="659" t="e">
        <f t="shared" si="23"/>
        <v>#DIV/0!</v>
      </c>
      <c r="AB42" s="661" t="e">
        <f t="shared" si="47"/>
        <v>#DIV/0!</v>
      </c>
      <c r="AC42" s="241" t="e">
        <f>V42/(1-AD33)+N("This is a comment: cell U points to Cost+Int per Unit cell")</f>
        <v>#DIV/0!</v>
      </c>
      <c r="AD42" s="662" t="e">
        <f t="shared" si="48"/>
        <v>#DIV/0!</v>
      </c>
      <c r="AF42" s="663" t="e">
        <f t="shared" si="49"/>
        <v>#DIV/0!</v>
      </c>
      <c r="AG42" s="664" t="e">
        <f t="shared" si="50"/>
        <v>#DIV/0!</v>
      </c>
      <c r="AH42" s="664" t="e">
        <f t="shared" si="51"/>
        <v>#DIV/0!</v>
      </c>
      <c r="AJ42" s="693" t="e">
        <f t="shared" si="24"/>
        <v>#DIV/0!</v>
      </c>
      <c r="AK42" s="656"/>
      <c r="AL42" s="327"/>
      <c r="AM42" s="150"/>
      <c r="AO42" s="694"/>
      <c r="AP42" s="668" t="e">
        <f t="shared" si="52"/>
        <v>#DIV/0!</v>
      </c>
      <c r="AR42" s="669">
        <v>0</v>
      </c>
      <c r="AS42" s="670">
        <v>0</v>
      </c>
      <c r="AT42" s="671">
        <v>0</v>
      </c>
      <c r="AU42" s="672">
        <v>0</v>
      </c>
      <c r="AV42" s="695"/>
      <c r="AW42" s="327"/>
      <c r="AX42" s="696"/>
      <c r="AY42" s="327"/>
      <c r="AZ42" s="150"/>
      <c r="BB42" s="675">
        <v>0</v>
      </c>
      <c r="BC42" s="676" t="e">
        <f t="shared" si="25"/>
        <v>#DIV/0!</v>
      </c>
      <c r="BD42" s="677" t="e">
        <f t="shared" si="26"/>
        <v>#DIV/0!</v>
      </c>
      <c r="BE42" s="658" t="e">
        <f t="shared" si="27"/>
        <v>#DIV/0!</v>
      </c>
      <c r="BF42" s="675">
        <v>0</v>
      </c>
      <c r="BG42" s="676" t="e">
        <f t="shared" si="28"/>
        <v>#DIV/0!</v>
      </c>
      <c r="BH42" s="677" t="e">
        <f t="shared" si="29"/>
        <v>#DIV/0!</v>
      </c>
      <c r="BI42" s="697" t="e">
        <f t="shared" si="30"/>
        <v>#DIV/0!</v>
      </c>
      <c r="BJ42" s="675">
        <v>0</v>
      </c>
      <c r="BK42" s="676" t="e">
        <f t="shared" si="31"/>
        <v>#DIV/0!</v>
      </c>
      <c r="BL42" s="677" t="e">
        <f t="shared" si="32"/>
        <v>#DIV/0!</v>
      </c>
      <c r="BM42" s="164" t="e">
        <f t="shared" si="33"/>
        <v>#DIV/0!</v>
      </c>
      <c r="BO42" s="669" t="e">
        <f t="shared" si="34"/>
        <v>#DIV/0!</v>
      </c>
      <c r="BP42" s="670" t="e">
        <f t="shared" si="53"/>
        <v>#DIV/0!</v>
      </c>
      <c r="BQ42" s="671" t="e">
        <f t="shared" si="35"/>
        <v>#DIV/0!</v>
      </c>
      <c r="BR42" s="681" t="e">
        <f t="shared" si="54"/>
        <v>#DIV/0!</v>
      </c>
      <c r="BS42" s="698" t="e">
        <f t="shared" si="36"/>
        <v>#DIV/0!</v>
      </c>
      <c r="BT42" s="683" t="e">
        <f t="shared" si="55"/>
        <v>#DIV/0!</v>
      </c>
      <c r="BV42" s="684" t="e">
        <f t="shared" si="37"/>
        <v>#DIV/0!</v>
      </c>
      <c r="BW42" s="685">
        <f t="shared" si="56"/>
        <v>0</v>
      </c>
      <c r="BX42" s="685" t="e">
        <f t="shared" si="57"/>
        <v>#DIV/0!</v>
      </c>
      <c r="BY42" s="149">
        <f t="shared" si="38"/>
        <v>1</v>
      </c>
      <c r="BZ42" s="686" t="e">
        <f t="shared" si="58"/>
        <v>#DIV/0!</v>
      </c>
      <c r="CB42" s="685" t="e">
        <f t="shared" si="39"/>
        <v>#DIV/0!</v>
      </c>
      <c r="CC42" s="685">
        <f t="shared" si="59"/>
        <v>0</v>
      </c>
      <c r="CD42" s="685">
        <f t="shared" si="40"/>
        <v>0</v>
      </c>
      <c r="CE42" s="685" t="e">
        <f t="shared" si="60"/>
        <v>#DIV/0!</v>
      </c>
      <c r="CF42" s="313">
        <f t="shared" si="41"/>
        <v>1</v>
      </c>
      <c r="CG42" s="685" t="e">
        <f t="shared" si="61"/>
        <v>#DIV/0!</v>
      </c>
      <c r="CI42" s="699">
        <f t="shared" si="42"/>
        <v>0</v>
      </c>
      <c r="CJ42" s="700">
        <f t="shared" si="43"/>
        <v>0</v>
      </c>
      <c r="CK42" s="700">
        <f t="shared" si="62"/>
        <v>0</v>
      </c>
      <c r="CL42" s="149">
        <v>1</v>
      </c>
      <c r="CM42" s="687">
        <f t="shared" si="63"/>
        <v>0</v>
      </c>
      <c r="CO42" s="685">
        <f t="shared" si="44"/>
        <v>0</v>
      </c>
      <c r="CP42" s="685">
        <f t="shared" si="64"/>
        <v>0</v>
      </c>
      <c r="CQ42" s="685">
        <f t="shared" si="45"/>
        <v>0</v>
      </c>
      <c r="CR42" s="685">
        <f t="shared" si="65"/>
        <v>0</v>
      </c>
      <c r="CS42" s="313">
        <f t="shared" si="46"/>
        <v>1</v>
      </c>
      <c r="CT42" s="685">
        <f t="shared" si="66"/>
        <v>0</v>
      </c>
    </row>
    <row r="43" spans="2:98" s="11" customFormat="1">
      <c r="B43" s="688"/>
      <c r="C43" s="689">
        <v>9</v>
      </c>
      <c r="D43" s="690"/>
      <c r="E43" s="651"/>
      <c r="F43" s="691"/>
      <c r="G43" s="691"/>
      <c r="H43" s="692"/>
      <c r="I43" s="692"/>
      <c r="J43" s="692"/>
      <c r="K43" s="692"/>
      <c r="L43" s="692"/>
      <c r="M43" s="654"/>
      <c r="N43" s="654"/>
      <c r="O43" s="654"/>
      <c r="P43" s="654"/>
      <c r="Q43" s="654"/>
      <c r="R43" s="654"/>
      <c r="S43" s="654"/>
      <c r="T43" s="654">
        <f t="shared" si="20"/>
        <v>0</v>
      </c>
      <c r="U43" s="654">
        <f t="shared" si="21"/>
        <v>0</v>
      </c>
      <c r="V43" s="655" t="e">
        <f t="shared" si="22"/>
        <v>#DIV/0!</v>
      </c>
      <c r="W43" s="656"/>
      <c r="X43" s="657"/>
      <c r="Y43" s="658"/>
      <c r="Z43" s="659" t="e">
        <f t="shared" si="23"/>
        <v>#DIV/0!</v>
      </c>
      <c r="AB43" s="661" t="e">
        <f t="shared" si="47"/>
        <v>#DIV/0!</v>
      </c>
      <c r="AC43" s="241" t="e">
        <f>V43/(1-AD33)+N("This is a comment: cell U points to Cost+Int per Unit cell")</f>
        <v>#DIV/0!</v>
      </c>
      <c r="AD43" s="662" t="e">
        <f t="shared" si="48"/>
        <v>#DIV/0!</v>
      </c>
      <c r="AF43" s="663" t="e">
        <f t="shared" si="49"/>
        <v>#DIV/0!</v>
      </c>
      <c r="AG43" s="664" t="e">
        <f t="shared" si="50"/>
        <v>#DIV/0!</v>
      </c>
      <c r="AH43" s="664" t="e">
        <f t="shared" si="51"/>
        <v>#DIV/0!</v>
      </c>
      <c r="AJ43" s="693" t="e">
        <f t="shared" si="24"/>
        <v>#DIV/0!</v>
      </c>
      <c r="AK43" s="656"/>
      <c r="AL43" s="327"/>
      <c r="AM43" s="150"/>
      <c r="AO43" s="694"/>
      <c r="AP43" s="668" t="e">
        <f t="shared" si="52"/>
        <v>#DIV/0!</v>
      </c>
      <c r="AR43" s="669">
        <v>0</v>
      </c>
      <c r="AS43" s="670">
        <v>0</v>
      </c>
      <c r="AT43" s="671">
        <v>0</v>
      </c>
      <c r="AU43" s="672">
        <v>0</v>
      </c>
      <c r="AV43" s="695"/>
      <c r="AW43" s="327"/>
      <c r="AX43" s="696"/>
      <c r="AY43" s="327"/>
      <c r="AZ43" s="150"/>
      <c r="BB43" s="675">
        <v>0</v>
      </c>
      <c r="BC43" s="676" t="e">
        <f t="shared" si="25"/>
        <v>#DIV/0!</v>
      </c>
      <c r="BD43" s="677" t="e">
        <f t="shared" si="26"/>
        <v>#DIV/0!</v>
      </c>
      <c r="BE43" s="658" t="e">
        <f t="shared" si="27"/>
        <v>#DIV/0!</v>
      </c>
      <c r="BF43" s="675">
        <v>0</v>
      </c>
      <c r="BG43" s="676" t="e">
        <f t="shared" si="28"/>
        <v>#DIV/0!</v>
      </c>
      <c r="BH43" s="677" t="e">
        <f t="shared" si="29"/>
        <v>#DIV/0!</v>
      </c>
      <c r="BI43" s="697" t="e">
        <f t="shared" si="30"/>
        <v>#DIV/0!</v>
      </c>
      <c r="BJ43" s="675">
        <v>0</v>
      </c>
      <c r="BK43" s="676" t="e">
        <f t="shared" si="31"/>
        <v>#DIV/0!</v>
      </c>
      <c r="BL43" s="677" t="e">
        <f t="shared" si="32"/>
        <v>#DIV/0!</v>
      </c>
      <c r="BM43" s="164" t="e">
        <f t="shared" si="33"/>
        <v>#DIV/0!</v>
      </c>
      <c r="BO43" s="669" t="e">
        <f t="shared" si="34"/>
        <v>#DIV/0!</v>
      </c>
      <c r="BP43" s="670" t="e">
        <f t="shared" si="53"/>
        <v>#DIV/0!</v>
      </c>
      <c r="BQ43" s="671" t="e">
        <f t="shared" si="35"/>
        <v>#DIV/0!</v>
      </c>
      <c r="BR43" s="681" t="e">
        <f t="shared" si="54"/>
        <v>#DIV/0!</v>
      </c>
      <c r="BS43" s="698" t="e">
        <f t="shared" si="36"/>
        <v>#DIV/0!</v>
      </c>
      <c r="BT43" s="683" t="e">
        <f t="shared" si="55"/>
        <v>#DIV/0!</v>
      </c>
      <c r="BV43" s="684" t="e">
        <f t="shared" si="37"/>
        <v>#DIV/0!</v>
      </c>
      <c r="BW43" s="685">
        <f t="shared" si="56"/>
        <v>0</v>
      </c>
      <c r="BX43" s="685" t="e">
        <f t="shared" si="57"/>
        <v>#DIV/0!</v>
      </c>
      <c r="BY43" s="149">
        <f t="shared" si="38"/>
        <v>1</v>
      </c>
      <c r="BZ43" s="686" t="e">
        <f t="shared" si="58"/>
        <v>#DIV/0!</v>
      </c>
      <c r="CB43" s="685" t="e">
        <f t="shared" si="39"/>
        <v>#DIV/0!</v>
      </c>
      <c r="CC43" s="685">
        <f t="shared" si="59"/>
        <v>0</v>
      </c>
      <c r="CD43" s="685">
        <f t="shared" si="40"/>
        <v>0</v>
      </c>
      <c r="CE43" s="685" t="e">
        <f t="shared" si="60"/>
        <v>#DIV/0!</v>
      </c>
      <c r="CF43" s="313">
        <f t="shared" si="41"/>
        <v>1</v>
      </c>
      <c r="CG43" s="685" t="e">
        <f t="shared" si="61"/>
        <v>#DIV/0!</v>
      </c>
      <c r="CI43" s="699">
        <f t="shared" si="42"/>
        <v>0</v>
      </c>
      <c r="CJ43" s="700">
        <f t="shared" si="43"/>
        <v>0</v>
      </c>
      <c r="CK43" s="700">
        <f t="shared" si="62"/>
        <v>0</v>
      </c>
      <c r="CL43" s="149">
        <v>1</v>
      </c>
      <c r="CM43" s="687">
        <f t="shared" si="63"/>
        <v>0</v>
      </c>
      <c r="CO43" s="685">
        <f t="shared" si="44"/>
        <v>0</v>
      </c>
      <c r="CP43" s="685">
        <f t="shared" si="64"/>
        <v>0</v>
      </c>
      <c r="CQ43" s="685">
        <f t="shared" si="45"/>
        <v>0</v>
      </c>
      <c r="CR43" s="685">
        <f t="shared" si="65"/>
        <v>0</v>
      </c>
      <c r="CS43" s="313">
        <f t="shared" si="46"/>
        <v>1</v>
      </c>
      <c r="CT43" s="685">
        <f t="shared" si="66"/>
        <v>0</v>
      </c>
    </row>
    <row r="44" spans="2:98" s="11" customFormat="1">
      <c r="B44" s="688"/>
      <c r="C44" s="689">
        <v>10</v>
      </c>
      <c r="D44" s="690"/>
      <c r="E44" s="690"/>
      <c r="F44" s="691"/>
      <c r="G44" s="691"/>
      <c r="H44" s="692"/>
      <c r="I44" s="692"/>
      <c r="J44" s="692"/>
      <c r="K44" s="692"/>
      <c r="L44" s="692"/>
      <c r="M44" s="701"/>
      <c r="N44" s="701"/>
      <c r="O44" s="701"/>
      <c r="P44" s="701"/>
      <c r="Q44" s="701"/>
      <c r="R44" s="701"/>
      <c r="S44" s="701"/>
      <c r="T44" s="701">
        <f t="shared" si="20"/>
        <v>0</v>
      </c>
      <c r="U44" s="701">
        <f t="shared" si="21"/>
        <v>0</v>
      </c>
      <c r="V44" s="702" t="e">
        <f t="shared" si="22"/>
        <v>#DIV/0!</v>
      </c>
      <c r="W44" s="703"/>
      <c r="X44" s="657"/>
      <c r="Y44" s="704"/>
      <c r="Z44" s="659" t="e">
        <f t="shared" si="23"/>
        <v>#DIV/0!</v>
      </c>
      <c r="AB44" s="661" t="e">
        <f t="shared" si="47"/>
        <v>#DIV/0!</v>
      </c>
      <c r="AC44" s="241" t="e">
        <f>V44/(1-AD33)+N("This is a comment: cell U points to Cost+Int per Unit cell")</f>
        <v>#DIV/0!</v>
      </c>
      <c r="AD44" s="662" t="e">
        <f t="shared" si="48"/>
        <v>#DIV/0!</v>
      </c>
      <c r="AF44" s="663" t="e">
        <f t="shared" si="49"/>
        <v>#DIV/0!</v>
      </c>
      <c r="AG44" s="664" t="e">
        <f t="shared" si="50"/>
        <v>#DIV/0!</v>
      </c>
      <c r="AH44" s="664" t="e">
        <f t="shared" si="51"/>
        <v>#DIV/0!</v>
      </c>
      <c r="AJ44" s="693" t="e">
        <f t="shared" si="24"/>
        <v>#DIV/0!</v>
      </c>
      <c r="AK44" s="703"/>
      <c r="AL44" s="327"/>
      <c r="AM44" s="150"/>
      <c r="AO44" s="694"/>
      <c r="AP44" s="668" t="e">
        <f t="shared" si="52"/>
        <v>#DIV/0!</v>
      </c>
      <c r="AR44" s="669">
        <v>0</v>
      </c>
      <c r="AS44" s="670">
        <v>0</v>
      </c>
      <c r="AT44" s="671">
        <v>0</v>
      </c>
      <c r="AU44" s="672">
        <v>0</v>
      </c>
      <c r="AV44" s="695"/>
      <c r="AW44" s="327"/>
      <c r="AX44" s="696"/>
      <c r="AY44" s="327"/>
      <c r="AZ44" s="150"/>
      <c r="BB44" s="705">
        <v>0</v>
      </c>
      <c r="BC44" s="676" t="e">
        <f t="shared" si="25"/>
        <v>#DIV/0!</v>
      </c>
      <c r="BD44" s="706" t="e">
        <f t="shared" si="26"/>
        <v>#DIV/0!</v>
      </c>
      <c r="BE44" s="704" t="e">
        <f t="shared" si="27"/>
        <v>#DIV/0!</v>
      </c>
      <c r="BF44" s="705">
        <v>0</v>
      </c>
      <c r="BG44" s="676" t="e">
        <f t="shared" si="28"/>
        <v>#DIV/0!</v>
      </c>
      <c r="BH44" s="706" t="e">
        <f t="shared" si="29"/>
        <v>#DIV/0!</v>
      </c>
      <c r="BI44" s="707" t="e">
        <f t="shared" si="30"/>
        <v>#DIV/0!</v>
      </c>
      <c r="BJ44" s="675">
        <v>0</v>
      </c>
      <c r="BK44" s="676" t="e">
        <f t="shared" si="31"/>
        <v>#DIV/0!</v>
      </c>
      <c r="BL44" s="677" t="e">
        <f t="shared" si="32"/>
        <v>#DIV/0!</v>
      </c>
      <c r="BM44" s="164" t="e">
        <f t="shared" si="33"/>
        <v>#DIV/0!</v>
      </c>
      <c r="BO44" s="708" t="e">
        <f t="shared" si="34"/>
        <v>#DIV/0!</v>
      </c>
      <c r="BP44" s="670" t="e">
        <f t="shared" si="53"/>
        <v>#DIV/0!</v>
      </c>
      <c r="BQ44" s="709" t="e">
        <f t="shared" si="35"/>
        <v>#DIV/0!</v>
      </c>
      <c r="BR44" s="681" t="e">
        <f t="shared" si="54"/>
        <v>#DIV/0!</v>
      </c>
      <c r="BS44" s="710" t="e">
        <f t="shared" si="36"/>
        <v>#DIV/0!</v>
      </c>
      <c r="BT44" s="683" t="e">
        <f t="shared" si="55"/>
        <v>#DIV/0!</v>
      </c>
      <c r="BV44" s="684" t="e">
        <f t="shared" si="37"/>
        <v>#DIV/0!</v>
      </c>
      <c r="BW44" s="685">
        <f t="shared" si="56"/>
        <v>0</v>
      </c>
      <c r="BX44" s="685" t="e">
        <f t="shared" si="57"/>
        <v>#DIV/0!</v>
      </c>
      <c r="BY44" s="149">
        <f t="shared" si="38"/>
        <v>1</v>
      </c>
      <c r="BZ44" s="686" t="e">
        <f t="shared" si="58"/>
        <v>#DIV/0!</v>
      </c>
      <c r="CB44" s="685" t="e">
        <f t="shared" si="39"/>
        <v>#DIV/0!</v>
      </c>
      <c r="CC44" s="685">
        <f t="shared" si="59"/>
        <v>0</v>
      </c>
      <c r="CD44" s="685">
        <f t="shared" si="40"/>
        <v>0</v>
      </c>
      <c r="CE44" s="685" t="e">
        <f t="shared" si="60"/>
        <v>#DIV/0!</v>
      </c>
      <c r="CF44" s="313">
        <f t="shared" si="41"/>
        <v>1</v>
      </c>
      <c r="CG44" s="685" t="e">
        <f t="shared" si="61"/>
        <v>#DIV/0!</v>
      </c>
      <c r="CI44" s="699">
        <f t="shared" si="42"/>
        <v>0</v>
      </c>
      <c r="CJ44" s="700">
        <f t="shared" si="43"/>
        <v>0</v>
      </c>
      <c r="CK44" s="700">
        <f t="shared" si="62"/>
        <v>0</v>
      </c>
      <c r="CL44" s="149">
        <v>1</v>
      </c>
      <c r="CM44" s="687">
        <f t="shared" si="63"/>
        <v>0</v>
      </c>
      <c r="CO44" s="685">
        <f t="shared" si="44"/>
        <v>0</v>
      </c>
      <c r="CP44" s="685">
        <f t="shared" si="64"/>
        <v>0</v>
      </c>
      <c r="CQ44" s="685">
        <f t="shared" si="45"/>
        <v>0</v>
      </c>
      <c r="CR44" s="685">
        <f t="shared" si="65"/>
        <v>0</v>
      </c>
      <c r="CS44" s="313">
        <f t="shared" si="46"/>
        <v>1</v>
      </c>
      <c r="CT44" s="685">
        <f t="shared" si="66"/>
        <v>0</v>
      </c>
    </row>
    <row r="45" spans="2:98" s="11" customFormat="1">
      <c r="B45" s="688"/>
      <c r="C45" s="689">
        <v>11</v>
      </c>
      <c r="D45" s="690"/>
      <c r="E45" s="690"/>
      <c r="F45" s="691"/>
      <c r="G45" s="691"/>
      <c r="H45" s="692"/>
      <c r="I45" s="692"/>
      <c r="J45" s="692"/>
      <c r="K45" s="692"/>
      <c r="L45" s="692"/>
      <c r="M45" s="701"/>
      <c r="N45" s="701"/>
      <c r="O45" s="701"/>
      <c r="P45" s="701"/>
      <c r="Q45" s="701"/>
      <c r="R45" s="701"/>
      <c r="S45" s="701"/>
      <c r="T45" s="701">
        <f t="shared" si="20"/>
        <v>0</v>
      </c>
      <c r="U45" s="701">
        <f t="shared" si="21"/>
        <v>0</v>
      </c>
      <c r="V45" s="702" t="e">
        <f t="shared" si="22"/>
        <v>#DIV/0!</v>
      </c>
      <c r="W45" s="703"/>
      <c r="X45" s="657"/>
      <c r="Y45" s="704"/>
      <c r="Z45" s="659" t="e">
        <f t="shared" si="23"/>
        <v>#DIV/0!</v>
      </c>
      <c r="AB45" s="661" t="e">
        <f t="shared" si="47"/>
        <v>#DIV/0!</v>
      </c>
      <c r="AC45" s="241" t="e">
        <f>V45/(1-AD33)+N("This is a comment: cell U points to Cost+Int per Unit cell")</f>
        <v>#DIV/0!</v>
      </c>
      <c r="AD45" s="662" t="e">
        <f t="shared" si="48"/>
        <v>#DIV/0!</v>
      </c>
      <c r="AF45" s="663" t="e">
        <f t="shared" si="49"/>
        <v>#DIV/0!</v>
      </c>
      <c r="AG45" s="664" t="e">
        <f t="shared" si="50"/>
        <v>#DIV/0!</v>
      </c>
      <c r="AH45" s="664" t="e">
        <f t="shared" si="51"/>
        <v>#DIV/0!</v>
      </c>
      <c r="AJ45" s="693" t="e">
        <f t="shared" si="24"/>
        <v>#DIV/0!</v>
      </c>
      <c r="AK45" s="703"/>
      <c r="AL45" s="327"/>
      <c r="AM45" s="150"/>
      <c r="AO45" s="694"/>
      <c r="AP45" s="668" t="e">
        <f t="shared" si="52"/>
        <v>#DIV/0!</v>
      </c>
      <c r="AR45" s="669">
        <v>0</v>
      </c>
      <c r="AS45" s="670">
        <v>0</v>
      </c>
      <c r="AT45" s="671">
        <v>0</v>
      </c>
      <c r="AU45" s="672">
        <v>0</v>
      </c>
      <c r="AV45" s="695"/>
      <c r="AW45" s="327"/>
      <c r="AX45" s="696"/>
      <c r="AY45" s="327"/>
      <c r="AZ45" s="150"/>
      <c r="BB45" s="705">
        <v>0</v>
      </c>
      <c r="BC45" s="676" t="e">
        <f t="shared" si="25"/>
        <v>#DIV/0!</v>
      </c>
      <c r="BD45" s="706" t="e">
        <f t="shared" si="26"/>
        <v>#DIV/0!</v>
      </c>
      <c r="BE45" s="704" t="e">
        <f t="shared" si="27"/>
        <v>#DIV/0!</v>
      </c>
      <c r="BF45" s="705">
        <v>0</v>
      </c>
      <c r="BG45" s="676" t="e">
        <f t="shared" si="28"/>
        <v>#DIV/0!</v>
      </c>
      <c r="BH45" s="706" t="e">
        <f t="shared" si="29"/>
        <v>#DIV/0!</v>
      </c>
      <c r="BI45" s="707" t="e">
        <f t="shared" si="30"/>
        <v>#DIV/0!</v>
      </c>
      <c r="BJ45" s="675">
        <v>0</v>
      </c>
      <c r="BK45" s="676" t="e">
        <f t="shared" si="31"/>
        <v>#DIV/0!</v>
      </c>
      <c r="BL45" s="677" t="e">
        <f t="shared" si="32"/>
        <v>#DIV/0!</v>
      </c>
      <c r="BM45" s="164" t="e">
        <f t="shared" si="33"/>
        <v>#DIV/0!</v>
      </c>
      <c r="BO45" s="708" t="e">
        <f t="shared" si="34"/>
        <v>#DIV/0!</v>
      </c>
      <c r="BP45" s="670" t="e">
        <f t="shared" si="53"/>
        <v>#DIV/0!</v>
      </c>
      <c r="BQ45" s="709" t="e">
        <f t="shared" si="35"/>
        <v>#DIV/0!</v>
      </c>
      <c r="BR45" s="681" t="e">
        <f t="shared" si="54"/>
        <v>#DIV/0!</v>
      </c>
      <c r="BS45" s="710" t="e">
        <f t="shared" si="36"/>
        <v>#DIV/0!</v>
      </c>
      <c r="BT45" s="683" t="e">
        <f t="shared" si="55"/>
        <v>#DIV/0!</v>
      </c>
      <c r="BV45" s="684" t="e">
        <f t="shared" si="37"/>
        <v>#DIV/0!</v>
      </c>
      <c r="BW45" s="685">
        <f t="shared" si="56"/>
        <v>0</v>
      </c>
      <c r="BX45" s="685" t="e">
        <f t="shared" si="57"/>
        <v>#DIV/0!</v>
      </c>
      <c r="BY45" s="149">
        <f t="shared" si="38"/>
        <v>1</v>
      </c>
      <c r="BZ45" s="686" t="e">
        <f t="shared" si="58"/>
        <v>#DIV/0!</v>
      </c>
      <c r="CB45" s="685" t="e">
        <f t="shared" si="39"/>
        <v>#DIV/0!</v>
      </c>
      <c r="CC45" s="685">
        <f t="shared" si="59"/>
        <v>0</v>
      </c>
      <c r="CD45" s="685">
        <f t="shared" si="40"/>
        <v>0</v>
      </c>
      <c r="CE45" s="685" t="e">
        <f t="shared" si="60"/>
        <v>#DIV/0!</v>
      </c>
      <c r="CF45" s="313">
        <f t="shared" si="41"/>
        <v>1</v>
      </c>
      <c r="CG45" s="685" t="e">
        <f t="shared" si="61"/>
        <v>#DIV/0!</v>
      </c>
      <c r="CI45" s="699">
        <f t="shared" si="42"/>
        <v>0</v>
      </c>
      <c r="CJ45" s="700">
        <f t="shared" si="43"/>
        <v>0</v>
      </c>
      <c r="CK45" s="700">
        <f t="shared" si="62"/>
        <v>0</v>
      </c>
      <c r="CL45" s="149">
        <v>1</v>
      </c>
      <c r="CM45" s="687">
        <f t="shared" si="63"/>
        <v>0</v>
      </c>
      <c r="CO45" s="685">
        <f t="shared" si="44"/>
        <v>0</v>
      </c>
      <c r="CP45" s="685">
        <f t="shared" si="64"/>
        <v>0</v>
      </c>
      <c r="CQ45" s="685">
        <f t="shared" si="45"/>
        <v>0</v>
      </c>
      <c r="CR45" s="685">
        <f t="shared" si="65"/>
        <v>0</v>
      </c>
      <c r="CS45" s="313">
        <f t="shared" si="46"/>
        <v>1</v>
      </c>
      <c r="CT45" s="685">
        <f t="shared" si="66"/>
        <v>0</v>
      </c>
    </row>
    <row r="46" spans="2:98" s="11" customFormat="1">
      <c r="B46" s="688"/>
      <c r="C46" s="689">
        <v>12</v>
      </c>
      <c r="D46" s="690"/>
      <c r="E46" s="690"/>
      <c r="F46" s="691"/>
      <c r="G46" s="691"/>
      <c r="H46" s="692"/>
      <c r="I46" s="692"/>
      <c r="J46" s="692"/>
      <c r="K46" s="692"/>
      <c r="L46" s="692"/>
      <c r="M46" s="701"/>
      <c r="N46" s="701"/>
      <c r="O46" s="701"/>
      <c r="P46" s="701"/>
      <c r="Q46" s="701"/>
      <c r="R46" s="701"/>
      <c r="S46" s="701"/>
      <c r="T46" s="701">
        <f t="shared" si="20"/>
        <v>0</v>
      </c>
      <c r="U46" s="701">
        <f t="shared" si="21"/>
        <v>0</v>
      </c>
      <c r="V46" s="702" t="e">
        <f t="shared" si="22"/>
        <v>#DIV/0!</v>
      </c>
      <c r="W46" s="703"/>
      <c r="X46" s="657"/>
      <c r="Y46" s="704"/>
      <c r="Z46" s="659" t="e">
        <f t="shared" si="23"/>
        <v>#DIV/0!</v>
      </c>
      <c r="AB46" s="661" t="e">
        <f t="shared" si="47"/>
        <v>#DIV/0!</v>
      </c>
      <c r="AC46" s="241" t="e">
        <f>V46/(1-AD33)+N("This is a comment: cell U points to Cost+Int per Unit cell")</f>
        <v>#DIV/0!</v>
      </c>
      <c r="AD46" s="662" t="e">
        <f t="shared" si="48"/>
        <v>#DIV/0!</v>
      </c>
      <c r="AF46" s="663" t="e">
        <f t="shared" si="49"/>
        <v>#DIV/0!</v>
      </c>
      <c r="AG46" s="664" t="e">
        <f t="shared" si="50"/>
        <v>#DIV/0!</v>
      </c>
      <c r="AH46" s="664" t="e">
        <f t="shared" si="51"/>
        <v>#DIV/0!</v>
      </c>
      <c r="AJ46" s="693" t="e">
        <f t="shared" si="24"/>
        <v>#DIV/0!</v>
      </c>
      <c r="AK46" s="703"/>
      <c r="AL46" s="327"/>
      <c r="AM46" s="150"/>
      <c r="AO46" s="694"/>
      <c r="AP46" s="668" t="e">
        <f t="shared" si="52"/>
        <v>#DIV/0!</v>
      </c>
      <c r="AR46" s="669">
        <v>0</v>
      </c>
      <c r="AS46" s="670">
        <v>0</v>
      </c>
      <c r="AT46" s="671">
        <v>0</v>
      </c>
      <c r="AU46" s="672">
        <v>0</v>
      </c>
      <c r="AV46" s="695"/>
      <c r="AW46" s="327"/>
      <c r="AX46" s="696"/>
      <c r="AY46" s="327"/>
      <c r="AZ46" s="150"/>
      <c r="BB46" s="705">
        <v>0</v>
      </c>
      <c r="BC46" s="676" t="e">
        <f t="shared" si="25"/>
        <v>#DIV/0!</v>
      </c>
      <c r="BD46" s="706" t="e">
        <f t="shared" si="26"/>
        <v>#DIV/0!</v>
      </c>
      <c r="BE46" s="704" t="e">
        <f t="shared" si="27"/>
        <v>#DIV/0!</v>
      </c>
      <c r="BF46" s="705">
        <v>0</v>
      </c>
      <c r="BG46" s="676" t="e">
        <f t="shared" si="28"/>
        <v>#DIV/0!</v>
      </c>
      <c r="BH46" s="706" t="e">
        <f t="shared" si="29"/>
        <v>#DIV/0!</v>
      </c>
      <c r="BI46" s="707" t="e">
        <f t="shared" si="30"/>
        <v>#DIV/0!</v>
      </c>
      <c r="BJ46" s="675">
        <v>0</v>
      </c>
      <c r="BK46" s="676" t="e">
        <f t="shared" si="31"/>
        <v>#DIV/0!</v>
      </c>
      <c r="BL46" s="677" t="e">
        <f t="shared" si="32"/>
        <v>#DIV/0!</v>
      </c>
      <c r="BM46" s="164" t="e">
        <f t="shared" si="33"/>
        <v>#DIV/0!</v>
      </c>
      <c r="BO46" s="708" t="e">
        <f t="shared" si="34"/>
        <v>#DIV/0!</v>
      </c>
      <c r="BP46" s="670" t="e">
        <f t="shared" si="53"/>
        <v>#DIV/0!</v>
      </c>
      <c r="BQ46" s="709" t="e">
        <f t="shared" si="35"/>
        <v>#DIV/0!</v>
      </c>
      <c r="BR46" s="681" t="e">
        <f t="shared" si="54"/>
        <v>#DIV/0!</v>
      </c>
      <c r="BS46" s="710" t="e">
        <f t="shared" si="36"/>
        <v>#DIV/0!</v>
      </c>
      <c r="BT46" s="683" t="e">
        <f t="shared" si="55"/>
        <v>#DIV/0!</v>
      </c>
      <c r="BV46" s="684" t="e">
        <f t="shared" si="37"/>
        <v>#DIV/0!</v>
      </c>
      <c r="BW46" s="685">
        <f t="shared" si="56"/>
        <v>0</v>
      </c>
      <c r="BX46" s="685" t="e">
        <f t="shared" si="57"/>
        <v>#DIV/0!</v>
      </c>
      <c r="BY46" s="149">
        <f t="shared" si="38"/>
        <v>1</v>
      </c>
      <c r="BZ46" s="686" t="e">
        <f t="shared" si="58"/>
        <v>#DIV/0!</v>
      </c>
      <c r="CB46" s="685" t="e">
        <f t="shared" si="39"/>
        <v>#DIV/0!</v>
      </c>
      <c r="CC46" s="685">
        <f t="shared" si="59"/>
        <v>0</v>
      </c>
      <c r="CD46" s="685">
        <f t="shared" si="40"/>
        <v>0</v>
      </c>
      <c r="CE46" s="685" t="e">
        <f t="shared" si="60"/>
        <v>#DIV/0!</v>
      </c>
      <c r="CF46" s="313">
        <f t="shared" si="41"/>
        <v>1</v>
      </c>
      <c r="CG46" s="685" t="e">
        <f t="shared" si="61"/>
        <v>#DIV/0!</v>
      </c>
      <c r="CI46" s="699">
        <f t="shared" si="42"/>
        <v>0</v>
      </c>
      <c r="CJ46" s="700">
        <f t="shared" si="43"/>
        <v>0</v>
      </c>
      <c r="CK46" s="700">
        <f t="shared" si="62"/>
        <v>0</v>
      </c>
      <c r="CL46" s="149">
        <v>1</v>
      </c>
      <c r="CM46" s="687">
        <f t="shared" si="63"/>
        <v>0</v>
      </c>
      <c r="CO46" s="685">
        <f t="shared" si="44"/>
        <v>0</v>
      </c>
      <c r="CP46" s="685">
        <f t="shared" si="64"/>
        <v>0</v>
      </c>
      <c r="CQ46" s="685">
        <f t="shared" si="45"/>
        <v>0</v>
      </c>
      <c r="CR46" s="685">
        <f t="shared" si="65"/>
        <v>0</v>
      </c>
      <c r="CS46" s="313">
        <f t="shared" si="46"/>
        <v>1</v>
      </c>
      <c r="CT46" s="685">
        <f t="shared" si="66"/>
        <v>0</v>
      </c>
    </row>
    <row r="47" spans="2:98" s="11" customFormat="1">
      <c r="B47" s="688"/>
      <c r="C47" s="689">
        <v>13</v>
      </c>
      <c r="D47" s="690"/>
      <c r="E47" s="651"/>
      <c r="F47" s="691"/>
      <c r="G47" s="691"/>
      <c r="H47" s="692"/>
      <c r="I47" s="692"/>
      <c r="J47" s="692"/>
      <c r="K47" s="692"/>
      <c r="L47" s="692"/>
      <c r="M47" s="701"/>
      <c r="N47" s="701"/>
      <c r="O47" s="701"/>
      <c r="P47" s="701"/>
      <c r="Q47" s="701"/>
      <c r="R47" s="701"/>
      <c r="S47" s="701"/>
      <c r="T47" s="701">
        <f t="shared" si="20"/>
        <v>0</v>
      </c>
      <c r="U47" s="701">
        <f t="shared" si="21"/>
        <v>0</v>
      </c>
      <c r="V47" s="702" t="e">
        <f t="shared" si="22"/>
        <v>#DIV/0!</v>
      </c>
      <c r="W47" s="703"/>
      <c r="X47" s="657"/>
      <c r="Y47" s="704"/>
      <c r="Z47" s="659" t="e">
        <f t="shared" si="23"/>
        <v>#DIV/0!</v>
      </c>
      <c r="AB47" s="661" t="e">
        <f t="shared" si="47"/>
        <v>#DIV/0!</v>
      </c>
      <c r="AC47" s="241" t="e">
        <f>V47/(1-AD33)+N("This is a comment: cell U points to Cost+Int per Unit cell")</f>
        <v>#DIV/0!</v>
      </c>
      <c r="AD47" s="662" t="e">
        <f t="shared" si="48"/>
        <v>#DIV/0!</v>
      </c>
      <c r="AF47" s="663" t="e">
        <f t="shared" si="49"/>
        <v>#DIV/0!</v>
      </c>
      <c r="AG47" s="664" t="e">
        <f t="shared" si="50"/>
        <v>#DIV/0!</v>
      </c>
      <c r="AH47" s="664" t="e">
        <f t="shared" si="51"/>
        <v>#DIV/0!</v>
      </c>
      <c r="AJ47" s="693" t="e">
        <f t="shared" si="24"/>
        <v>#DIV/0!</v>
      </c>
      <c r="AK47" s="703"/>
      <c r="AL47" s="327"/>
      <c r="AM47" s="150"/>
      <c r="AO47" s="694"/>
      <c r="AP47" s="668" t="e">
        <f t="shared" si="52"/>
        <v>#DIV/0!</v>
      </c>
      <c r="AR47" s="669">
        <v>0</v>
      </c>
      <c r="AS47" s="670">
        <v>0</v>
      </c>
      <c r="AT47" s="671">
        <v>0</v>
      </c>
      <c r="AU47" s="672">
        <v>0</v>
      </c>
      <c r="AV47" s="695"/>
      <c r="AW47" s="327"/>
      <c r="AX47" s="696"/>
      <c r="AY47" s="327"/>
      <c r="AZ47" s="150"/>
      <c r="BB47" s="705">
        <v>0</v>
      </c>
      <c r="BC47" s="676" t="e">
        <f t="shared" si="25"/>
        <v>#DIV/0!</v>
      </c>
      <c r="BD47" s="706" t="e">
        <f t="shared" si="26"/>
        <v>#DIV/0!</v>
      </c>
      <c r="BE47" s="704" t="e">
        <f t="shared" si="27"/>
        <v>#DIV/0!</v>
      </c>
      <c r="BF47" s="705">
        <v>0</v>
      </c>
      <c r="BG47" s="676" t="e">
        <f t="shared" si="28"/>
        <v>#DIV/0!</v>
      </c>
      <c r="BH47" s="706" t="e">
        <f t="shared" si="29"/>
        <v>#DIV/0!</v>
      </c>
      <c r="BI47" s="707" t="e">
        <f t="shared" si="30"/>
        <v>#DIV/0!</v>
      </c>
      <c r="BJ47" s="675">
        <v>0</v>
      </c>
      <c r="BK47" s="676" t="e">
        <f t="shared" si="31"/>
        <v>#DIV/0!</v>
      </c>
      <c r="BL47" s="677" t="e">
        <f t="shared" si="32"/>
        <v>#DIV/0!</v>
      </c>
      <c r="BM47" s="164" t="e">
        <f t="shared" si="33"/>
        <v>#DIV/0!</v>
      </c>
      <c r="BO47" s="708" t="e">
        <f t="shared" si="34"/>
        <v>#DIV/0!</v>
      </c>
      <c r="BP47" s="670" t="e">
        <f t="shared" si="53"/>
        <v>#DIV/0!</v>
      </c>
      <c r="BQ47" s="709" t="e">
        <f t="shared" si="35"/>
        <v>#DIV/0!</v>
      </c>
      <c r="BR47" s="681" t="e">
        <f t="shared" si="54"/>
        <v>#DIV/0!</v>
      </c>
      <c r="BS47" s="710" t="e">
        <f t="shared" si="36"/>
        <v>#DIV/0!</v>
      </c>
      <c r="BT47" s="683" t="e">
        <f t="shared" si="55"/>
        <v>#DIV/0!</v>
      </c>
      <c r="BV47" s="684" t="e">
        <f t="shared" si="37"/>
        <v>#DIV/0!</v>
      </c>
      <c r="BW47" s="685">
        <f t="shared" si="56"/>
        <v>0</v>
      </c>
      <c r="BX47" s="685" t="e">
        <f t="shared" si="57"/>
        <v>#DIV/0!</v>
      </c>
      <c r="BY47" s="149">
        <f t="shared" si="38"/>
        <v>1</v>
      </c>
      <c r="BZ47" s="686" t="e">
        <f t="shared" si="58"/>
        <v>#DIV/0!</v>
      </c>
      <c r="CB47" s="685" t="e">
        <f t="shared" si="39"/>
        <v>#DIV/0!</v>
      </c>
      <c r="CC47" s="685">
        <f t="shared" si="59"/>
        <v>0</v>
      </c>
      <c r="CD47" s="685">
        <f t="shared" si="40"/>
        <v>0</v>
      </c>
      <c r="CE47" s="685" t="e">
        <f t="shared" si="60"/>
        <v>#DIV/0!</v>
      </c>
      <c r="CF47" s="313">
        <f t="shared" si="41"/>
        <v>1</v>
      </c>
      <c r="CG47" s="685" t="e">
        <f t="shared" si="61"/>
        <v>#DIV/0!</v>
      </c>
      <c r="CI47" s="699">
        <f t="shared" si="42"/>
        <v>0</v>
      </c>
      <c r="CJ47" s="700">
        <f t="shared" si="43"/>
        <v>0</v>
      </c>
      <c r="CK47" s="700">
        <f t="shared" si="62"/>
        <v>0</v>
      </c>
      <c r="CL47" s="149">
        <v>1</v>
      </c>
      <c r="CM47" s="687">
        <f t="shared" si="63"/>
        <v>0</v>
      </c>
      <c r="CO47" s="685">
        <f t="shared" si="44"/>
        <v>0</v>
      </c>
      <c r="CP47" s="685">
        <f t="shared" si="64"/>
        <v>0</v>
      </c>
      <c r="CQ47" s="685">
        <f t="shared" si="45"/>
        <v>0</v>
      </c>
      <c r="CR47" s="685">
        <f t="shared" si="65"/>
        <v>0</v>
      </c>
      <c r="CS47" s="313">
        <f t="shared" si="46"/>
        <v>1</v>
      </c>
      <c r="CT47" s="685">
        <f t="shared" si="66"/>
        <v>0</v>
      </c>
    </row>
    <row r="48" spans="2:98" s="660" customFormat="1" ht="17.100000000000001" customHeight="1">
      <c r="B48" s="688"/>
      <c r="C48" s="689">
        <v>14</v>
      </c>
      <c r="D48" s="651"/>
      <c r="E48" s="651"/>
      <c r="F48" s="652"/>
      <c r="G48" s="652"/>
      <c r="H48" s="653"/>
      <c r="I48" s="653"/>
      <c r="J48" s="653"/>
      <c r="K48" s="653"/>
      <c r="L48" s="653"/>
      <c r="M48" s="654"/>
      <c r="N48" s="654"/>
      <c r="O48" s="654"/>
      <c r="P48" s="654"/>
      <c r="Q48" s="654"/>
      <c r="R48" s="654"/>
      <c r="S48" s="654"/>
      <c r="T48" s="654">
        <f t="shared" ref="T48:T50" si="67">SUM(M48:S48)</f>
        <v>0</v>
      </c>
      <c r="U48" s="654">
        <f t="shared" ref="U48:U50" si="68">(SUM(M48:S48))*1.006</f>
        <v>0</v>
      </c>
      <c r="V48" s="655" t="e">
        <f t="shared" si="22"/>
        <v>#DIV/0!</v>
      </c>
      <c r="W48" s="656"/>
      <c r="X48" s="657"/>
      <c r="Y48" s="658"/>
      <c r="Z48" s="659" t="e">
        <f t="shared" si="23"/>
        <v>#DIV/0!</v>
      </c>
      <c r="AB48" s="661" t="e">
        <f t="shared" si="47"/>
        <v>#DIV/0!</v>
      </c>
      <c r="AC48" s="241" t="e">
        <f>V48/(1-AD33)+N("This is a comment: cell U points to Cost+Int per Unit cell")</f>
        <v>#DIV/0!</v>
      </c>
      <c r="AD48" s="662" t="e">
        <f t="shared" si="48"/>
        <v>#DIV/0!</v>
      </c>
      <c r="AE48" s="11"/>
      <c r="AF48" s="663" t="e">
        <f t="shared" si="49"/>
        <v>#DIV/0!</v>
      </c>
      <c r="AG48" s="664" t="e">
        <f t="shared" si="50"/>
        <v>#DIV/0!</v>
      </c>
      <c r="AH48" s="664" t="e">
        <f t="shared" si="51"/>
        <v>#DIV/0!</v>
      </c>
      <c r="AJ48" s="711" t="e">
        <f t="shared" si="24"/>
        <v>#DIV/0!</v>
      </c>
      <c r="AK48" s="656"/>
      <c r="AL48" s="312"/>
      <c r="AM48" s="666"/>
      <c r="AO48" s="694"/>
      <c r="AP48" s="668" t="e">
        <f t="shared" si="52"/>
        <v>#DIV/0!</v>
      </c>
      <c r="AR48" s="669">
        <v>0</v>
      </c>
      <c r="AS48" s="670">
        <v>0</v>
      </c>
      <c r="AT48" s="671">
        <v>0</v>
      </c>
      <c r="AU48" s="672">
        <v>0</v>
      </c>
      <c r="AV48" s="673"/>
      <c r="AW48" s="327"/>
      <c r="AX48" s="696"/>
      <c r="AY48" s="327"/>
      <c r="AZ48" s="150"/>
      <c r="BA48" s="11"/>
      <c r="BB48" s="675">
        <v>0</v>
      </c>
      <c r="BC48" s="676" t="e">
        <f t="shared" si="25"/>
        <v>#DIV/0!</v>
      </c>
      <c r="BD48" s="677" t="e">
        <f t="shared" si="26"/>
        <v>#DIV/0!</v>
      </c>
      <c r="BE48" s="164" t="e">
        <f t="shared" si="27"/>
        <v>#DIV/0!</v>
      </c>
      <c r="BF48" s="675">
        <v>0</v>
      </c>
      <c r="BG48" s="676" t="e">
        <f t="shared" si="28"/>
        <v>#DIV/0!</v>
      </c>
      <c r="BH48" s="677" t="e">
        <f t="shared" si="29"/>
        <v>#DIV/0!</v>
      </c>
      <c r="BI48" s="678" t="e">
        <f t="shared" si="30"/>
        <v>#DIV/0!</v>
      </c>
      <c r="BJ48" s="675">
        <v>0</v>
      </c>
      <c r="BK48" s="676" t="e">
        <f t="shared" si="31"/>
        <v>#DIV/0!</v>
      </c>
      <c r="BL48" s="677" t="e">
        <f t="shared" si="32"/>
        <v>#DIV/0!</v>
      </c>
      <c r="BM48" s="164" t="e">
        <f t="shared" si="33"/>
        <v>#DIV/0!</v>
      </c>
      <c r="BN48" s="11"/>
      <c r="BO48" s="679" t="e">
        <f t="shared" si="34"/>
        <v>#DIV/0!</v>
      </c>
      <c r="BP48" s="670" t="e">
        <f t="shared" si="53"/>
        <v>#DIV/0!</v>
      </c>
      <c r="BQ48" s="680" t="e">
        <f t="shared" si="35"/>
        <v>#DIV/0!</v>
      </c>
      <c r="BR48" s="681" t="e">
        <f t="shared" si="54"/>
        <v>#DIV/0!</v>
      </c>
      <c r="BS48" s="698" t="e">
        <f t="shared" si="36"/>
        <v>#DIV/0!</v>
      </c>
      <c r="BT48" s="683" t="e">
        <f t="shared" si="55"/>
        <v>#DIV/0!</v>
      </c>
      <c r="BV48" s="684" t="e">
        <f t="shared" si="37"/>
        <v>#DIV/0!</v>
      </c>
      <c r="BW48" s="685">
        <f t="shared" si="56"/>
        <v>0</v>
      </c>
      <c r="BX48" s="685" t="e">
        <f t="shared" si="57"/>
        <v>#DIV/0!</v>
      </c>
      <c r="BY48" s="149">
        <f t="shared" si="38"/>
        <v>1</v>
      </c>
      <c r="BZ48" s="686" t="e">
        <f t="shared" si="58"/>
        <v>#DIV/0!</v>
      </c>
      <c r="CA48" s="11"/>
      <c r="CB48" s="685" t="e">
        <f t="shared" si="39"/>
        <v>#DIV/0!</v>
      </c>
      <c r="CC48" s="685">
        <f t="shared" si="59"/>
        <v>0</v>
      </c>
      <c r="CD48" s="685">
        <f t="shared" si="40"/>
        <v>0</v>
      </c>
      <c r="CE48" s="685" t="e">
        <f t="shared" si="60"/>
        <v>#DIV/0!</v>
      </c>
      <c r="CF48" s="313">
        <f t="shared" si="41"/>
        <v>1</v>
      </c>
      <c r="CG48" s="685" t="e">
        <f t="shared" si="61"/>
        <v>#DIV/0!</v>
      </c>
      <c r="CH48" s="11"/>
      <c r="CI48" s="684">
        <f t="shared" si="42"/>
        <v>0</v>
      </c>
      <c r="CJ48" s="685">
        <f t="shared" si="43"/>
        <v>0</v>
      </c>
      <c r="CK48" s="685">
        <f>CI48-CJ48</f>
        <v>0</v>
      </c>
      <c r="CL48" s="149">
        <v>1</v>
      </c>
      <c r="CM48" s="687">
        <f t="shared" si="63"/>
        <v>0</v>
      </c>
      <c r="CN48" s="11"/>
      <c r="CO48" s="685">
        <f t="shared" si="44"/>
        <v>0</v>
      </c>
      <c r="CP48" s="685">
        <f t="shared" si="64"/>
        <v>0</v>
      </c>
      <c r="CQ48" s="685">
        <f t="shared" si="45"/>
        <v>0</v>
      </c>
      <c r="CR48" s="685">
        <f t="shared" si="65"/>
        <v>0</v>
      </c>
      <c r="CS48" s="313">
        <f t="shared" si="46"/>
        <v>1</v>
      </c>
      <c r="CT48" s="685">
        <f t="shared" si="66"/>
        <v>0</v>
      </c>
    </row>
    <row r="49" spans="2:98" s="660" customFormat="1" ht="17.100000000000001" customHeight="1">
      <c r="B49" s="688"/>
      <c r="C49" s="689">
        <v>15</v>
      </c>
      <c r="D49" s="690"/>
      <c r="E49" s="690"/>
      <c r="F49" s="691"/>
      <c r="G49" s="691"/>
      <c r="H49" s="692"/>
      <c r="I49" s="692"/>
      <c r="J49" s="692"/>
      <c r="K49" s="692"/>
      <c r="L49" s="692"/>
      <c r="M49" s="654"/>
      <c r="N49" s="654"/>
      <c r="O49" s="654"/>
      <c r="P49" s="654"/>
      <c r="Q49" s="654"/>
      <c r="R49" s="654"/>
      <c r="S49" s="654"/>
      <c r="T49" s="654">
        <f t="shared" si="67"/>
        <v>0</v>
      </c>
      <c r="U49" s="654">
        <f t="shared" si="68"/>
        <v>0</v>
      </c>
      <c r="V49" s="655" t="e">
        <f t="shared" si="22"/>
        <v>#DIV/0!</v>
      </c>
      <c r="W49" s="656"/>
      <c r="X49" s="657"/>
      <c r="Y49" s="658"/>
      <c r="Z49" s="659" t="e">
        <f t="shared" si="23"/>
        <v>#DIV/0!</v>
      </c>
      <c r="AB49" s="661" t="e">
        <f t="shared" si="47"/>
        <v>#DIV/0!</v>
      </c>
      <c r="AC49" s="241" t="e">
        <f>V49/(1-AD33)+N("This is a comment: cell U points to Cost+Int per Unit cell")</f>
        <v>#DIV/0!</v>
      </c>
      <c r="AD49" s="662" t="e">
        <f t="shared" si="48"/>
        <v>#DIV/0!</v>
      </c>
      <c r="AE49" s="11"/>
      <c r="AF49" s="663" t="e">
        <f t="shared" si="49"/>
        <v>#DIV/0!</v>
      </c>
      <c r="AG49" s="664" t="e">
        <f t="shared" si="50"/>
        <v>#DIV/0!</v>
      </c>
      <c r="AH49" s="664" t="e">
        <f t="shared" si="51"/>
        <v>#DIV/0!</v>
      </c>
      <c r="AJ49" s="693" t="e">
        <f t="shared" si="24"/>
        <v>#DIV/0!</v>
      </c>
      <c r="AK49" s="656"/>
      <c r="AL49" s="327"/>
      <c r="AM49" s="150"/>
      <c r="AO49" s="694"/>
      <c r="AP49" s="668" t="e">
        <f t="shared" si="52"/>
        <v>#DIV/0!</v>
      </c>
      <c r="AR49" s="669">
        <v>0</v>
      </c>
      <c r="AS49" s="670">
        <v>0</v>
      </c>
      <c r="AT49" s="671">
        <v>0</v>
      </c>
      <c r="AU49" s="672">
        <v>0</v>
      </c>
      <c r="AV49" s="695"/>
      <c r="AW49" s="327"/>
      <c r="AX49" s="696"/>
      <c r="AY49" s="327"/>
      <c r="AZ49" s="150"/>
      <c r="BA49" s="11"/>
      <c r="BB49" s="675">
        <v>0</v>
      </c>
      <c r="BC49" s="676" t="e">
        <f t="shared" si="25"/>
        <v>#DIV/0!</v>
      </c>
      <c r="BD49" s="677" t="e">
        <f t="shared" si="26"/>
        <v>#DIV/0!</v>
      </c>
      <c r="BE49" s="658" t="e">
        <f t="shared" si="27"/>
        <v>#DIV/0!</v>
      </c>
      <c r="BF49" s="675">
        <v>0</v>
      </c>
      <c r="BG49" s="676" t="e">
        <f t="shared" si="28"/>
        <v>#DIV/0!</v>
      </c>
      <c r="BH49" s="677" t="e">
        <f t="shared" si="29"/>
        <v>#DIV/0!</v>
      </c>
      <c r="BI49" s="697" t="e">
        <f t="shared" si="30"/>
        <v>#DIV/0!</v>
      </c>
      <c r="BJ49" s="675">
        <v>0</v>
      </c>
      <c r="BK49" s="676" t="e">
        <f t="shared" si="31"/>
        <v>#DIV/0!</v>
      </c>
      <c r="BL49" s="677" t="e">
        <f t="shared" si="32"/>
        <v>#DIV/0!</v>
      </c>
      <c r="BM49" s="164" t="e">
        <f t="shared" si="33"/>
        <v>#DIV/0!</v>
      </c>
      <c r="BN49" s="11"/>
      <c r="BO49" s="669" t="e">
        <f t="shared" si="34"/>
        <v>#DIV/0!</v>
      </c>
      <c r="BP49" s="670" t="e">
        <f t="shared" si="53"/>
        <v>#DIV/0!</v>
      </c>
      <c r="BQ49" s="671" t="e">
        <f t="shared" si="35"/>
        <v>#DIV/0!</v>
      </c>
      <c r="BR49" s="681" t="e">
        <f t="shared" si="54"/>
        <v>#DIV/0!</v>
      </c>
      <c r="BS49" s="698" t="e">
        <f t="shared" si="36"/>
        <v>#DIV/0!</v>
      </c>
      <c r="BT49" s="683" t="e">
        <f t="shared" si="55"/>
        <v>#DIV/0!</v>
      </c>
      <c r="BV49" s="684" t="e">
        <f t="shared" si="37"/>
        <v>#DIV/0!</v>
      </c>
      <c r="BW49" s="685">
        <f t="shared" si="56"/>
        <v>0</v>
      </c>
      <c r="BX49" s="685" t="e">
        <f t="shared" si="57"/>
        <v>#DIV/0!</v>
      </c>
      <c r="BY49" s="149">
        <f t="shared" si="38"/>
        <v>1</v>
      </c>
      <c r="BZ49" s="686" t="e">
        <f t="shared" si="58"/>
        <v>#DIV/0!</v>
      </c>
      <c r="CA49" s="11"/>
      <c r="CB49" s="685" t="e">
        <f t="shared" si="39"/>
        <v>#DIV/0!</v>
      </c>
      <c r="CC49" s="685">
        <f t="shared" si="59"/>
        <v>0</v>
      </c>
      <c r="CD49" s="685">
        <f t="shared" si="40"/>
        <v>0</v>
      </c>
      <c r="CE49" s="685" t="e">
        <f t="shared" si="60"/>
        <v>#DIV/0!</v>
      </c>
      <c r="CF49" s="313">
        <f t="shared" si="41"/>
        <v>1</v>
      </c>
      <c r="CG49" s="685" t="e">
        <f t="shared" si="61"/>
        <v>#DIV/0!</v>
      </c>
      <c r="CH49" s="11"/>
      <c r="CI49" s="699">
        <f t="shared" si="42"/>
        <v>0</v>
      </c>
      <c r="CJ49" s="700">
        <f t="shared" si="43"/>
        <v>0</v>
      </c>
      <c r="CK49" s="700">
        <f t="shared" ref="CK49:CK60" si="69">CI49-CJ49</f>
        <v>0</v>
      </c>
      <c r="CL49" s="149">
        <v>1</v>
      </c>
      <c r="CM49" s="687">
        <f t="shared" si="63"/>
        <v>0</v>
      </c>
      <c r="CN49" s="11"/>
      <c r="CO49" s="685">
        <f t="shared" si="44"/>
        <v>0</v>
      </c>
      <c r="CP49" s="685">
        <f t="shared" si="64"/>
        <v>0</v>
      </c>
      <c r="CQ49" s="685">
        <f t="shared" si="45"/>
        <v>0</v>
      </c>
      <c r="CR49" s="685">
        <f t="shared" si="65"/>
        <v>0</v>
      </c>
      <c r="CS49" s="313">
        <f t="shared" si="46"/>
        <v>1</v>
      </c>
      <c r="CT49" s="685">
        <f t="shared" si="66"/>
        <v>0</v>
      </c>
    </row>
    <row r="50" spans="2:98" s="660" customFormat="1">
      <c r="B50" s="688"/>
      <c r="C50" s="689">
        <v>16</v>
      </c>
      <c r="D50" s="690"/>
      <c r="E50" s="690"/>
      <c r="F50" s="691"/>
      <c r="G50" s="691"/>
      <c r="H50" s="692"/>
      <c r="I50" s="692"/>
      <c r="J50" s="692"/>
      <c r="K50" s="692"/>
      <c r="L50" s="692"/>
      <c r="M50" s="654"/>
      <c r="N50" s="654"/>
      <c r="O50" s="654"/>
      <c r="P50" s="654"/>
      <c r="Q50" s="654"/>
      <c r="R50" s="654"/>
      <c r="S50" s="654"/>
      <c r="T50" s="654">
        <f t="shared" si="67"/>
        <v>0</v>
      </c>
      <c r="U50" s="654">
        <f t="shared" si="68"/>
        <v>0</v>
      </c>
      <c r="V50" s="655" t="e">
        <f t="shared" si="22"/>
        <v>#DIV/0!</v>
      </c>
      <c r="W50" s="656"/>
      <c r="X50" s="657"/>
      <c r="Y50" s="658"/>
      <c r="Z50" s="659" t="e">
        <f t="shared" si="23"/>
        <v>#DIV/0!</v>
      </c>
      <c r="AB50" s="661" t="e">
        <f t="shared" si="47"/>
        <v>#DIV/0!</v>
      </c>
      <c r="AC50" s="241" t="e">
        <f>V50/(1-AD33)+N("This is a comment: cell U points to Cost+Int per Unit cell")</f>
        <v>#DIV/0!</v>
      </c>
      <c r="AD50" s="662" t="e">
        <f t="shared" si="48"/>
        <v>#DIV/0!</v>
      </c>
      <c r="AE50" s="11"/>
      <c r="AF50" s="663" t="e">
        <f t="shared" si="49"/>
        <v>#DIV/0!</v>
      </c>
      <c r="AG50" s="664" t="e">
        <f t="shared" si="50"/>
        <v>#DIV/0!</v>
      </c>
      <c r="AH50" s="664" t="e">
        <f t="shared" si="51"/>
        <v>#DIV/0!</v>
      </c>
      <c r="AJ50" s="693" t="e">
        <f t="shared" si="24"/>
        <v>#DIV/0!</v>
      </c>
      <c r="AK50" s="656"/>
      <c r="AL50" s="327"/>
      <c r="AM50" s="150"/>
      <c r="AO50" s="694"/>
      <c r="AP50" s="668" t="e">
        <f t="shared" si="52"/>
        <v>#DIV/0!</v>
      </c>
      <c r="AR50" s="669">
        <v>0</v>
      </c>
      <c r="AS50" s="670">
        <v>0</v>
      </c>
      <c r="AT50" s="671">
        <v>0</v>
      </c>
      <c r="AU50" s="672">
        <v>0</v>
      </c>
      <c r="AV50" s="695"/>
      <c r="AW50" s="327"/>
      <c r="AX50" s="696"/>
      <c r="AY50" s="327"/>
      <c r="AZ50" s="150"/>
      <c r="BA50" s="11"/>
      <c r="BB50" s="675">
        <v>0</v>
      </c>
      <c r="BC50" s="676" t="e">
        <f t="shared" si="25"/>
        <v>#DIV/0!</v>
      </c>
      <c r="BD50" s="677" t="e">
        <f t="shared" si="26"/>
        <v>#DIV/0!</v>
      </c>
      <c r="BE50" s="658" t="e">
        <f t="shared" si="27"/>
        <v>#DIV/0!</v>
      </c>
      <c r="BF50" s="675">
        <v>0</v>
      </c>
      <c r="BG50" s="676" t="e">
        <f t="shared" si="28"/>
        <v>#DIV/0!</v>
      </c>
      <c r="BH50" s="677" t="e">
        <f t="shared" si="29"/>
        <v>#DIV/0!</v>
      </c>
      <c r="BI50" s="697" t="e">
        <f t="shared" si="30"/>
        <v>#DIV/0!</v>
      </c>
      <c r="BJ50" s="675">
        <v>0</v>
      </c>
      <c r="BK50" s="676" t="e">
        <f t="shared" si="31"/>
        <v>#DIV/0!</v>
      </c>
      <c r="BL50" s="677" t="e">
        <f t="shared" si="32"/>
        <v>#DIV/0!</v>
      </c>
      <c r="BM50" s="164" t="e">
        <f t="shared" si="33"/>
        <v>#DIV/0!</v>
      </c>
      <c r="BN50" s="11"/>
      <c r="BO50" s="669" t="e">
        <f t="shared" si="34"/>
        <v>#DIV/0!</v>
      </c>
      <c r="BP50" s="670" t="e">
        <f t="shared" si="53"/>
        <v>#DIV/0!</v>
      </c>
      <c r="BQ50" s="671" t="e">
        <f t="shared" si="35"/>
        <v>#DIV/0!</v>
      </c>
      <c r="BR50" s="681" t="e">
        <f t="shared" si="54"/>
        <v>#DIV/0!</v>
      </c>
      <c r="BS50" s="698" t="e">
        <f t="shared" si="36"/>
        <v>#DIV/0!</v>
      </c>
      <c r="BT50" s="683" t="e">
        <f t="shared" si="55"/>
        <v>#DIV/0!</v>
      </c>
      <c r="BV50" s="684" t="e">
        <f t="shared" si="37"/>
        <v>#DIV/0!</v>
      </c>
      <c r="BW50" s="685">
        <f t="shared" si="56"/>
        <v>0</v>
      </c>
      <c r="BX50" s="685" t="e">
        <f t="shared" si="57"/>
        <v>#DIV/0!</v>
      </c>
      <c r="BY50" s="149">
        <f t="shared" si="38"/>
        <v>1</v>
      </c>
      <c r="BZ50" s="686" t="e">
        <f t="shared" si="58"/>
        <v>#DIV/0!</v>
      </c>
      <c r="CA50" s="11"/>
      <c r="CB50" s="685" t="e">
        <f t="shared" si="39"/>
        <v>#DIV/0!</v>
      </c>
      <c r="CC50" s="685">
        <f t="shared" si="59"/>
        <v>0</v>
      </c>
      <c r="CD50" s="685">
        <f t="shared" si="40"/>
        <v>0</v>
      </c>
      <c r="CE50" s="685" t="e">
        <f t="shared" si="60"/>
        <v>#DIV/0!</v>
      </c>
      <c r="CF50" s="313">
        <f t="shared" si="41"/>
        <v>1</v>
      </c>
      <c r="CG50" s="685" t="e">
        <f t="shared" si="61"/>
        <v>#DIV/0!</v>
      </c>
      <c r="CH50" s="11"/>
      <c r="CI50" s="699">
        <f t="shared" si="42"/>
        <v>0</v>
      </c>
      <c r="CJ50" s="700">
        <f t="shared" si="43"/>
        <v>0</v>
      </c>
      <c r="CK50" s="700">
        <f t="shared" si="69"/>
        <v>0</v>
      </c>
      <c r="CL50" s="149">
        <v>1</v>
      </c>
      <c r="CM50" s="687">
        <f t="shared" si="63"/>
        <v>0</v>
      </c>
      <c r="CN50" s="11"/>
      <c r="CO50" s="685">
        <f t="shared" si="44"/>
        <v>0</v>
      </c>
      <c r="CP50" s="685">
        <f t="shared" si="64"/>
        <v>0</v>
      </c>
      <c r="CQ50" s="685">
        <f t="shared" si="45"/>
        <v>0</v>
      </c>
      <c r="CR50" s="685">
        <f t="shared" si="65"/>
        <v>0</v>
      </c>
      <c r="CS50" s="313">
        <f t="shared" si="46"/>
        <v>1</v>
      </c>
      <c r="CT50" s="685">
        <f t="shared" si="66"/>
        <v>0</v>
      </c>
    </row>
    <row r="51" spans="2:98" s="11" customFormat="1" ht="16.5" customHeight="1">
      <c r="B51" s="688"/>
      <c r="C51" s="689">
        <v>17</v>
      </c>
      <c r="D51" s="690"/>
      <c r="E51" s="690"/>
      <c r="F51" s="691"/>
      <c r="G51" s="691"/>
      <c r="H51" s="692"/>
      <c r="I51" s="692"/>
      <c r="J51" s="692"/>
      <c r="K51" s="692"/>
      <c r="L51" s="692"/>
      <c r="M51" s="654"/>
      <c r="N51" s="654"/>
      <c r="O51" s="654"/>
      <c r="P51" s="654"/>
      <c r="Q51" s="654"/>
      <c r="R51" s="654"/>
      <c r="S51" s="654"/>
      <c r="T51" s="654">
        <f>SUM(M51:S51)</f>
        <v>0</v>
      </c>
      <c r="U51" s="654">
        <f>(SUM(M51:S51))*1.006</f>
        <v>0</v>
      </c>
      <c r="V51" s="655" t="e">
        <f t="shared" si="22"/>
        <v>#DIV/0!</v>
      </c>
      <c r="W51" s="656"/>
      <c r="X51" s="657"/>
      <c r="Y51" s="658"/>
      <c r="Z51" s="659" t="e">
        <f t="shared" si="23"/>
        <v>#DIV/0!</v>
      </c>
      <c r="AB51" s="661" t="e">
        <f t="shared" si="47"/>
        <v>#DIV/0!</v>
      </c>
      <c r="AC51" s="241" t="e">
        <f>V51/(1-AD33)+N("This is a comment: cell U points to Cost+Int per Unit cell")</f>
        <v>#DIV/0!</v>
      </c>
      <c r="AD51" s="662" t="e">
        <f t="shared" si="48"/>
        <v>#DIV/0!</v>
      </c>
      <c r="AF51" s="663" t="e">
        <f t="shared" si="49"/>
        <v>#DIV/0!</v>
      </c>
      <c r="AG51" s="664" t="e">
        <f t="shared" si="50"/>
        <v>#DIV/0!</v>
      </c>
      <c r="AH51" s="664" t="e">
        <f t="shared" si="51"/>
        <v>#DIV/0!</v>
      </c>
      <c r="AJ51" s="693" t="e">
        <f t="shared" si="24"/>
        <v>#DIV/0!</v>
      </c>
      <c r="AK51" s="656"/>
      <c r="AL51" s="327"/>
      <c r="AM51" s="150"/>
      <c r="AO51" s="694"/>
      <c r="AP51" s="668" t="e">
        <f t="shared" si="52"/>
        <v>#DIV/0!</v>
      </c>
      <c r="AR51" s="669">
        <v>0</v>
      </c>
      <c r="AS51" s="670">
        <v>0</v>
      </c>
      <c r="AT51" s="671">
        <v>0</v>
      </c>
      <c r="AU51" s="672">
        <v>0</v>
      </c>
      <c r="AV51" s="695"/>
      <c r="AW51" s="327"/>
      <c r="AX51" s="696"/>
      <c r="AY51" s="327"/>
      <c r="AZ51" s="150"/>
      <c r="BB51" s="675">
        <v>0</v>
      </c>
      <c r="BC51" s="676" t="e">
        <f t="shared" si="25"/>
        <v>#DIV/0!</v>
      </c>
      <c r="BD51" s="677" t="e">
        <f t="shared" si="26"/>
        <v>#DIV/0!</v>
      </c>
      <c r="BE51" s="658" t="e">
        <f t="shared" si="27"/>
        <v>#DIV/0!</v>
      </c>
      <c r="BF51" s="675">
        <v>0</v>
      </c>
      <c r="BG51" s="676" t="e">
        <f t="shared" si="28"/>
        <v>#DIV/0!</v>
      </c>
      <c r="BH51" s="677" t="e">
        <f t="shared" si="29"/>
        <v>#DIV/0!</v>
      </c>
      <c r="BI51" s="697" t="e">
        <f t="shared" si="30"/>
        <v>#DIV/0!</v>
      </c>
      <c r="BJ51" s="675">
        <v>0</v>
      </c>
      <c r="BK51" s="676" t="e">
        <f t="shared" si="31"/>
        <v>#DIV/0!</v>
      </c>
      <c r="BL51" s="677" t="e">
        <f t="shared" si="32"/>
        <v>#DIV/0!</v>
      </c>
      <c r="BM51" s="164" t="e">
        <f t="shared" si="33"/>
        <v>#DIV/0!</v>
      </c>
      <c r="BO51" s="669" t="e">
        <f t="shared" si="34"/>
        <v>#DIV/0!</v>
      </c>
      <c r="BP51" s="670" t="e">
        <f t="shared" si="53"/>
        <v>#DIV/0!</v>
      </c>
      <c r="BQ51" s="671" t="e">
        <f t="shared" si="35"/>
        <v>#DIV/0!</v>
      </c>
      <c r="BR51" s="681" t="e">
        <f t="shared" si="54"/>
        <v>#DIV/0!</v>
      </c>
      <c r="BS51" s="698" t="e">
        <f t="shared" si="36"/>
        <v>#DIV/0!</v>
      </c>
      <c r="BT51" s="683" t="e">
        <f t="shared" si="55"/>
        <v>#DIV/0!</v>
      </c>
      <c r="BV51" s="684" t="e">
        <f t="shared" si="37"/>
        <v>#DIV/0!</v>
      </c>
      <c r="BW51" s="685">
        <f t="shared" si="56"/>
        <v>0</v>
      </c>
      <c r="BX51" s="685" t="e">
        <f t="shared" si="57"/>
        <v>#DIV/0!</v>
      </c>
      <c r="BY51" s="149">
        <f t="shared" si="38"/>
        <v>1</v>
      </c>
      <c r="BZ51" s="686" t="e">
        <f t="shared" si="58"/>
        <v>#DIV/0!</v>
      </c>
      <c r="CB51" s="685" t="e">
        <f t="shared" si="39"/>
        <v>#DIV/0!</v>
      </c>
      <c r="CC51" s="685">
        <f t="shared" si="59"/>
        <v>0</v>
      </c>
      <c r="CD51" s="685">
        <f t="shared" si="40"/>
        <v>0</v>
      </c>
      <c r="CE51" s="685" t="e">
        <f t="shared" si="60"/>
        <v>#DIV/0!</v>
      </c>
      <c r="CF51" s="313">
        <f t="shared" si="41"/>
        <v>1</v>
      </c>
      <c r="CG51" s="685" t="e">
        <f t="shared" si="61"/>
        <v>#DIV/0!</v>
      </c>
      <c r="CI51" s="699">
        <f t="shared" si="42"/>
        <v>0</v>
      </c>
      <c r="CJ51" s="700">
        <f t="shared" si="43"/>
        <v>0</v>
      </c>
      <c r="CK51" s="700">
        <f t="shared" si="69"/>
        <v>0</v>
      </c>
      <c r="CL51" s="149">
        <v>1</v>
      </c>
      <c r="CM51" s="687">
        <f t="shared" si="63"/>
        <v>0</v>
      </c>
      <c r="CO51" s="685">
        <f t="shared" si="44"/>
        <v>0</v>
      </c>
      <c r="CP51" s="685">
        <f t="shared" si="64"/>
        <v>0</v>
      </c>
      <c r="CQ51" s="685">
        <f t="shared" si="45"/>
        <v>0</v>
      </c>
      <c r="CR51" s="685">
        <f t="shared" si="65"/>
        <v>0</v>
      </c>
      <c r="CS51" s="313">
        <f t="shared" si="46"/>
        <v>1</v>
      </c>
      <c r="CT51" s="685">
        <f t="shared" si="66"/>
        <v>0</v>
      </c>
    </row>
    <row r="52" spans="2:98" s="11" customFormat="1">
      <c r="B52" s="688"/>
      <c r="C52" s="689">
        <v>18</v>
      </c>
      <c r="D52" s="690"/>
      <c r="E52" s="690"/>
      <c r="F52" s="691"/>
      <c r="G52" s="691"/>
      <c r="H52" s="692"/>
      <c r="I52" s="692"/>
      <c r="J52" s="692"/>
      <c r="K52" s="692"/>
      <c r="L52" s="692"/>
      <c r="M52" s="654"/>
      <c r="N52" s="654"/>
      <c r="O52" s="654"/>
      <c r="P52" s="654"/>
      <c r="Q52" s="654"/>
      <c r="R52" s="654"/>
      <c r="S52" s="654"/>
      <c r="T52" s="654">
        <f t="shared" ref="T52:T63" si="70">SUM(M52:S52)</f>
        <v>0</v>
      </c>
      <c r="U52" s="654">
        <f t="shared" ref="U52:U63" si="71">(SUM(M52:S52))*1.006</f>
        <v>0</v>
      </c>
      <c r="V52" s="655" t="e">
        <f t="shared" si="22"/>
        <v>#DIV/0!</v>
      </c>
      <c r="W52" s="656"/>
      <c r="X52" s="657"/>
      <c r="Y52" s="658"/>
      <c r="Z52" s="659" t="e">
        <f t="shared" si="23"/>
        <v>#DIV/0!</v>
      </c>
      <c r="AB52" s="661" t="e">
        <f t="shared" si="47"/>
        <v>#DIV/0!</v>
      </c>
      <c r="AC52" s="241" t="e">
        <f>V52/(1-AD33)+N("This is a comment: cell U points to Cost+Int per Unit cell")</f>
        <v>#DIV/0!</v>
      </c>
      <c r="AD52" s="662" t="e">
        <f t="shared" si="48"/>
        <v>#DIV/0!</v>
      </c>
      <c r="AF52" s="663" t="e">
        <f t="shared" si="49"/>
        <v>#DIV/0!</v>
      </c>
      <c r="AG52" s="664" t="e">
        <f t="shared" si="50"/>
        <v>#DIV/0!</v>
      </c>
      <c r="AH52" s="664" t="e">
        <f t="shared" si="51"/>
        <v>#DIV/0!</v>
      </c>
      <c r="AJ52" s="693" t="e">
        <f t="shared" si="24"/>
        <v>#DIV/0!</v>
      </c>
      <c r="AK52" s="656"/>
      <c r="AL52" s="327"/>
      <c r="AM52" s="150"/>
      <c r="AO52" s="694"/>
      <c r="AP52" s="668" t="e">
        <f t="shared" si="52"/>
        <v>#DIV/0!</v>
      </c>
      <c r="AR52" s="669">
        <v>0</v>
      </c>
      <c r="AS52" s="670">
        <v>0</v>
      </c>
      <c r="AT52" s="671">
        <v>0</v>
      </c>
      <c r="AU52" s="672">
        <v>0</v>
      </c>
      <c r="AV52" s="695"/>
      <c r="AW52" s="327"/>
      <c r="AX52" s="696"/>
      <c r="AY52" s="327"/>
      <c r="AZ52" s="150"/>
      <c r="BB52" s="675">
        <v>0</v>
      </c>
      <c r="BC52" s="676" t="e">
        <f t="shared" si="25"/>
        <v>#DIV/0!</v>
      </c>
      <c r="BD52" s="677" t="e">
        <f t="shared" si="26"/>
        <v>#DIV/0!</v>
      </c>
      <c r="BE52" s="658" t="e">
        <f t="shared" si="27"/>
        <v>#DIV/0!</v>
      </c>
      <c r="BF52" s="675">
        <v>0</v>
      </c>
      <c r="BG52" s="676" t="e">
        <f t="shared" si="28"/>
        <v>#DIV/0!</v>
      </c>
      <c r="BH52" s="677" t="e">
        <f t="shared" si="29"/>
        <v>#DIV/0!</v>
      </c>
      <c r="BI52" s="697" t="e">
        <f t="shared" si="30"/>
        <v>#DIV/0!</v>
      </c>
      <c r="BJ52" s="675">
        <v>0</v>
      </c>
      <c r="BK52" s="676" t="e">
        <f t="shared" si="31"/>
        <v>#DIV/0!</v>
      </c>
      <c r="BL52" s="677" t="e">
        <f t="shared" si="32"/>
        <v>#DIV/0!</v>
      </c>
      <c r="BM52" s="164" t="e">
        <f t="shared" si="33"/>
        <v>#DIV/0!</v>
      </c>
      <c r="BO52" s="669" t="e">
        <f t="shared" si="34"/>
        <v>#DIV/0!</v>
      </c>
      <c r="BP52" s="670" t="e">
        <f t="shared" si="53"/>
        <v>#DIV/0!</v>
      </c>
      <c r="BQ52" s="671" t="e">
        <f t="shared" si="35"/>
        <v>#DIV/0!</v>
      </c>
      <c r="BR52" s="681" t="e">
        <f t="shared" si="54"/>
        <v>#DIV/0!</v>
      </c>
      <c r="BS52" s="698" t="e">
        <f t="shared" si="36"/>
        <v>#DIV/0!</v>
      </c>
      <c r="BT52" s="683" t="e">
        <f t="shared" si="55"/>
        <v>#DIV/0!</v>
      </c>
      <c r="BV52" s="684" t="e">
        <f t="shared" si="37"/>
        <v>#DIV/0!</v>
      </c>
      <c r="BW52" s="685">
        <f t="shared" si="56"/>
        <v>0</v>
      </c>
      <c r="BX52" s="685" t="e">
        <f t="shared" si="57"/>
        <v>#DIV/0!</v>
      </c>
      <c r="BY52" s="149">
        <f t="shared" si="38"/>
        <v>1</v>
      </c>
      <c r="BZ52" s="686" t="e">
        <f t="shared" si="58"/>
        <v>#DIV/0!</v>
      </c>
      <c r="CB52" s="685" t="e">
        <f t="shared" si="39"/>
        <v>#DIV/0!</v>
      </c>
      <c r="CC52" s="685">
        <f t="shared" si="59"/>
        <v>0</v>
      </c>
      <c r="CD52" s="685">
        <f t="shared" si="40"/>
        <v>0</v>
      </c>
      <c r="CE52" s="685" t="e">
        <f t="shared" si="60"/>
        <v>#DIV/0!</v>
      </c>
      <c r="CF52" s="313">
        <f t="shared" si="41"/>
        <v>1</v>
      </c>
      <c r="CG52" s="685" t="e">
        <f t="shared" si="61"/>
        <v>#DIV/0!</v>
      </c>
      <c r="CI52" s="699">
        <f t="shared" si="42"/>
        <v>0</v>
      </c>
      <c r="CJ52" s="700">
        <f t="shared" si="43"/>
        <v>0</v>
      </c>
      <c r="CK52" s="700">
        <f t="shared" si="69"/>
        <v>0</v>
      </c>
      <c r="CL52" s="149">
        <v>1</v>
      </c>
      <c r="CM52" s="687">
        <f t="shared" si="63"/>
        <v>0</v>
      </c>
      <c r="CO52" s="685">
        <f t="shared" si="44"/>
        <v>0</v>
      </c>
      <c r="CP52" s="685">
        <f t="shared" si="64"/>
        <v>0</v>
      </c>
      <c r="CQ52" s="685">
        <f t="shared" si="45"/>
        <v>0</v>
      </c>
      <c r="CR52" s="685">
        <f t="shared" si="65"/>
        <v>0</v>
      </c>
      <c r="CS52" s="313">
        <f t="shared" si="46"/>
        <v>1</v>
      </c>
      <c r="CT52" s="685">
        <f t="shared" si="66"/>
        <v>0</v>
      </c>
    </row>
    <row r="53" spans="2:98" s="11" customFormat="1">
      <c r="B53" s="688"/>
      <c r="C53" s="689">
        <v>19</v>
      </c>
      <c r="D53" s="690"/>
      <c r="E53" s="690"/>
      <c r="F53" s="691"/>
      <c r="G53" s="691"/>
      <c r="H53" s="692"/>
      <c r="I53" s="692"/>
      <c r="J53" s="692"/>
      <c r="K53" s="692"/>
      <c r="L53" s="692"/>
      <c r="M53" s="654"/>
      <c r="N53" s="654"/>
      <c r="O53" s="654"/>
      <c r="P53" s="654"/>
      <c r="Q53" s="654"/>
      <c r="R53" s="654"/>
      <c r="S53" s="654"/>
      <c r="T53" s="654">
        <f t="shared" si="70"/>
        <v>0</v>
      </c>
      <c r="U53" s="654">
        <f t="shared" si="71"/>
        <v>0</v>
      </c>
      <c r="V53" s="655" t="e">
        <f t="shared" si="22"/>
        <v>#DIV/0!</v>
      </c>
      <c r="W53" s="656"/>
      <c r="X53" s="657"/>
      <c r="Y53" s="658"/>
      <c r="Z53" s="659" t="e">
        <f t="shared" si="23"/>
        <v>#DIV/0!</v>
      </c>
      <c r="AB53" s="661" t="e">
        <f t="shared" si="47"/>
        <v>#DIV/0!</v>
      </c>
      <c r="AC53" s="241" t="e">
        <f>V53/(1-AD33)+N("This is a comment: cell U points to Cost+Int per Unit cell")</f>
        <v>#DIV/0!</v>
      </c>
      <c r="AD53" s="662" t="e">
        <f t="shared" si="48"/>
        <v>#DIV/0!</v>
      </c>
      <c r="AF53" s="663" t="e">
        <f t="shared" si="49"/>
        <v>#DIV/0!</v>
      </c>
      <c r="AG53" s="664" t="e">
        <f t="shared" si="50"/>
        <v>#DIV/0!</v>
      </c>
      <c r="AH53" s="664" t="e">
        <f t="shared" si="51"/>
        <v>#DIV/0!</v>
      </c>
      <c r="AJ53" s="693" t="e">
        <f t="shared" si="24"/>
        <v>#DIV/0!</v>
      </c>
      <c r="AK53" s="656"/>
      <c r="AL53" s="327"/>
      <c r="AM53" s="150"/>
      <c r="AO53" s="694"/>
      <c r="AP53" s="668" t="e">
        <f t="shared" si="52"/>
        <v>#DIV/0!</v>
      </c>
      <c r="AR53" s="669">
        <v>0</v>
      </c>
      <c r="AS53" s="670">
        <v>0</v>
      </c>
      <c r="AT53" s="671">
        <v>0</v>
      </c>
      <c r="AU53" s="672">
        <v>0</v>
      </c>
      <c r="AV53" s="695"/>
      <c r="AW53" s="327"/>
      <c r="AX53" s="696"/>
      <c r="AY53" s="327"/>
      <c r="AZ53" s="150"/>
      <c r="BB53" s="675">
        <v>0</v>
      </c>
      <c r="BC53" s="676" t="e">
        <f t="shared" si="25"/>
        <v>#DIV/0!</v>
      </c>
      <c r="BD53" s="677" t="e">
        <f t="shared" si="26"/>
        <v>#DIV/0!</v>
      </c>
      <c r="BE53" s="658" t="e">
        <f t="shared" si="27"/>
        <v>#DIV/0!</v>
      </c>
      <c r="BF53" s="675">
        <v>0</v>
      </c>
      <c r="BG53" s="676" t="e">
        <f t="shared" si="28"/>
        <v>#DIV/0!</v>
      </c>
      <c r="BH53" s="677" t="e">
        <f t="shared" si="29"/>
        <v>#DIV/0!</v>
      </c>
      <c r="BI53" s="697" t="e">
        <f t="shared" si="30"/>
        <v>#DIV/0!</v>
      </c>
      <c r="BJ53" s="675">
        <v>0</v>
      </c>
      <c r="BK53" s="676" t="e">
        <f t="shared" si="31"/>
        <v>#DIV/0!</v>
      </c>
      <c r="BL53" s="677" t="e">
        <f t="shared" si="32"/>
        <v>#DIV/0!</v>
      </c>
      <c r="BM53" s="164" t="e">
        <f t="shared" si="33"/>
        <v>#DIV/0!</v>
      </c>
      <c r="BO53" s="669" t="e">
        <f t="shared" si="34"/>
        <v>#DIV/0!</v>
      </c>
      <c r="BP53" s="670" t="e">
        <f t="shared" si="53"/>
        <v>#DIV/0!</v>
      </c>
      <c r="BQ53" s="671" t="e">
        <f t="shared" si="35"/>
        <v>#DIV/0!</v>
      </c>
      <c r="BR53" s="681" t="e">
        <f t="shared" si="54"/>
        <v>#DIV/0!</v>
      </c>
      <c r="BS53" s="698" t="e">
        <f t="shared" si="36"/>
        <v>#DIV/0!</v>
      </c>
      <c r="BT53" s="683" t="e">
        <f t="shared" si="55"/>
        <v>#DIV/0!</v>
      </c>
      <c r="BV53" s="684" t="e">
        <f t="shared" si="37"/>
        <v>#DIV/0!</v>
      </c>
      <c r="BW53" s="685">
        <f t="shared" si="56"/>
        <v>0</v>
      </c>
      <c r="BX53" s="685" t="e">
        <f t="shared" si="57"/>
        <v>#DIV/0!</v>
      </c>
      <c r="BY53" s="149">
        <f t="shared" si="38"/>
        <v>1</v>
      </c>
      <c r="BZ53" s="686" t="e">
        <f t="shared" si="58"/>
        <v>#DIV/0!</v>
      </c>
      <c r="CB53" s="685" t="e">
        <f t="shared" si="39"/>
        <v>#DIV/0!</v>
      </c>
      <c r="CC53" s="685">
        <f t="shared" si="59"/>
        <v>0</v>
      </c>
      <c r="CD53" s="685">
        <f t="shared" si="40"/>
        <v>0</v>
      </c>
      <c r="CE53" s="685" t="e">
        <f t="shared" si="60"/>
        <v>#DIV/0!</v>
      </c>
      <c r="CF53" s="313">
        <f t="shared" si="41"/>
        <v>1</v>
      </c>
      <c r="CG53" s="685" t="e">
        <f t="shared" si="61"/>
        <v>#DIV/0!</v>
      </c>
      <c r="CI53" s="699">
        <f t="shared" si="42"/>
        <v>0</v>
      </c>
      <c r="CJ53" s="700">
        <f t="shared" si="43"/>
        <v>0</v>
      </c>
      <c r="CK53" s="700">
        <f t="shared" si="69"/>
        <v>0</v>
      </c>
      <c r="CL53" s="149">
        <v>1</v>
      </c>
      <c r="CM53" s="687">
        <f t="shared" si="63"/>
        <v>0</v>
      </c>
      <c r="CO53" s="685">
        <f t="shared" si="44"/>
        <v>0</v>
      </c>
      <c r="CP53" s="685">
        <f t="shared" si="64"/>
        <v>0</v>
      </c>
      <c r="CQ53" s="685">
        <f t="shared" si="45"/>
        <v>0</v>
      </c>
      <c r="CR53" s="685">
        <f t="shared" si="65"/>
        <v>0</v>
      </c>
      <c r="CS53" s="313">
        <f t="shared" si="46"/>
        <v>1</v>
      </c>
      <c r="CT53" s="685">
        <f t="shared" si="66"/>
        <v>0</v>
      </c>
    </row>
    <row r="54" spans="2:98" s="11" customFormat="1">
      <c r="B54" s="688"/>
      <c r="C54" s="689">
        <v>20</v>
      </c>
      <c r="D54" s="690"/>
      <c r="E54" s="690"/>
      <c r="F54" s="691"/>
      <c r="G54" s="691"/>
      <c r="H54" s="692"/>
      <c r="I54" s="692"/>
      <c r="J54" s="692"/>
      <c r="K54" s="692"/>
      <c r="L54" s="692"/>
      <c r="M54" s="654"/>
      <c r="N54" s="654"/>
      <c r="O54" s="654"/>
      <c r="P54" s="654"/>
      <c r="Q54" s="654"/>
      <c r="R54" s="654"/>
      <c r="S54" s="654"/>
      <c r="T54" s="654">
        <f t="shared" si="70"/>
        <v>0</v>
      </c>
      <c r="U54" s="654">
        <f t="shared" si="71"/>
        <v>0</v>
      </c>
      <c r="V54" s="655" t="e">
        <f t="shared" si="22"/>
        <v>#DIV/0!</v>
      </c>
      <c r="W54" s="656"/>
      <c r="X54" s="657"/>
      <c r="Y54" s="658"/>
      <c r="Z54" s="659" t="e">
        <f t="shared" si="23"/>
        <v>#DIV/0!</v>
      </c>
      <c r="AB54" s="661" t="e">
        <f t="shared" si="47"/>
        <v>#DIV/0!</v>
      </c>
      <c r="AC54" s="241" t="e">
        <f>V54/(1-AD33)+N("This is a comment: cell U points to Cost+Int per Unit cell")</f>
        <v>#DIV/0!</v>
      </c>
      <c r="AD54" s="662" t="e">
        <f t="shared" si="48"/>
        <v>#DIV/0!</v>
      </c>
      <c r="AF54" s="663" t="e">
        <f t="shared" si="49"/>
        <v>#DIV/0!</v>
      </c>
      <c r="AG54" s="664" t="e">
        <f t="shared" si="50"/>
        <v>#DIV/0!</v>
      </c>
      <c r="AH54" s="664" t="e">
        <f t="shared" si="51"/>
        <v>#DIV/0!</v>
      </c>
      <c r="AJ54" s="693" t="e">
        <f t="shared" si="24"/>
        <v>#DIV/0!</v>
      </c>
      <c r="AK54" s="656"/>
      <c r="AL54" s="327"/>
      <c r="AM54" s="150"/>
      <c r="AO54" s="694"/>
      <c r="AP54" s="668" t="e">
        <f t="shared" si="52"/>
        <v>#DIV/0!</v>
      </c>
      <c r="AR54" s="669">
        <v>0</v>
      </c>
      <c r="AS54" s="670">
        <v>0</v>
      </c>
      <c r="AT54" s="671">
        <v>0</v>
      </c>
      <c r="AU54" s="672">
        <v>0</v>
      </c>
      <c r="AV54" s="695"/>
      <c r="AW54" s="327"/>
      <c r="AX54" s="696"/>
      <c r="AY54" s="327"/>
      <c r="AZ54" s="150"/>
      <c r="BB54" s="675">
        <v>0</v>
      </c>
      <c r="BC54" s="676" t="e">
        <f t="shared" si="25"/>
        <v>#DIV/0!</v>
      </c>
      <c r="BD54" s="677" t="e">
        <f t="shared" si="26"/>
        <v>#DIV/0!</v>
      </c>
      <c r="BE54" s="658" t="e">
        <f t="shared" si="27"/>
        <v>#DIV/0!</v>
      </c>
      <c r="BF54" s="675">
        <v>0</v>
      </c>
      <c r="BG54" s="676" t="e">
        <f t="shared" si="28"/>
        <v>#DIV/0!</v>
      </c>
      <c r="BH54" s="677" t="e">
        <f t="shared" si="29"/>
        <v>#DIV/0!</v>
      </c>
      <c r="BI54" s="697" t="e">
        <f t="shared" si="30"/>
        <v>#DIV/0!</v>
      </c>
      <c r="BJ54" s="675">
        <v>0</v>
      </c>
      <c r="BK54" s="676" t="e">
        <f t="shared" si="31"/>
        <v>#DIV/0!</v>
      </c>
      <c r="BL54" s="677" t="e">
        <f t="shared" si="32"/>
        <v>#DIV/0!</v>
      </c>
      <c r="BM54" s="164" t="e">
        <f t="shared" si="33"/>
        <v>#DIV/0!</v>
      </c>
      <c r="BO54" s="669" t="e">
        <f t="shared" si="34"/>
        <v>#DIV/0!</v>
      </c>
      <c r="BP54" s="670" t="e">
        <f t="shared" si="53"/>
        <v>#DIV/0!</v>
      </c>
      <c r="BQ54" s="671" t="e">
        <f t="shared" si="35"/>
        <v>#DIV/0!</v>
      </c>
      <c r="BR54" s="681" t="e">
        <f t="shared" si="54"/>
        <v>#DIV/0!</v>
      </c>
      <c r="BS54" s="698" t="e">
        <f t="shared" si="36"/>
        <v>#DIV/0!</v>
      </c>
      <c r="BT54" s="683" t="e">
        <f t="shared" si="55"/>
        <v>#DIV/0!</v>
      </c>
      <c r="BV54" s="684" t="e">
        <f t="shared" si="37"/>
        <v>#DIV/0!</v>
      </c>
      <c r="BW54" s="685">
        <f t="shared" si="56"/>
        <v>0</v>
      </c>
      <c r="BX54" s="685" t="e">
        <f t="shared" si="57"/>
        <v>#DIV/0!</v>
      </c>
      <c r="BY54" s="149">
        <f t="shared" si="38"/>
        <v>1</v>
      </c>
      <c r="BZ54" s="686" t="e">
        <f t="shared" si="58"/>
        <v>#DIV/0!</v>
      </c>
      <c r="CB54" s="685" t="e">
        <f t="shared" si="39"/>
        <v>#DIV/0!</v>
      </c>
      <c r="CC54" s="685">
        <f t="shared" si="59"/>
        <v>0</v>
      </c>
      <c r="CD54" s="685">
        <f t="shared" si="40"/>
        <v>0</v>
      </c>
      <c r="CE54" s="685" t="e">
        <f t="shared" si="60"/>
        <v>#DIV/0!</v>
      </c>
      <c r="CF54" s="313">
        <f t="shared" si="41"/>
        <v>1</v>
      </c>
      <c r="CG54" s="685" t="e">
        <f t="shared" si="61"/>
        <v>#DIV/0!</v>
      </c>
      <c r="CI54" s="699">
        <f t="shared" si="42"/>
        <v>0</v>
      </c>
      <c r="CJ54" s="700">
        <f t="shared" si="43"/>
        <v>0</v>
      </c>
      <c r="CK54" s="700">
        <f t="shared" si="69"/>
        <v>0</v>
      </c>
      <c r="CL54" s="149">
        <v>1</v>
      </c>
      <c r="CM54" s="687">
        <f t="shared" si="63"/>
        <v>0</v>
      </c>
      <c r="CO54" s="685">
        <f t="shared" si="44"/>
        <v>0</v>
      </c>
      <c r="CP54" s="685">
        <f t="shared" si="64"/>
        <v>0</v>
      </c>
      <c r="CQ54" s="685">
        <f t="shared" si="45"/>
        <v>0</v>
      </c>
      <c r="CR54" s="685">
        <f t="shared" si="65"/>
        <v>0</v>
      </c>
      <c r="CS54" s="313">
        <f t="shared" si="46"/>
        <v>1</v>
      </c>
      <c r="CT54" s="685">
        <f t="shared" si="66"/>
        <v>0</v>
      </c>
    </row>
    <row r="55" spans="2:98" s="11" customFormat="1">
      <c r="B55" s="688"/>
      <c r="C55" s="689">
        <v>21</v>
      </c>
      <c r="D55" s="690"/>
      <c r="E55" s="690"/>
      <c r="F55" s="691"/>
      <c r="G55" s="691"/>
      <c r="H55" s="692"/>
      <c r="I55" s="692"/>
      <c r="J55" s="692"/>
      <c r="K55" s="692"/>
      <c r="L55" s="692"/>
      <c r="M55" s="654"/>
      <c r="N55" s="654"/>
      <c r="O55" s="654"/>
      <c r="P55" s="654"/>
      <c r="Q55" s="654"/>
      <c r="R55" s="654"/>
      <c r="S55" s="654"/>
      <c r="T55" s="654">
        <f t="shared" si="70"/>
        <v>0</v>
      </c>
      <c r="U55" s="654">
        <f t="shared" si="71"/>
        <v>0</v>
      </c>
      <c r="V55" s="655" t="e">
        <f t="shared" si="22"/>
        <v>#DIV/0!</v>
      </c>
      <c r="W55" s="656"/>
      <c r="X55" s="657"/>
      <c r="Y55" s="658"/>
      <c r="Z55" s="659" t="e">
        <f t="shared" si="23"/>
        <v>#DIV/0!</v>
      </c>
      <c r="AB55" s="661" t="e">
        <f t="shared" si="47"/>
        <v>#DIV/0!</v>
      </c>
      <c r="AC55" s="241" t="e">
        <f>V55/(1-AD33)+N("This is a comment: cell U points to Cost+Int per Unit cell")</f>
        <v>#DIV/0!</v>
      </c>
      <c r="AD55" s="662" t="e">
        <f t="shared" si="48"/>
        <v>#DIV/0!</v>
      </c>
      <c r="AF55" s="663" t="e">
        <f t="shared" si="49"/>
        <v>#DIV/0!</v>
      </c>
      <c r="AG55" s="664" t="e">
        <f t="shared" si="50"/>
        <v>#DIV/0!</v>
      </c>
      <c r="AH55" s="664" t="e">
        <f t="shared" si="51"/>
        <v>#DIV/0!</v>
      </c>
      <c r="AJ55" s="693" t="e">
        <f t="shared" si="24"/>
        <v>#DIV/0!</v>
      </c>
      <c r="AK55" s="656"/>
      <c r="AL55" s="327"/>
      <c r="AM55" s="150"/>
      <c r="AO55" s="694"/>
      <c r="AP55" s="668" t="e">
        <f t="shared" si="52"/>
        <v>#DIV/0!</v>
      </c>
      <c r="AR55" s="669">
        <v>0</v>
      </c>
      <c r="AS55" s="670">
        <v>0</v>
      </c>
      <c r="AT55" s="671">
        <v>0</v>
      </c>
      <c r="AU55" s="672">
        <v>0</v>
      </c>
      <c r="AV55" s="695"/>
      <c r="AW55" s="327"/>
      <c r="AX55" s="696"/>
      <c r="AY55" s="327"/>
      <c r="AZ55" s="150"/>
      <c r="BB55" s="675">
        <v>0</v>
      </c>
      <c r="BC55" s="676" t="e">
        <f t="shared" si="25"/>
        <v>#DIV/0!</v>
      </c>
      <c r="BD55" s="677" t="e">
        <f t="shared" si="26"/>
        <v>#DIV/0!</v>
      </c>
      <c r="BE55" s="658" t="e">
        <f t="shared" si="27"/>
        <v>#DIV/0!</v>
      </c>
      <c r="BF55" s="675">
        <v>0</v>
      </c>
      <c r="BG55" s="676" t="e">
        <f t="shared" si="28"/>
        <v>#DIV/0!</v>
      </c>
      <c r="BH55" s="677" t="e">
        <f t="shared" si="29"/>
        <v>#DIV/0!</v>
      </c>
      <c r="BI55" s="697" t="e">
        <f t="shared" si="30"/>
        <v>#DIV/0!</v>
      </c>
      <c r="BJ55" s="675">
        <v>0</v>
      </c>
      <c r="BK55" s="676" t="e">
        <f t="shared" si="31"/>
        <v>#DIV/0!</v>
      </c>
      <c r="BL55" s="677" t="e">
        <f t="shared" si="32"/>
        <v>#DIV/0!</v>
      </c>
      <c r="BM55" s="164" t="e">
        <f t="shared" si="33"/>
        <v>#DIV/0!</v>
      </c>
      <c r="BO55" s="669" t="e">
        <f t="shared" si="34"/>
        <v>#DIV/0!</v>
      </c>
      <c r="BP55" s="670" t="e">
        <f t="shared" si="53"/>
        <v>#DIV/0!</v>
      </c>
      <c r="BQ55" s="671" t="e">
        <f t="shared" si="35"/>
        <v>#DIV/0!</v>
      </c>
      <c r="BR55" s="681" t="e">
        <f t="shared" si="54"/>
        <v>#DIV/0!</v>
      </c>
      <c r="BS55" s="698" t="e">
        <f t="shared" si="36"/>
        <v>#DIV/0!</v>
      </c>
      <c r="BT55" s="683" t="e">
        <f t="shared" si="55"/>
        <v>#DIV/0!</v>
      </c>
      <c r="BV55" s="684" t="e">
        <f t="shared" si="37"/>
        <v>#DIV/0!</v>
      </c>
      <c r="BW55" s="685">
        <f t="shared" si="56"/>
        <v>0</v>
      </c>
      <c r="BX55" s="685" t="e">
        <f t="shared" si="57"/>
        <v>#DIV/0!</v>
      </c>
      <c r="BY55" s="149">
        <f t="shared" si="38"/>
        <v>1</v>
      </c>
      <c r="BZ55" s="686" t="e">
        <f t="shared" si="58"/>
        <v>#DIV/0!</v>
      </c>
      <c r="CB55" s="685" t="e">
        <f t="shared" si="39"/>
        <v>#DIV/0!</v>
      </c>
      <c r="CC55" s="685">
        <f t="shared" si="59"/>
        <v>0</v>
      </c>
      <c r="CD55" s="685">
        <f t="shared" si="40"/>
        <v>0</v>
      </c>
      <c r="CE55" s="685" t="e">
        <f t="shared" si="60"/>
        <v>#DIV/0!</v>
      </c>
      <c r="CF55" s="313">
        <f t="shared" si="41"/>
        <v>1</v>
      </c>
      <c r="CG55" s="685" t="e">
        <f t="shared" si="61"/>
        <v>#DIV/0!</v>
      </c>
      <c r="CI55" s="699">
        <f t="shared" si="42"/>
        <v>0</v>
      </c>
      <c r="CJ55" s="700">
        <f t="shared" si="43"/>
        <v>0</v>
      </c>
      <c r="CK55" s="700">
        <f t="shared" si="69"/>
        <v>0</v>
      </c>
      <c r="CL55" s="149">
        <v>1</v>
      </c>
      <c r="CM55" s="687">
        <f t="shared" si="63"/>
        <v>0</v>
      </c>
      <c r="CO55" s="685">
        <f t="shared" si="44"/>
        <v>0</v>
      </c>
      <c r="CP55" s="685">
        <f t="shared" si="64"/>
        <v>0</v>
      </c>
      <c r="CQ55" s="685">
        <f t="shared" si="45"/>
        <v>0</v>
      </c>
      <c r="CR55" s="685">
        <f t="shared" si="65"/>
        <v>0</v>
      </c>
      <c r="CS55" s="313">
        <f t="shared" si="46"/>
        <v>1</v>
      </c>
      <c r="CT55" s="685">
        <f t="shared" si="66"/>
        <v>0</v>
      </c>
    </row>
    <row r="56" spans="2:98" s="11" customFormat="1">
      <c r="B56" s="688"/>
      <c r="C56" s="689">
        <v>22</v>
      </c>
      <c r="D56" s="690"/>
      <c r="E56" s="651"/>
      <c r="F56" s="691"/>
      <c r="G56" s="691"/>
      <c r="H56" s="692"/>
      <c r="I56" s="692"/>
      <c r="J56" s="692"/>
      <c r="K56" s="692"/>
      <c r="L56" s="692"/>
      <c r="M56" s="654"/>
      <c r="N56" s="654"/>
      <c r="O56" s="654"/>
      <c r="P56" s="654"/>
      <c r="Q56" s="654"/>
      <c r="R56" s="654"/>
      <c r="S56" s="654"/>
      <c r="T56" s="654">
        <f t="shared" si="70"/>
        <v>0</v>
      </c>
      <c r="U56" s="654">
        <f t="shared" si="71"/>
        <v>0</v>
      </c>
      <c r="V56" s="655" t="e">
        <f t="shared" si="22"/>
        <v>#DIV/0!</v>
      </c>
      <c r="W56" s="656"/>
      <c r="X56" s="657"/>
      <c r="Y56" s="658"/>
      <c r="Z56" s="659" t="e">
        <f t="shared" si="23"/>
        <v>#DIV/0!</v>
      </c>
      <c r="AB56" s="661" t="e">
        <f t="shared" si="47"/>
        <v>#DIV/0!</v>
      </c>
      <c r="AC56" s="241" t="e">
        <f>V56/(1-AD33)+N("This is a comment: cell U points to Cost+Int per Unit cell")</f>
        <v>#DIV/0!</v>
      </c>
      <c r="AD56" s="662" t="e">
        <f t="shared" si="48"/>
        <v>#DIV/0!</v>
      </c>
      <c r="AF56" s="663" t="e">
        <f t="shared" si="49"/>
        <v>#DIV/0!</v>
      </c>
      <c r="AG56" s="664" t="e">
        <f t="shared" si="50"/>
        <v>#DIV/0!</v>
      </c>
      <c r="AH56" s="664" t="e">
        <f t="shared" si="51"/>
        <v>#DIV/0!</v>
      </c>
      <c r="AJ56" s="693" t="e">
        <f t="shared" si="24"/>
        <v>#DIV/0!</v>
      </c>
      <c r="AK56" s="656"/>
      <c r="AL56" s="327"/>
      <c r="AM56" s="150"/>
      <c r="AO56" s="694"/>
      <c r="AP56" s="668" t="e">
        <f t="shared" si="52"/>
        <v>#DIV/0!</v>
      </c>
      <c r="AR56" s="669">
        <v>0</v>
      </c>
      <c r="AS56" s="670">
        <v>0</v>
      </c>
      <c r="AT56" s="671">
        <v>0</v>
      </c>
      <c r="AU56" s="672">
        <v>0</v>
      </c>
      <c r="AV56" s="695"/>
      <c r="AW56" s="327"/>
      <c r="AX56" s="696"/>
      <c r="AY56" s="327"/>
      <c r="AZ56" s="150"/>
      <c r="BB56" s="675">
        <v>0</v>
      </c>
      <c r="BC56" s="676" t="e">
        <f t="shared" si="25"/>
        <v>#DIV/0!</v>
      </c>
      <c r="BD56" s="677" t="e">
        <f t="shared" si="26"/>
        <v>#DIV/0!</v>
      </c>
      <c r="BE56" s="658" t="e">
        <f t="shared" si="27"/>
        <v>#DIV/0!</v>
      </c>
      <c r="BF56" s="675">
        <v>0</v>
      </c>
      <c r="BG56" s="676" t="e">
        <f t="shared" si="28"/>
        <v>#DIV/0!</v>
      </c>
      <c r="BH56" s="677" t="e">
        <f t="shared" si="29"/>
        <v>#DIV/0!</v>
      </c>
      <c r="BI56" s="697" t="e">
        <f t="shared" si="30"/>
        <v>#DIV/0!</v>
      </c>
      <c r="BJ56" s="675">
        <v>0</v>
      </c>
      <c r="BK56" s="676" t="e">
        <f t="shared" si="31"/>
        <v>#DIV/0!</v>
      </c>
      <c r="BL56" s="677" t="e">
        <f t="shared" si="32"/>
        <v>#DIV/0!</v>
      </c>
      <c r="BM56" s="164" t="e">
        <f t="shared" si="33"/>
        <v>#DIV/0!</v>
      </c>
      <c r="BO56" s="669" t="e">
        <f t="shared" si="34"/>
        <v>#DIV/0!</v>
      </c>
      <c r="BP56" s="670" t="e">
        <f t="shared" si="53"/>
        <v>#DIV/0!</v>
      </c>
      <c r="BQ56" s="671" t="e">
        <f t="shared" si="35"/>
        <v>#DIV/0!</v>
      </c>
      <c r="BR56" s="681" t="e">
        <f t="shared" si="54"/>
        <v>#DIV/0!</v>
      </c>
      <c r="BS56" s="698" t="e">
        <f t="shared" si="36"/>
        <v>#DIV/0!</v>
      </c>
      <c r="BT56" s="683" t="e">
        <f t="shared" si="55"/>
        <v>#DIV/0!</v>
      </c>
      <c r="BV56" s="684" t="e">
        <f t="shared" si="37"/>
        <v>#DIV/0!</v>
      </c>
      <c r="BW56" s="685">
        <f t="shared" si="56"/>
        <v>0</v>
      </c>
      <c r="BX56" s="685" t="e">
        <f t="shared" si="57"/>
        <v>#DIV/0!</v>
      </c>
      <c r="BY56" s="149">
        <f t="shared" si="38"/>
        <v>1</v>
      </c>
      <c r="BZ56" s="686" t="e">
        <f t="shared" si="58"/>
        <v>#DIV/0!</v>
      </c>
      <c r="CB56" s="685" t="e">
        <f t="shared" si="39"/>
        <v>#DIV/0!</v>
      </c>
      <c r="CC56" s="685">
        <f t="shared" si="59"/>
        <v>0</v>
      </c>
      <c r="CD56" s="685">
        <f t="shared" si="40"/>
        <v>0</v>
      </c>
      <c r="CE56" s="685" t="e">
        <f t="shared" si="60"/>
        <v>#DIV/0!</v>
      </c>
      <c r="CF56" s="313">
        <f t="shared" si="41"/>
        <v>1</v>
      </c>
      <c r="CG56" s="685" t="e">
        <f t="shared" si="61"/>
        <v>#DIV/0!</v>
      </c>
      <c r="CI56" s="699">
        <f t="shared" si="42"/>
        <v>0</v>
      </c>
      <c r="CJ56" s="700">
        <f t="shared" si="43"/>
        <v>0</v>
      </c>
      <c r="CK56" s="700">
        <f t="shared" si="69"/>
        <v>0</v>
      </c>
      <c r="CL56" s="149">
        <v>1</v>
      </c>
      <c r="CM56" s="687">
        <f t="shared" si="63"/>
        <v>0</v>
      </c>
      <c r="CO56" s="685">
        <f t="shared" si="44"/>
        <v>0</v>
      </c>
      <c r="CP56" s="685">
        <f t="shared" si="64"/>
        <v>0</v>
      </c>
      <c r="CQ56" s="685">
        <f t="shared" si="45"/>
        <v>0</v>
      </c>
      <c r="CR56" s="685">
        <f t="shared" si="65"/>
        <v>0</v>
      </c>
      <c r="CS56" s="313">
        <f t="shared" si="46"/>
        <v>1</v>
      </c>
      <c r="CT56" s="685">
        <f t="shared" si="66"/>
        <v>0</v>
      </c>
    </row>
    <row r="57" spans="2:98" s="11" customFormat="1">
      <c r="B57" s="688"/>
      <c r="C57" s="689">
        <v>23</v>
      </c>
      <c r="D57" s="690"/>
      <c r="E57" s="690"/>
      <c r="F57" s="691"/>
      <c r="G57" s="691"/>
      <c r="H57" s="692"/>
      <c r="I57" s="692"/>
      <c r="J57" s="692"/>
      <c r="K57" s="692"/>
      <c r="L57" s="692"/>
      <c r="M57" s="701"/>
      <c r="N57" s="701"/>
      <c r="O57" s="701"/>
      <c r="P57" s="701"/>
      <c r="Q57" s="701"/>
      <c r="R57" s="701"/>
      <c r="S57" s="701"/>
      <c r="T57" s="701">
        <f t="shared" si="70"/>
        <v>0</v>
      </c>
      <c r="U57" s="701">
        <f t="shared" si="71"/>
        <v>0</v>
      </c>
      <c r="V57" s="702" t="e">
        <f t="shared" si="22"/>
        <v>#DIV/0!</v>
      </c>
      <c r="W57" s="703"/>
      <c r="X57" s="657"/>
      <c r="Y57" s="704"/>
      <c r="Z57" s="659" t="e">
        <f t="shared" si="23"/>
        <v>#DIV/0!</v>
      </c>
      <c r="AB57" s="661" t="e">
        <f t="shared" si="47"/>
        <v>#DIV/0!</v>
      </c>
      <c r="AC57" s="241" t="e">
        <f>V57/(1-AD33)+N("This is a comment: cell U points to Cost+Int per Unit cell")</f>
        <v>#DIV/0!</v>
      </c>
      <c r="AD57" s="662" t="e">
        <f t="shared" si="48"/>
        <v>#DIV/0!</v>
      </c>
      <c r="AF57" s="663" t="e">
        <f t="shared" si="49"/>
        <v>#DIV/0!</v>
      </c>
      <c r="AG57" s="664" t="e">
        <f t="shared" si="50"/>
        <v>#DIV/0!</v>
      </c>
      <c r="AH57" s="664" t="e">
        <f t="shared" si="51"/>
        <v>#DIV/0!</v>
      </c>
      <c r="AJ57" s="693" t="e">
        <f t="shared" si="24"/>
        <v>#DIV/0!</v>
      </c>
      <c r="AK57" s="703"/>
      <c r="AL57" s="327"/>
      <c r="AM57" s="150"/>
      <c r="AO57" s="694"/>
      <c r="AP57" s="668" t="e">
        <f t="shared" si="52"/>
        <v>#DIV/0!</v>
      </c>
      <c r="AR57" s="669">
        <v>0</v>
      </c>
      <c r="AS57" s="670">
        <v>0</v>
      </c>
      <c r="AT57" s="671">
        <v>0</v>
      </c>
      <c r="AU57" s="672">
        <v>0</v>
      </c>
      <c r="AV57" s="695"/>
      <c r="AW57" s="327"/>
      <c r="AX57" s="696"/>
      <c r="AY57" s="327"/>
      <c r="AZ57" s="150"/>
      <c r="BB57" s="705">
        <v>0</v>
      </c>
      <c r="BC57" s="676" t="e">
        <f t="shared" si="25"/>
        <v>#DIV/0!</v>
      </c>
      <c r="BD57" s="706" t="e">
        <f t="shared" si="26"/>
        <v>#DIV/0!</v>
      </c>
      <c r="BE57" s="704" t="e">
        <f t="shared" si="27"/>
        <v>#DIV/0!</v>
      </c>
      <c r="BF57" s="705">
        <v>0</v>
      </c>
      <c r="BG57" s="676" t="e">
        <f t="shared" si="28"/>
        <v>#DIV/0!</v>
      </c>
      <c r="BH57" s="706" t="e">
        <f t="shared" si="29"/>
        <v>#DIV/0!</v>
      </c>
      <c r="BI57" s="707" t="e">
        <f t="shared" si="30"/>
        <v>#DIV/0!</v>
      </c>
      <c r="BJ57" s="675">
        <v>0</v>
      </c>
      <c r="BK57" s="676" t="e">
        <f t="shared" si="31"/>
        <v>#DIV/0!</v>
      </c>
      <c r="BL57" s="677" t="e">
        <f t="shared" si="32"/>
        <v>#DIV/0!</v>
      </c>
      <c r="BM57" s="164" t="e">
        <f t="shared" si="33"/>
        <v>#DIV/0!</v>
      </c>
      <c r="BO57" s="708" t="e">
        <f t="shared" si="34"/>
        <v>#DIV/0!</v>
      </c>
      <c r="BP57" s="670" t="e">
        <f t="shared" si="53"/>
        <v>#DIV/0!</v>
      </c>
      <c r="BQ57" s="709" t="e">
        <f t="shared" si="35"/>
        <v>#DIV/0!</v>
      </c>
      <c r="BR57" s="681" t="e">
        <f t="shared" si="54"/>
        <v>#DIV/0!</v>
      </c>
      <c r="BS57" s="710" t="e">
        <f t="shared" si="36"/>
        <v>#DIV/0!</v>
      </c>
      <c r="BT57" s="683" t="e">
        <f t="shared" si="55"/>
        <v>#DIV/0!</v>
      </c>
      <c r="BV57" s="684" t="e">
        <f t="shared" si="37"/>
        <v>#DIV/0!</v>
      </c>
      <c r="BW57" s="685">
        <f t="shared" si="56"/>
        <v>0</v>
      </c>
      <c r="BX57" s="685" t="e">
        <f t="shared" si="57"/>
        <v>#DIV/0!</v>
      </c>
      <c r="BY57" s="149">
        <f t="shared" si="38"/>
        <v>1</v>
      </c>
      <c r="BZ57" s="686" t="e">
        <f t="shared" si="58"/>
        <v>#DIV/0!</v>
      </c>
      <c r="CB57" s="685" t="e">
        <f t="shared" si="39"/>
        <v>#DIV/0!</v>
      </c>
      <c r="CC57" s="685">
        <f t="shared" si="59"/>
        <v>0</v>
      </c>
      <c r="CD57" s="685">
        <f t="shared" si="40"/>
        <v>0</v>
      </c>
      <c r="CE57" s="685" t="e">
        <f t="shared" si="60"/>
        <v>#DIV/0!</v>
      </c>
      <c r="CF57" s="313">
        <f t="shared" si="41"/>
        <v>1</v>
      </c>
      <c r="CG57" s="685" t="e">
        <f t="shared" si="61"/>
        <v>#DIV/0!</v>
      </c>
      <c r="CI57" s="699">
        <f t="shared" si="42"/>
        <v>0</v>
      </c>
      <c r="CJ57" s="700">
        <f t="shared" si="43"/>
        <v>0</v>
      </c>
      <c r="CK57" s="700">
        <f t="shared" si="69"/>
        <v>0</v>
      </c>
      <c r="CL57" s="149">
        <v>1</v>
      </c>
      <c r="CM57" s="687">
        <f t="shared" si="63"/>
        <v>0</v>
      </c>
      <c r="CO57" s="685">
        <f t="shared" si="44"/>
        <v>0</v>
      </c>
      <c r="CP57" s="685">
        <f t="shared" si="64"/>
        <v>0</v>
      </c>
      <c r="CQ57" s="685">
        <f t="shared" si="45"/>
        <v>0</v>
      </c>
      <c r="CR57" s="685">
        <f t="shared" si="65"/>
        <v>0</v>
      </c>
      <c r="CS57" s="313">
        <f t="shared" si="46"/>
        <v>1</v>
      </c>
      <c r="CT57" s="685">
        <f t="shared" si="66"/>
        <v>0</v>
      </c>
    </row>
    <row r="58" spans="2:98" s="11" customFormat="1">
      <c r="B58" s="688"/>
      <c r="C58" s="689">
        <v>24</v>
      </c>
      <c r="D58" s="690"/>
      <c r="E58" s="690"/>
      <c r="F58" s="691"/>
      <c r="G58" s="691"/>
      <c r="H58" s="692"/>
      <c r="I58" s="692"/>
      <c r="J58" s="692"/>
      <c r="K58" s="692"/>
      <c r="L58" s="692"/>
      <c r="M58" s="701"/>
      <c r="N58" s="701"/>
      <c r="O58" s="701"/>
      <c r="P58" s="701"/>
      <c r="Q58" s="701"/>
      <c r="R58" s="701"/>
      <c r="S58" s="701"/>
      <c r="T58" s="701">
        <f t="shared" si="70"/>
        <v>0</v>
      </c>
      <c r="U58" s="701">
        <f t="shared" si="71"/>
        <v>0</v>
      </c>
      <c r="V58" s="702" t="e">
        <f t="shared" si="22"/>
        <v>#DIV/0!</v>
      </c>
      <c r="W58" s="703"/>
      <c r="X58" s="657"/>
      <c r="Y58" s="704"/>
      <c r="Z58" s="659" t="e">
        <f t="shared" si="23"/>
        <v>#DIV/0!</v>
      </c>
      <c r="AB58" s="661" t="e">
        <f t="shared" si="47"/>
        <v>#DIV/0!</v>
      </c>
      <c r="AC58" s="241" t="e">
        <f>V58/(1-AD33)+N("This is a comment: cell U points to Cost+Int per Unit cell")</f>
        <v>#DIV/0!</v>
      </c>
      <c r="AD58" s="662" t="e">
        <f t="shared" si="48"/>
        <v>#DIV/0!</v>
      </c>
      <c r="AF58" s="663" t="e">
        <f t="shared" si="49"/>
        <v>#DIV/0!</v>
      </c>
      <c r="AG58" s="664" t="e">
        <f t="shared" si="50"/>
        <v>#DIV/0!</v>
      </c>
      <c r="AH58" s="664" t="e">
        <f t="shared" si="51"/>
        <v>#DIV/0!</v>
      </c>
      <c r="AJ58" s="693" t="e">
        <f t="shared" si="24"/>
        <v>#DIV/0!</v>
      </c>
      <c r="AK58" s="703"/>
      <c r="AL58" s="327"/>
      <c r="AM58" s="150"/>
      <c r="AO58" s="694"/>
      <c r="AP58" s="668" t="e">
        <f t="shared" si="52"/>
        <v>#DIV/0!</v>
      </c>
      <c r="AR58" s="669">
        <v>0</v>
      </c>
      <c r="AS58" s="670">
        <v>0</v>
      </c>
      <c r="AT58" s="671">
        <v>0</v>
      </c>
      <c r="AU58" s="672">
        <v>0</v>
      </c>
      <c r="AW58" s="327"/>
      <c r="AX58" s="696"/>
      <c r="AY58" s="327"/>
      <c r="AZ58" s="150"/>
      <c r="BB58" s="705">
        <v>0</v>
      </c>
      <c r="BC58" s="676" t="e">
        <f t="shared" si="25"/>
        <v>#DIV/0!</v>
      </c>
      <c r="BD58" s="706" t="e">
        <f t="shared" si="26"/>
        <v>#DIV/0!</v>
      </c>
      <c r="BE58" s="704" t="e">
        <f t="shared" si="27"/>
        <v>#DIV/0!</v>
      </c>
      <c r="BF58" s="705">
        <v>0</v>
      </c>
      <c r="BG58" s="676" t="e">
        <f t="shared" si="28"/>
        <v>#DIV/0!</v>
      </c>
      <c r="BH58" s="706" t="e">
        <f t="shared" si="29"/>
        <v>#DIV/0!</v>
      </c>
      <c r="BI58" s="707" t="e">
        <f t="shared" si="30"/>
        <v>#DIV/0!</v>
      </c>
      <c r="BJ58" s="675">
        <v>0</v>
      </c>
      <c r="BK58" s="676" t="e">
        <f t="shared" si="31"/>
        <v>#DIV/0!</v>
      </c>
      <c r="BL58" s="677" t="e">
        <f t="shared" si="32"/>
        <v>#DIV/0!</v>
      </c>
      <c r="BM58" s="164" t="e">
        <f t="shared" si="33"/>
        <v>#DIV/0!</v>
      </c>
      <c r="BO58" s="708" t="e">
        <f t="shared" si="34"/>
        <v>#DIV/0!</v>
      </c>
      <c r="BP58" s="670" t="e">
        <f t="shared" si="53"/>
        <v>#DIV/0!</v>
      </c>
      <c r="BQ58" s="709" t="e">
        <f t="shared" si="35"/>
        <v>#DIV/0!</v>
      </c>
      <c r="BR58" s="681" t="e">
        <f t="shared" si="54"/>
        <v>#DIV/0!</v>
      </c>
      <c r="BS58" s="710" t="e">
        <f t="shared" si="36"/>
        <v>#DIV/0!</v>
      </c>
      <c r="BT58" s="683" t="e">
        <f t="shared" si="55"/>
        <v>#DIV/0!</v>
      </c>
      <c r="BV58" s="684" t="e">
        <f t="shared" si="37"/>
        <v>#DIV/0!</v>
      </c>
      <c r="BW58" s="685">
        <f t="shared" si="56"/>
        <v>0</v>
      </c>
      <c r="BX58" s="685" t="e">
        <f t="shared" si="57"/>
        <v>#DIV/0!</v>
      </c>
      <c r="BY58" s="149">
        <f t="shared" si="38"/>
        <v>1</v>
      </c>
      <c r="BZ58" s="686" t="e">
        <f t="shared" si="58"/>
        <v>#DIV/0!</v>
      </c>
      <c r="CB58" s="685" t="e">
        <f t="shared" si="39"/>
        <v>#DIV/0!</v>
      </c>
      <c r="CC58" s="685">
        <f t="shared" si="59"/>
        <v>0</v>
      </c>
      <c r="CD58" s="685">
        <f t="shared" si="40"/>
        <v>0</v>
      </c>
      <c r="CE58" s="685" t="e">
        <f t="shared" si="60"/>
        <v>#DIV/0!</v>
      </c>
      <c r="CF58" s="313">
        <f t="shared" si="41"/>
        <v>1</v>
      </c>
      <c r="CG58" s="685" t="e">
        <f t="shared" si="61"/>
        <v>#DIV/0!</v>
      </c>
      <c r="CI58" s="699">
        <f t="shared" si="42"/>
        <v>0</v>
      </c>
      <c r="CJ58" s="700">
        <f t="shared" si="43"/>
        <v>0</v>
      </c>
      <c r="CK58" s="700">
        <f t="shared" si="69"/>
        <v>0</v>
      </c>
      <c r="CL58" s="149">
        <v>1</v>
      </c>
      <c r="CM58" s="687">
        <f t="shared" si="63"/>
        <v>0</v>
      </c>
      <c r="CO58" s="685">
        <f t="shared" si="44"/>
        <v>0</v>
      </c>
      <c r="CP58" s="685">
        <f t="shared" si="64"/>
        <v>0</v>
      </c>
      <c r="CQ58" s="685">
        <f t="shared" si="45"/>
        <v>0</v>
      </c>
      <c r="CR58" s="685">
        <f t="shared" si="65"/>
        <v>0</v>
      </c>
      <c r="CS58" s="313">
        <f t="shared" si="46"/>
        <v>1</v>
      </c>
      <c r="CT58" s="685">
        <f t="shared" si="66"/>
        <v>0</v>
      </c>
    </row>
    <row r="59" spans="2:98" s="11" customFormat="1">
      <c r="B59" s="688"/>
      <c r="C59" s="689">
        <v>25</v>
      </c>
      <c r="D59" s="690"/>
      <c r="E59" s="690"/>
      <c r="F59" s="691"/>
      <c r="G59" s="691"/>
      <c r="H59" s="692"/>
      <c r="I59" s="692"/>
      <c r="J59" s="692"/>
      <c r="K59" s="692"/>
      <c r="L59" s="692"/>
      <c r="M59" s="701"/>
      <c r="N59" s="701"/>
      <c r="O59" s="701"/>
      <c r="P59" s="701"/>
      <c r="Q59" s="701"/>
      <c r="R59" s="701"/>
      <c r="S59" s="701"/>
      <c r="T59" s="701">
        <f t="shared" si="70"/>
        <v>0</v>
      </c>
      <c r="U59" s="701">
        <f t="shared" si="71"/>
        <v>0</v>
      </c>
      <c r="V59" s="702" t="e">
        <f t="shared" si="22"/>
        <v>#DIV/0!</v>
      </c>
      <c r="W59" s="703"/>
      <c r="X59" s="657"/>
      <c r="Y59" s="704"/>
      <c r="Z59" s="659" t="e">
        <f t="shared" si="23"/>
        <v>#DIV/0!</v>
      </c>
      <c r="AB59" s="661" t="e">
        <f t="shared" si="47"/>
        <v>#DIV/0!</v>
      </c>
      <c r="AC59" s="241" t="e">
        <f>V59/(1-AD33)+N("This is a comment: cell U points to Cost+Int per Unit cell")</f>
        <v>#DIV/0!</v>
      </c>
      <c r="AD59" s="662" t="e">
        <f t="shared" si="48"/>
        <v>#DIV/0!</v>
      </c>
      <c r="AF59" s="663" t="e">
        <f t="shared" si="49"/>
        <v>#DIV/0!</v>
      </c>
      <c r="AG59" s="664" t="e">
        <f t="shared" si="50"/>
        <v>#DIV/0!</v>
      </c>
      <c r="AH59" s="664" t="e">
        <f t="shared" si="51"/>
        <v>#DIV/0!</v>
      </c>
      <c r="AJ59" s="693" t="e">
        <f t="shared" si="24"/>
        <v>#DIV/0!</v>
      </c>
      <c r="AK59" s="703"/>
      <c r="AL59" s="327"/>
      <c r="AM59" s="150"/>
      <c r="AO59" s="694"/>
      <c r="AP59" s="668" t="e">
        <f t="shared" si="52"/>
        <v>#DIV/0!</v>
      </c>
      <c r="AR59" s="669">
        <v>0</v>
      </c>
      <c r="AS59" s="670">
        <v>0</v>
      </c>
      <c r="AT59" s="671">
        <v>0</v>
      </c>
      <c r="AU59" s="672">
        <v>0</v>
      </c>
      <c r="AW59" s="327"/>
      <c r="AX59" s="696"/>
      <c r="AY59" s="327"/>
      <c r="AZ59" s="150"/>
      <c r="BB59" s="705">
        <v>0</v>
      </c>
      <c r="BC59" s="676" t="e">
        <f t="shared" si="25"/>
        <v>#DIV/0!</v>
      </c>
      <c r="BD59" s="706" t="e">
        <f t="shared" si="26"/>
        <v>#DIV/0!</v>
      </c>
      <c r="BE59" s="704" t="e">
        <f t="shared" si="27"/>
        <v>#DIV/0!</v>
      </c>
      <c r="BF59" s="705">
        <v>0</v>
      </c>
      <c r="BG59" s="676" t="e">
        <f t="shared" si="28"/>
        <v>#DIV/0!</v>
      </c>
      <c r="BH59" s="706" t="e">
        <f t="shared" si="29"/>
        <v>#DIV/0!</v>
      </c>
      <c r="BI59" s="707" t="e">
        <f t="shared" si="30"/>
        <v>#DIV/0!</v>
      </c>
      <c r="BJ59" s="675">
        <v>0</v>
      </c>
      <c r="BK59" s="676" t="e">
        <f t="shared" si="31"/>
        <v>#DIV/0!</v>
      </c>
      <c r="BL59" s="677" t="e">
        <f t="shared" si="32"/>
        <v>#DIV/0!</v>
      </c>
      <c r="BM59" s="164" t="e">
        <f t="shared" si="33"/>
        <v>#DIV/0!</v>
      </c>
      <c r="BO59" s="708" t="e">
        <f t="shared" si="34"/>
        <v>#DIV/0!</v>
      </c>
      <c r="BP59" s="670" t="e">
        <f t="shared" si="53"/>
        <v>#DIV/0!</v>
      </c>
      <c r="BQ59" s="709" t="e">
        <f t="shared" si="35"/>
        <v>#DIV/0!</v>
      </c>
      <c r="BR59" s="681" t="e">
        <f t="shared" si="54"/>
        <v>#DIV/0!</v>
      </c>
      <c r="BS59" s="710" t="e">
        <f t="shared" si="36"/>
        <v>#DIV/0!</v>
      </c>
      <c r="BT59" s="683" t="e">
        <f t="shared" si="55"/>
        <v>#DIV/0!</v>
      </c>
      <c r="BV59" s="684" t="e">
        <f t="shared" si="37"/>
        <v>#DIV/0!</v>
      </c>
      <c r="BW59" s="685">
        <f t="shared" si="56"/>
        <v>0</v>
      </c>
      <c r="BX59" s="685" t="e">
        <f t="shared" si="57"/>
        <v>#DIV/0!</v>
      </c>
      <c r="BY59" s="149">
        <f t="shared" si="38"/>
        <v>1</v>
      </c>
      <c r="BZ59" s="686" t="e">
        <f t="shared" si="58"/>
        <v>#DIV/0!</v>
      </c>
      <c r="CB59" s="685" t="e">
        <f t="shared" si="39"/>
        <v>#DIV/0!</v>
      </c>
      <c r="CC59" s="685">
        <f t="shared" si="59"/>
        <v>0</v>
      </c>
      <c r="CD59" s="685">
        <f t="shared" si="40"/>
        <v>0</v>
      </c>
      <c r="CE59" s="685" t="e">
        <f t="shared" si="60"/>
        <v>#DIV/0!</v>
      </c>
      <c r="CF59" s="313">
        <f t="shared" si="41"/>
        <v>1</v>
      </c>
      <c r="CG59" s="685" t="e">
        <f t="shared" si="61"/>
        <v>#DIV/0!</v>
      </c>
      <c r="CI59" s="699">
        <f t="shared" si="42"/>
        <v>0</v>
      </c>
      <c r="CJ59" s="700">
        <f t="shared" si="43"/>
        <v>0</v>
      </c>
      <c r="CK59" s="700">
        <f t="shared" si="69"/>
        <v>0</v>
      </c>
      <c r="CL59" s="149">
        <v>1</v>
      </c>
      <c r="CM59" s="687">
        <f t="shared" si="63"/>
        <v>0</v>
      </c>
      <c r="CO59" s="685">
        <f t="shared" si="44"/>
        <v>0</v>
      </c>
      <c r="CP59" s="685">
        <f t="shared" si="64"/>
        <v>0</v>
      </c>
      <c r="CQ59" s="685">
        <f t="shared" si="45"/>
        <v>0</v>
      </c>
      <c r="CR59" s="685">
        <f t="shared" si="65"/>
        <v>0</v>
      </c>
      <c r="CS59" s="313">
        <f t="shared" si="46"/>
        <v>1</v>
      </c>
      <c r="CT59" s="685">
        <f t="shared" si="66"/>
        <v>0</v>
      </c>
    </row>
    <row r="60" spans="2:98" s="11" customFormat="1">
      <c r="B60" s="688"/>
      <c r="C60" s="689">
        <v>26</v>
      </c>
      <c r="D60" s="690"/>
      <c r="E60" s="651"/>
      <c r="F60" s="691"/>
      <c r="G60" s="691"/>
      <c r="H60" s="692"/>
      <c r="I60" s="692"/>
      <c r="J60" s="692"/>
      <c r="K60" s="692"/>
      <c r="L60" s="692"/>
      <c r="M60" s="701"/>
      <c r="N60" s="701"/>
      <c r="O60" s="701"/>
      <c r="P60" s="701"/>
      <c r="Q60" s="701"/>
      <c r="R60" s="701"/>
      <c r="S60" s="701"/>
      <c r="T60" s="701">
        <f t="shared" si="70"/>
        <v>0</v>
      </c>
      <c r="U60" s="701">
        <f t="shared" si="71"/>
        <v>0</v>
      </c>
      <c r="V60" s="702" t="e">
        <f t="shared" si="22"/>
        <v>#DIV/0!</v>
      </c>
      <c r="W60" s="703"/>
      <c r="X60" s="657"/>
      <c r="Y60" s="704"/>
      <c r="Z60" s="659" t="e">
        <f t="shared" si="23"/>
        <v>#DIV/0!</v>
      </c>
      <c r="AB60" s="661" t="e">
        <f t="shared" si="47"/>
        <v>#DIV/0!</v>
      </c>
      <c r="AC60" s="241" t="e">
        <f>V60/(1-AD33)+N("This is a comment: cell U points to Cost+Int per Unit cell")</f>
        <v>#DIV/0!</v>
      </c>
      <c r="AD60" s="662" t="e">
        <f t="shared" si="48"/>
        <v>#DIV/0!</v>
      </c>
      <c r="AF60" s="663" t="e">
        <f t="shared" si="49"/>
        <v>#DIV/0!</v>
      </c>
      <c r="AG60" s="664" t="e">
        <f t="shared" si="50"/>
        <v>#DIV/0!</v>
      </c>
      <c r="AH60" s="664" t="e">
        <f t="shared" si="51"/>
        <v>#DIV/0!</v>
      </c>
      <c r="AJ60" s="712" t="e">
        <f t="shared" si="24"/>
        <v>#DIV/0!</v>
      </c>
      <c r="AK60" s="703"/>
      <c r="AL60" s="327"/>
      <c r="AM60" s="150"/>
      <c r="AO60" s="694"/>
      <c r="AP60" s="668" t="e">
        <f t="shared" si="52"/>
        <v>#DIV/0!</v>
      </c>
      <c r="AR60" s="669">
        <v>0</v>
      </c>
      <c r="AS60" s="670">
        <v>0</v>
      </c>
      <c r="AT60" s="671">
        <v>0</v>
      </c>
      <c r="AU60" s="672">
        <v>0</v>
      </c>
      <c r="AW60" s="327"/>
      <c r="AX60" s="696"/>
      <c r="AY60" s="327"/>
      <c r="AZ60" s="150"/>
      <c r="BB60" s="705">
        <v>0</v>
      </c>
      <c r="BC60" s="676" t="e">
        <f t="shared" si="25"/>
        <v>#DIV/0!</v>
      </c>
      <c r="BD60" s="706" t="e">
        <f t="shared" si="26"/>
        <v>#DIV/0!</v>
      </c>
      <c r="BE60" s="704" t="e">
        <f t="shared" si="27"/>
        <v>#DIV/0!</v>
      </c>
      <c r="BF60" s="705">
        <v>0</v>
      </c>
      <c r="BG60" s="676" t="e">
        <f t="shared" si="28"/>
        <v>#DIV/0!</v>
      </c>
      <c r="BH60" s="706" t="e">
        <f t="shared" si="29"/>
        <v>#DIV/0!</v>
      </c>
      <c r="BI60" s="707" t="e">
        <f t="shared" si="30"/>
        <v>#DIV/0!</v>
      </c>
      <c r="BJ60" s="675">
        <v>0</v>
      </c>
      <c r="BK60" s="676" t="e">
        <f t="shared" si="31"/>
        <v>#DIV/0!</v>
      </c>
      <c r="BL60" s="677" t="e">
        <f t="shared" si="32"/>
        <v>#DIV/0!</v>
      </c>
      <c r="BM60" s="164" t="e">
        <f t="shared" si="33"/>
        <v>#DIV/0!</v>
      </c>
      <c r="BO60" s="708" t="e">
        <f t="shared" si="34"/>
        <v>#DIV/0!</v>
      </c>
      <c r="BP60" s="670" t="e">
        <f t="shared" si="53"/>
        <v>#DIV/0!</v>
      </c>
      <c r="BQ60" s="709" t="e">
        <f t="shared" si="35"/>
        <v>#DIV/0!</v>
      </c>
      <c r="BR60" s="681" t="e">
        <f t="shared" si="54"/>
        <v>#DIV/0!</v>
      </c>
      <c r="BS60" s="710" t="e">
        <f t="shared" si="36"/>
        <v>#DIV/0!</v>
      </c>
      <c r="BT60" s="683" t="e">
        <f t="shared" si="55"/>
        <v>#DIV/0!</v>
      </c>
      <c r="BV60" s="684" t="e">
        <f t="shared" si="37"/>
        <v>#DIV/0!</v>
      </c>
      <c r="BW60" s="685">
        <f t="shared" si="56"/>
        <v>0</v>
      </c>
      <c r="BX60" s="685" t="e">
        <f t="shared" si="57"/>
        <v>#DIV/0!</v>
      </c>
      <c r="BY60" s="149">
        <f t="shared" si="38"/>
        <v>1</v>
      </c>
      <c r="BZ60" s="686" t="e">
        <f t="shared" si="58"/>
        <v>#DIV/0!</v>
      </c>
      <c r="CB60" s="685" t="e">
        <f t="shared" si="39"/>
        <v>#DIV/0!</v>
      </c>
      <c r="CC60" s="685">
        <f t="shared" si="59"/>
        <v>0</v>
      </c>
      <c r="CD60" s="685">
        <f t="shared" si="40"/>
        <v>0</v>
      </c>
      <c r="CE60" s="685" t="e">
        <f t="shared" si="60"/>
        <v>#DIV/0!</v>
      </c>
      <c r="CF60" s="313">
        <f t="shared" si="41"/>
        <v>1</v>
      </c>
      <c r="CG60" s="685" t="e">
        <f t="shared" si="61"/>
        <v>#DIV/0!</v>
      </c>
      <c r="CI60" s="699">
        <f t="shared" si="42"/>
        <v>0</v>
      </c>
      <c r="CJ60" s="700">
        <f t="shared" si="43"/>
        <v>0</v>
      </c>
      <c r="CK60" s="700">
        <f t="shared" si="69"/>
        <v>0</v>
      </c>
      <c r="CL60" s="149">
        <v>1</v>
      </c>
      <c r="CM60" s="687">
        <f t="shared" si="63"/>
        <v>0</v>
      </c>
      <c r="CO60" s="685">
        <f t="shared" si="44"/>
        <v>0</v>
      </c>
      <c r="CP60" s="685">
        <f t="shared" si="64"/>
        <v>0</v>
      </c>
      <c r="CQ60" s="685">
        <f t="shared" si="45"/>
        <v>0</v>
      </c>
      <c r="CR60" s="685">
        <f t="shared" si="65"/>
        <v>0</v>
      </c>
      <c r="CS60" s="313">
        <f t="shared" si="46"/>
        <v>1</v>
      </c>
      <c r="CT60" s="685">
        <f t="shared" si="66"/>
        <v>0</v>
      </c>
    </row>
    <row r="61" spans="2:98" s="660" customFormat="1" ht="17.100000000000001" customHeight="1">
      <c r="B61" s="688"/>
      <c r="C61" s="689">
        <v>27</v>
      </c>
      <c r="D61" s="651"/>
      <c r="E61" s="651"/>
      <c r="F61" s="652"/>
      <c r="G61" s="652"/>
      <c r="H61" s="653"/>
      <c r="I61" s="653"/>
      <c r="J61" s="653"/>
      <c r="K61" s="653"/>
      <c r="L61" s="653"/>
      <c r="M61" s="654"/>
      <c r="N61" s="654"/>
      <c r="O61" s="654"/>
      <c r="P61" s="654"/>
      <c r="Q61" s="654"/>
      <c r="R61" s="654"/>
      <c r="S61" s="654"/>
      <c r="T61" s="654">
        <f t="shared" si="70"/>
        <v>0</v>
      </c>
      <c r="U61" s="654">
        <f t="shared" si="71"/>
        <v>0</v>
      </c>
      <c r="V61" s="655" t="e">
        <f t="shared" si="22"/>
        <v>#DIV/0!</v>
      </c>
      <c r="W61" s="656"/>
      <c r="X61" s="657"/>
      <c r="Y61" s="658"/>
      <c r="Z61" s="659" t="e">
        <f t="shared" si="23"/>
        <v>#DIV/0!</v>
      </c>
      <c r="AB61" s="661" t="e">
        <f t="shared" si="47"/>
        <v>#DIV/0!</v>
      </c>
      <c r="AC61" s="241" t="e">
        <f>V61/(1-AD33)+N("This is a comment: cell U points to Cost+Int per Unit cell")</f>
        <v>#DIV/0!</v>
      </c>
      <c r="AD61" s="662" t="e">
        <f t="shared" si="48"/>
        <v>#DIV/0!</v>
      </c>
      <c r="AE61" s="11"/>
      <c r="AF61" s="663" t="e">
        <f t="shared" si="49"/>
        <v>#DIV/0!</v>
      </c>
      <c r="AG61" s="664" t="e">
        <f t="shared" si="50"/>
        <v>#DIV/0!</v>
      </c>
      <c r="AH61" s="664" t="e">
        <f t="shared" si="51"/>
        <v>#DIV/0!</v>
      </c>
      <c r="AJ61" s="693" t="e">
        <f t="shared" si="24"/>
        <v>#DIV/0!</v>
      </c>
      <c r="AK61" s="656"/>
      <c r="AL61" s="312"/>
      <c r="AM61" s="666"/>
      <c r="AO61" s="694"/>
      <c r="AP61" s="668" t="e">
        <f t="shared" si="52"/>
        <v>#DIV/0!</v>
      </c>
      <c r="AR61" s="669">
        <v>0</v>
      </c>
      <c r="AS61" s="670">
        <v>0</v>
      </c>
      <c r="AT61" s="671">
        <v>0</v>
      </c>
      <c r="AU61" s="672">
        <v>0</v>
      </c>
      <c r="AV61" s="356"/>
      <c r="AW61" s="327"/>
      <c r="AX61" s="696"/>
      <c r="AY61" s="327"/>
      <c r="AZ61" s="150"/>
      <c r="BA61" s="11"/>
      <c r="BB61" s="675">
        <v>0</v>
      </c>
      <c r="BC61" s="676" t="e">
        <f t="shared" si="25"/>
        <v>#DIV/0!</v>
      </c>
      <c r="BD61" s="677" t="e">
        <f t="shared" si="26"/>
        <v>#DIV/0!</v>
      </c>
      <c r="BE61" s="164" t="e">
        <f t="shared" si="27"/>
        <v>#DIV/0!</v>
      </c>
      <c r="BF61" s="675">
        <v>0</v>
      </c>
      <c r="BG61" s="676" t="e">
        <f t="shared" si="28"/>
        <v>#DIV/0!</v>
      </c>
      <c r="BH61" s="677" t="e">
        <f t="shared" si="29"/>
        <v>#DIV/0!</v>
      </c>
      <c r="BI61" s="678" t="e">
        <f t="shared" si="30"/>
        <v>#DIV/0!</v>
      </c>
      <c r="BJ61" s="675">
        <v>0</v>
      </c>
      <c r="BK61" s="676" t="e">
        <f t="shared" si="31"/>
        <v>#DIV/0!</v>
      </c>
      <c r="BL61" s="677" t="e">
        <f t="shared" si="32"/>
        <v>#DIV/0!</v>
      </c>
      <c r="BM61" s="164" t="e">
        <f t="shared" si="33"/>
        <v>#DIV/0!</v>
      </c>
      <c r="BN61" s="11"/>
      <c r="BO61" s="679" t="e">
        <f t="shared" si="34"/>
        <v>#DIV/0!</v>
      </c>
      <c r="BP61" s="670" t="e">
        <f t="shared" si="53"/>
        <v>#DIV/0!</v>
      </c>
      <c r="BQ61" s="680" t="e">
        <f t="shared" si="35"/>
        <v>#DIV/0!</v>
      </c>
      <c r="BR61" s="681" t="e">
        <f t="shared" si="54"/>
        <v>#DIV/0!</v>
      </c>
      <c r="BS61" s="698" t="e">
        <f t="shared" si="36"/>
        <v>#DIV/0!</v>
      </c>
      <c r="BT61" s="683" t="e">
        <f t="shared" si="55"/>
        <v>#DIV/0!</v>
      </c>
      <c r="BV61" s="684" t="e">
        <f t="shared" si="37"/>
        <v>#DIV/0!</v>
      </c>
      <c r="BW61" s="685">
        <f t="shared" si="56"/>
        <v>0</v>
      </c>
      <c r="BX61" s="685" t="e">
        <f t="shared" si="57"/>
        <v>#DIV/0!</v>
      </c>
      <c r="BY61" s="149">
        <f t="shared" si="38"/>
        <v>1</v>
      </c>
      <c r="BZ61" s="686" t="e">
        <f t="shared" si="58"/>
        <v>#DIV/0!</v>
      </c>
      <c r="CA61" s="11"/>
      <c r="CB61" s="685" t="e">
        <f t="shared" si="39"/>
        <v>#DIV/0!</v>
      </c>
      <c r="CC61" s="685">
        <f t="shared" si="59"/>
        <v>0</v>
      </c>
      <c r="CD61" s="685">
        <f t="shared" si="40"/>
        <v>0</v>
      </c>
      <c r="CE61" s="685" t="e">
        <f t="shared" si="60"/>
        <v>#DIV/0!</v>
      </c>
      <c r="CF61" s="313">
        <f t="shared" si="41"/>
        <v>1</v>
      </c>
      <c r="CG61" s="685" t="e">
        <f t="shared" si="61"/>
        <v>#DIV/0!</v>
      </c>
      <c r="CH61" s="11"/>
      <c r="CI61" s="684">
        <f t="shared" si="42"/>
        <v>0</v>
      </c>
      <c r="CJ61" s="685">
        <f t="shared" si="43"/>
        <v>0</v>
      </c>
      <c r="CK61" s="685">
        <f>CI61-CJ61</f>
        <v>0</v>
      </c>
      <c r="CL61" s="149">
        <v>1</v>
      </c>
      <c r="CM61" s="687">
        <f t="shared" si="63"/>
        <v>0</v>
      </c>
      <c r="CN61" s="11"/>
      <c r="CO61" s="685">
        <f t="shared" si="44"/>
        <v>0</v>
      </c>
      <c r="CP61" s="685">
        <f t="shared" si="64"/>
        <v>0</v>
      </c>
      <c r="CQ61" s="685">
        <f t="shared" si="45"/>
        <v>0</v>
      </c>
      <c r="CR61" s="685">
        <f t="shared" si="65"/>
        <v>0</v>
      </c>
      <c r="CS61" s="313">
        <f t="shared" si="46"/>
        <v>1</v>
      </c>
      <c r="CT61" s="685">
        <f t="shared" si="66"/>
        <v>0</v>
      </c>
    </row>
    <row r="62" spans="2:98" s="660" customFormat="1" ht="17.100000000000001" customHeight="1">
      <c r="B62" s="688"/>
      <c r="C62" s="689">
        <v>28</v>
      </c>
      <c r="D62" s="690"/>
      <c r="E62" s="690"/>
      <c r="F62" s="691"/>
      <c r="G62" s="691"/>
      <c r="H62" s="692"/>
      <c r="I62" s="692"/>
      <c r="J62" s="692"/>
      <c r="K62" s="692"/>
      <c r="L62" s="692"/>
      <c r="M62" s="654"/>
      <c r="N62" s="654"/>
      <c r="O62" s="654"/>
      <c r="P62" s="654"/>
      <c r="Q62" s="654"/>
      <c r="R62" s="654"/>
      <c r="S62" s="654"/>
      <c r="T62" s="654">
        <f t="shared" si="70"/>
        <v>0</v>
      </c>
      <c r="U62" s="654">
        <f t="shared" si="71"/>
        <v>0</v>
      </c>
      <c r="V62" s="655" t="e">
        <f t="shared" si="22"/>
        <v>#DIV/0!</v>
      </c>
      <c r="W62" s="656"/>
      <c r="X62" s="657"/>
      <c r="Y62" s="658"/>
      <c r="Z62" s="659" t="e">
        <f t="shared" si="23"/>
        <v>#DIV/0!</v>
      </c>
      <c r="AB62" s="661" t="e">
        <f t="shared" si="47"/>
        <v>#DIV/0!</v>
      </c>
      <c r="AC62" s="241" t="e">
        <f>V62/(1-AD33)+N("This is a comment: cell U points to Cost+Int per Unit cell")</f>
        <v>#DIV/0!</v>
      </c>
      <c r="AD62" s="662" t="e">
        <f t="shared" si="48"/>
        <v>#DIV/0!</v>
      </c>
      <c r="AE62" s="11"/>
      <c r="AF62" s="663" t="e">
        <f t="shared" si="49"/>
        <v>#DIV/0!</v>
      </c>
      <c r="AG62" s="664" t="e">
        <f t="shared" si="50"/>
        <v>#DIV/0!</v>
      </c>
      <c r="AH62" s="664" t="e">
        <f t="shared" si="51"/>
        <v>#DIV/0!</v>
      </c>
      <c r="AJ62" s="693" t="e">
        <f t="shared" si="24"/>
        <v>#DIV/0!</v>
      </c>
      <c r="AK62" s="656"/>
      <c r="AL62" s="327"/>
      <c r="AM62" s="150"/>
      <c r="AO62" s="694"/>
      <c r="AP62" s="668" t="e">
        <f t="shared" si="52"/>
        <v>#DIV/0!</v>
      </c>
      <c r="AR62" s="669">
        <v>0</v>
      </c>
      <c r="AS62" s="670">
        <v>0</v>
      </c>
      <c r="AT62" s="671">
        <v>0</v>
      </c>
      <c r="AU62" s="672">
        <v>0</v>
      </c>
      <c r="AV62" s="11"/>
      <c r="AW62" s="327"/>
      <c r="AX62" s="696"/>
      <c r="AY62" s="327"/>
      <c r="AZ62" s="150"/>
      <c r="BA62" s="11"/>
      <c r="BB62" s="675">
        <v>0</v>
      </c>
      <c r="BC62" s="676" t="e">
        <f t="shared" si="25"/>
        <v>#DIV/0!</v>
      </c>
      <c r="BD62" s="677" t="e">
        <f t="shared" si="26"/>
        <v>#DIV/0!</v>
      </c>
      <c r="BE62" s="658" t="e">
        <f t="shared" si="27"/>
        <v>#DIV/0!</v>
      </c>
      <c r="BF62" s="675">
        <v>0</v>
      </c>
      <c r="BG62" s="676" t="e">
        <f t="shared" si="28"/>
        <v>#DIV/0!</v>
      </c>
      <c r="BH62" s="677" t="e">
        <f t="shared" si="29"/>
        <v>#DIV/0!</v>
      </c>
      <c r="BI62" s="697" t="e">
        <f t="shared" si="30"/>
        <v>#DIV/0!</v>
      </c>
      <c r="BJ62" s="675">
        <v>0</v>
      </c>
      <c r="BK62" s="676" t="e">
        <f t="shared" si="31"/>
        <v>#DIV/0!</v>
      </c>
      <c r="BL62" s="677" t="e">
        <f t="shared" si="32"/>
        <v>#DIV/0!</v>
      </c>
      <c r="BM62" s="164" t="e">
        <f t="shared" si="33"/>
        <v>#DIV/0!</v>
      </c>
      <c r="BN62" s="11"/>
      <c r="BO62" s="669" t="e">
        <f t="shared" si="34"/>
        <v>#DIV/0!</v>
      </c>
      <c r="BP62" s="670" t="e">
        <f t="shared" si="53"/>
        <v>#DIV/0!</v>
      </c>
      <c r="BQ62" s="671" t="e">
        <f t="shared" si="35"/>
        <v>#DIV/0!</v>
      </c>
      <c r="BR62" s="681" t="e">
        <f t="shared" si="54"/>
        <v>#DIV/0!</v>
      </c>
      <c r="BS62" s="698" t="e">
        <f t="shared" si="36"/>
        <v>#DIV/0!</v>
      </c>
      <c r="BT62" s="683" t="e">
        <f t="shared" si="55"/>
        <v>#DIV/0!</v>
      </c>
      <c r="BV62" s="684" t="e">
        <f t="shared" si="37"/>
        <v>#DIV/0!</v>
      </c>
      <c r="BW62" s="685">
        <f t="shared" si="56"/>
        <v>0</v>
      </c>
      <c r="BX62" s="685" t="e">
        <f t="shared" si="57"/>
        <v>#DIV/0!</v>
      </c>
      <c r="BY62" s="149">
        <f t="shared" si="38"/>
        <v>1</v>
      </c>
      <c r="BZ62" s="686" t="e">
        <f t="shared" si="58"/>
        <v>#DIV/0!</v>
      </c>
      <c r="CA62" s="11"/>
      <c r="CB62" s="685" t="e">
        <f t="shared" si="39"/>
        <v>#DIV/0!</v>
      </c>
      <c r="CC62" s="685">
        <f t="shared" si="59"/>
        <v>0</v>
      </c>
      <c r="CD62" s="685">
        <f t="shared" si="40"/>
        <v>0</v>
      </c>
      <c r="CE62" s="685" t="e">
        <f t="shared" si="60"/>
        <v>#DIV/0!</v>
      </c>
      <c r="CF62" s="313">
        <f t="shared" si="41"/>
        <v>1</v>
      </c>
      <c r="CG62" s="685" t="e">
        <f t="shared" si="61"/>
        <v>#DIV/0!</v>
      </c>
      <c r="CH62" s="11"/>
      <c r="CI62" s="699">
        <f t="shared" si="42"/>
        <v>0</v>
      </c>
      <c r="CJ62" s="700">
        <f t="shared" si="43"/>
        <v>0</v>
      </c>
      <c r="CK62" s="700">
        <f t="shared" ref="CK62:CK73" si="72">CI62-CJ62</f>
        <v>0</v>
      </c>
      <c r="CL62" s="149">
        <v>1</v>
      </c>
      <c r="CM62" s="687">
        <f t="shared" si="63"/>
        <v>0</v>
      </c>
      <c r="CN62" s="11"/>
      <c r="CO62" s="685">
        <f t="shared" si="44"/>
        <v>0</v>
      </c>
      <c r="CP62" s="685">
        <f t="shared" si="64"/>
        <v>0</v>
      </c>
      <c r="CQ62" s="685">
        <f t="shared" si="45"/>
        <v>0</v>
      </c>
      <c r="CR62" s="685">
        <f t="shared" si="65"/>
        <v>0</v>
      </c>
      <c r="CS62" s="313">
        <f t="shared" si="46"/>
        <v>1</v>
      </c>
      <c r="CT62" s="685">
        <f t="shared" si="66"/>
        <v>0</v>
      </c>
    </row>
    <row r="63" spans="2:98" s="660" customFormat="1">
      <c r="B63" s="688"/>
      <c r="C63" s="689">
        <v>29</v>
      </c>
      <c r="D63" s="690"/>
      <c r="E63" s="690"/>
      <c r="F63" s="691"/>
      <c r="G63" s="691"/>
      <c r="H63" s="692"/>
      <c r="I63" s="692"/>
      <c r="J63" s="692"/>
      <c r="K63" s="692"/>
      <c r="L63" s="692"/>
      <c r="M63" s="654"/>
      <c r="N63" s="654"/>
      <c r="O63" s="654"/>
      <c r="P63" s="654"/>
      <c r="Q63" s="654"/>
      <c r="R63" s="654"/>
      <c r="S63" s="654"/>
      <c r="T63" s="654">
        <f t="shared" si="70"/>
        <v>0</v>
      </c>
      <c r="U63" s="654">
        <f t="shared" si="71"/>
        <v>0</v>
      </c>
      <c r="V63" s="655" t="e">
        <f t="shared" si="22"/>
        <v>#DIV/0!</v>
      </c>
      <c r="W63" s="656"/>
      <c r="X63" s="657"/>
      <c r="Y63" s="658"/>
      <c r="Z63" s="659" t="e">
        <f t="shared" si="23"/>
        <v>#DIV/0!</v>
      </c>
      <c r="AB63" s="661" t="e">
        <f t="shared" si="47"/>
        <v>#DIV/0!</v>
      </c>
      <c r="AC63" s="241" t="e">
        <f>V63/(1-AD33)+N("This is a comment: cell U points to Cost+Int per Unit cell")</f>
        <v>#DIV/0!</v>
      </c>
      <c r="AD63" s="662" t="e">
        <f t="shared" si="48"/>
        <v>#DIV/0!</v>
      </c>
      <c r="AE63" s="11"/>
      <c r="AF63" s="663" t="e">
        <f t="shared" si="49"/>
        <v>#DIV/0!</v>
      </c>
      <c r="AG63" s="664" t="e">
        <f t="shared" si="50"/>
        <v>#DIV/0!</v>
      </c>
      <c r="AH63" s="664" t="e">
        <f t="shared" si="51"/>
        <v>#DIV/0!</v>
      </c>
      <c r="AJ63" s="693" t="e">
        <f t="shared" si="24"/>
        <v>#DIV/0!</v>
      </c>
      <c r="AK63" s="656"/>
      <c r="AL63" s="327"/>
      <c r="AM63" s="150"/>
      <c r="AO63" s="694"/>
      <c r="AP63" s="668" t="e">
        <f t="shared" si="52"/>
        <v>#DIV/0!</v>
      </c>
      <c r="AR63" s="669">
        <v>0</v>
      </c>
      <c r="AS63" s="670">
        <v>0</v>
      </c>
      <c r="AT63" s="671">
        <v>0</v>
      </c>
      <c r="AU63" s="672">
        <v>0</v>
      </c>
      <c r="AV63" s="11"/>
      <c r="AW63" s="327"/>
      <c r="AX63" s="696"/>
      <c r="AY63" s="327"/>
      <c r="AZ63" s="150"/>
      <c r="BA63" s="11"/>
      <c r="BB63" s="675">
        <v>0</v>
      </c>
      <c r="BC63" s="676" t="e">
        <f t="shared" si="25"/>
        <v>#DIV/0!</v>
      </c>
      <c r="BD63" s="677" t="e">
        <f t="shared" si="26"/>
        <v>#DIV/0!</v>
      </c>
      <c r="BE63" s="658" t="e">
        <f t="shared" si="27"/>
        <v>#DIV/0!</v>
      </c>
      <c r="BF63" s="675">
        <v>0</v>
      </c>
      <c r="BG63" s="676" t="e">
        <f t="shared" si="28"/>
        <v>#DIV/0!</v>
      </c>
      <c r="BH63" s="677" t="e">
        <f t="shared" si="29"/>
        <v>#DIV/0!</v>
      </c>
      <c r="BI63" s="697" t="e">
        <f t="shared" si="30"/>
        <v>#DIV/0!</v>
      </c>
      <c r="BJ63" s="675">
        <v>0</v>
      </c>
      <c r="BK63" s="676" t="e">
        <f t="shared" si="31"/>
        <v>#DIV/0!</v>
      </c>
      <c r="BL63" s="677" t="e">
        <f t="shared" si="32"/>
        <v>#DIV/0!</v>
      </c>
      <c r="BM63" s="164" t="e">
        <f t="shared" si="33"/>
        <v>#DIV/0!</v>
      </c>
      <c r="BN63" s="11"/>
      <c r="BO63" s="669" t="e">
        <f t="shared" si="34"/>
        <v>#DIV/0!</v>
      </c>
      <c r="BP63" s="670" t="e">
        <f t="shared" si="53"/>
        <v>#DIV/0!</v>
      </c>
      <c r="BQ63" s="671" t="e">
        <f t="shared" si="35"/>
        <v>#DIV/0!</v>
      </c>
      <c r="BR63" s="681" t="e">
        <f t="shared" si="54"/>
        <v>#DIV/0!</v>
      </c>
      <c r="BS63" s="698" t="e">
        <f t="shared" si="36"/>
        <v>#DIV/0!</v>
      </c>
      <c r="BT63" s="683" t="e">
        <f t="shared" si="55"/>
        <v>#DIV/0!</v>
      </c>
      <c r="BV63" s="684" t="e">
        <f t="shared" si="37"/>
        <v>#DIV/0!</v>
      </c>
      <c r="BW63" s="685">
        <f t="shared" si="56"/>
        <v>0</v>
      </c>
      <c r="BX63" s="685" t="e">
        <f t="shared" si="57"/>
        <v>#DIV/0!</v>
      </c>
      <c r="BY63" s="149">
        <f t="shared" si="38"/>
        <v>1</v>
      </c>
      <c r="BZ63" s="686" t="e">
        <f t="shared" si="58"/>
        <v>#DIV/0!</v>
      </c>
      <c r="CA63" s="11"/>
      <c r="CB63" s="685" t="e">
        <f t="shared" si="39"/>
        <v>#DIV/0!</v>
      </c>
      <c r="CC63" s="685">
        <f t="shared" si="59"/>
        <v>0</v>
      </c>
      <c r="CD63" s="685">
        <f t="shared" si="40"/>
        <v>0</v>
      </c>
      <c r="CE63" s="685" t="e">
        <f t="shared" si="60"/>
        <v>#DIV/0!</v>
      </c>
      <c r="CF63" s="313">
        <f t="shared" si="41"/>
        <v>1</v>
      </c>
      <c r="CG63" s="685" t="e">
        <f t="shared" si="61"/>
        <v>#DIV/0!</v>
      </c>
      <c r="CH63" s="11"/>
      <c r="CI63" s="699">
        <f t="shared" si="42"/>
        <v>0</v>
      </c>
      <c r="CJ63" s="700">
        <f t="shared" si="43"/>
        <v>0</v>
      </c>
      <c r="CK63" s="700">
        <f t="shared" si="72"/>
        <v>0</v>
      </c>
      <c r="CL63" s="149">
        <v>1</v>
      </c>
      <c r="CM63" s="687">
        <f t="shared" si="63"/>
        <v>0</v>
      </c>
      <c r="CN63" s="11"/>
      <c r="CO63" s="685">
        <f t="shared" si="44"/>
        <v>0</v>
      </c>
      <c r="CP63" s="685">
        <f t="shared" si="64"/>
        <v>0</v>
      </c>
      <c r="CQ63" s="685">
        <f t="shared" si="45"/>
        <v>0</v>
      </c>
      <c r="CR63" s="685">
        <f t="shared" si="65"/>
        <v>0</v>
      </c>
      <c r="CS63" s="313">
        <f t="shared" si="46"/>
        <v>1</v>
      </c>
      <c r="CT63" s="685">
        <f t="shared" si="66"/>
        <v>0</v>
      </c>
    </row>
    <row r="64" spans="2:98" s="11" customFormat="1" ht="16.5" customHeight="1">
      <c r="B64" s="688"/>
      <c r="C64" s="689">
        <v>30</v>
      </c>
      <c r="D64" s="690"/>
      <c r="E64" s="690"/>
      <c r="F64" s="691"/>
      <c r="G64" s="691"/>
      <c r="H64" s="692"/>
      <c r="I64" s="692"/>
      <c r="J64" s="692"/>
      <c r="K64" s="692"/>
      <c r="L64" s="692"/>
      <c r="M64" s="654"/>
      <c r="N64" s="654"/>
      <c r="O64" s="654"/>
      <c r="P64" s="654"/>
      <c r="Q64" s="654"/>
      <c r="R64" s="654"/>
      <c r="S64" s="654"/>
      <c r="T64" s="654">
        <f>SUM(M64:S64)</f>
        <v>0</v>
      </c>
      <c r="U64" s="654">
        <f>(SUM(M64:S64))*1.006</f>
        <v>0</v>
      </c>
      <c r="V64" s="655" t="e">
        <f t="shared" si="22"/>
        <v>#DIV/0!</v>
      </c>
      <c r="W64" s="656"/>
      <c r="X64" s="657"/>
      <c r="Y64" s="658"/>
      <c r="Z64" s="659" t="e">
        <f t="shared" si="23"/>
        <v>#DIV/0!</v>
      </c>
      <c r="AB64" s="661" t="e">
        <f t="shared" si="47"/>
        <v>#DIV/0!</v>
      </c>
      <c r="AC64" s="241" t="e">
        <f>V64/(1-AD33)+N("This is a comment: cell U points to Cost+Int per Unit cell")</f>
        <v>#DIV/0!</v>
      </c>
      <c r="AD64" s="662" t="e">
        <f t="shared" si="48"/>
        <v>#DIV/0!</v>
      </c>
      <c r="AF64" s="663" t="e">
        <f t="shared" si="49"/>
        <v>#DIV/0!</v>
      </c>
      <c r="AG64" s="664" t="e">
        <f t="shared" si="50"/>
        <v>#DIV/0!</v>
      </c>
      <c r="AH64" s="664" t="e">
        <f t="shared" si="51"/>
        <v>#DIV/0!</v>
      </c>
      <c r="AJ64" s="693" t="e">
        <f t="shared" si="24"/>
        <v>#DIV/0!</v>
      </c>
      <c r="AK64" s="656"/>
      <c r="AL64" s="327"/>
      <c r="AM64" s="150"/>
      <c r="AO64" s="694"/>
      <c r="AP64" s="668" t="e">
        <f t="shared" si="52"/>
        <v>#DIV/0!</v>
      </c>
      <c r="AR64" s="669">
        <v>0</v>
      </c>
      <c r="AS64" s="670">
        <v>0</v>
      </c>
      <c r="AT64" s="671">
        <v>0</v>
      </c>
      <c r="AU64" s="672">
        <v>0</v>
      </c>
      <c r="AW64" s="327"/>
      <c r="AX64" s="696"/>
      <c r="AY64" s="327"/>
      <c r="AZ64" s="150"/>
      <c r="BB64" s="675">
        <v>0</v>
      </c>
      <c r="BC64" s="676" t="e">
        <f t="shared" si="25"/>
        <v>#DIV/0!</v>
      </c>
      <c r="BD64" s="677" t="e">
        <f t="shared" si="26"/>
        <v>#DIV/0!</v>
      </c>
      <c r="BE64" s="658" t="e">
        <f t="shared" si="27"/>
        <v>#DIV/0!</v>
      </c>
      <c r="BF64" s="675">
        <v>0</v>
      </c>
      <c r="BG64" s="676" t="e">
        <f t="shared" si="28"/>
        <v>#DIV/0!</v>
      </c>
      <c r="BH64" s="677" t="e">
        <f t="shared" si="29"/>
        <v>#DIV/0!</v>
      </c>
      <c r="BI64" s="697" t="e">
        <f t="shared" si="30"/>
        <v>#DIV/0!</v>
      </c>
      <c r="BJ64" s="675">
        <v>0</v>
      </c>
      <c r="BK64" s="676" t="e">
        <f t="shared" si="31"/>
        <v>#DIV/0!</v>
      </c>
      <c r="BL64" s="677" t="e">
        <f t="shared" si="32"/>
        <v>#DIV/0!</v>
      </c>
      <c r="BM64" s="164" t="e">
        <f t="shared" si="33"/>
        <v>#DIV/0!</v>
      </c>
      <c r="BO64" s="669" t="e">
        <f t="shared" si="34"/>
        <v>#DIV/0!</v>
      </c>
      <c r="BP64" s="670" t="e">
        <f t="shared" si="53"/>
        <v>#DIV/0!</v>
      </c>
      <c r="BQ64" s="671" t="e">
        <f t="shared" si="35"/>
        <v>#DIV/0!</v>
      </c>
      <c r="BR64" s="681" t="e">
        <f t="shared" si="54"/>
        <v>#DIV/0!</v>
      </c>
      <c r="BS64" s="698" t="e">
        <f t="shared" si="36"/>
        <v>#DIV/0!</v>
      </c>
      <c r="BT64" s="683" t="e">
        <f t="shared" si="55"/>
        <v>#DIV/0!</v>
      </c>
      <c r="BV64" s="684" t="e">
        <f t="shared" si="37"/>
        <v>#DIV/0!</v>
      </c>
      <c r="BW64" s="685">
        <f t="shared" si="56"/>
        <v>0</v>
      </c>
      <c r="BX64" s="685" t="e">
        <f t="shared" si="57"/>
        <v>#DIV/0!</v>
      </c>
      <c r="BY64" s="149">
        <f t="shared" si="38"/>
        <v>1</v>
      </c>
      <c r="BZ64" s="686" t="e">
        <f t="shared" si="58"/>
        <v>#DIV/0!</v>
      </c>
      <c r="CB64" s="685" t="e">
        <f t="shared" si="39"/>
        <v>#DIV/0!</v>
      </c>
      <c r="CC64" s="685">
        <f t="shared" si="59"/>
        <v>0</v>
      </c>
      <c r="CD64" s="685">
        <f t="shared" si="40"/>
        <v>0</v>
      </c>
      <c r="CE64" s="685" t="e">
        <f t="shared" si="60"/>
        <v>#DIV/0!</v>
      </c>
      <c r="CF64" s="313">
        <f t="shared" si="41"/>
        <v>1</v>
      </c>
      <c r="CG64" s="685" t="e">
        <f t="shared" si="61"/>
        <v>#DIV/0!</v>
      </c>
      <c r="CI64" s="699">
        <f t="shared" si="42"/>
        <v>0</v>
      </c>
      <c r="CJ64" s="700">
        <f t="shared" si="43"/>
        <v>0</v>
      </c>
      <c r="CK64" s="700">
        <f t="shared" si="72"/>
        <v>0</v>
      </c>
      <c r="CL64" s="149">
        <v>1</v>
      </c>
      <c r="CM64" s="687">
        <f t="shared" si="63"/>
        <v>0</v>
      </c>
      <c r="CO64" s="685">
        <f t="shared" si="44"/>
        <v>0</v>
      </c>
      <c r="CP64" s="685">
        <f t="shared" si="64"/>
        <v>0</v>
      </c>
      <c r="CQ64" s="685">
        <f t="shared" si="45"/>
        <v>0</v>
      </c>
      <c r="CR64" s="685">
        <f t="shared" si="65"/>
        <v>0</v>
      </c>
      <c r="CS64" s="313">
        <f t="shared" si="46"/>
        <v>1</v>
      </c>
      <c r="CT64" s="685">
        <f t="shared" si="66"/>
        <v>0</v>
      </c>
    </row>
    <row r="65" spans="2:98" s="11" customFormat="1">
      <c r="B65" s="688"/>
      <c r="C65" s="689">
        <v>31</v>
      </c>
      <c r="D65" s="690"/>
      <c r="E65" s="690"/>
      <c r="F65" s="691"/>
      <c r="G65" s="691"/>
      <c r="H65" s="692"/>
      <c r="I65" s="692"/>
      <c r="J65" s="692"/>
      <c r="K65" s="692"/>
      <c r="L65" s="692"/>
      <c r="M65" s="654"/>
      <c r="N65" s="654"/>
      <c r="O65" s="654"/>
      <c r="P65" s="654"/>
      <c r="Q65" s="654"/>
      <c r="R65" s="654"/>
      <c r="S65" s="654"/>
      <c r="T65" s="654">
        <f t="shared" ref="T65:T76" si="73">SUM(M65:S65)</f>
        <v>0</v>
      </c>
      <c r="U65" s="654">
        <f t="shared" ref="U65:U76" si="74">(SUM(M65:S65))*1.006</f>
        <v>0</v>
      </c>
      <c r="V65" s="655" t="e">
        <f t="shared" si="22"/>
        <v>#DIV/0!</v>
      </c>
      <c r="W65" s="656"/>
      <c r="X65" s="657"/>
      <c r="Y65" s="658"/>
      <c r="Z65" s="659" t="e">
        <f t="shared" si="23"/>
        <v>#DIV/0!</v>
      </c>
      <c r="AB65" s="661" t="e">
        <f t="shared" si="47"/>
        <v>#DIV/0!</v>
      </c>
      <c r="AC65" s="241" t="e">
        <f>V65/(1-AD33)+N("This is a comment: cell U points to Cost+Int per Unit cell")</f>
        <v>#DIV/0!</v>
      </c>
      <c r="AD65" s="662" t="e">
        <f t="shared" si="48"/>
        <v>#DIV/0!</v>
      </c>
      <c r="AF65" s="663" t="e">
        <f t="shared" si="49"/>
        <v>#DIV/0!</v>
      </c>
      <c r="AG65" s="664" t="e">
        <f t="shared" si="50"/>
        <v>#DIV/0!</v>
      </c>
      <c r="AH65" s="664" t="e">
        <f t="shared" si="51"/>
        <v>#DIV/0!</v>
      </c>
      <c r="AJ65" s="693" t="e">
        <f t="shared" si="24"/>
        <v>#DIV/0!</v>
      </c>
      <c r="AK65" s="656"/>
      <c r="AL65" s="327"/>
      <c r="AM65" s="150"/>
      <c r="AO65" s="694"/>
      <c r="AP65" s="668" t="e">
        <f t="shared" si="52"/>
        <v>#DIV/0!</v>
      </c>
      <c r="AR65" s="669">
        <v>0</v>
      </c>
      <c r="AS65" s="670">
        <v>0</v>
      </c>
      <c r="AT65" s="671">
        <v>0</v>
      </c>
      <c r="AU65" s="672">
        <v>0</v>
      </c>
      <c r="AW65" s="327"/>
      <c r="AX65" s="696"/>
      <c r="AY65" s="327"/>
      <c r="AZ65" s="150"/>
      <c r="BB65" s="675">
        <v>0</v>
      </c>
      <c r="BC65" s="676" t="e">
        <f t="shared" si="25"/>
        <v>#DIV/0!</v>
      </c>
      <c r="BD65" s="677" t="e">
        <f t="shared" si="26"/>
        <v>#DIV/0!</v>
      </c>
      <c r="BE65" s="658" t="e">
        <f t="shared" si="27"/>
        <v>#DIV/0!</v>
      </c>
      <c r="BF65" s="675">
        <v>0</v>
      </c>
      <c r="BG65" s="676" t="e">
        <f t="shared" si="28"/>
        <v>#DIV/0!</v>
      </c>
      <c r="BH65" s="677" t="e">
        <f t="shared" si="29"/>
        <v>#DIV/0!</v>
      </c>
      <c r="BI65" s="697" t="e">
        <f t="shared" si="30"/>
        <v>#DIV/0!</v>
      </c>
      <c r="BJ65" s="675">
        <v>0</v>
      </c>
      <c r="BK65" s="676" t="e">
        <f t="shared" si="31"/>
        <v>#DIV/0!</v>
      </c>
      <c r="BL65" s="677" t="e">
        <f t="shared" si="32"/>
        <v>#DIV/0!</v>
      </c>
      <c r="BM65" s="164" t="e">
        <f t="shared" si="33"/>
        <v>#DIV/0!</v>
      </c>
      <c r="BO65" s="669" t="e">
        <f t="shared" si="34"/>
        <v>#DIV/0!</v>
      </c>
      <c r="BP65" s="670" t="e">
        <f t="shared" si="53"/>
        <v>#DIV/0!</v>
      </c>
      <c r="BQ65" s="671" t="e">
        <f t="shared" si="35"/>
        <v>#DIV/0!</v>
      </c>
      <c r="BR65" s="681" t="e">
        <f t="shared" si="54"/>
        <v>#DIV/0!</v>
      </c>
      <c r="BS65" s="698" t="e">
        <f t="shared" si="36"/>
        <v>#DIV/0!</v>
      </c>
      <c r="BT65" s="683" t="e">
        <f t="shared" si="55"/>
        <v>#DIV/0!</v>
      </c>
      <c r="BV65" s="684" t="e">
        <f t="shared" si="37"/>
        <v>#DIV/0!</v>
      </c>
      <c r="BW65" s="685">
        <f t="shared" si="56"/>
        <v>0</v>
      </c>
      <c r="BX65" s="685" t="e">
        <f t="shared" si="57"/>
        <v>#DIV/0!</v>
      </c>
      <c r="BY65" s="149">
        <f t="shared" si="38"/>
        <v>1</v>
      </c>
      <c r="BZ65" s="686" t="e">
        <f t="shared" si="58"/>
        <v>#DIV/0!</v>
      </c>
      <c r="CB65" s="685" t="e">
        <f t="shared" si="39"/>
        <v>#DIV/0!</v>
      </c>
      <c r="CC65" s="685">
        <f t="shared" si="59"/>
        <v>0</v>
      </c>
      <c r="CD65" s="685">
        <f t="shared" si="40"/>
        <v>0</v>
      </c>
      <c r="CE65" s="685" t="e">
        <f t="shared" si="60"/>
        <v>#DIV/0!</v>
      </c>
      <c r="CF65" s="313">
        <f t="shared" si="41"/>
        <v>1</v>
      </c>
      <c r="CG65" s="685" t="e">
        <f t="shared" si="61"/>
        <v>#DIV/0!</v>
      </c>
      <c r="CI65" s="699">
        <f t="shared" si="42"/>
        <v>0</v>
      </c>
      <c r="CJ65" s="700">
        <f t="shared" si="43"/>
        <v>0</v>
      </c>
      <c r="CK65" s="700">
        <f t="shared" si="72"/>
        <v>0</v>
      </c>
      <c r="CL65" s="149">
        <v>1</v>
      </c>
      <c r="CM65" s="687">
        <f t="shared" si="63"/>
        <v>0</v>
      </c>
      <c r="CO65" s="685">
        <f t="shared" si="44"/>
        <v>0</v>
      </c>
      <c r="CP65" s="685">
        <f t="shared" si="64"/>
        <v>0</v>
      </c>
      <c r="CQ65" s="685">
        <f t="shared" si="45"/>
        <v>0</v>
      </c>
      <c r="CR65" s="685">
        <f t="shared" si="65"/>
        <v>0</v>
      </c>
      <c r="CS65" s="313">
        <f t="shared" si="46"/>
        <v>1</v>
      </c>
      <c r="CT65" s="685">
        <f t="shared" si="66"/>
        <v>0</v>
      </c>
    </row>
    <row r="66" spans="2:98" s="11" customFormat="1">
      <c r="B66" s="688"/>
      <c r="C66" s="689">
        <v>32</v>
      </c>
      <c r="D66" s="690"/>
      <c r="E66" s="690"/>
      <c r="F66" s="691"/>
      <c r="G66" s="691"/>
      <c r="H66" s="692"/>
      <c r="I66" s="692"/>
      <c r="J66" s="692"/>
      <c r="K66" s="692"/>
      <c r="L66" s="692"/>
      <c r="M66" s="654"/>
      <c r="N66" s="654"/>
      <c r="O66" s="654"/>
      <c r="P66" s="654"/>
      <c r="Q66" s="654"/>
      <c r="R66" s="654"/>
      <c r="S66" s="654"/>
      <c r="T66" s="654">
        <f t="shared" si="73"/>
        <v>0</v>
      </c>
      <c r="U66" s="654">
        <f t="shared" si="74"/>
        <v>0</v>
      </c>
      <c r="V66" s="655" t="e">
        <f t="shared" si="22"/>
        <v>#DIV/0!</v>
      </c>
      <c r="W66" s="656"/>
      <c r="X66" s="657"/>
      <c r="Y66" s="658"/>
      <c r="Z66" s="659" t="e">
        <f t="shared" si="23"/>
        <v>#DIV/0!</v>
      </c>
      <c r="AB66" s="661" t="e">
        <f t="shared" si="47"/>
        <v>#DIV/0!</v>
      </c>
      <c r="AC66" s="241" t="e">
        <f>V66/(1-AD33)+N("This is a comment: cell U points to Cost+Int per Unit cell")</f>
        <v>#DIV/0!</v>
      </c>
      <c r="AD66" s="662" t="e">
        <f t="shared" si="48"/>
        <v>#DIV/0!</v>
      </c>
      <c r="AF66" s="663" t="e">
        <f t="shared" si="49"/>
        <v>#DIV/0!</v>
      </c>
      <c r="AG66" s="664" t="e">
        <f t="shared" si="50"/>
        <v>#DIV/0!</v>
      </c>
      <c r="AH66" s="664" t="e">
        <f t="shared" si="51"/>
        <v>#DIV/0!</v>
      </c>
      <c r="AJ66" s="693" t="e">
        <f t="shared" si="24"/>
        <v>#DIV/0!</v>
      </c>
      <c r="AK66" s="656"/>
      <c r="AL66" s="327"/>
      <c r="AM66" s="150"/>
      <c r="AO66" s="694"/>
      <c r="AP66" s="668" t="e">
        <f t="shared" si="52"/>
        <v>#DIV/0!</v>
      </c>
      <c r="AR66" s="669">
        <v>0</v>
      </c>
      <c r="AS66" s="670">
        <v>0</v>
      </c>
      <c r="AT66" s="671">
        <v>0</v>
      </c>
      <c r="AU66" s="672">
        <v>0</v>
      </c>
      <c r="AW66" s="327"/>
      <c r="AX66" s="696"/>
      <c r="AY66" s="327"/>
      <c r="AZ66" s="150"/>
      <c r="BB66" s="675">
        <v>0</v>
      </c>
      <c r="BC66" s="676" t="e">
        <f t="shared" si="25"/>
        <v>#DIV/0!</v>
      </c>
      <c r="BD66" s="677" t="e">
        <f t="shared" si="26"/>
        <v>#DIV/0!</v>
      </c>
      <c r="BE66" s="658" t="e">
        <f t="shared" si="27"/>
        <v>#DIV/0!</v>
      </c>
      <c r="BF66" s="675">
        <v>0</v>
      </c>
      <c r="BG66" s="676" t="e">
        <f t="shared" si="28"/>
        <v>#DIV/0!</v>
      </c>
      <c r="BH66" s="677" t="e">
        <f t="shared" si="29"/>
        <v>#DIV/0!</v>
      </c>
      <c r="BI66" s="697" t="e">
        <f t="shared" si="30"/>
        <v>#DIV/0!</v>
      </c>
      <c r="BJ66" s="675">
        <v>0</v>
      </c>
      <c r="BK66" s="676" t="e">
        <f t="shared" si="31"/>
        <v>#DIV/0!</v>
      </c>
      <c r="BL66" s="677" t="e">
        <f t="shared" si="32"/>
        <v>#DIV/0!</v>
      </c>
      <c r="BM66" s="164" t="e">
        <f t="shared" si="33"/>
        <v>#DIV/0!</v>
      </c>
      <c r="BO66" s="669" t="e">
        <f t="shared" si="34"/>
        <v>#DIV/0!</v>
      </c>
      <c r="BP66" s="670" t="e">
        <f t="shared" si="53"/>
        <v>#DIV/0!</v>
      </c>
      <c r="BQ66" s="671" t="e">
        <f t="shared" si="35"/>
        <v>#DIV/0!</v>
      </c>
      <c r="BR66" s="681" t="e">
        <f t="shared" si="54"/>
        <v>#DIV/0!</v>
      </c>
      <c r="BS66" s="698" t="e">
        <f t="shared" si="36"/>
        <v>#DIV/0!</v>
      </c>
      <c r="BT66" s="683" t="e">
        <f t="shared" si="55"/>
        <v>#DIV/0!</v>
      </c>
      <c r="BV66" s="684" t="e">
        <f t="shared" si="37"/>
        <v>#DIV/0!</v>
      </c>
      <c r="BW66" s="685">
        <f t="shared" si="56"/>
        <v>0</v>
      </c>
      <c r="BX66" s="685" t="e">
        <f t="shared" si="57"/>
        <v>#DIV/0!</v>
      </c>
      <c r="BY66" s="149">
        <f t="shared" si="38"/>
        <v>1</v>
      </c>
      <c r="BZ66" s="686" t="e">
        <f t="shared" si="58"/>
        <v>#DIV/0!</v>
      </c>
      <c r="CB66" s="685" t="e">
        <f t="shared" si="39"/>
        <v>#DIV/0!</v>
      </c>
      <c r="CC66" s="685">
        <f t="shared" si="59"/>
        <v>0</v>
      </c>
      <c r="CD66" s="685">
        <f t="shared" si="40"/>
        <v>0</v>
      </c>
      <c r="CE66" s="685" t="e">
        <f t="shared" si="60"/>
        <v>#DIV/0!</v>
      </c>
      <c r="CF66" s="313">
        <f t="shared" si="41"/>
        <v>1</v>
      </c>
      <c r="CG66" s="685" t="e">
        <f t="shared" si="61"/>
        <v>#DIV/0!</v>
      </c>
      <c r="CI66" s="699">
        <f t="shared" si="42"/>
        <v>0</v>
      </c>
      <c r="CJ66" s="700">
        <f t="shared" si="43"/>
        <v>0</v>
      </c>
      <c r="CK66" s="700">
        <f t="shared" si="72"/>
        <v>0</v>
      </c>
      <c r="CL66" s="149">
        <v>1</v>
      </c>
      <c r="CM66" s="687">
        <f t="shared" si="63"/>
        <v>0</v>
      </c>
      <c r="CO66" s="685">
        <f t="shared" si="44"/>
        <v>0</v>
      </c>
      <c r="CP66" s="685">
        <f t="shared" si="64"/>
        <v>0</v>
      </c>
      <c r="CQ66" s="685">
        <f t="shared" si="45"/>
        <v>0</v>
      </c>
      <c r="CR66" s="685">
        <f t="shared" si="65"/>
        <v>0</v>
      </c>
      <c r="CS66" s="313">
        <f t="shared" si="46"/>
        <v>1</v>
      </c>
      <c r="CT66" s="685">
        <f t="shared" si="66"/>
        <v>0</v>
      </c>
    </row>
    <row r="67" spans="2:98" s="11" customFormat="1">
      <c r="B67" s="688"/>
      <c r="C67" s="689">
        <v>33</v>
      </c>
      <c r="D67" s="690"/>
      <c r="E67" s="690"/>
      <c r="F67" s="691"/>
      <c r="G67" s="691"/>
      <c r="H67" s="692"/>
      <c r="I67" s="692"/>
      <c r="J67" s="692"/>
      <c r="K67" s="692"/>
      <c r="L67" s="692"/>
      <c r="M67" s="654"/>
      <c r="N67" s="654"/>
      <c r="O67" s="654"/>
      <c r="P67" s="654"/>
      <c r="Q67" s="654"/>
      <c r="R67" s="654"/>
      <c r="S67" s="654"/>
      <c r="T67" s="654">
        <f t="shared" si="73"/>
        <v>0</v>
      </c>
      <c r="U67" s="654">
        <f t="shared" si="74"/>
        <v>0</v>
      </c>
      <c r="V67" s="655" t="e">
        <f t="shared" si="22"/>
        <v>#DIV/0!</v>
      </c>
      <c r="W67" s="656"/>
      <c r="X67" s="657"/>
      <c r="Y67" s="658"/>
      <c r="Z67" s="659" t="e">
        <f t="shared" si="23"/>
        <v>#DIV/0!</v>
      </c>
      <c r="AB67" s="661" t="e">
        <f t="shared" si="47"/>
        <v>#DIV/0!</v>
      </c>
      <c r="AC67" s="241" t="e">
        <f>V67/(1-AD33)+N("This is a comment: cell U points to Cost+Int per Unit cell")</f>
        <v>#DIV/0!</v>
      </c>
      <c r="AD67" s="662" t="e">
        <f t="shared" si="48"/>
        <v>#DIV/0!</v>
      </c>
      <c r="AF67" s="663" t="e">
        <f t="shared" si="49"/>
        <v>#DIV/0!</v>
      </c>
      <c r="AG67" s="664" t="e">
        <f t="shared" si="50"/>
        <v>#DIV/0!</v>
      </c>
      <c r="AH67" s="664" t="e">
        <f t="shared" si="51"/>
        <v>#DIV/0!</v>
      </c>
      <c r="AJ67" s="693" t="e">
        <f t="shared" si="24"/>
        <v>#DIV/0!</v>
      </c>
      <c r="AK67" s="656"/>
      <c r="AL67" s="327"/>
      <c r="AM67" s="150"/>
      <c r="AO67" s="694"/>
      <c r="AP67" s="668" t="e">
        <f t="shared" si="52"/>
        <v>#DIV/0!</v>
      </c>
      <c r="AR67" s="669">
        <v>0</v>
      </c>
      <c r="AS67" s="670">
        <v>0</v>
      </c>
      <c r="AT67" s="671">
        <v>0</v>
      </c>
      <c r="AU67" s="672">
        <v>0</v>
      </c>
      <c r="AW67" s="327"/>
      <c r="AX67" s="696"/>
      <c r="AY67" s="327"/>
      <c r="AZ67" s="150"/>
      <c r="BB67" s="675">
        <v>0</v>
      </c>
      <c r="BC67" s="676" t="e">
        <f t="shared" si="25"/>
        <v>#DIV/0!</v>
      </c>
      <c r="BD67" s="677" t="e">
        <f t="shared" si="26"/>
        <v>#DIV/0!</v>
      </c>
      <c r="BE67" s="658" t="e">
        <f t="shared" si="27"/>
        <v>#DIV/0!</v>
      </c>
      <c r="BF67" s="675">
        <v>0</v>
      </c>
      <c r="BG67" s="676" t="e">
        <f t="shared" si="28"/>
        <v>#DIV/0!</v>
      </c>
      <c r="BH67" s="677" t="e">
        <f t="shared" si="29"/>
        <v>#DIV/0!</v>
      </c>
      <c r="BI67" s="697" t="e">
        <f t="shared" si="30"/>
        <v>#DIV/0!</v>
      </c>
      <c r="BJ67" s="675">
        <v>0</v>
      </c>
      <c r="BK67" s="676" t="e">
        <f t="shared" si="31"/>
        <v>#DIV/0!</v>
      </c>
      <c r="BL67" s="677" t="e">
        <f t="shared" si="32"/>
        <v>#DIV/0!</v>
      </c>
      <c r="BM67" s="164" t="e">
        <f t="shared" si="33"/>
        <v>#DIV/0!</v>
      </c>
      <c r="BO67" s="669" t="e">
        <f t="shared" si="34"/>
        <v>#DIV/0!</v>
      </c>
      <c r="BP67" s="670" t="e">
        <f t="shared" si="53"/>
        <v>#DIV/0!</v>
      </c>
      <c r="BQ67" s="671" t="e">
        <f t="shared" si="35"/>
        <v>#DIV/0!</v>
      </c>
      <c r="BR67" s="681" t="e">
        <f t="shared" si="54"/>
        <v>#DIV/0!</v>
      </c>
      <c r="BS67" s="698" t="e">
        <f t="shared" si="36"/>
        <v>#DIV/0!</v>
      </c>
      <c r="BT67" s="683" t="e">
        <f t="shared" si="55"/>
        <v>#DIV/0!</v>
      </c>
      <c r="BV67" s="684" t="e">
        <f t="shared" si="37"/>
        <v>#DIV/0!</v>
      </c>
      <c r="BW67" s="685">
        <f t="shared" si="56"/>
        <v>0</v>
      </c>
      <c r="BX67" s="685" t="e">
        <f t="shared" si="57"/>
        <v>#DIV/0!</v>
      </c>
      <c r="BY67" s="149">
        <f t="shared" si="38"/>
        <v>1</v>
      </c>
      <c r="BZ67" s="686" t="e">
        <f t="shared" si="58"/>
        <v>#DIV/0!</v>
      </c>
      <c r="CB67" s="685" t="e">
        <f t="shared" si="39"/>
        <v>#DIV/0!</v>
      </c>
      <c r="CC67" s="685">
        <f t="shared" si="59"/>
        <v>0</v>
      </c>
      <c r="CD67" s="685">
        <f t="shared" si="40"/>
        <v>0</v>
      </c>
      <c r="CE67" s="685" t="e">
        <f t="shared" si="60"/>
        <v>#DIV/0!</v>
      </c>
      <c r="CF67" s="313">
        <f t="shared" si="41"/>
        <v>1</v>
      </c>
      <c r="CG67" s="685" t="e">
        <f t="shared" si="61"/>
        <v>#DIV/0!</v>
      </c>
      <c r="CI67" s="699">
        <f t="shared" si="42"/>
        <v>0</v>
      </c>
      <c r="CJ67" s="700">
        <f t="shared" si="43"/>
        <v>0</v>
      </c>
      <c r="CK67" s="700">
        <f t="shared" si="72"/>
        <v>0</v>
      </c>
      <c r="CL67" s="149">
        <v>1</v>
      </c>
      <c r="CM67" s="687">
        <f t="shared" si="63"/>
        <v>0</v>
      </c>
      <c r="CO67" s="685">
        <f t="shared" si="44"/>
        <v>0</v>
      </c>
      <c r="CP67" s="685">
        <f t="shared" si="64"/>
        <v>0</v>
      </c>
      <c r="CQ67" s="685">
        <f t="shared" si="45"/>
        <v>0</v>
      </c>
      <c r="CR67" s="685">
        <f t="shared" si="65"/>
        <v>0</v>
      </c>
      <c r="CS67" s="313">
        <f t="shared" si="46"/>
        <v>1</v>
      </c>
      <c r="CT67" s="685">
        <f t="shared" si="66"/>
        <v>0</v>
      </c>
    </row>
    <row r="68" spans="2:98" s="11" customFormat="1">
      <c r="B68" s="688"/>
      <c r="C68" s="689">
        <v>34</v>
      </c>
      <c r="D68" s="690"/>
      <c r="E68" s="690"/>
      <c r="F68" s="691"/>
      <c r="G68" s="691"/>
      <c r="H68" s="692"/>
      <c r="I68" s="692"/>
      <c r="J68" s="692"/>
      <c r="K68" s="692"/>
      <c r="L68" s="692"/>
      <c r="M68" s="654"/>
      <c r="N68" s="654"/>
      <c r="O68" s="654"/>
      <c r="P68" s="654"/>
      <c r="Q68" s="654"/>
      <c r="R68" s="654"/>
      <c r="S68" s="654"/>
      <c r="T68" s="654">
        <f t="shared" si="73"/>
        <v>0</v>
      </c>
      <c r="U68" s="654">
        <f t="shared" si="74"/>
        <v>0</v>
      </c>
      <c r="V68" s="655" t="e">
        <f t="shared" si="22"/>
        <v>#DIV/0!</v>
      </c>
      <c r="W68" s="656"/>
      <c r="X68" s="657"/>
      <c r="Y68" s="658"/>
      <c r="Z68" s="659" t="e">
        <f t="shared" si="23"/>
        <v>#DIV/0!</v>
      </c>
      <c r="AB68" s="661" t="e">
        <f t="shared" si="47"/>
        <v>#DIV/0!</v>
      </c>
      <c r="AC68" s="241" t="e">
        <f>V68/(1-AD33)+N("This is a comment: cell U points to Cost+Int per Unit cell")</f>
        <v>#DIV/0!</v>
      </c>
      <c r="AD68" s="662" t="e">
        <f t="shared" si="48"/>
        <v>#DIV/0!</v>
      </c>
      <c r="AF68" s="663" t="e">
        <f t="shared" si="49"/>
        <v>#DIV/0!</v>
      </c>
      <c r="AG68" s="664" t="e">
        <f t="shared" si="50"/>
        <v>#DIV/0!</v>
      </c>
      <c r="AH68" s="664" t="e">
        <f t="shared" si="51"/>
        <v>#DIV/0!</v>
      </c>
      <c r="AJ68" s="693" t="e">
        <f t="shared" si="24"/>
        <v>#DIV/0!</v>
      </c>
      <c r="AK68" s="656"/>
      <c r="AL68" s="327"/>
      <c r="AM68" s="150"/>
      <c r="AO68" s="694"/>
      <c r="AP68" s="668" t="e">
        <f t="shared" si="52"/>
        <v>#DIV/0!</v>
      </c>
      <c r="AR68" s="669">
        <v>0</v>
      </c>
      <c r="AS68" s="670">
        <v>0</v>
      </c>
      <c r="AT68" s="671">
        <v>0</v>
      </c>
      <c r="AU68" s="672">
        <v>0</v>
      </c>
      <c r="AW68" s="327"/>
      <c r="AX68" s="696"/>
      <c r="AY68" s="327"/>
      <c r="AZ68" s="150"/>
      <c r="BB68" s="675">
        <v>0</v>
      </c>
      <c r="BC68" s="676" t="e">
        <f t="shared" si="25"/>
        <v>#DIV/0!</v>
      </c>
      <c r="BD68" s="677" t="e">
        <f t="shared" si="26"/>
        <v>#DIV/0!</v>
      </c>
      <c r="BE68" s="658" t="e">
        <f t="shared" si="27"/>
        <v>#DIV/0!</v>
      </c>
      <c r="BF68" s="675">
        <v>0</v>
      </c>
      <c r="BG68" s="676" t="e">
        <f t="shared" si="28"/>
        <v>#DIV/0!</v>
      </c>
      <c r="BH68" s="677" t="e">
        <f t="shared" si="29"/>
        <v>#DIV/0!</v>
      </c>
      <c r="BI68" s="697" t="e">
        <f t="shared" si="30"/>
        <v>#DIV/0!</v>
      </c>
      <c r="BJ68" s="675">
        <v>0</v>
      </c>
      <c r="BK68" s="676" t="e">
        <f t="shared" si="31"/>
        <v>#DIV/0!</v>
      </c>
      <c r="BL68" s="677" t="e">
        <f t="shared" si="32"/>
        <v>#DIV/0!</v>
      </c>
      <c r="BM68" s="164" t="e">
        <f t="shared" si="33"/>
        <v>#DIV/0!</v>
      </c>
      <c r="BO68" s="669" t="e">
        <f t="shared" si="34"/>
        <v>#DIV/0!</v>
      </c>
      <c r="BP68" s="670" t="e">
        <f t="shared" si="53"/>
        <v>#DIV/0!</v>
      </c>
      <c r="BQ68" s="671" t="e">
        <f t="shared" si="35"/>
        <v>#DIV/0!</v>
      </c>
      <c r="BR68" s="681" t="e">
        <f t="shared" si="54"/>
        <v>#DIV/0!</v>
      </c>
      <c r="BS68" s="698" t="e">
        <f t="shared" si="36"/>
        <v>#DIV/0!</v>
      </c>
      <c r="BT68" s="683" t="e">
        <f t="shared" si="55"/>
        <v>#DIV/0!</v>
      </c>
      <c r="BV68" s="684" t="e">
        <f t="shared" si="37"/>
        <v>#DIV/0!</v>
      </c>
      <c r="BW68" s="685">
        <f t="shared" si="56"/>
        <v>0</v>
      </c>
      <c r="BX68" s="685" t="e">
        <f t="shared" si="57"/>
        <v>#DIV/0!</v>
      </c>
      <c r="BY68" s="149">
        <f t="shared" si="38"/>
        <v>1</v>
      </c>
      <c r="BZ68" s="686" t="e">
        <f t="shared" si="58"/>
        <v>#DIV/0!</v>
      </c>
      <c r="CB68" s="685" t="e">
        <f t="shared" si="39"/>
        <v>#DIV/0!</v>
      </c>
      <c r="CC68" s="685">
        <f t="shared" si="59"/>
        <v>0</v>
      </c>
      <c r="CD68" s="685">
        <f t="shared" si="40"/>
        <v>0</v>
      </c>
      <c r="CE68" s="685" t="e">
        <f t="shared" si="60"/>
        <v>#DIV/0!</v>
      </c>
      <c r="CF68" s="313">
        <f t="shared" si="41"/>
        <v>1</v>
      </c>
      <c r="CG68" s="685" t="e">
        <f t="shared" si="61"/>
        <v>#DIV/0!</v>
      </c>
      <c r="CI68" s="699">
        <f t="shared" si="42"/>
        <v>0</v>
      </c>
      <c r="CJ68" s="700">
        <f t="shared" si="43"/>
        <v>0</v>
      </c>
      <c r="CK68" s="700">
        <f t="shared" si="72"/>
        <v>0</v>
      </c>
      <c r="CL68" s="149">
        <v>1</v>
      </c>
      <c r="CM68" s="687">
        <f t="shared" si="63"/>
        <v>0</v>
      </c>
      <c r="CO68" s="685">
        <f t="shared" si="44"/>
        <v>0</v>
      </c>
      <c r="CP68" s="685">
        <f t="shared" si="64"/>
        <v>0</v>
      </c>
      <c r="CQ68" s="685">
        <f t="shared" si="45"/>
        <v>0</v>
      </c>
      <c r="CR68" s="685">
        <f t="shared" si="65"/>
        <v>0</v>
      </c>
      <c r="CS68" s="313">
        <f t="shared" si="46"/>
        <v>1</v>
      </c>
      <c r="CT68" s="685">
        <f t="shared" si="66"/>
        <v>0</v>
      </c>
    </row>
    <row r="69" spans="2:98" s="11" customFormat="1">
      <c r="B69" s="688"/>
      <c r="C69" s="689">
        <v>35</v>
      </c>
      <c r="D69" s="690"/>
      <c r="E69" s="651"/>
      <c r="F69" s="691"/>
      <c r="G69" s="691"/>
      <c r="H69" s="692"/>
      <c r="I69" s="692"/>
      <c r="J69" s="692"/>
      <c r="K69" s="692"/>
      <c r="L69" s="692"/>
      <c r="M69" s="654"/>
      <c r="N69" s="654"/>
      <c r="O69" s="654"/>
      <c r="P69" s="654"/>
      <c r="Q69" s="654"/>
      <c r="R69" s="654"/>
      <c r="S69" s="654"/>
      <c r="T69" s="654">
        <f t="shared" si="73"/>
        <v>0</v>
      </c>
      <c r="U69" s="654">
        <f t="shared" si="74"/>
        <v>0</v>
      </c>
      <c r="V69" s="655" t="e">
        <f t="shared" si="22"/>
        <v>#DIV/0!</v>
      </c>
      <c r="W69" s="656"/>
      <c r="X69" s="657"/>
      <c r="Y69" s="658"/>
      <c r="Z69" s="659" t="e">
        <f t="shared" si="23"/>
        <v>#DIV/0!</v>
      </c>
      <c r="AB69" s="661" t="e">
        <f t="shared" si="47"/>
        <v>#DIV/0!</v>
      </c>
      <c r="AC69" s="241" t="e">
        <f>V69/(1-AD33)+N("This is a comment: cell U points to Cost+Int per Unit cell")</f>
        <v>#DIV/0!</v>
      </c>
      <c r="AD69" s="662" t="e">
        <f t="shared" si="48"/>
        <v>#DIV/0!</v>
      </c>
      <c r="AF69" s="663" t="e">
        <f t="shared" si="49"/>
        <v>#DIV/0!</v>
      </c>
      <c r="AG69" s="664" t="e">
        <f t="shared" si="50"/>
        <v>#DIV/0!</v>
      </c>
      <c r="AH69" s="664" t="e">
        <f t="shared" si="51"/>
        <v>#DIV/0!</v>
      </c>
      <c r="AJ69" s="693" t="e">
        <f t="shared" si="24"/>
        <v>#DIV/0!</v>
      </c>
      <c r="AK69" s="656"/>
      <c r="AL69" s="327"/>
      <c r="AM69" s="150"/>
      <c r="AO69" s="694"/>
      <c r="AP69" s="668" t="e">
        <f t="shared" si="52"/>
        <v>#DIV/0!</v>
      </c>
      <c r="AR69" s="669">
        <v>0</v>
      </c>
      <c r="AS69" s="670">
        <v>0</v>
      </c>
      <c r="AT69" s="671">
        <v>0</v>
      </c>
      <c r="AU69" s="672">
        <v>0</v>
      </c>
      <c r="AW69" s="327"/>
      <c r="AX69" s="696"/>
      <c r="AY69" s="327"/>
      <c r="AZ69" s="150"/>
      <c r="BB69" s="675">
        <v>0</v>
      </c>
      <c r="BC69" s="676" t="e">
        <f t="shared" si="25"/>
        <v>#DIV/0!</v>
      </c>
      <c r="BD69" s="677" t="e">
        <f t="shared" si="26"/>
        <v>#DIV/0!</v>
      </c>
      <c r="BE69" s="658" t="e">
        <f t="shared" si="27"/>
        <v>#DIV/0!</v>
      </c>
      <c r="BF69" s="675">
        <v>0</v>
      </c>
      <c r="BG69" s="676" t="e">
        <f t="shared" si="28"/>
        <v>#DIV/0!</v>
      </c>
      <c r="BH69" s="677" t="e">
        <f t="shared" si="29"/>
        <v>#DIV/0!</v>
      </c>
      <c r="BI69" s="697" t="e">
        <f t="shared" si="30"/>
        <v>#DIV/0!</v>
      </c>
      <c r="BJ69" s="675">
        <v>0</v>
      </c>
      <c r="BK69" s="676" t="e">
        <f t="shared" si="31"/>
        <v>#DIV/0!</v>
      </c>
      <c r="BL69" s="677" t="e">
        <f t="shared" si="32"/>
        <v>#DIV/0!</v>
      </c>
      <c r="BM69" s="164" t="e">
        <f t="shared" si="33"/>
        <v>#DIV/0!</v>
      </c>
      <c r="BO69" s="669" t="e">
        <f t="shared" si="34"/>
        <v>#DIV/0!</v>
      </c>
      <c r="BP69" s="670" t="e">
        <f t="shared" si="53"/>
        <v>#DIV/0!</v>
      </c>
      <c r="BQ69" s="671" t="e">
        <f t="shared" si="35"/>
        <v>#DIV/0!</v>
      </c>
      <c r="BR69" s="681" t="e">
        <f t="shared" si="54"/>
        <v>#DIV/0!</v>
      </c>
      <c r="BS69" s="698" t="e">
        <f t="shared" si="36"/>
        <v>#DIV/0!</v>
      </c>
      <c r="BT69" s="683" t="e">
        <f t="shared" si="55"/>
        <v>#DIV/0!</v>
      </c>
      <c r="BV69" s="684" t="e">
        <f t="shared" si="37"/>
        <v>#DIV/0!</v>
      </c>
      <c r="BW69" s="685">
        <f t="shared" si="56"/>
        <v>0</v>
      </c>
      <c r="BX69" s="685" t="e">
        <f t="shared" si="57"/>
        <v>#DIV/0!</v>
      </c>
      <c r="BY69" s="149">
        <f t="shared" si="38"/>
        <v>1</v>
      </c>
      <c r="BZ69" s="686" t="e">
        <f t="shared" si="58"/>
        <v>#DIV/0!</v>
      </c>
      <c r="CB69" s="685" t="e">
        <f t="shared" si="39"/>
        <v>#DIV/0!</v>
      </c>
      <c r="CC69" s="685">
        <f t="shared" si="59"/>
        <v>0</v>
      </c>
      <c r="CD69" s="685">
        <f t="shared" si="40"/>
        <v>0</v>
      </c>
      <c r="CE69" s="685" t="e">
        <f t="shared" si="60"/>
        <v>#DIV/0!</v>
      </c>
      <c r="CF69" s="313">
        <f t="shared" si="41"/>
        <v>1</v>
      </c>
      <c r="CG69" s="685" t="e">
        <f t="shared" si="61"/>
        <v>#DIV/0!</v>
      </c>
      <c r="CI69" s="699">
        <f t="shared" si="42"/>
        <v>0</v>
      </c>
      <c r="CJ69" s="700">
        <f t="shared" si="43"/>
        <v>0</v>
      </c>
      <c r="CK69" s="700">
        <f t="shared" si="72"/>
        <v>0</v>
      </c>
      <c r="CL69" s="149">
        <v>1</v>
      </c>
      <c r="CM69" s="687">
        <f t="shared" si="63"/>
        <v>0</v>
      </c>
      <c r="CO69" s="685">
        <f t="shared" si="44"/>
        <v>0</v>
      </c>
      <c r="CP69" s="685">
        <f t="shared" si="64"/>
        <v>0</v>
      </c>
      <c r="CQ69" s="685">
        <f t="shared" si="45"/>
        <v>0</v>
      </c>
      <c r="CR69" s="685">
        <f t="shared" si="65"/>
        <v>0</v>
      </c>
      <c r="CS69" s="313">
        <f t="shared" si="46"/>
        <v>1</v>
      </c>
      <c r="CT69" s="685">
        <f t="shared" si="66"/>
        <v>0</v>
      </c>
    </row>
    <row r="70" spans="2:98" s="11" customFormat="1">
      <c r="B70" s="688"/>
      <c r="C70" s="689">
        <v>36</v>
      </c>
      <c r="D70" s="690"/>
      <c r="E70" s="690"/>
      <c r="F70" s="691"/>
      <c r="G70" s="691"/>
      <c r="H70" s="692"/>
      <c r="I70" s="692"/>
      <c r="J70" s="692"/>
      <c r="K70" s="692"/>
      <c r="L70" s="692"/>
      <c r="M70" s="701"/>
      <c r="N70" s="701"/>
      <c r="O70" s="701"/>
      <c r="P70" s="701"/>
      <c r="Q70" s="701"/>
      <c r="R70" s="701"/>
      <c r="S70" s="701"/>
      <c r="T70" s="701">
        <f t="shared" si="73"/>
        <v>0</v>
      </c>
      <c r="U70" s="701">
        <f t="shared" si="74"/>
        <v>0</v>
      </c>
      <c r="V70" s="702" t="e">
        <f t="shared" si="22"/>
        <v>#DIV/0!</v>
      </c>
      <c r="W70" s="703"/>
      <c r="X70" s="657"/>
      <c r="Y70" s="704"/>
      <c r="Z70" s="659" t="e">
        <f t="shared" si="23"/>
        <v>#DIV/0!</v>
      </c>
      <c r="AB70" s="661" t="e">
        <f t="shared" si="47"/>
        <v>#DIV/0!</v>
      </c>
      <c r="AC70" s="241" t="e">
        <f>V70/(1-AD33)+N("This is a comment: cell U points to Cost+Int per Unit cell")</f>
        <v>#DIV/0!</v>
      </c>
      <c r="AD70" s="662" t="e">
        <f t="shared" si="48"/>
        <v>#DIV/0!</v>
      </c>
      <c r="AF70" s="663" t="e">
        <f t="shared" si="49"/>
        <v>#DIV/0!</v>
      </c>
      <c r="AG70" s="664" t="e">
        <f t="shared" si="50"/>
        <v>#DIV/0!</v>
      </c>
      <c r="AH70" s="664" t="e">
        <f t="shared" si="51"/>
        <v>#DIV/0!</v>
      </c>
      <c r="AJ70" s="693" t="e">
        <f t="shared" si="24"/>
        <v>#DIV/0!</v>
      </c>
      <c r="AK70" s="703"/>
      <c r="AL70" s="327"/>
      <c r="AM70" s="150"/>
      <c r="AO70" s="694"/>
      <c r="AP70" s="668" t="e">
        <f t="shared" si="52"/>
        <v>#DIV/0!</v>
      </c>
      <c r="AR70" s="669">
        <v>0</v>
      </c>
      <c r="AS70" s="670">
        <v>0</v>
      </c>
      <c r="AT70" s="671">
        <v>0</v>
      </c>
      <c r="AU70" s="672">
        <v>0</v>
      </c>
      <c r="AW70" s="327"/>
      <c r="AX70" s="696"/>
      <c r="AY70" s="327"/>
      <c r="AZ70" s="150"/>
      <c r="BB70" s="705">
        <v>0</v>
      </c>
      <c r="BC70" s="676" t="e">
        <f t="shared" si="25"/>
        <v>#DIV/0!</v>
      </c>
      <c r="BD70" s="706" t="e">
        <f t="shared" si="26"/>
        <v>#DIV/0!</v>
      </c>
      <c r="BE70" s="704" t="e">
        <f t="shared" si="27"/>
        <v>#DIV/0!</v>
      </c>
      <c r="BF70" s="705">
        <v>0</v>
      </c>
      <c r="BG70" s="676" t="e">
        <f t="shared" si="28"/>
        <v>#DIV/0!</v>
      </c>
      <c r="BH70" s="706" t="e">
        <f t="shared" si="29"/>
        <v>#DIV/0!</v>
      </c>
      <c r="BI70" s="707" t="e">
        <f t="shared" si="30"/>
        <v>#DIV/0!</v>
      </c>
      <c r="BJ70" s="675">
        <v>0</v>
      </c>
      <c r="BK70" s="676" t="e">
        <f t="shared" si="31"/>
        <v>#DIV/0!</v>
      </c>
      <c r="BL70" s="677" t="e">
        <f t="shared" si="32"/>
        <v>#DIV/0!</v>
      </c>
      <c r="BM70" s="164" t="e">
        <f t="shared" si="33"/>
        <v>#DIV/0!</v>
      </c>
      <c r="BO70" s="708" t="e">
        <f t="shared" si="34"/>
        <v>#DIV/0!</v>
      </c>
      <c r="BP70" s="670" t="e">
        <f t="shared" si="53"/>
        <v>#DIV/0!</v>
      </c>
      <c r="BQ70" s="709" t="e">
        <f t="shared" si="35"/>
        <v>#DIV/0!</v>
      </c>
      <c r="BR70" s="681" t="e">
        <f t="shared" si="54"/>
        <v>#DIV/0!</v>
      </c>
      <c r="BS70" s="710" t="e">
        <f t="shared" si="36"/>
        <v>#DIV/0!</v>
      </c>
      <c r="BT70" s="683" t="e">
        <f t="shared" si="55"/>
        <v>#DIV/0!</v>
      </c>
      <c r="BV70" s="684" t="e">
        <f t="shared" si="37"/>
        <v>#DIV/0!</v>
      </c>
      <c r="BW70" s="685">
        <f t="shared" si="56"/>
        <v>0</v>
      </c>
      <c r="BX70" s="685" t="e">
        <f t="shared" si="57"/>
        <v>#DIV/0!</v>
      </c>
      <c r="BY70" s="149">
        <f t="shared" si="38"/>
        <v>1</v>
      </c>
      <c r="BZ70" s="686" t="e">
        <f t="shared" si="58"/>
        <v>#DIV/0!</v>
      </c>
      <c r="CB70" s="685" t="e">
        <f t="shared" si="39"/>
        <v>#DIV/0!</v>
      </c>
      <c r="CC70" s="685">
        <f t="shared" si="59"/>
        <v>0</v>
      </c>
      <c r="CD70" s="685">
        <f t="shared" si="40"/>
        <v>0</v>
      </c>
      <c r="CE70" s="685" t="e">
        <f t="shared" si="60"/>
        <v>#DIV/0!</v>
      </c>
      <c r="CF70" s="313">
        <f t="shared" si="41"/>
        <v>1</v>
      </c>
      <c r="CG70" s="685" t="e">
        <f t="shared" si="61"/>
        <v>#DIV/0!</v>
      </c>
      <c r="CI70" s="699">
        <f t="shared" si="42"/>
        <v>0</v>
      </c>
      <c r="CJ70" s="700">
        <f t="shared" si="43"/>
        <v>0</v>
      </c>
      <c r="CK70" s="700">
        <f t="shared" si="72"/>
        <v>0</v>
      </c>
      <c r="CL70" s="149">
        <v>1</v>
      </c>
      <c r="CM70" s="687">
        <f t="shared" si="63"/>
        <v>0</v>
      </c>
      <c r="CO70" s="685">
        <f t="shared" si="44"/>
        <v>0</v>
      </c>
      <c r="CP70" s="685">
        <f t="shared" si="64"/>
        <v>0</v>
      </c>
      <c r="CQ70" s="685">
        <f t="shared" si="45"/>
        <v>0</v>
      </c>
      <c r="CR70" s="685">
        <f t="shared" si="65"/>
        <v>0</v>
      </c>
      <c r="CS70" s="313">
        <f t="shared" si="46"/>
        <v>1</v>
      </c>
      <c r="CT70" s="685">
        <f t="shared" si="66"/>
        <v>0</v>
      </c>
    </row>
    <row r="71" spans="2:98" s="11" customFormat="1">
      <c r="B71" s="688"/>
      <c r="C71" s="689">
        <v>37</v>
      </c>
      <c r="D71" s="690"/>
      <c r="E71" s="690"/>
      <c r="F71" s="691"/>
      <c r="G71" s="691"/>
      <c r="H71" s="692"/>
      <c r="I71" s="692"/>
      <c r="J71" s="692"/>
      <c r="K71" s="692"/>
      <c r="L71" s="692"/>
      <c r="M71" s="701"/>
      <c r="N71" s="701"/>
      <c r="O71" s="701"/>
      <c r="P71" s="701"/>
      <c r="Q71" s="701"/>
      <c r="R71" s="701"/>
      <c r="S71" s="701"/>
      <c r="T71" s="701">
        <f t="shared" si="73"/>
        <v>0</v>
      </c>
      <c r="U71" s="701">
        <f t="shared" si="74"/>
        <v>0</v>
      </c>
      <c r="V71" s="702" t="e">
        <f t="shared" si="22"/>
        <v>#DIV/0!</v>
      </c>
      <c r="W71" s="703"/>
      <c r="X71" s="657"/>
      <c r="Y71" s="704"/>
      <c r="Z71" s="659" t="e">
        <f t="shared" si="23"/>
        <v>#DIV/0!</v>
      </c>
      <c r="AB71" s="661" t="e">
        <f t="shared" si="47"/>
        <v>#DIV/0!</v>
      </c>
      <c r="AC71" s="241" t="e">
        <f>V71/(1-AD33)+N("This is a comment: cell U points to Cost+Int per Unit cell")</f>
        <v>#DIV/0!</v>
      </c>
      <c r="AD71" s="662" t="e">
        <f t="shared" si="48"/>
        <v>#DIV/0!</v>
      </c>
      <c r="AF71" s="663" t="e">
        <f t="shared" si="49"/>
        <v>#DIV/0!</v>
      </c>
      <c r="AG71" s="664" t="e">
        <f t="shared" si="50"/>
        <v>#DIV/0!</v>
      </c>
      <c r="AH71" s="664" t="e">
        <f t="shared" si="51"/>
        <v>#DIV/0!</v>
      </c>
      <c r="AJ71" s="693" t="e">
        <f t="shared" si="24"/>
        <v>#DIV/0!</v>
      </c>
      <c r="AK71" s="703"/>
      <c r="AL71" s="327"/>
      <c r="AM71" s="150"/>
      <c r="AO71" s="694"/>
      <c r="AP71" s="668" t="e">
        <f t="shared" si="52"/>
        <v>#DIV/0!</v>
      </c>
      <c r="AR71" s="669">
        <v>0</v>
      </c>
      <c r="AS71" s="670">
        <v>0</v>
      </c>
      <c r="AT71" s="671">
        <v>0</v>
      </c>
      <c r="AU71" s="672">
        <v>0</v>
      </c>
      <c r="AW71" s="327"/>
      <c r="AX71" s="696"/>
      <c r="AY71" s="327"/>
      <c r="AZ71" s="150"/>
      <c r="BB71" s="705">
        <v>0</v>
      </c>
      <c r="BC71" s="676" t="e">
        <f t="shared" si="25"/>
        <v>#DIV/0!</v>
      </c>
      <c r="BD71" s="706" t="e">
        <f t="shared" si="26"/>
        <v>#DIV/0!</v>
      </c>
      <c r="BE71" s="704" t="e">
        <f t="shared" si="27"/>
        <v>#DIV/0!</v>
      </c>
      <c r="BF71" s="705">
        <v>0</v>
      </c>
      <c r="BG71" s="676" t="e">
        <f t="shared" si="28"/>
        <v>#DIV/0!</v>
      </c>
      <c r="BH71" s="706" t="e">
        <f t="shared" si="29"/>
        <v>#DIV/0!</v>
      </c>
      <c r="BI71" s="707" t="e">
        <f t="shared" si="30"/>
        <v>#DIV/0!</v>
      </c>
      <c r="BJ71" s="675">
        <v>0</v>
      </c>
      <c r="BK71" s="676" t="e">
        <f t="shared" si="31"/>
        <v>#DIV/0!</v>
      </c>
      <c r="BL71" s="677" t="e">
        <f t="shared" si="32"/>
        <v>#DIV/0!</v>
      </c>
      <c r="BM71" s="164" t="e">
        <f t="shared" si="33"/>
        <v>#DIV/0!</v>
      </c>
      <c r="BO71" s="708" t="e">
        <f t="shared" si="34"/>
        <v>#DIV/0!</v>
      </c>
      <c r="BP71" s="670" t="e">
        <f t="shared" si="53"/>
        <v>#DIV/0!</v>
      </c>
      <c r="BQ71" s="709" t="e">
        <f t="shared" si="35"/>
        <v>#DIV/0!</v>
      </c>
      <c r="BR71" s="681" t="e">
        <f t="shared" si="54"/>
        <v>#DIV/0!</v>
      </c>
      <c r="BS71" s="710" t="e">
        <f t="shared" si="36"/>
        <v>#DIV/0!</v>
      </c>
      <c r="BT71" s="683" t="e">
        <f t="shared" si="55"/>
        <v>#DIV/0!</v>
      </c>
      <c r="BV71" s="684" t="e">
        <f t="shared" si="37"/>
        <v>#DIV/0!</v>
      </c>
      <c r="BW71" s="685">
        <f t="shared" si="56"/>
        <v>0</v>
      </c>
      <c r="BX71" s="685" t="e">
        <f t="shared" si="57"/>
        <v>#DIV/0!</v>
      </c>
      <c r="BY71" s="149">
        <f t="shared" si="38"/>
        <v>1</v>
      </c>
      <c r="BZ71" s="686" t="e">
        <f t="shared" si="58"/>
        <v>#DIV/0!</v>
      </c>
      <c r="CB71" s="685" t="e">
        <f t="shared" si="39"/>
        <v>#DIV/0!</v>
      </c>
      <c r="CC71" s="685">
        <f t="shared" si="59"/>
        <v>0</v>
      </c>
      <c r="CD71" s="685">
        <f t="shared" si="40"/>
        <v>0</v>
      </c>
      <c r="CE71" s="685" t="e">
        <f t="shared" si="60"/>
        <v>#DIV/0!</v>
      </c>
      <c r="CF71" s="313">
        <f t="shared" si="41"/>
        <v>1</v>
      </c>
      <c r="CG71" s="685" t="e">
        <f t="shared" si="61"/>
        <v>#DIV/0!</v>
      </c>
      <c r="CI71" s="699">
        <f t="shared" si="42"/>
        <v>0</v>
      </c>
      <c r="CJ71" s="700">
        <f t="shared" si="43"/>
        <v>0</v>
      </c>
      <c r="CK71" s="700">
        <f t="shared" si="72"/>
        <v>0</v>
      </c>
      <c r="CL71" s="149">
        <v>1</v>
      </c>
      <c r="CM71" s="687">
        <f t="shared" si="63"/>
        <v>0</v>
      </c>
      <c r="CO71" s="685">
        <f t="shared" si="44"/>
        <v>0</v>
      </c>
      <c r="CP71" s="685">
        <f t="shared" si="64"/>
        <v>0</v>
      </c>
      <c r="CQ71" s="685">
        <f t="shared" si="45"/>
        <v>0</v>
      </c>
      <c r="CR71" s="685">
        <f t="shared" si="65"/>
        <v>0</v>
      </c>
      <c r="CS71" s="313">
        <f t="shared" si="46"/>
        <v>1</v>
      </c>
      <c r="CT71" s="685">
        <f t="shared" si="66"/>
        <v>0</v>
      </c>
    </row>
    <row r="72" spans="2:98" s="11" customFormat="1">
      <c r="B72" s="688"/>
      <c r="C72" s="689">
        <v>38</v>
      </c>
      <c r="D72" s="690"/>
      <c r="E72" s="690"/>
      <c r="F72" s="691"/>
      <c r="G72" s="691"/>
      <c r="H72" s="692"/>
      <c r="I72" s="692"/>
      <c r="J72" s="692"/>
      <c r="K72" s="692"/>
      <c r="L72" s="692"/>
      <c r="M72" s="701"/>
      <c r="N72" s="701"/>
      <c r="O72" s="701"/>
      <c r="P72" s="701"/>
      <c r="Q72" s="701"/>
      <c r="R72" s="701"/>
      <c r="S72" s="701"/>
      <c r="T72" s="701">
        <f t="shared" si="73"/>
        <v>0</v>
      </c>
      <c r="U72" s="701">
        <f t="shared" si="74"/>
        <v>0</v>
      </c>
      <c r="V72" s="702" t="e">
        <f t="shared" si="22"/>
        <v>#DIV/0!</v>
      </c>
      <c r="W72" s="703"/>
      <c r="X72" s="657"/>
      <c r="Y72" s="704"/>
      <c r="Z72" s="659" t="e">
        <f t="shared" si="23"/>
        <v>#DIV/0!</v>
      </c>
      <c r="AB72" s="661" t="e">
        <f t="shared" si="47"/>
        <v>#DIV/0!</v>
      </c>
      <c r="AC72" s="241" t="e">
        <f>V72/(1-AD33)+N("This is a comment: cell U points to Cost+Int per Unit cell")</f>
        <v>#DIV/0!</v>
      </c>
      <c r="AD72" s="662" t="e">
        <f t="shared" si="48"/>
        <v>#DIV/0!</v>
      </c>
      <c r="AF72" s="663" t="e">
        <f t="shared" si="49"/>
        <v>#DIV/0!</v>
      </c>
      <c r="AG72" s="664" t="e">
        <f t="shared" si="50"/>
        <v>#DIV/0!</v>
      </c>
      <c r="AH72" s="664" t="e">
        <f t="shared" si="51"/>
        <v>#DIV/0!</v>
      </c>
      <c r="AJ72" s="693" t="e">
        <f t="shared" si="24"/>
        <v>#DIV/0!</v>
      </c>
      <c r="AK72" s="703"/>
      <c r="AL72" s="327"/>
      <c r="AM72" s="150"/>
      <c r="AO72" s="694"/>
      <c r="AP72" s="668" t="e">
        <f t="shared" si="52"/>
        <v>#DIV/0!</v>
      </c>
      <c r="AR72" s="669">
        <v>0</v>
      </c>
      <c r="AS72" s="670">
        <v>0</v>
      </c>
      <c r="AT72" s="671">
        <v>0</v>
      </c>
      <c r="AU72" s="672">
        <v>0</v>
      </c>
      <c r="AW72" s="327"/>
      <c r="AX72" s="696"/>
      <c r="AY72" s="327"/>
      <c r="AZ72" s="150"/>
      <c r="BB72" s="705">
        <v>0</v>
      </c>
      <c r="BC72" s="676" t="e">
        <f t="shared" si="25"/>
        <v>#DIV/0!</v>
      </c>
      <c r="BD72" s="706" t="e">
        <f t="shared" si="26"/>
        <v>#DIV/0!</v>
      </c>
      <c r="BE72" s="704" t="e">
        <f t="shared" si="27"/>
        <v>#DIV/0!</v>
      </c>
      <c r="BF72" s="705">
        <v>0</v>
      </c>
      <c r="BG72" s="676" t="e">
        <f t="shared" si="28"/>
        <v>#DIV/0!</v>
      </c>
      <c r="BH72" s="706" t="e">
        <f t="shared" si="29"/>
        <v>#DIV/0!</v>
      </c>
      <c r="BI72" s="707" t="e">
        <f t="shared" si="30"/>
        <v>#DIV/0!</v>
      </c>
      <c r="BJ72" s="675">
        <v>0</v>
      </c>
      <c r="BK72" s="676" t="e">
        <f t="shared" si="31"/>
        <v>#DIV/0!</v>
      </c>
      <c r="BL72" s="677" t="e">
        <f t="shared" si="32"/>
        <v>#DIV/0!</v>
      </c>
      <c r="BM72" s="164" t="e">
        <f t="shared" si="33"/>
        <v>#DIV/0!</v>
      </c>
      <c r="BO72" s="708" t="e">
        <f t="shared" si="34"/>
        <v>#DIV/0!</v>
      </c>
      <c r="BP72" s="670" t="e">
        <f t="shared" si="53"/>
        <v>#DIV/0!</v>
      </c>
      <c r="BQ72" s="709" t="e">
        <f t="shared" si="35"/>
        <v>#DIV/0!</v>
      </c>
      <c r="BR72" s="681" t="e">
        <f t="shared" si="54"/>
        <v>#DIV/0!</v>
      </c>
      <c r="BS72" s="710" t="e">
        <f t="shared" si="36"/>
        <v>#DIV/0!</v>
      </c>
      <c r="BT72" s="683" t="e">
        <f t="shared" si="55"/>
        <v>#DIV/0!</v>
      </c>
      <c r="BV72" s="684" t="e">
        <f t="shared" si="37"/>
        <v>#DIV/0!</v>
      </c>
      <c r="BW72" s="685">
        <f t="shared" si="56"/>
        <v>0</v>
      </c>
      <c r="BX72" s="685" t="e">
        <f t="shared" si="57"/>
        <v>#DIV/0!</v>
      </c>
      <c r="BY72" s="149">
        <f t="shared" si="38"/>
        <v>1</v>
      </c>
      <c r="BZ72" s="686" t="e">
        <f t="shared" si="58"/>
        <v>#DIV/0!</v>
      </c>
      <c r="CB72" s="685" t="e">
        <f t="shared" si="39"/>
        <v>#DIV/0!</v>
      </c>
      <c r="CC72" s="685">
        <f t="shared" si="59"/>
        <v>0</v>
      </c>
      <c r="CD72" s="685">
        <f t="shared" si="40"/>
        <v>0</v>
      </c>
      <c r="CE72" s="685" t="e">
        <f t="shared" si="60"/>
        <v>#DIV/0!</v>
      </c>
      <c r="CF72" s="313">
        <f t="shared" si="41"/>
        <v>1</v>
      </c>
      <c r="CG72" s="685" t="e">
        <f t="shared" si="61"/>
        <v>#DIV/0!</v>
      </c>
      <c r="CI72" s="699">
        <f t="shared" si="42"/>
        <v>0</v>
      </c>
      <c r="CJ72" s="700">
        <f t="shared" si="43"/>
        <v>0</v>
      </c>
      <c r="CK72" s="700">
        <f t="shared" si="72"/>
        <v>0</v>
      </c>
      <c r="CL72" s="149">
        <v>1</v>
      </c>
      <c r="CM72" s="687">
        <f t="shared" si="63"/>
        <v>0</v>
      </c>
      <c r="CO72" s="685">
        <f t="shared" si="44"/>
        <v>0</v>
      </c>
      <c r="CP72" s="685">
        <f t="shared" si="64"/>
        <v>0</v>
      </c>
      <c r="CQ72" s="685">
        <f t="shared" si="45"/>
        <v>0</v>
      </c>
      <c r="CR72" s="685">
        <f t="shared" si="65"/>
        <v>0</v>
      </c>
      <c r="CS72" s="313">
        <f t="shared" si="46"/>
        <v>1</v>
      </c>
      <c r="CT72" s="685">
        <f t="shared" si="66"/>
        <v>0</v>
      </c>
    </row>
    <row r="73" spans="2:98" s="11" customFormat="1">
      <c r="B73" s="688"/>
      <c r="C73" s="689">
        <v>39</v>
      </c>
      <c r="D73" s="690"/>
      <c r="E73" s="651"/>
      <c r="F73" s="691"/>
      <c r="G73" s="691"/>
      <c r="H73" s="692"/>
      <c r="I73" s="692"/>
      <c r="J73" s="692"/>
      <c r="K73" s="692"/>
      <c r="L73" s="692"/>
      <c r="M73" s="701"/>
      <c r="N73" s="701"/>
      <c r="O73" s="701"/>
      <c r="P73" s="701"/>
      <c r="Q73" s="701"/>
      <c r="R73" s="701"/>
      <c r="S73" s="701"/>
      <c r="T73" s="701">
        <f t="shared" si="73"/>
        <v>0</v>
      </c>
      <c r="U73" s="701">
        <f t="shared" si="74"/>
        <v>0</v>
      </c>
      <c r="V73" s="702" t="e">
        <f t="shared" si="22"/>
        <v>#DIV/0!</v>
      </c>
      <c r="W73" s="703"/>
      <c r="X73" s="657"/>
      <c r="Y73" s="704"/>
      <c r="Z73" s="659" t="e">
        <f t="shared" si="23"/>
        <v>#DIV/0!</v>
      </c>
      <c r="AB73" s="661" t="e">
        <f t="shared" si="47"/>
        <v>#DIV/0!</v>
      </c>
      <c r="AC73" s="241" t="e">
        <f>V73/(1-AD33)+N("This is a comment: cell U points to Cost+Int per Unit cell")</f>
        <v>#DIV/0!</v>
      </c>
      <c r="AD73" s="662" t="e">
        <f t="shared" si="48"/>
        <v>#DIV/0!</v>
      </c>
      <c r="AF73" s="663" t="e">
        <f t="shared" si="49"/>
        <v>#DIV/0!</v>
      </c>
      <c r="AG73" s="664" t="e">
        <f t="shared" si="50"/>
        <v>#DIV/0!</v>
      </c>
      <c r="AH73" s="664" t="e">
        <f t="shared" si="51"/>
        <v>#DIV/0!</v>
      </c>
      <c r="AJ73" s="712" t="e">
        <f t="shared" si="24"/>
        <v>#DIV/0!</v>
      </c>
      <c r="AK73" s="703"/>
      <c r="AL73" s="327"/>
      <c r="AM73" s="150"/>
      <c r="AO73" s="694"/>
      <c r="AP73" s="668" t="e">
        <f t="shared" si="52"/>
        <v>#DIV/0!</v>
      </c>
      <c r="AR73" s="669">
        <v>0</v>
      </c>
      <c r="AS73" s="670">
        <v>0</v>
      </c>
      <c r="AT73" s="671">
        <v>0</v>
      </c>
      <c r="AU73" s="672">
        <v>0</v>
      </c>
      <c r="AW73" s="327"/>
      <c r="AX73" s="696"/>
      <c r="AY73" s="327"/>
      <c r="AZ73" s="150"/>
      <c r="BB73" s="705">
        <v>0</v>
      </c>
      <c r="BC73" s="676" t="e">
        <f t="shared" si="25"/>
        <v>#DIV/0!</v>
      </c>
      <c r="BD73" s="706" t="e">
        <f t="shared" si="26"/>
        <v>#DIV/0!</v>
      </c>
      <c r="BE73" s="704" t="e">
        <f t="shared" si="27"/>
        <v>#DIV/0!</v>
      </c>
      <c r="BF73" s="705">
        <v>0</v>
      </c>
      <c r="BG73" s="676" t="e">
        <f t="shared" si="28"/>
        <v>#DIV/0!</v>
      </c>
      <c r="BH73" s="706" t="e">
        <f t="shared" si="29"/>
        <v>#DIV/0!</v>
      </c>
      <c r="BI73" s="707" t="e">
        <f t="shared" si="30"/>
        <v>#DIV/0!</v>
      </c>
      <c r="BJ73" s="675">
        <v>0</v>
      </c>
      <c r="BK73" s="676" t="e">
        <f t="shared" si="31"/>
        <v>#DIV/0!</v>
      </c>
      <c r="BL73" s="677" t="e">
        <f t="shared" si="32"/>
        <v>#DIV/0!</v>
      </c>
      <c r="BM73" s="164" t="e">
        <f t="shared" si="33"/>
        <v>#DIV/0!</v>
      </c>
      <c r="BO73" s="708" t="e">
        <f t="shared" si="34"/>
        <v>#DIV/0!</v>
      </c>
      <c r="BP73" s="670" t="e">
        <f t="shared" si="53"/>
        <v>#DIV/0!</v>
      </c>
      <c r="BQ73" s="709" t="e">
        <f t="shared" si="35"/>
        <v>#DIV/0!</v>
      </c>
      <c r="BR73" s="681" t="e">
        <f t="shared" si="54"/>
        <v>#DIV/0!</v>
      </c>
      <c r="BS73" s="710" t="e">
        <f t="shared" si="36"/>
        <v>#DIV/0!</v>
      </c>
      <c r="BT73" s="683" t="e">
        <f t="shared" si="55"/>
        <v>#DIV/0!</v>
      </c>
      <c r="BV73" s="684" t="e">
        <f t="shared" si="37"/>
        <v>#DIV/0!</v>
      </c>
      <c r="BW73" s="685">
        <f t="shared" si="56"/>
        <v>0</v>
      </c>
      <c r="BX73" s="685" t="e">
        <f t="shared" si="57"/>
        <v>#DIV/0!</v>
      </c>
      <c r="BY73" s="149">
        <f t="shared" si="38"/>
        <v>1</v>
      </c>
      <c r="BZ73" s="686" t="e">
        <f t="shared" si="58"/>
        <v>#DIV/0!</v>
      </c>
      <c r="CB73" s="685" t="e">
        <f t="shared" si="39"/>
        <v>#DIV/0!</v>
      </c>
      <c r="CC73" s="685">
        <f t="shared" si="59"/>
        <v>0</v>
      </c>
      <c r="CD73" s="685">
        <f t="shared" si="40"/>
        <v>0</v>
      </c>
      <c r="CE73" s="685" t="e">
        <f t="shared" si="60"/>
        <v>#DIV/0!</v>
      </c>
      <c r="CF73" s="313">
        <f t="shared" si="41"/>
        <v>1</v>
      </c>
      <c r="CG73" s="685" t="e">
        <f t="shared" si="61"/>
        <v>#DIV/0!</v>
      </c>
      <c r="CI73" s="699">
        <f t="shared" si="42"/>
        <v>0</v>
      </c>
      <c r="CJ73" s="700">
        <f t="shared" si="43"/>
        <v>0</v>
      </c>
      <c r="CK73" s="700">
        <f t="shared" si="72"/>
        <v>0</v>
      </c>
      <c r="CL73" s="149">
        <v>1</v>
      </c>
      <c r="CM73" s="687">
        <f t="shared" si="63"/>
        <v>0</v>
      </c>
      <c r="CO73" s="685">
        <f t="shared" si="44"/>
        <v>0</v>
      </c>
      <c r="CP73" s="685">
        <f t="shared" si="64"/>
        <v>0</v>
      </c>
      <c r="CQ73" s="685">
        <f t="shared" si="45"/>
        <v>0</v>
      </c>
      <c r="CR73" s="685">
        <f t="shared" si="65"/>
        <v>0</v>
      </c>
      <c r="CS73" s="313">
        <f t="shared" si="46"/>
        <v>1</v>
      </c>
      <c r="CT73" s="685">
        <f t="shared" si="66"/>
        <v>0</v>
      </c>
    </row>
    <row r="74" spans="2:98" s="660" customFormat="1" ht="17.100000000000001" customHeight="1">
      <c r="B74" s="688"/>
      <c r="C74" s="689">
        <v>40</v>
      </c>
      <c r="D74" s="651"/>
      <c r="E74" s="651"/>
      <c r="F74" s="652"/>
      <c r="G74" s="652"/>
      <c r="H74" s="653"/>
      <c r="I74" s="653"/>
      <c r="J74" s="653"/>
      <c r="K74" s="653"/>
      <c r="L74" s="653"/>
      <c r="M74" s="654"/>
      <c r="N74" s="654"/>
      <c r="O74" s="654"/>
      <c r="P74" s="654"/>
      <c r="Q74" s="654"/>
      <c r="R74" s="654"/>
      <c r="S74" s="654"/>
      <c r="T74" s="654">
        <f t="shared" si="73"/>
        <v>0</v>
      </c>
      <c r="U74" s="654">
        <f t="shared" si="74"/>
        <v>0</v>
      </c>
      <c r="V74" s="655" t="e">
        <f t="shared" si="22"/>
        <v>#DIV/0!</v>
      </c>
      <c r="W74" s="656"/>
      <c r="X74" s="657"/>
      <c r="Y74" s="658"/>
      <c r="Z74" s="659" t="e">
        <f t="shared" si="23"/>
        <v>#DIV/0!</v>
      </c>
      <c r="AB74" s="661" t="e">
        <f t="shared" si="47"/>
        <v>#DIV/0!</v>
      </c>
      <c r="AC74" s="241" t="e">
        <f>V74/(1-AD33)+N("This is a comment: cell U points to Cost+Int per Unit cell")</f>
        <v>#DIV/0!</v>
      </c>
      <c r="AD74" s="662" t="e">
        <f t="shared" si="48"/>
        <v>#DIV/0!</v>
      </c>
      <c r="AE74" s="11"/>
      <c r="AF74" s="663" t="e">
        <f t="shared" si="49"/>
        <v>#DIV/0!</v>
      </c>
      <c r="AG74" s="664" t="e">
        <f t="shared" si="50"/>
        <v>#DIV/0!</v>
      </c>
      <c r="AH74" s="664" t="e">
        <f t="shared" si="51"/>
        <v>#DIV/0!</v>
      </c>
      <c r="AJ74" s="693" t="e">
        <f t="shared" si="24"/>
        <v>#DIV/0!</v>
      </c>
      <c r="AK74" s="656"/>
      <c r="AL74" s="312"/>
      <c r="AM74" s="666"/>
      <c r="AO74" s="694"/>
      <c r="AP74" s="668" t="e">
        <f t="shared" si="52"/>
        <v>#DIV/0!</v>
      </c>
      <c r="AR74" s="669">
        <v>0</v>
      </c>
      <c r="AS74" s="670">
        <v>0</v>
      </c>
      <c r="AT74" s="671">
        <v>0</v>
      </c>
      <c r="AU74" s="672">
        <v>0</v>
      </c>
      <c r="AV74" s="356"/>
      <c r="AW74" s="327"/>
      <c r="AX74" s="696"/>
      <c r="AY74" s="327"/>
      <c r="AZ74" s="150"/>
      <c r="BA74" s="11"/>
      <c r="BB74" s="675">
        <v>0</v>
      </c>
      <c r="BC74" s="676" t="e">
        <f t="shared" si="25"/>
        <v>#DIV/0!</v>
      </c>
      <c r="BD74" s="677" t="e">
        <f t="shared" si="26"/>
        <v>#DIV/0!</v>
      </c>
      <c r="BE74" s="164" t="e">
        <f t="shared" si="27"/>
        <v>#DIV/0!</v>
      </c>
      <c r="BF74" s="675">
        <v>0</v>
      </c>
      <c r="BG74" s="676" t="e">
        <f t="shared" si="28"/>
        <v>#DIV/0!</v>
      </c>
      <c r="BH74" s="677" t="e">
        <f t="shared" si="29"/>
        <v>#DIV/0!</v>
      </c>
      <c r="BI74" s="678" t="e">
        <f t="shared" si="30"/>
        <v>#DIV/0!</v>
      </c>
      <c r="BJ74" s="675">
        <v>0</v>
      </c>
      <c r="BK74" s="676" t="e">
        <f t="shared" si="31"/>
        <v>#DIV/0!</v>
      </c>
      <c r="BL74" s="677" t="e">
        <f t="shared" si="32"/>
        <v>#DIV/0!</v>
      </c>
      <c r="BM74" s="164" t="e">
        <f t="shared" si="33"/>
        <v>#DIV/0!</v>
      </c>
      <c r="BN74" s="11"/>
      <c r="BO74" s="679" t="e">
        <f t="shared" si="34"/>
        <v>#DIV/0!</v>
      </c>
      <c r="BP74" s="670" t="e">
        <f t="shared" si="53"/>
        <v>#DIV/0!</v>
      </c>
      <c r="BQ74" s="680" t="e">
        <f t="shared" si="35"/>
        <v>#DIV/0!</v>
      </c>
      <c r="BR74" s="681" t="e">
        <f t="shared" si="54"/>
        <v>#DIV/0!</v>
      </c>
      <c r="BS74" s="698" t="e">
        <f t="shared" si="36"/>
        <v>#DIV/0!</v>
      </c>
      <c r="BT74" s="683" t="e">
        <f t="shared" si="55"/>
        <v>#DIV/0!</v>
      </c>
      <c r="BV74" s="684" t="e">
        <f t="shared" si="37"/>
        <v>#DIV/0!</v>
      </c>
      <c r="BW74" s="685">
        <f t="shared" si="56"/>
        <v>0</v>
      </c>
      <c r="BX74" s="685" t="e">
        <f t="shared" si="57"/>
        <v>#DIV/0!</v>
      </c>
      <c r="BY74" s="149">
        <f t="shared" si="38"/>
        <v>1</v>
      </c>
      <c r="BZ74" s="686" t="e">
        <f t="shared" si="58"/>
        <v>#DIV/0!</v>
      </c>
      <c r="CA74" s="11"/>
      <c r="CB74" s="685" t="e">
        <f t="shared" si="39"/>
        <v>#DIV/0!</v>
      </c>
      <c r="CC74" s="685">
        <f t="shared" si="59"/>
        <v>0</v>
      </c>
      <c r="CD74" s="685">
        <f t="shared" si="40"/>
        <v>0</v>
      </c>
      <c r="CE74" s="685" t="e">
        <f t="shared" si="60"/>
        <v>#DIV/0!</v>
      </c>
      <c r="CF74" s="313">
        <f t="shared" si="41"/>
        <v>1</v>
      </c>
      <c r="CG74" s="685" t="e">
        <f t="shared" si="61"/>
        <v>#DIV/0!</v>
      </c>
      <c r="CH74" s="11"/>
      <c r="CI74" s="684">
        <f t="shared" si="42"/>
        <v>0</v>
      </c>
      <c r="CJ74" s="685">
        <f t="shared" si="43"/>
        <v>0</v>
      </c>
      <c r="CK74" s="685">
        <f>CI74-CJ74</f>
        <v>0</v>
      </c>
      <c r="CL74" s="149">
        <v>1</v>
      </c>
      <c r="CM74" s="687">
        <f t="shared" si="63"/>
        <v>0</v>
      </c>
      <c r="CN74" s="11"/>
      <c r="CO74" s="685">
        <f t="shared" si="44"/>
        <v>0</v>
      </c>
      <c r="CP74" s="685">
        <f t="shared" si="64"/>
        <v>0</v>
      </c>
      <c r="CQ74" s="685">
        <f t="shared" si="45"/>
        <v>0</v>
      </c>
      <c r="CR74" s="685">
        <f t="shared" si="65"/>
        <v>0</v>
      </c>
      <c r="CS74" s="313">
        <f t="shared" si="46"/>
        <v>1</v>
      </c>
      <c r="CT74" s="685">
        <f t="shared" si="66"/>
        <v>0</v>
      </c>
    </row>
    <row r="75" spans="2:98" s="660" customFormat="1" ht="17.100000000000001" customHeight="1">
      <c r="B75" s="688"/>
      <c r="C75" s="689">
        <v>41</v>
      </c>
      <c r="D75" s="690"/>
      <c r="E75" s="690"/>
      <c r="F75" s="691"/>
      <c r="G75" s="691"/>
      <c r="H75" s="692"/>
      <c r="I75" s="692"/>
      <c r="J75" s="692"/>
      <c r="K75" s="692"/>
      <c r="L75" s="692"/>
      <c r="M75" s="654"/>
      <c r="N75" s="654"/>
      <c r="O75" s="654"/>
      <c r="P75" s="654"/>
      <c r="Q75" s="654"/>
      <c r="R75" s="654"/>
      <c r="S75" s="654"/>
      <c r="T75" s="654">
        <f t="shared" si="73"/>
        <v>0</v>
      </c>
      <c r="U75" s="654">
        <f t="shared" si="74"/>
        <v>0</v>
      </c>
      <c r="V75" s="655" t="e">
        <f t="shared" si="22"/>
        <v>#DIV/0!</v>
      </c>
      <c r="W75" s="656"/>
      <c r="X75" s="657"/>
      <c r="Y75" s="658"/>
      <c r="Z75" s="659" t="e">
        <f t="shared" si="23"/>
        <v>#DIV/0!</v>
      </c>
      <c r="AB75" s="661" t="e">
        <f t="shared" si="47"/>
        <v>#DIV/0!</v>
      </c>
      <c r="AC75" s="241" t="e">
        <f>V75/(1-AD33)+N("This is a comment: cell U points to Cost+Int per Unit cell")</f>
        <v>#DIV/0!</v>
      </c>
      <c r="AD75" s="662" t="e">
        <f t="shared" si="48"/>
        <v>#DIV/0!</v>
      </c>
      <c r="AE75" s="11"/>
      <c r="AF75" s="663" t="e">
        <f t="shared" si="49"/>
        <v>#DIV/0!</v>
      </c>
      <c r="AG75" s="664" t="e">
        <f t="shared" si="50"/>
        <v>#DIV/0!</v>
      </c>
      <c r="AH75" s="664" t="e">
        <f t="shared" si="51"/>
        <v>#DIV/0!</v>
      </c>
      <c r="AJ75" s="693" t="e">
        <f t="shared" si="24"/>
        <v>#DIV/0!</v>
      </c>
      <c r="AK75" s="656"/>
      <c r="AL75" s="327"/>
      <c r="AM75" s="150"/>
      <c r="AO75" s="694"/>
      <c r="AP75" s="668" t="e">
        <f t="shared" si="52"/>
        <v>#DIV/0!</v>
      </c>
      <c r="AR75" s="669">
        <v>0</v>
      </c>
      <c r="AS75" s="670">
        <v>0</v>
      </c>
      <c r="AT75" s="671">
        <v>0</v>
      </c>
      <c r="AU75" s="672">
        <v>0</v>
      </c>
      <c r="AV75" s="11"/>
      <c r="AW75" s="327"/>
      <c r="AX75" s="696"/>
      <c r="AY75" s="327"/>
      <c r="AZ75" s="150"/>
      <c r="BA75" s="11"/>
      <c r="BB75" s="675">
        <v>0</v>
      </c>
      <c r="BC75" s="676" t="e">
        <f t="shared" si="25"/>
        <v>#DIV/0!</v>
      </c>
      <c r="BD75" s="677" t="e">
        <f t="shared" si="26"/>
        <v>#DIV/0!</v>
      </c>
      <c r="BE75" s="658" t="e">
        <f t="shared" si="27"/>
        <v>#DIV/0!</v>
      </c>
      <c r="BF75" s="675">
        <v>0</v>
      </c>
      <c r="BG75" s="676" t="e">
        <f t="shared" si="28"/>
        <v>#DIV/0!</v>
      </c>
      <c r="BH75" s="677" t="e">
        <f t="shared" si="29"/>
        <v>#DIV/0!</v>
      </c>
      <c r="BI75" s="697" t="e">
        <f t="shared" si="30"/>
        <v>#DIV/0!</v>
      </c>
      <c r="BJ75" s="675">
        <v>0</v>
      </c>
      <c r="BK75" s="676" t="e">
        <f t="shared" si="31"/>
        <v>#DIV/0!</v>
      </c>
      <c r="BL75" s="677" t="e">
        <f t="shared" si="32"/>
        <v>#DIV/0!</v>
      </c>
      <c r="BM75" s="164" t="e">
        <f t="shared" si="33"/>
        <v>#DIV/0!</v>
      </c>
      <c r="BN75" s="11"/>
      <c r="BO75" s="669" t="e">
        <f t="shared" si="34"/>
        <v>#DIV/0!</v>
      </c>
      <c r="BP75" s="670" t="e">
        <f t="shared" si="53"/>
        <v>#DIV/0!</v>
      </c>
      <c r="BQ75" s="671" t="e">
        <f t="shared" si="35"/>
        <v>#DIV/0!</v>
      </c>
      <c r="BR75" s="681" t="e">
        <f t="shared" si="54"/>
        <v>#DIV/0!</v>
      </c>
      <c r="BS75" s="698" t="e">
        <f t="shared" si="36"/>
        <v>#DIV/0!</v>
      </c>
      <c r="BT75" s="683" t="e">
        <f t="shared" si="55"/>
        <v>#DIV/0!</v>
      </c>
      <c r="BV75" s="684" t="e">
        <f t="shared" si="37"/>
        <v>#DIV/0!</v>
      </c>
      <c r="BW75" s="685">
        <f t="shared" si="56"/>
        <v>0</v>
      </c>
      <c r="BX75" s="685" t="e">
        <f t="shared" si="57"/>
        <v>#DIV/0!</v>
      </c>
      <c r="BY75" s="149">
        <f t="shared" si="38"/>
        <v>1</v>
      </c>
      <c r="BZ75" s="686" t="e">
        <f t="shared" si="58"/>
        <v>#DIV/0!</v>
      </c>
      <c r="CA75" s="11"/>
      <c r="CB75" s="685" t="e">
        <f t="shared" si="39"/>
        <v>#DIV/0!</v>
      </c>
      <c r="CC75" s="685">
        <f t="shared" si="59"/>
        <v>0</v>
      </c>
      <c r="CD75" s="685">
        <f t="shared" si="40"/>
        <v>0</v>
      </c>
      <c r="CE75" s="685" t="e">
        <f t="shared" si="60"/>
        <v>#DIV/0!</v>
      </c>
      <c r="CF75" s="313">
        <f t="shared" si="41"/>
        <v>1</v>
      </c>
      <c r="CG75" s="685" t="e">
        <f t="shared" si="61"/>
        <v>#DIV/0!</v>
      </c>
      <c r="CH75" s="11"/>
      <c r="CI75" s="699">
        <f t="shared" si="42"/>
        <v>0</v>
      </c>
      <c r="CJ75" s="700">
        <f t="shared" si="43"/>
        <v>0</v>
      </c>
      <c r="CK75" s="700">
        <f t="shared" ref="CK75:CK86" si="75">CI75-CJ75</f>
        <v>0</v>
      </c>
      <c r="CL75" s="149">
        <v>1</v>
      </c>
      <c r="CM75" s="687">
        <f t="shared" si="63"/>
        <v>0</v>
      </c>
      <c r="CN75" s="11"/>
      <c r="CO75" s="685">
        <f t="shared" si="44"/>
        <v>0</v>
      </c>
      <c r="CP75" s="685">
        <f t="shared" si="64"/>
        <v>0</v>
      </c>
      <c r="CQ75" s="685">
        <f t="shared" si="45"/>
        <v>0</v>
      </c>
      <c r="CR75" s="685">
        <f t="shared" si="65"/>
        <v>0</v>
      </c>
      <c r="CS75" s="313">
        <f t="shared" si="46"/>
        <v>1</v>
      </c>
      <c r="CT75" s="685">
        <f t="shared" si="66"/>
        <v>0</v>
      </c>
    </row>
    <row r="76" spans="2:98" s="660" customFormat="1">
      <c r="B76" s="688"/>
      <c r="C76" s="689">
        <v>42</v>
      </c>
      <c r="D76" s="690"/>
      <c r="E76" s="690"/>
      <c r="F76" s="691"/>
      <c r="G76" s="691"/>
      <c r="H76" s="692"/>
      <c r="I76" s="692"/>
      <c r="J76" s="692"/>
      <c r="K76" s="692"/>
      <c r="L76" s="692"/>
      <c r="M76" s="654"/>
      <c r="N76" s="654"/>
      <c r="O76" s="654"/>
      <c r="P76" s="654"/>
      <c r="Q76" s="654"/>
      <c r="R76" s="654"/>
      <c r="S76" s="654"/>
      <c r="T76" s="654">
        <f t="shared" si="73"/>
        <v>0</v>
      </c>
      <c r="U76" s="654">
        <f t="shared" si="74"/>
        <v>0</v>
      </c>
      <c r="V76" s="655" t="e">
        <f t="shared" si="22"/>
        <v>#DIV/0!</v>
      </c>
      <c r="W76" s="656"/>
      <c r="X76" s="657"/>
      <c r="Y76" s="658"/>
      <c r="Z76" s="659" t="e">
        <f t="shared" si="23"/>
        <v>#DIV/0!</v>
      </c>
      <c r="AB76" s="661" t="e">
        <f t="shared" si="47"/>
        <v>#DIV/0!</v>
      </c>
      <c r="AC76" s="241" t="e">
        <f>V76/(1-AD33)+N("This is a comment: cell U points to Cost+Int per Unit cell")</f>
        <v>#DIV/0!</v>
      </c>
      <c r="AD76" s="662" t="e">
        <f t="shared" si="48"/>
        <v>#DIV/0!</v>
      </c>
      <c r="AE76" s="11"/>
      <c r="AF76" s="663" t="e">
        <f t="shared" si="49"/>
        <v>#DIV/0!</v>
      </c>
      <c r="AG76" s="664" t="e">
        <f t="shared" si="50"/>
        <v>#DIV/0!</v>
      </c>
      <c r="AH76" s="664" t="e">
        <f t="shared" si="51"/>
        <v>#DIV/0!</v>
      </c>
      <c r="AJ76" s="693" t="e">
        <f t="shared" si="24"/>
        <v>#DIV/0!</v>
      </c>
      <c r="AK76" s="656"/>
      <c r="AL76" s="327"/>
      <c r="AM76" s="150"/>
      <c r="AO76" s="694"/>
      <c r="AP76" s="668" t="e">
        <f t="shared" si="52"/>
        <v>#DIV/0!</v>
      </c>
      <c r="AR76" s="669">
        <v>0</v>
      </c>
      <c r="AS76" s="670">
        <v>0</v>
      </c>
      <c r="AT76" s="671">
        <v>0</v>
      </c>
      <c r="AU76" s="672">
        <v>0</v>
      </c>
      <c r="AV76" s="11"/>
      <c r="AW76" s="327"/>
      <c r="AX76" s="696"/>
      <c r="AY76" s="327"/>
      <c r="AZ76" s="150"/>
      <c r="BA76" s="11"/>
      <c r="BB76" s="675">
        <v>0</v>
      </c>
      <c r="BC76" s="676" t="e">
        <f t="shared" si="25"/>
        <v>#DIV/0!</v>
      </c>
      <c r="BD76" s="677" t="e">
        <f t="shared" si="26"/>
        <v>#DIV/0!</v>
      </c>
      <c r="BE76" s="658" t="e">
        <f t="shared" si="27"/>
        <v>#DIV/0!</v>
      </c>
      <c r="BF76" s="675">
        <v>0</v>
      </c>
      <c r="BG76" s="676" t="e">
        <f t="shared" si="28"/>
        <v>#DIV/0!</v>
      </c>
      <c r="BH76" s="677" t="e">
        <f t="shared" si="29"/>
        <v>#DIV/0!</v>
      </c>
      <c r="BI76" s="697" t="e">
        <f t="shared" si="30"/>
        <v>#DIV/0!</v>
      </c>
      <c r="BJ76" s="675">
        <v>0</v>
      </c>
      <c r="BK76" s="676" t="e">
        <f t="shared" si="31"/>
        <v>#DIV/0!</v>
      </c>
      <c r="BL76" s="677" t="e">
        <f t="shared" si="32"/>
        <v>#DIV/0!</v>
      </c>
      <c r="BM76" s="164" t="e">
        <f t="shared" si="33"/>
        <v>#DIV/0!</v>
      </c>
      <c r="BN76" s="11"/>
      <c r="BO76" s="669" t="e">
        <f t="shared" si="34"/>
        <v>#DIV/0!</v>
      </c>
      <c r="BP76" s="670" t="e">
        <f t="shared" si="53"/>
        <v>#DIV/0!</v>
      </c>
      <c r="BQ76" s="671" t="e">
        <f t="shared" si="35"/>
        <v>#DIV/0!</v>
      </c>
      <c r="BR76" s="681" t="e">
        <f t="shared" si="54"/>
        <v>#DIV/0!</v>
      </c>
      <c r="BS76" s="698" t="e">
        <f t="shared" si="36"/>
        <v>#DIV/0!</v>
      </c>
      <c r="BT76" s="683" t="e">
        <f t="shared" si="55"/>
        <v>#DIV/0!</v>
      </c>
      <c r="BV76" s="684" t="e">
        <f t="shared" si="37"/>
        <v>#DIV/0!</v>
      </c>
      <c r="BW76" s="685">
        <f t="shared" si="56"/>
        <v>0</v>
      </c>
      <c r="BX76" s="685" t="e">
        <f t="shared" si="57"/>
        <v>#DIV/0!</v>
      </c>
      <c r="BY76" s="149">
        <f t="shared" si="38"/>
        <v>1</v>
      </c>
      <c r="BZ76" s="686" t="e">
        <f t="shared" si="58"/>
        <v>#DIV/0!</v>
      </c>
      <c r="CA76" s="11"/>
      <c r="CB76" s="685" t="e">
        <f t="shared" si="39"/>
        <v>#DIV/0!</v>
      </c>
      <c r="CC76" s="685">
        <f t="shared" si="59"/>
        <v>0</v>
      </c>
      <c r="CD76" s="685">
        <f t="shared" si="40"/>
        <v>0</v>
      </c>
      <c r="CE76" s="685" t="e">
        <f t="shared" si="60"/>
        <v>#DIV/0!</v>
      </c>
      <c r="CF76" s="313">
        <f t="shared" si="41"/>
        <v>1</v>
      </c>
      <c r="CG76" s="685" t="e">
        <f t="shared" si="61"/>
        <v>#DIV/0!</v>
      </c>
      <c r="CH76" s="11"/>
      <c r="CI76" s="699">
        <f t="shared" si="42"/>
        <v>0</v>
      </c>
      <c r="CJ76" s="700">
        <f t="shared" si="43"/>
        <v>0</v>
      </c>
      <c r="CK76" s="700">
        <f t="shared" si="75"/>
        <v>0</v>
      </c>
      <c r="CL76" s="149">
        <v>1</v>
      </c>
      <c r="CM76" s="687">
        <f t="shared" si="63"/>
        <v>0</v>
      </c>
      <c r="CN76" s="11"/>
      <c r="CO76" s="685">
        <f t="shared" si="44"/>
        <v>0</v>
      </c>
      <c r="CP76" s="685">
        <f t="shared" si="64"/>
        <v>0</v>
      </c>
      <c r="CQ76" s="685">
        <f t="shared" si="45"/>
        <v>0</v>
      </c>
      <c r="CR76" s="685">
        <f t="shared" si="65"/>
        <v>0</v>
      </c>
      <c r="CS76" s="313">
        <f t="shared" si="46"/>
        <v>1</v>
      </c>
      <c r="CT76" s="685">
        <f t="shared" si="66"/>
        <v>0</v>
      </c>
    </row>
    <row r="77" spans="2:98" s="11" customFormat="1" ht="16.5" customHeight="1">
      <c r="B77" s="688"/>
      <c r="C77" s="689">
        <v>43</v>
      </c>
      <c r="D77" s="690"/>
      <c r="E77" s="690"/>
      <c r="F77" s="691"/>
      <c r="G77" s="691"/>
      <c r="H77" s="692"/>
      <c r="I77" s="692"/>
      <c r="J77" s="692"/>
      <c r="K77" s="692"/>
      <c r="L77" s="692"/>
      <c r="M77" s="654"/>
      <c r="N77" s="654"/>
      <c r="O77" s="654"/>
      <c r="P77" s="654"/>
      <c r="Q77" s="654"/>
      <c r="R77" s="654"/>
      <c r="S77" s="654"/>
      <c r="T77" s="654">
        <f>SUM(M77:S77)</f>
        <v>0</v>
      </c>
      <c r="U77" s="654">
        <f>(SUM(M77:S77))*1.006</f>
        <v>0</v>
      </c>
      <c r="V77" s="655" t="e">
        <f t="shared" si="22"/>
        <v>#DIV/0!</v>
      </c>
      <c r="W77" s="656"/>
      <c r="X77" s="657"/>
      <c r="Y77" s="658"/>
      <c r="Z77" s="659" t="e">
        <f t="shared" si="23"/>
        <v>#DIV/0!</v>
      </c>
      <c r="AB77" s="661" t="e">
        <f t="shared" si="47"/>
        <v>#DIV/0!</v>
      </c>
      <c r="AC77" s="241" t="e">
        <f>V77/(1-AD33)+N("This is a comment: cell U points to Cost+Int per Unit cell")</f>
        <v>#DIV/0!</v>
      </c>
      <c r="AD77" s="662" t="e">
        <f t="shared" si="48"/>
        <v>#DIV/0!</v>
      </c>
      <c r="AF77" s="663" t="e">
        <f t="shared" si="49"/>
        <v>#DIV/0!</v>
      </c>
      <c r="AG77" s="664" t="e">
        <f t="shared" si="50"/>
        <v>#DIV/0!</v>
      </c>
      <c r="AH77" s="664" t="e">
        <f t="shared" si="51"/>
        <v>#DIV/0!</v>
      </c>
      <c r="AJ77" s="693" t="e">
        <f t="shared" si="24"/>
        <v>#DIV/0!</v>
      </c>
      <c r="AK77" s="656"/>
      <c r="AL77" s="327"/>
      <c r="AM77" s="150"/>
      <c r="AO77" s="694"/>
      <c r="AP77" s="668" t="e">
        <f t="shared" si="52"/>
        <v>#DIV/0!</v>
      </c>
      <c r="AR77" s="669">
        <v>0</v>
      </c>
      <c r="AS77" s="670">
        <v>0</v>
      </c>
      <c r="AT77" s="671">
        <v>0</v>
      </c>
      <c r="AU77" s="672">
        <v>0</v>
      </c>
      <c r="AW77" s="327"/>
      <c r="AX77" s="696"/>
      <c r="AY77" s="327"/>
      <c r="AZ77" s="150"/>
      <c r="BB77" s="675">
        <v>0</v>
      </c>
      <c r="BC77" s="676" t="e">
        <f t="shared" si="25"/>
        <v>#DIV/0!</v>
      </c>
      <c r="BD77" s="677" t="e">
        <f t="shared" si="26"/>
        <v>#DIV/0!</v>
      </c>
      <c r="BE77" s="658" t="e">
        <f t="shared" si="27"/>
        <v>#DIV/0!</v>
      </c>
      <c r="BF77" s="675">
        <v>0</v>
      </c>
      <c r="BG77" s="676" t="e">
        <f t="shared" si="28"/>
        <v>#DIV/0!</v>
      </c>
      <c r="BH77" s="677" t="e">
        <f t="shared" si="29"/>
        <v>#DIV/0!</v>
      </c>
      <c r="BI77" s="697" t="e">
        <f t="shared" si="30"/>
        <v>#DIV/0!</v>
      </c>
      <c r="BJ77" s="675">
        <v>0</v>
      </c>
      <c r="BK77" s="676" t="e">
        <f t="shared" si="31"/>
        <v>#DIV/0!</v>
      </c>
      <c r="BL77" s="677" t="e">
        <f t="shared" si="32"/>
        <v>#DIV/0!</v>
      </c>
      <c r="BM77" s="164" t="e">
        <f t="shared" si="33"/>
        <v>#DIV/0!</v>
      </c>
      <c r="BO77" s="669" t="e">
        <f t="shared" si="34"/>
        <v>#DIV/0!</v>
      </c>
      <c r="BP77" s="670" t="e">
        <f t="shared" si="53"/>
        <v>#DIV/0!</v>
      </c>
      <c r="BQ77" s="671" t="e">
        <f t="shared" si="35"/>
        <v>#DIV/0!</v>
      </c>
      <c r="BR77" s="681" t="e">
        <f t="shared" si="54"/>
        <v>#DIV/0!</v>
      </c>
      <c r="BS77" s="698" t="e">
        <f t="shared" si="36"/>
        <v>#DIV/0!</v>
      </c>
      <c r="BT77" s="683" t="e">
        <f t="shared" si="55"/>
        <v>#DIV/0!</v>
      </c>
      <c r="BV77" s="684" t="e">
        <f t="shared" si="37"/>
        <v>#DIV/0!</v>
      </c>
      <c r="BW77" s="685">
        <f t="shared" si="56"/>
        <v>0</v>
      </c>
      <c r="BX77" s="685" t="e">
        <f t="shared" si="57"/>
        <v>#DIV/0!</v>
      </c>
      <c r="BY77" s="149">
        <f t="shared" si="38"/>
        <v>1</v>
      </c>
      <c r="BZ77" s="686" t="e">
        <f t="shared" si="58"/>
        <v>#DIV/0!</v>
      </c>
      <c r="CB77" s="685" t="e">
        <f t="shared" si="39"/>
        <v>#DIV/0!</v>
      </c>
      <c r="CC77" s="685">
        <f t="shared" si="59"/>
        <v>0</v>
      </c>
      <c r="CD77" s="685">
        <f t="shared" si="40"/>
        <v>0</v>
      </c>
      <c r="CE77" s="685" t="e">
        <f t="shared" si="60"/>
        <v>#DIV/0!</v>
      </c>
      <c r="CF77" s="313">
        <f t="shared" si="41"/>
        <v>1</v>
      </c>
      <c r="CG77" s="685" t="e">
        <f t="shared" si="61"/>
        <v>#DIV/0!</v>
      </c>
      <c r="CI77" s="699">
        <f t="shared" si="42"/>
        <v>0</v>
      </c>
      <c r="CJ77" s="700">
        <f t="shared" si="43"/>
        <v>0</v>
      </c>
      <c r="CK77" s="700">
        <f t="shared" si="75"/>
        <v>0</v>
      </c>
      <c r="CL77" s="149">
        <v>1</v>
      </c>
      <c r="CM77" s="687">
        <f t="shared" si="63"/>
        <v>0</v>
      </c>
      <c r="CO77" s="685">
        <f t="shared" si="44"/>
        <v>0</v>
      </c>
      <c r="CP77" s="685">
        <f t="shared" si="64"/>
        <v>0</v>
      </c>
      <c r="CQ77" s="685">
        <f t="shared" si="45"/>
        <v>0</v>
      </c>
      <c r="CR77" s="685">
        <f t="shared" si="65"/>
        <v>0</v>
      </c>
      <c r="CS77" s="313">
        <f t="shared" si="46"/>
        <v>1</v>
      </c>
      <c r="CT77" s="685">
        <f t="shared" si="66"/>
        <v>0</v>
      </c>
    </row>
    <row r="78" spans="2:98" s="11" customFormat="1">
      <c r="B78" s="688"/>
      <c r="C78" s="689">
        <v>44</v>
      </c>
      <c r="D78" s="690"/>
      <c r="E78" s="690"/>
      <c r="F78" s="691"/>
      <c r="G78" s="691"/>
      <c r="H78" s="692"/>
      <c r="I78" s="692"/>
      <c r="J78" s="692"/>
      <c r="K78" s="692"/>
      <c r="L78" s="692"/>
      <c r="M78" s="654"/>
      <c r="N78" s="654"/>
      <c r="O78" s="654"/>
      <c r="P78" s="654"/>
      <c r="Q78" s="654"/>
      <c r="R78" s="654"/>
      <c r="S78" s="654"/>
      <c r="T78" s="654">
        <f t="shared" ref="T78:T89" si="76">SUM(M78:S78)</f>
        <v>0</v>
      </c>
      <c r="U78" s="654">
        <f t="shared" ref="U78:U89" si="77">(SUM(M78:S78))*1.006</f>
        <v>0</v>
      </c>
      <c r="V78" s="655" t="e">
        <f t="shared" si="22"/>
        <v>#DIV/0!</v>
      </c>
      <c r="W78" s="656"/>
      <c r="X78" s="657"/>
      <c r="Y78" s="658"/>
      <c r="Z78" s="659" t="e">
        <f t="shared" si="23"/>
        <v>#DIV/0!</v>
      </c>
      <c r="AB78" s="661" t="e">
        <f t="shared" si="47"/>
        <v>#DIV/0!</v>
      </c>
      <c r="AC78" s="241" t="e">
        <f>V78/(1-AD33)+N("This is a comment: cell U points to Cost+Int per Unit cell")</f>
        <v>#DIV/0!</v>
      </c>
      <c r="AD78" s="662" t="e">
        <f t="shared" si="48"/>
        <v>#DIV/0!</v>
      </c>
      <c r="AF78" s="663" t="e">
        <f t="shared" si="49"/>
        <v>#DIV/0!</v>
      </c>
      <c r="AG78" s="664" t="e">
        <f t="shared" si="50"/>
        <v>#DIV/0!</v>
      </c>
      <c r="AH78" s="664" t="e">
        <f t="shared" si="51"/>
        <v>#DIV/0!</v>
      </c>
      <c r="AJ78" s="693" t="e">
        <f t="shared" si="24"/>
        <v>#DIV/0!</v>
      </c>
      <c r="AK78" s="656"/>
      <c r="AL78" s="327"/>
      <c r="AM78" s="150"/>
      <c r="AO78" s="694"/>
      <c r="AP78" s="668" t="e">
        <f t="shared" si="52"/>
        <v>#DIV/0!</v>
      </c>
      <c r="AR78" s="669">
        <v>0</v>
      </c>
      <c r="AS78" s="670">
        <v>0</v>
      </c>
      <c r="AT78" s="671">
        <v>0</v>
      </c>
      <c r="AU78" s="672">
        <v>0</v>
      </c>
      <c r="AW78" s="327"/>
      <c r="AX78" s="696"/>
      <c r="AY78" s="327"/>
      <c r="AZ78" s="150"/>
      <c r="BB78" s="675">
        <v>0</v>
      </c>
      <c r="BC78" s="676" t="e">
        <f t="shared" si="25"/>
        <v>#DIV/0!</v>
      </c>
      <c r="BD78" s="677" t="e">
        <f t="shared" si="26"/>
        <v>#DIV/0!</v>
      </c>
      <c r="BE78" s="658" t="e">
        <f t="shared" si="27"/>
        <v>#DIV/0!</v>
      </c>
      <c r="BF78" s="675">
        <v>0</v>
      </c>
      <c r="BG78" s="676" t="e">
        <f t="shared" si="28"/>
        <v>#DIV/0!</v>
      </c>
      <c r="BH78" s="677" t="e">
        <f t="shared" si="29"/>
        <v>#DIV/0!</v>
      </c>
      <c r="BI78" s="697" t="e">
        <f t="shared" si="30"/>
        <v>#DIV/0!</v>
      </c>
      <c r="BJ78" s="675">
        <v>0</v>
      </c>
      <c r="BK78" s="676" t="e">
        <f t="shared" si="31"/>
        <v>#DIV/0!</v>
      </c>
      <c r="BL78" s="677" t="e">
        <f t="shared" si="32"/>
        <v>#DIV/0!</v>
      </c>
      <c r="BM78" s="164" t="e">
        <f t="shared" si="33"/>
        <v>#DIV/0!</v>
      </c>
      <c r="BO78" s="669" t="e">
        <f t="shared" si="34"/>
        <v>#DIV/0!</v>
      </c>
      <c r="BP78" s="670" t="e">
        <f t="shared" si="53"/>
        <v>#DIV/0!</v>
      </c>
      <c r="BQ78" s="671" t="e">
        <f t="shared" si="35"/>
        <v>#DIV/0!</v>
      </c>
      <c r="BR78" s="681" t="e">
        <f t="shared" si="54"/>
        <v>#DIV/0!</v>
      </c>
      <c r="BS78" s="698" t="e">
        <f t="shared" si="36"/>
        <v>#DIV/0!</v>
      </c>
      <c r="BT78" s="683" t="e">
        <f t="shared" si="55"/>
        <v>#DIV/0!</v>
      </c>
      <c r="BV78" s="684" t="e">
        <f t="shared" si="37"/>
        <v>#DIV/0!</v>
      </c>
      <c r="BW78" s="685">
        <f t="shared" si="56"/>
        <v>0</v>
      </c>
      <c r="BX78" s="685" t="e">
        <f t="shared" si="57"/>
        <v>#DIV/0!</v>
      </c>
      <c r="BY78" s="149">
        <f t="shared" si="38"/>
        <v>1</v>
      </c>
      <c r="BZ78" s="686" t="e">
        <f t="shared" si="58"/>
        <v>#DIV/0!</v>
      </c>
      <c r="CB78" s="685" t="e">
        <f t="shared" si="39"/>
        <v>#DIV/0!</v>
      </c>
      <c r="CC78" s="685">
        <f t="shared" si="59"/>
        <v>0</v>
      </c>
      <c r="CD78" s="685">
        <f t="shared" si="40"/>
        <v>0</v>
      </c>
      <c r="CE78" s="685" t="e">
        <f t="shared" si="60"/>
        <v>#DIV/0!</v>
      </c>
      <c r="CF78" s="313">
        <f t="shared" si="41"/>
        <v>1</v>
      </c>
      <c r="CG78" s="685" t="e">
        <f t="shared" si="61"/>
        <v>#DIV/0!</v>
      </c>
      <c r="CI78" s="699">
        <f t="shared" si="42"/>
        <v>0</v>
      </c>
      <c r="CJ78" s="700">
        <f t="shared" si="43"/>
        <v>0</v>
      </c>
      <c r="CK78" s="700">
        <f t="shared" si="75"/>
        <v>0</v>
      </c>
      <c r="CL78" s="149">
        <v>1</v>
      </c>
      <c r="CM78" s="687">
        <f t="shared" si="63"/>
        <v>0</v>
      </c>
      <c r="CO78" s="685">
        <f t="shared" si="44"/>
        <v>0</v>
      </c>
      <c r="CP78" s="685">
        <f t="shared" si="64"/>
        <v>0</v>
      </c>
      <c r="CQ78" s="685">
        <f t="shared" si="45"/>
        <v>0</v>
      </c>
      <c r="CR78" s="685">
        <f t="shared" si="65"/>
        <v>0</v>
      </c>
      <c r="CS78" s="313">
        <f t="shared" si="46"/>
        <v>1</v>
      </c>
      <c r="CT78" s="685">
        <f t="shared" si="66"/>
        <v>0</v>
      </c>
    </row>
    <row r="79" spans="2:98" s="11" customFormat="1">
      <c r="B79" s="688"/>
      <c r="C79" s="689">
        <v>45</v>
      </c>
      <c r="D79" s="690"/>
      <c r="E79" s="690"/>
      <c r="F79" s="691"/>
      <c r="G79" s="691"/>
      <c r="H79" s="692"/>
      <c r="I79" s="692"/>
      <c r="J79" s="692"/>
      <c r="K79" s="692"/>
      <c r="L79" s="692"/>
      <c r="M79" s="654"/>
      <c r="N79" s="654"/>
      <c r="O79" s="654"/>
      <c r="P79" s="654"/>
      <c r="Q79" s="654"/>
      <c r="R79" s="654"/>
      <c r="S79" s="654"/>
      <c r="T79" s="654">
        <f t="shared" si="76"/>
        <v>0</v>
      </c>
      <c r="U79" s="654">
        <f t="shared" si="77"/>
        <v>0</v>
      </c>
      <c r="V79" s="655" t="e">
        <f t="shared" si="22"/>
        <v>#DIV/0!</v>
      </c>
      <c r="W79" s="656"/>
      <c r="X79" s="657"/>
      <c r="Y79" s="658"/>
      <c r="Z79" s="659" t="e">
        <f t="shared" si="23"/>
        <v>#DIV/0!</v>
      </c>
      <c r="AB79" s="661" t="e">
        <f t="shared" si="47"/>
        <v>#DIV/0!</v>
      </c>
      <c r="AC79" s="241" t="e">
        <f>V79/(1-AD33)+N("This is a comment: cell U points to Cost+Int per Unit cell")</f>
        <v>#DIV/0!</v>
      </c>
      <c r="AD79" s="662" t="e">
        <f t="shared" si="48"/>
        <v>#DIV/0!</v>
      </c>
      <c r="AF79" s="663" t="e">
        <f t="shared" si="49"/>
        <v>#DIV/0!</v>
      </c>
      <c r="AG79" s="664" t="e">
        <f t="shared" si="50"/>
        <v>#DIV/0!</v>
      </c>
      <c r="AH79" s="664" t="e">
        <f t="shared" si="51"/>
        <v>#DIV/0!</v>
      </c>
      <c r="AJ79" s="693" t="e">
        <f t="shared" si="24"/>
        <v>#DIV/0!</v>
      </c>
      <c r="AK79" s="656"/>
      <c r="AL79" s="327"/>
      <c r="AM79" s="150"/>
      <c r="AO79" s="694"/>
      <c r="AP79" s="668" t="e">
        <f t="shared" si="52"/>
        <v>#DIV/0!</v>
      </c>
      <c r="AR79" s="669">
        <v>0</v>
      </c>
      <c r="AS79" s="670">
        <v>0</v>
      </c>
      <c r="AT79" s="671">
        <v>0</v>
      </c>
      <c r="AU79" s="672">
        <v>0</v>
      </c>
      <c r="AW79" s="327"/>
      <c r="AX79" s="696"/>
      <c r="AY79" s="327"/>
      <c r="AZ79" s="150"/>
      <c r="BB79" s="675">
        <v>0</v>
      </c>
      <c r="BC79" s="676" t="e">
        <f t="shared" si="25"/>
        <v>#DIV/0!</v>
      </c>
      <c r="BD79" s="677" t="e">
        <f t="shared" si="26"/>
        <v>#DIV/0!</v>
      </c>
      <c r="BE79" s="658" t="e">
        <f t="shared" si="27"/>
        <v>#DIV/0!</v>
      </c>
      <c r="BF79" s="675">
        <v>0</v>
      </c>
      <c r="BG79" s="676" t="e">
        <f t="shared" si="28"/>
        <v>#DIV/0!</v>
      </c>
      <c r="BH79" s="677" t="e">
        <f t="shared" si="29"/>
        <v>#DIV/0!</v>
      </c>
      <c r="BI79" s="697" t="e">
        <f t="shared" si="30"/>
        <v>#DIV/0!</v>
      </c>
      <c r="BJ79" s="675">
        <v>0</v>
      </c>
      <c r="BK79" s="676" t="e">
        <f t="shared" si="31"/>
        <v>#DIV/0!</v>
      </c>
      <c r="BL79" s="677" t="e">
        <f t="shared" si="32"/>
        <v>#DIV/0!</v>
      </c>
      <c r="BM79" s="164" t="e">
        <f t="shared" si="33"/>
        <v>#DIV/0!</v>
      </c>
      <c r="BO79" s="669" t="e">
        <f t="shared" si="34"/>
        <v>#DIV/0!</v>
      </c>
      <c r="BP79" s="670" t="e">
        <f t="shared" si="53"/>
        <v>#DIV/0!</v>
      </c>
      <c r="BQ79" s="671" t="e">
        <f t="shared" si="35"/>
        <v>#DIV/0!</v>
      </c>
      <c r="BR79" s="681" t="e">
        <f t="shared" si="54"/>
        <v>#DIV/0!</v>
      </c>
      <c r="BS79" s="698" t="e">
        <f t="shared" si="36"/>
        <v>#DIV/0!</v>
      </c>
      <c r="BT79" s="683" t="e">
        <f t="shared" si="55"/>
        <v>#DIV/0!</v>
      </c>
      <c r="BV79" s="684" t="e">
        <f t="shared" si="37"/>
        <v>#DIV/0!</v>
      </c>
      <c r="BW79" s="685">
        <f t="shared" si="56"/>
        <v>0</v>
      </c>
      <c r="BX79" s="685" t="e">
        <f t="shared" si="57"/>
        <v>#DIV/0!</v>
      </c>
      <c r="BY79" s="149">
        <f t="shared" si="38"/>
        <v>1</v>
      </c>
      <c r="BZ79" s="686" t="e">
        <f t="shared" si="58"/>
        <v>#DIV/0!</v>
      </c>
      <c r="CB79" s="685" t="e">
        <f t="shared" si="39"/>
        <v>#DIV/0!</v>
      </c>
      <c r="CC79" s="685">
        <f t="shared" si="59"/>
        <v>0</v>
      </c>
      <c r="CD79" s="685">
        <f t="shared" si="40"/>
        <v>0</v>
      </c>
      <c r="CE79" s="685" t="e">
        <f t="shared" si="60"/>
        <v>#DIV/0!</v>
      </c>
      <c r="CF79" s="313">
        <f t="shared" si="41"/>
        <v>1</v>
      </c>
      <c r="CG79" s="685" t="e">
        <f t="shared" si="61"/>
        <v>#DIV/0!</v>
      </c>
      <c r="CI79" s="699">
        <f t="shared" si="42"/>
        <v>0</v>
      </c>
      <c r="CJ79" s="700">
        <f t="shared" si="43"/>
        <v>0</v>
      </c>
      <c r="CK79" s="700">
        <f t="shared" si="75"/>
        <v>0</v>
      </c>
      <c r="CL79" s="149">
        <v>1</v>
      </c>
      <c r="CM79" s="687">
        <f t="shared" si="63"/>
        <v>0</v>
      </c>
      <c r="CO79" s="685">
        <f t="shared" si="44"/>
        <v>0</v>
      </c>
      <c r="CP79" s="685">
        <f t="shared" si="64"/>
        <v>0</v>
      </c>
      <c r="CQ79" s="685">
        <f t="shared" si="45"/>
        <v>0</v>
      </c>
      <c r="CR79" s="685">
        <f t="shared" si="65"/>
        <v>0</v>
      </c>
      <c r="CS79" s="313">
        <f t="shared" si="46"/>
        <v>1</v>
      </c>
      <c r="CT79" s="685">
        <f t="shared" si="66"/>
        <v>0</v>
      </c>
    </row>
    <row r="80" spans="2:98" s="11" customFormat="1">
      <c r="B80" s="688"/>
      <c r="C80" s="689">
        <v>46</v>
      </c>
      <c r="D80" s="690"/>
      <c r="E80" s="690"/>
      <c r="F80" s="691"/>
      <c r="G80" s="691"/>
      <c r="H80" s="692"/>
      <c r="I80" s="692"/>
      <c r="J80" s="692"/>
      <c r="K80" s="692"/>
      <c r="L80" s="692"/>
      <c r="M80" s="654"/>
      <c r="N80" s="654"/>
      <c r="O80" s="654"/>
      <c r="P80" s="654"/>
      <c r="Q80" s="654"/>
      <c r="R80" s="654"/>
      <c r="S80" s="654"/>
      <c r="T80" s="654">
        <f t="shared" si="76"/>
        <v>0</v>
      </c>
      <c r="U80" s="654">
        <f t="shared" si="77"/>
        <v>0</v>
      </c>
      <c r="V80" s="655" t="e">
        <f t="shared" si="22"/>
        <v>#DIV/0!</v>
      </c>
      <c r="W80" s="656"/>
      <c r="X80" s="657"/>
      <c r="Y80" s="658"/>
      <c r="Z80" s="659" t="e">
        <f t="shared" si="23"/>
        <v>#DIV/0!</v>
      </c>
      <c r="AB80" s="661" t="e">
        <f t="shared" si="47"/>
        <v>#DIV/0!</v>
      </c>
      <c r="AC80" s="241" t="e">
        <f>V80/(1-AD33)+N("This is a comment: cell U points to Cost+Int per Unit cell")</f>
        <v>#DIV/0!</v>
      </c>
      <c r="AD80" s="662" t="e">
        <f t="shared" si="48"/>
        <v>#DIV/0!</v>
      </c>
      <c r="AF80" s="663" t="e">
        <f t="shared" si="49"/>
        <v>#DIV/0!</v>
      </c>
      <c r="AG80" s="664" t="e">
        <f t="shared" si="50"/>
        <v>#DIV/0!</v>
      </c>
      <c r="AH80" s="664" t="e">
        <f t="shared" si="51"/>
        <v>#DIV/0!</v>
      </c>
      <c r="AJ80" s="693" t="e">
        <f t="shared" si="24"/>
        <v>#DIV/0!</v>
      </c>
      <c r="AK80" s="656"/>
      <c r="AL80" s="327"/>
      <c r="AM80" s="150"/>
      <c r="AO80" s="694"/>
      <c r="AP80" s="668" t="e">
        <f t="shared" si="52"/>
        <v>#DIV/0!</v>
      </c>
      <c r="AR80" s="669">
        <v>0</v>
      </c>
      <c r="AS80" s="670">
        <v>0</v>
      </c>
      <c r="AT80" s="671">
        <v>0</v>
      </c>
      <c r="AU80" s="672">
        <v>0</v>
      </c>
      <c r="AW80" s="327"/>
      <c r="AX80" s="696"/>
      <c r="AY80" s="327"/>
      <c r="AZ80" s="150"/>
      <c r="BB80" s="675">
        <v>0</v>
      </c>
      <c r="BC80" s="676" t="e">
        <f t="shared" si="25"/>
        <v>#DIV/0!</v>
      </c>
      <c r="BD80" s="677" t="e">
        <f t="shared" si="26"/>
        <v>#DIV/0!</v>
      </c>
      <c r="BE80" s="658" t="e">
        <f t="shared" si="27"/>
        <v>#DIV/0!</v>
      </c>
      <c r="BF80" s="675">
        <v>0</v>
      </c>
      <c r="BG80" s="676" t="e">
        <f t="shared" si="28"/>
        <v>#DIV/0!</v>
      </c>
      <c r="BH80" s="677" t="e">
        <f t="shared" si="29"/>
        <v>#DIV/0!</v>
      </c>
      <c r="BI80" s="697" t="e">
        <f t="shared" si="30"/>
        <v>#DIV/0!</v>
      </c>
      <c r="BJ80" s="675">
        <v>0</v>
      </c>
      <c r="BK80" s="676" t="e">
        <f t="shared" si="31"/>
        <v>#DIV/0!</v>
      </c>
      <c r="BL80" s="677" t="e">
        <f t="shared" si="32"/>
        <v>#DIV/0!</v>
      </c>
      <c r="BM80" s="164" t="e">
        <f t="shared" si="33"/>
        <v>#DIV/0!</v>
      </c>
      <c r="BO80" s="669" t="e">
        <f t="shared" si="34"/>
        <v>#DIV/0!</v>
      </c>
      <c r="BP80" s="670" t="e">
        <f t="shared" si="53"/>
        <v>#DIV/0!</v>
      </c>
      <c r="BQ80" s="671" t="e">
        <f t="shared" si="35"/>
        <v>#DIV/0!</v>
      </c>
      <c r="BR80" s="681" t="e">
        <f t="shared" si="54"/>
        <v>#DIV/0!</v>
      </c>
      <c r="BS80" s="698" t="e">
        <f t="shared" si="36"/>
        <v>#DIV/0!</v>
      </c>
      <c r="BT80" s="683" t="e">
        <f t="shared" si="55"/>
        <v>#DIV/0!</v>
      </c>
      <c r="BV80" s="684" t="e">
        <f t="shared" si="37"/>
        <v>#DIV/0!</v>
      </c>
      <c r="BW80" s="685">
        <f t="shared" si="56"/>
        <v>0</v>
      </c>
      <c r="BX80" s="685" t="e">
        <f t="shared" si="57"/>
        <v>#DIV/0!</v>
      </c>
      <c r="BY80" s="149">
        <f t="shared" si="38"/>
        <v>1</v>
      </c>
      <c r="BZ80" s="686" t="e">
        <f t="shared" si="58"/>
        <v>#DIV/0!</v>
      </c>
      <c r="CB80" s="685" t="e">
        <f t="shared" si="39"/>
        <v>#DIV/0!</v>
      </c>
      <c r="CC80" s="685">
        <f t="shared" si="59"/>
        <v>0</v>
      </c>
      <c r="CD80" s="685">
        <f t="shared" si="40"/>
        <v>0</v>
      </c>
      <c r="CE80" s="685" t="e">
        <f t="shared" si="60"/>
        <v>#DIV/0!</v>
      </c>
      <c r="CF80" s="313">
        <f t="shared" si="41"/>
        <v>1</v>
      </c>
      <c r="CG80" s="685" t="e">
        <f t="shared" si="61"/>
        <v>#DIV/0!</v>
      </c>
      <c r="CI80" s="699">
        <f t="shared" si="42"/>
        <v>0</v>
      </c>
      <c r="CJ80" s="700">
        <f t="shared" si="43"/>
        <v>0</v>
      </c>
      <c r="CK80" s="700">
        <f t="shared" si="75"/>
        <v>0</v>
      </c>
      <c r="CL80" s="149">
        <v>1</v>
      </c>
      <c r="CM80" s="687">
        <f t="shared" si="63"/>
        <v>0</v>
      </c>
      <c r="CO80" s="685">
        <f t="shared" si="44"/>
        <v>0</v>
      </c>
      <c r="CP80" s="685">
        <f t="shared" si="64"/>
        <v>0</v>
      </c>
      <c r="CQ80" s="685">
        <f t="shared" si="45"/>
        <v>0</v>
      </c>
      <c r="CR80" s="685">
        <f t="shared" si="65"/>
        <v>0</v>
      </c>
      <c r="CS80" s="313">
        <f t="shared" si="46"/>
        <v>1</v>
      </c>
      <c r="CT80" s="685">
        <f t="shared" si="66"/>
        <v>0</v>
      </c>
    </row>
    <row r="81" spans="2:98" s="11" customFormat="1">
      <c r="B81" s="688"/>
      <c r="C81" s="689">
        <v>47</v>
      </c>
      <c r="D81" s="690"/>
      <c r="E81" s="690"/>
      <c r="F81" s="691"/>
      <c r="G81" s="691"/>
      <c r="H81" s="692"/>
      <c r="I81" s="692"/>
      <c r="J81" s="692"/>
      <c r="K81" s="692"/>
      <c r="L81" s="692"/>
      <c r="M81" s="654"/>
      <c r="N81" s="654"/>
      <c r="O81" s="654"/>
      <c r="P81" s="654"/>
      <c r="Q81" s="654"/>
      <c r="R81" s="654"/>
      <c r="S81" s="654"/>
      <c r="T81" s="654">
        <f t="shared" si="76"/>
        <v>0</v>
      </c>
      <c r="U81" s="654">
        <f t="shared" si="77"/>
        <v>0</v>
      </c>
      <c r="V81" s="655" t="e">
        <f t="shared" si="22"/>
        <v>#DIV/0!</v>
      </c>
      <c r="W81" s="656"/>
      <c r="X81" s="657"/>
      <c r="Y81" s="658"/>
      <c r="Z81" s="659" t="e">
        <f t="shared" si="23"/>
        <v>#DIV/0!</v>
      </c>
      <c r="AB81" s="661" t="e">
        <f t="shared" si="47"/>
        <v>#DIV/0!</v>
      </c>
      <c r="AC81" s="241" t="e">
        <f>V81/(1-AD33)+N("This is a comment: cell U points to Cost+Int per Unit cell")</f>
        <v>#DIV/0!</v>
      </c>
      <c r="AD81" s="662" t="e">
        <f t="shared" si="48"/>
        <v>#DIV/0!</v>
      </c>
      <c r="AF81" s="663" t="e">
        <f t="shared" si="49"/>
        <v>#DIV/0!</v>
      </c>
      <c r="AG81" s="664" t="e">
        <f t="shared" si="50"/>
        <v>#DIV/0!</v>
      </c>
      <c r="AH81" s="664" t="e">
        <f t="shared" si="51"/>
        <v>#DIV/0!</v>
      </c>
      <c r="AJ81" s="693" t="e">
        <f t="shared" si="24"/>
        <v>#DIV/0!</v>
      </c>
      <c r="AK81" s="656"/>
      <c r="AL81" s="327"/>
      <c r="AM81" s="150"/>
      <c r="AO81" s="694"/>
      <c r="AP81" s="668" t="e">
        <f t="shared" si="52"/>
        <v>#DIV/0!</v>
      </c>
      <c r="AR81" s="669">
        <v>0</v>
      </c>
      <c r="AS81" s="670">
        <v>0</v>
      </c>
      <c r="AT81" s="671">
        <v>0</v>
      </c>
      <c r="AU81" s="672">
        <v>0</v>
      </c>
      <c r="AW81" s="327"/>
      <c r="AX81" s="696"/>
      <c r="AY81" s="327"/>
      <c r="AZ81" s="150"/>
      <c r="BB81" s="675">
        <v>0</v>
      </c>
      <c r="BC81" s="676" t="e">
        <f t="shared" si="25"/>
        <v>#DIV/0!</v>
      </c>
      <c r="BD81" s="677" t="e">
        <f t="shared" si="26"/>
        <v>#DIV/0!</v>
      </c>
      <c r="BE81" s="658" t="e">
        <f t="shared" si="27"/>
        <v>#DIV/0!</v>
      </c>
      <c r="BF81" s="675">
        <v>0</v>
      </c>
      <c r="BG81" s="676" t="e">
        <f t="shared" si="28"/>
        <v>#DIV/0!</v>
      </c>
      <c r="BH81" s="677" t="e">
        <f t="shared" si="29"/>
        <v>#DIV/0!</v>
      </c>
      <c r="BI81" s="697" t="e">
        <f t="shared" si="30"/>
        <v>#DIV/0!</v>
      </c>
      <c r="BJ81" s="675">
        <v>0</v>
      </c>
      <c r="BK81" s="676" t="e">
        <f t="shared" si="31"/>
        <v>#DIV/0!</v>
      </c>
      <c r="BL81" s="677" t="e">
        <f t="shared" si="32"/>
        <v>#DIV/0!</v>
      </c>
      <c r="BM81" s="164" t="e">
        <f t="shared" si="33"/>
        <v>#DIV/0!</v>
      </c>
      <c r="BO81" s="669" t="e">
        <f t="shared" si="34"/>
        <v>#DIV/0!</v>
      </c>
      <c r="BP81" s="670" t="e">
        <f t="shared" si="53"/>
        <v>#DIV/0!</v>
      </c>
      <c r="BQ81" s="671" t="e">
        <f t="shared" si="35"/>
        <v>#DIV/0!</v>
      </c>
      <c r="BR81" s="681" t="e">
        <f t="shared" si="54"/>
        <v>#DIV/0!</v>
      </c>
      <c r="BS81" s="698" t="e">
        <f t="shared" si="36"/>
        <v>#DIV/0!</v>
      </c>
      <c r="BT81" s="683" t="e">
        <f t="shared" si="55"/>
        <v>#DIV/0!</v>
      </c>
      <c r="BV81" s="684" t="e">
        <f t="shared" si="37"/>
        <v>#DIV/0!</v>
      </c>
      <c r="BW81" s="685">
        <f t="shared" si="56"/>
        <v>0</v>
      </c>
      <c r="BX81" s="685" t="e">
        <f t="shared" si="57"/>
        <v>#DIV/0!</v>
      </c>
      <c r="BY81" s="149">
        <f t="shared" si="38"/>
        <v>1</v>
      </c>
      <c r="BZ81" s="686" t="e">
        <f t="shared" si="58"/>
        <v>#DIV/0!</v>
      </c>
      <c r="CB81" s="685" t="e">
        <f t="shared" si="39"/>
        <v>#DIV/0!</v>
      </c>
      <c r="CC81" s="685">
        <f t="shared" si="59"/>
        <v>0</v>
      </c>
      <c r="CD81" s="685">
        <f t="shared" si="40"/>
        <v>0</v>
      </c>
      <c r="CE81" s="685" t="e">
        <f t="shared" si="60"/>
        <v>#DIV/0!</v>
      </c>
      <c r="CF81" s="313">
        <f t="shared" si="41"/>
        <v>1</v>
      </c>
      <c r="CG81" s="685" t="e">
        <f t="shared" si="61"/>
        <v>#DIV/0!</v>
      </c>
      <c r="CI81" s="699">
        <f t="shared" si="42"/>
        <v>0</v>
      </c>
      <c r="CJ81" s="700">
        <f t="shared" si="43"/>
        <v>0</v>
      </c>
      <c r="CK81" s="700">
        <f t="shared" si="75"/>
        <v>0</v>
      </c>
      <c r="CL81" s="149">
        <v>1</v>
      </c>
      <c r="CM81" s="687">
        <f t="shared" si="63"/>
        <v>0</v>
      </c>
      <c r="CO81" s="685">
        <f t="shared" si="44"/>
        <v>0</v>
      </c>
      <c r="CP81" s="685">
        <f t="shared" si="64"/>
        <v>0</v>
      </c>
      <c r="CQ81" s="685">
        <f t="shared" si="45"/>
        <v>0</v>
      </c>
      <c r="CR81" s="685">
        <f t="shared" si="65"/>
        <v>0</v>
      </c>
      <c r="CS81" s="313">
        <f t="shared" si="46"/>
        <v>1</v>
      </c>
      <c r="CT81" s="685">
        <f t="shared" si="66"/>
        <v>0</v>
      </c>
    </row>
    <row r="82" spans="2:98" s="11" customFormat="1">
      <c r="B82" s="688"/>
      <c r="C82" s="689">
        <v>48</v>
      </c>
      <c r="D82" s="690"/>
      <c r="E82" s="651"/>
      <c r="F82" s="691"/>
      <c r="G82" s="691"/>
      <c r="H82" s="692"/>
      <c r="I82" s="692"/>
      <c r="J82" s="692"/>
      <c r="K82" s="692"/>
      <c r="L82" s="692"/>
      <c r="M82" s="654"/>
      <c r="N82" s="654"/>
      <c r="O82" s="654"/>
      <c r="P82" s="654"/>
      <c r="Q82" s="654"/>
      <c r="R82" s="654"/>
      <c r="S82" s="654"/>
      <c r="T82" s="654">
        <f t="shared" si="76"/>
        <v>0</v>
      </c>
      <c r="U82" s="654">
        <f t="shared" si="77"/>
        <v>0</v>
      </c>
      <c r="V82" s="655" t="e">
        <f t="shared" si="22"/>
        <v>#DIV/0!</v>
      </c>
      <c r="W82" s="656"/>
      <c r="X82" s="657"/>
      <c r="Y82" s="658"/>
      <c r="Z82" s="659" t="e">
        <f t="shared" si="23"/>
        <v>#DIV/0!</v>
      </c>
      <c r="AB82" s="661" t="e">
        <f t="shared" si="47"/>
        <v>#DIV/0!</v>
      </c>
      <c r="AC82" s="241" t="e">
        <f>V82/(1-AD33)+N("This is a comment: cell U points to Cost+Int per Unit cell")</f>
        <v>#DIV/0!</v>
      </c>
      <c r="AD82" s="662" t="e">
        <f t="shared" si="48"/>
        <v>#DIV/0!</v>
      </c>
      <c r="AF82" s="663" t="e">
        <f t="shared" si="49"/>
        <v>#DIV/0!</v>
      </c>
      <c r="AG82" s="664" t="e">
        <f t="shared" si="50"/>
        <v>#DIV/0!</v>
      </c>
      <c r="AH82" s="664" t="e">
        <f t="shared" si="51"/>
        <v>#DIV/0!</v>
      </c>
      <c r="AJ82" s="693" t="e">
        <f t="shared" si="24"/>
        <v>#DIV/0!</v>
      </c>
      <c r="AK82" s="656"/>
      <c r="AL82" s="327"/>
      <c r="AM82" s="150"/>
      <c r="AO82" s="694"/>
      <c r="AP82" s="668" t="e">
        <f t="shared" si="52"/>
        <v>#DIV/0!</v>
      </c>
      <c r="AR82" s="669">
        <v>0</v>
      </c>
      <c r="AS82" s="670">
        <v>0</v>
      </c>
      <c r="AT82" s="671">
        <v>0</v>
      </c>
      <c r="AU82" s="672">
        <v>0</v>
      </c>
      <c r="AW82" s="327"/>
      <c r="AX82" s="696"/>
      <c r="AY82" s="327"/>
      <c r="AZ82" s="150"/>
      <c r="BB82" s="675">
        <v>0</v>
      </c>
      <c r="BC82" s="676" t="e">
        <f t="shared" si="25"/>
        <v>#DIV/0!</v>
      </c>
      <c r="BD82" s="677" t="e">
        <f t="shared" si="26"/>
        <v>#DIV/0!</v>
      </c>
      <c r="BE82" s="658" t="e">
        <f t="shared" si="27"/>
        <v>#DIV/0!</v>
      </c>
      <c r="BF82" s="675">
        <v>0</v>
      </c>
      <c r="BG82" s="676" t="e">
        <f t="shared" si="28"/>
        <v>#DIV/0!</v>
      </c>
      <c r="BH82" s="677" t="e">
        <f t="shared" si="29"/>
        <v>#DIV/0!</v>
      </c>
      <c r="BI82" s="697" t="e">
        <f t="shared" si="30"/>
        <v>#DIV/0!</v>
      </c>
      <c r="BJ82" s="675">
        <v>0</v>
      </c>
      <c r="BK82" s="676" t="e">
        <f t="shared" si="31"/>
        <v>#DIV/0!</v>
      </c>
      <c r="BL82" s="677" t="e">
        <f t="shared" si="32"/>
        <v>#DIV/0!</v>
      </c>
      <c r="BM82" s="164" t="e">
        <f t="shared" si="33"/>
        <v>#DIV/0!</v>
      </c>
      <c r="BO82" s="669" t="e">
        <f t="shared" si="34"/>
        <v>#DIV/0!</v>
      </c>
      <c r="BP82" s="670" t="e">
        <f t="shared" si="53"/>
        <v>#DIV/0!</v>
      </c>
      <c r="BQ82" s="671" t="e">
        <f t="shared" si="35"/>
        <v>#DIV/0!</v>
      </c>
      <c r="BR82" s="681" t="e">
        <f t="shared" si="54"/>
        <v>#DIV/0!</v>
      </c>
      <c r="BS82" s="698" t="e">
        <f t="shared" si="36"/>
        <v>#DIV/0!</v>
      </c>
      <c r="BT82" s="683" t="e">
        <f t="shared" si="55"/>
        <v>#DIV/0!</v>
      </c>
      <c r="BV82" s="684" t="e">
        <f t="shared" si="37"/>
        <v>#DIV/0!</v>
      </c>
      <c r="BW82" s="685">
        <f t="shared" si="56"/>
        <v>0</v>
      </c>
      <c r="BX82" s="685" t="e">
        <f t="shared" si="57"/>
        <v>#DIV/0!</v>
      </c>
      <c r="BY82" s="149">
        <f t="shared" si="38"/>
        <v>1</v>
      </c>
      <c r="BZ82" s="686" t="e">
        <f t="shared" si="58"/>
        <v>#DIV/0!</v>
      </c>
      <c r="CB82" s="685" t="e">
        <f t="shared" si="39"/>
        <v>#DIV/0!</v>
      </c>
      <c r="CC82" s="685">
        <f t="shared" si="59"/>
        <v>0</v>
      </c>
      <c r="CD82" s="685">
        <f t="shared" si="40"/>
        <v>0</v>
      </c>
      <c r="CE82" s="685" t="e">
        <f t="shared" si="60"/>
        <v>#DIV/0!</v>
      </c>
      <c r="CF82" s="313">
        <f t="shared" si="41"/>
        <v>1</v>
      </c>
      <c r="CG82" s="685" t="e">
        <f t="shared" si="61"/>
        <v>#DIV/0!</v>
      </c>
      <c r="CI82" s="699">
        <f t="shared" si="42"/>
        <v>0</v>
      </c>
      <c r="CJ82" s="700">
        <f t="shared" si="43"/>
        <v>0</v>
      </c>
      <c r="CK82" s="700">
        <f t="shared" si="75"/>
        <v>0</v>
      </c>
      <c r="CL82" s="149">
        <v>1</v>
      </c>
      <c r="CM82" s="687">
        <f t="shared" si="63"/>
        <v>0</v>
      </c>
      <c r="CO82" s="685">
        <f t="shared" si="44"/>
        <v>0</v>
      </c>
      <c r="CP82" s="685">
        <f t="shared" si="64"/>
        <v>0</v>
      </c>
      <c r="CQ82" s="685">
        <f t="shared" si="45"/>
        <v>0</v>
      </c>
      <c r="CR82" s="685">
        <f t="shared" si="65"/>
        <v>0</v>
      </c>
      <c r="CS82" s="313">
        <f t="shared" si="46"/>
        <v>1</v>
      </c>
      <c r="CT82" s="685">
        <f t="shared" si="66"/>
        <v>0</v>
      </c>
    </row>
    <row r="83" spans="2:98" s="11" customFormat="1">
      <c r="B83" s="688"/>
      <c r="C83" s="689">
        <v>49</v>
      </c>
      <c r="D83" s="690"/>
      <c r="E83" s="690"/>
      <c r="F83" s="691"/>
      <c r="G83" s="691"/>
      <c r="H83" s="692"/>
      <c r="I83" s="692"/>
      <c r="J83" s="692"/>
      <c r="K83" s="692"/>
      <c r="L83" s="692"/>
      <c r="M83" s="701"/>
      <c r="N83" s="701"/>
      <c r="O83" s="701"/>
      <c r="P83" s="701"/>
      <c r="Q83" s="701"/>
      <c r="R83" s="701"/>
      <c r="S83" s="701"/>
      <c r="T83" s="701">
        <f t="shared" si="76"/>
        <v>0</v>
      </c>
      <c r="U83" s="701">
        <f t="shared" si="77"/>
        <v>0</v>
      </c>
      <c r="V83" s="702" t="e">
        <f t="shared" si="22"/>
        <v>#DIV/0!</v>
      </c>
      <c r="W83" s="703"/>
      <c r="X83" s="657"/>
      <c r="Y83" s="704"/>
      <c r="Z83" s="659" t="e">
        <f t="shared" si="23"/>
        <v>#DIV/0!</v>
      </c>
      <c r="AB83" s="661" t="e">
        <f t="shared" si="47"/>
        <v>#DIV/0!</v>
      </c>
      <c r="AC83" s="241" t="e">
        <f>V83/(1-AD33)+N("This is a comment: cell U points to Cost+Int per Unit cell")</f>
        <v>#DIV/0!</v>
      </c>
      <c r="AD83" s="662" t="e">
        <f t="shared" si="48"/>
        <v>#DIV/0!</v>
      </c>
      <c r="AF83" s="663" t="e">
        <f t="shared" si="49"/>
        <v>#DIV/0!</v>
      </c>
      <c r="AG83" s="664" t="e">
        <f t="shared" si="50"/>
        <v>#DIV/0!</v>
      </c>
      <c r="AH83" s="664" t="e">
        <f t="shared" si="51"/>
        <v>#DIV/0!</v>
      </c>
      <c r="AJ83" s="693" t="e">
        <f t="shared" si="24"/>
        <v>#DIV/0!</v>
      </c>
      <c r="AK83" s="703"/>
      <c r="AL83" s="327"/>
      <c r="AM83" s="150"/>
      <c r="AO83" s="694"/>
      <c r="AP83" s="668" t="e">
        <f t="shared" si="52"/>
        <v>#DIV/0!</v>
      </c>
      <c r="AR83" s="669">
        <v>0</v>
      </c>
      <c r="AS83" s="670">
        <v>0</v>
      </c>
      <c r="AT83" s="671">
        <v>0</v>
      </c>
      <c r="AU83" s="672">
        <v>0</v>
      </c>
      <c r="AW83" s="327"/>
      <c r="AX83" s="696"/>
      <c r="AY83" s="327"/>
      <c r="AZ83" s="150"/>
      <c r="BB83" s="705">
        <v>0</v>
      </c>
      <c r="BC83" s="676" t="e">
        <f t="shared" si="25"/>
        <v>#DIV/0!</v>
      </c>
      <c r="BD83" s="706" t="e">
        <f t="shared" si="26"/>
        <v>#DIV/0!</v>
      </c>
      <c r="BE83" s="704" t="e">
        <f t="shared" si="27"/>
        <v>#DIV/0!</v>
      </c>
      <c r="BF83" s="705">
        <v>0</v>
      </c>
      <c r="BG83" s="676" t="e">
        <f t="shared" si="28"/>
        <v>#DIV/0!</v>
      </c>
      <c r="BH83" s="706" t="e">
        <f t="shared" si="29"/>
        <v>#DIV/0!</v>
      </c>
      <c r="BI83" s="707" t="e">
        <f t="shared" si="30"/>
        <v>#DIV/0!</v>
      </c>
      <c r="BJ83" s="675">
        <v>0</v>
      </c>
      <c r="BK83" s="676" t="e">
        <f t="shared" si="31"/>
        <v>#DIV/0!</v>
      </c>
      <c r="BL83" s="677" t="e">
        <f t="shared" si="32"/>
        <v>#DIV/0!</v>
      </c>
      <c r="BM83" s="164" t="e">
        <f t="shared" si="33"/>
        <v>#DIV/0!</v>
      </c>
      <c r="BO83" s="708" t="e">
        <f t="shared" si="34"/>
        <v>#DIV/0!</v>
      </c>
      <c r="BP83" s="670" t="e">
        <f t="shared" si="53"/>
        <v>#DIV/0!</v>
      </c>
      <c r="BQ83" s="709" t="e">
        <f t="shared" si="35"/>
        <v>#DIV/0!</v>
      </c>
      <c r="BR83" s="681" t="e">
        <f t="shared" si="54"/>
        <v>#DIV/0!</v>
      </c>
      <c r="BS83" s="710" t="e">
        <f t="shared" si="36"/>
        <v>#DIV/0!</v>
      </c>
      <c r="BT83" s="683" t="e">
        <f t="shared" si="55"/>
        <v>#DIV/0!</v>
      </c>
      <c r="BV83" s="684" t="e">
        <f t="shared" si="37"/>
        <v>#DIV/0!</v>
      </c>
      <c r="BW83" s="685">
        <f t="shared" si="56"/>
        <v>0</v>
      </c>
      <c r="BX83" s="685" t="e">
        <f t="shared" si="57"/>
        <v>#DIV/0!</v>
      </c>
      <c r="BY83" s="149">
        <f t="shared" si="38"/>
        <v>1</v>
      </c>
      <c r="BZ83" s="686" t="e">
        <f t="shared" si="58"/>
        <v>#DIV/0!</v>
      </c>
      <c r="CB83" s="685" t="e">
        <f t="shared" si="39"/>
        <v>#DIV/0!</v>
      </c>
      <c r="CC83" s="685">
        <f t="shared" si="59"/>
        <v>0</v>
      </c>
      <c r="CD83" s="685">
        <f t="shared" si="40"/>
        <v>0</v>
      </c>
      <c r="CE83" s="685" t="e">
        <f t="shared" si="60"/>
        <v>#DIV/0!</v>
      </c>
      <c r="CF83" s="313">
        <f t="shared" si="41"/>
        <v>1</v>
      </c>
      <c r="CG83" s="685" t="e">
        <f t="shared" si="61"/>
        <v>#DIV/0!</v>
      </c>
      <c r="CI83" s="699">
        <f t="shared" si="42"/>
        <v>0</v>
      </c>
      <c r="CJ83" s="700">
        <f t="shared" si="43"/>
        <v>0</v>
      </c>
      <c r="CK83" s="700">
        <f t="shared" si="75"/>
        <v>0</v>
      </c>
      <c r="CL83" s="149">
        <v>1</v>
      </c>
      <c r="CM83" s="687">
        <f t="shared" si="63"/>
        <v>0</v>
      </c>
      <c r="CO83" s="685">
        <f t="shared" si="44"/>
        <v>0</v>
      </c>
      <c r="CP83" s="685">
        <f t="shared" si="64"/>
        <v>0</v>
      </c>
      <c r="CQ83" s="685">
        <f t="shared" si="45"/>
        <v>0</v>
      </c>
      <c r="CR83" s="685">
        <f t="shared" si="65"/>
        <v>0</v>
      </c>
      <c r="CS83" s="313">
        <f t="shared" si="46"/>
        <v>1</v>
      </c>
      <c r="CT83" s="685">
        <f t="shared" si="66"/>
        <v>0</v>
      </c>
    </row>
    <row r="84" spans="2:98" s="11" customFormat="1">
      <c r="B84" s="688"/>
      <c r="C84" s="689">
        <v>50</v>
      </c>
      <c r="D84" s="690"/>
      <c r="E84" s="690"/>
      <c r="F84" s="691"/>
      <c r="G84" s="691"/>
      <c r="H84" s="692"/>
      <c r="I84" s="692"/>
      <c r="J84" s="692"/>
      <c r="K84" s="692"/>
      <c r="L84" s="692"/>
      <c r="M84" s="701"/>
      <c r="N84" s="701"/>
      <c r="O84" s="701"/>
      <c r="P84" s="701"/>
      <c r="Q84" s="701"/>
      <c r="R84" s="701"/>
      <c r="S84" s="701"/>
      <c r="T84" s="701">
        <f t="shared" si="76"/>
        <v>0</v>
      </c>
      <c r="U84" s="701">
        <f t="shared" si="77"/>
        <v>0</v>
      </c>
      <c r="V84" s="702" t="e">
        <f t="shared" si="22"/>
        <v>#DIV/0!</v>
      </c>
      <c r="W84" s="703"/>
      <c r="X84" s="657"/>
      <c r="Y84" s="704"/>
      <c r="Z84" s="659" t="e">
        <f t="shared" si="23"/>
        <v>#DIV/0!</v>
      </c>
      <c r="AB84" s="661" t="e">
        <f t="shared" si="47"/>
        <v>#DIV/0!</v>
      </c>
      <c r="AC84" s="241" t="e">
        <f>V84/(1-AD33)+N("This is a comment: cell U points to Cost+Int per Unit cell")</f>
        <v>#DIV/0!</v>
      </c>
      <c r="AD84" s="662" t="e">
        <f t="shared" si="48"/>
        <v>#DIV/0!</v>
      </c>
      <c r="AF84" s="663" t="e">
        <f t="shared" si="49"/>
        <v>#DIV/0!</v>
      </c>
      <c r="AG84" s="664" t="e">
        <f t="shared" si="50"/>
        <v>#DIV/0!</v>
      </c>
      <c r="AH84" s="664" t="e">
        <f t="shared" si="51"/>
        <v>#DIV/0!</v>
      </c>
      <c r="AJ84" s="693" t="e">
        <f t="shared" si="24"/>
        <v>#DIV/0!</v>
      </c>
      <c r="AK84" s="703"/>
      <c r="AL84" s="327"/>
      <c r="AM84" s="150"/>
      <c r="AO84" s="694"/>
      <c r="AP84" s="668" t="e">
        <f t="shared" si="52"/>
        <v>#DIV/0!</v>
      </c>
      <c r="AR84" s="669">
        <v>0</v>
      </c>
      <c r="AS84" s="670">
        <v>0</v>
      </c>
      <c r="AT84" s="671">
        <v>0</v>
      </c>
      <c r="AU84" s="672">
        <v>0</v>
      </c>
      <c r="AW84" s="327"/>
      <c r="AX84" s="696"/>
      <c r="AY84" s="327"/>
      <c r="AZ84" s="150"/>
      <c r="BB84" s="705">
        <v>0</v>
      </c>
      <c r="BC84" s="676" t="e">
        <f t="shared" si="25"/>
        <v>#DIV/0!</v>
      </c>
      <c r="BD84" s="706" t="e">
        <f t="shared" si="26"/>
        <v>#DIV/0!</v>
      </c>
      <c r="BE84" s="704" t="e">
        <f t="shared" si="27"/>
        <v>#DIV/0!</v>
      </c>
      <c r="BF84" s="705">
        <v>0</v>
      </c>
      <c r="BG84" s="676" t="e">
        <f t="shared" si="28"/>
        <v>#DIV/0!</v>
      </c>
      <c r="BH84" s="706" t="e">
        <f t="shared" si="29"/>
        <v>#DIV/0!</v>
      </c>
      <c r="BI84" s="707" t="e">
        <f t="shared" si="30"/>
        <v>#DIV/0!</v>
      </c>
      <c r="BJ84" s="675">
        <v>0</v>
      </c>
      <c r="BK84" s="676" t="e">
        <f t="shared" si="31"/>
        <v>#DIV/0!</v>
      </c>
      <c r="BL84" s="677" t="e">
        <f t="shared" si="32"/>
        <v>#DIV/0!</v>
      </c>
      <c r="BM84" s="164" t="e">
        <f t="shared" si="33"/>
        <v>#DIV/0!</v>
      </c>
      <c r="BO84" s="708" t="e">
        <f t="shared" si="34"/>
        <v>#DIV/0!</v>
      </c>
      <c r="BP84" s="670" t="e">
        <f t="shared" si="53"/>
        <v>#DIV/0!</v>
      </c>
      <c r="BQ84" s="709" t="e">
        <f t="shared" si="35"/>
        <v>#DIV/0!</v>
      </c>
      <c r="BR84" s="681" t="e">
        <f t="shared" si="54"/>
        <v>#DIV/0!</v>
      </c>
      <c r="BS84" s="710" t="e">
        <f t="shared" si="36"/>
        <v>#DIV/0!</v>
      </c>
      <c r="BT84" s="683" t="e">
        <f t="shared" si="55"/>
        <v>#DIV/0!</v>
      </c>
      <c r="BV84" s="684" t="e">
        <f t="shared" si="37"/>
        <v>#DIV/0!</v>
      </c>
      <c r="BW84" s="685">
        <f t="shared" si="56"/>
        <v>0</v>
      </c>
      <c r="BX84" s="685" t="e">
        <f t="shared" si="57"/>
        <v>#DIV/0!</v>
      </c>
      <c r="BY84" s="149">
        <f t="shared" si="38"/>
        <v>1</v>
      </c>
      <c r="BZ84" s="686" t="e">
        <f t="shared" si="58"/>
        <v>#DIV/0!</v>
      </c>
      <c r="CI84" s="699">
        <f t="shared" si="42"/>
        <v>0</v>
      </c>
      <c r="CJ84" s="700">
        <f t="shared" si="43"/>
        <v>0</v>
      </c>
      <c r="CK84" s="700">
        <f t="shared" si="75"/>
        <v>0</v>
      </c>
      <c r="CL84" s="149">
        <v>1</v>
      </c>
      <c r="CM84" s="687">
        <f t="shared" si="63"/>
        <v>0</v>
      </c>
    </row>
    <row r="85" spans="2:98" s="11" customFormat="1">
      <c r="B85" s="688"/>
      <c r="C85" s="689">
        <v>51</v>
      </c>
      <c r="D85" s="690"/>
      <c r="E85" s="690"/>
      <c r="F85" s="691"/>
      <c r="G85" s="691"/>
      <c r="H85" s="692"/>
      <c r="I85" s="692"/>
      <c r="J85" s="692"/>
      <c r="K85" s="692"/>
      <c r="L85" s="692"/>
      <c r="M85" s="701"/>
      <c r="N85" s="701"/>
      <c r="O85" s="701"/>
      <c r="P85" s="701"/>
      <c r="Q85" s="701"/>
      <c r="R85" s="701"/>
      <c r="S85" s="701"/>
      <c r="T85" s="701">
        <f t="shared" si="76"/>
        <v>0</v>
      </c>
      <c r="U85" s="701">
        <f t="shared" si="77"/>
        <v>0</v>
      </c>
      <c r="V85" s="702" t="e">
        <f t="shared" si="22"/>
        <v>#DIV/0!</v>
      </c>
      <c r="W85" s="703"/>
      <c r="X85" s="657"/>
      <c r="Y85" s="704"/>
      <c r="Z85" s="659" t="e">
        <f t="shared" si="23"/>
        <v>#DIV/0!</v>
      </c>
      <c r="AB85" s="661" t="e">
        <f t="shared" si="47"/>
        <v>#DIV/0!</v>
      </c>
      <c r="AC85" s="241" t="e">
        <f>V85/(1-AD33)+N("This is a comment: cell U points to Cost+Int per Unit cell")</f>
        <v>#DIV/0!</v>
      </c>
      <c r="AD85" s="662" t="e">
        <f t="shared" si="48"/>
        <v>#DIV/0!</v>
      </c>
      <c r="AF85" s="663" t="e">
        <f t="shared" si="49"/>
        <v>#DIV/0!</v>
      </c>
      <c r="AG85" s="664" t="e">
        <f t="shared" si="50"/>
        <v>#DIV/0!</v>
      </c>
      <c r="AH85" s="664" t="e">
        <f t="shared" si="51"/>
        <v>#DIV/0!</v>
      </c>
      <c r="AJ85" s="693" t="e">
        <f t="shared" si="24"/>
        <v>#DIV/0!</v>
      </c>
      <c r="AK85" s="703"/>
      <c r="AL85" s="327"/>
      <c r="AM85" s="150"/>
      <c r="AO85" s="694"/>
      <c r="AP85" s="668" t="e">
        <f t="shared" si="52"/>
        <v>#DIV/0!</v>
      </c>
      <c r="AR85" s="669">
        <v>0</v>
      </c>
      <c r="AS85" s="670">
        <v>0</v>
      </c>
      <c r="AT85" s="671">
        <v>0</v>
      </c>
      <c r="AU85" s="672">
        <v>0</v>
      </c>
      <c r="AW85" s="327"/>
      <c r="AX85" s="696"/>
      <c r="AY85" s="327"/>
      <c r="AZ85" s="150"/>
      <c r="BB85" s="705">
        <v>0</v>
      </c>
      <c r="BC85" s="676" t="e">
        <f t="shared" si="25"/>
        <v>#DIV/0!</v>
      </c>
      <c r="BD85" s="706" t="e">
        <f t="shared" si="26"/>
        <v>#DIV/0!</v>
      </c>
      <c r="BE85" s="704" t="e">
        <f t="shared" si="27"/>
        <v>#DIV/0!</v>
      </c>
      <c r="BF85" s="705">
        <v>0</v>
      </c>
      <c r="BG85" s="676" t="e">
        <f t="shared" si="28"/>
        <v>#DIV/0!</v>
      </c>
      <c r="BH85" s="706" t="e">
        <f t="shared" si="29"/>
        <v>#DIV/0!</v>
      </c>
      <c r="BI85" s="707" t="e">
        <f t="shared" si="30"/>
        <v>#DIV/0!</v>
      </c>
      <c r="BJ85" s="675">
        <v>0</v>
      </c>
      <c r="BK85" s="676" t="e">
        <f t="shared" si="31"/>
        <v>#DIV/0!</v>
      </c>
      <c r="BL85" s="677" t="e">
        <f t="shared" si="32"/>
        <v>#DIV/0!</v>
      </c>
      <c r="BM85" s="164" t="e">
        <f t="shared" si="33"/>
        <v>#DIV/0!</v>
      </c>
      <c r="BO85" s="708" t="e">
        <f t="shared" si="34"/>
        <v>#DIV/0!</v>
      </c>
      <c r="BP85" s="670" t="e">
        <f t="shared" si="53"/>
        <v>#DIV/0!</v>
      </c>
      <c r="BQ85" s="709" t="e">
        <f t="shared" si="35"/>
        <v>#DIV/0!</v>
      </c>
      <c r="BR85" s="681" t="e">
        <f t="shared" si="54"/>
        <v>#DIV/0!</v>
      </c>
      <c r="BS85" s="710" t="e">
        <f t="shared" si="36"/>
        <v>#DIV/0!</v>
      </c>
      <c r="BT85" s="683" t="e">
        <f t="shared" si="55"/>
        <v>#DIV/0!</v>
      </c>
      <c r="BV85" s="684" t="e">
        <f t="shared" si="37"/>
        <v>#DIV/0!</v>
      </c>
      <c r="BW85" s="685">
        <f t="shared" si="56"/>
        <v>0</v>
      </c>
      <c r="BX85" s="685" t="e">
        <f t="shared" si="57"/>
        <v>#DIV/0!</v>
      </c>
      <c r="BY85" s="149">
        <f t="shared" si="38"/>
        <v>1</v>
      </c>
      <c r="BZ85" s="686" t="e">
        <f t="shared" si="58"/>
        <v>#DIV/0!</v>
      </c>
      <c r="CI85" s="699">
        <f t="shared" si="42"/>
        <v>0</v>
      </c>
      <c r="CJ85" s="700">
        <f t="shared" si="43"/>
        <v>0</v>
      </c>
      <c r="CK85" s="700">
        <f t="shared" si="75"/>
        <v>0</v>
      </c>
      <c r="CL85" s="149">
        <v>1</v>
      </c>
      <c r="CM85" s="687">
        <f t="shared" si="63"/>
        <v>0</v>
      </c>
    </row>
    <row r="86" spans="2:98" s="11" customFormat="1">
      <c r="B86" s="688"/>
      <c r="C86" s="689">
        <v>52</v>
      </c>
      <c r="D86" s="690"/>
      <c r="E86" s="651"/>
      <c r="F86" s="691"/>
      <c r="G86" s="691"/>
      <c r="H86" s="692"/>
      <c r="I86" s="692"/>
      <c r="J86" s="692"/>
      <c r="K86" s="692"/>
      <c r="L86" s="692"/>
      <c r="M86" s="701"/>
      <c r="N86" s="701"/>
      <c r="O86" s="701"/>
      <c r="P86" s="701"/>
      <c r="Q86" s="701"/>
      <c r="R86" s="701"/>
      <c r="S86" s="701"/>
      <c r="T86" s="701">
        <f t="shared" si="76"/>
        <v>0</v>
      </c>
      <c r="U86" s="701">
        <f t="shared" si="77"/>
        <v>0</v>
      </c>
      <c r="V86" s="702" t="e">
        <f t="shared" si="22"/>
        <v>#DIV/0!</v>
      </c>
      <c r="W86" s="703"/>
      <c r="X86" s="657"/>
      <c r="Y86" s="704"/>
      <c r="Z86" s="659" t="e">
        <f t="shared" si="23"/>
        <v>#DIV/0!</v>
      </c>
      <c r="AB86" s="661" t="e">
        <f t="shared" si="47"/>
        <v>#DIV/0!</v>
      </c>
      <c r="AC86" s="241" t="e">
        <f>V86/(1-AD33)+N("This is a comment: cell U points to Cost+Int per Unit cell")</f>
        <v>#DIV/0!</v>
      </c>
      <c r="AD86" s="662" t="e">
        <f t="shared" si="48"/>
        <v>#DIV/0!</v>
      </c>
      <c r="AF86" s="663" t="e">
        <f t="shared" si="49"/>
        <v>#DIV/0!</v>
      </c>
      <c r="AG86" s="664" t="e">
        <f t="shared" si="50"/>
        <v>#DIV/0!</v>
      </c>
      <c r="AH86" s="664" t="e">
        <f t="shared" si="51"/>
        <v>#DIV/0!</v>
      </c>
      <c r="AJ86" s="693" t="e">
        <f t="shared" si="24"/>
        <v>#DIV/0!</v>
      </c>
      <c r="AK86" s="703"/>
      <c r="AL86" s="327"/>
      <c r="AM86" s="150"/>
      <c r="AO86" s="694"/>
      <c r="AP86" s="668" t="e">
        <f t="shared" si="52"/>
        <v>#DIV/0!</v>
      </c>
      <c r="AR86" s="669">
        <v>0</v>
      </c>
      <c r="AS86" s="670">
        <v>0</v>
      </c>
      <c r="AT86" s="671">
        <v>0</v>
      </c>
      <c r="AU86" s="672">
        <v>0</v>
      </c>
      <c r="AW86" s="327"/>
      <c r="AX86" s="696"/>
      <c r="AY86" s="327"/>
      <c r="AZ86" s="150"/>
      <c r="BB86" s="705">
        <v>0</v>
      </c>
      <c r="BC86" s="676" t="e">
        <f t="shared" si="25"/>
        <v>#DIV/0!</v>
      </c>
      <c r="BD86" s="706" t="e">
        <f t="shared" si="26"/>
        <v>#DIV/0!</v>
      </c>
      <c r="BE86" s="704" t="e">
        <f t="shared" si="27"/>
        <v>#DIV/0!</v>
      </c>
      <c r="BF86" s="705">
        <v>0</v>
      </c>
      <c r="BG86" s="676" t="e">
        <f t="shared" si="28"/>
        <v>#DIV/0!</v>
      </c>
      <c r="BH86" s="706" t="e">
        <f t="shared" si="29"/>
        <v>#DIV/0!</v>
      </c>
      <c r="BI86" s="707" t="e">
        <f t="shared" si="30"/>
        <v>#DIV/0!</v>
      </c>
      <c r="BJ86" s="675">
        <v>0</v>
      </c>
      <c r="BK86" s="676" t="e">
        <f t="shared" si="31"/>
        <v>#DIV/0!</v>
      </c>
      <c r="BL86" s="677" t="e">
        <f t="shared" si="32"/>
        <v>#DIV/0!</v>
      </c>
      <c r="BM86" s="164" t="e">
        <f t="shared" si="33"/>
        <v>#DIV/0!</v>
      </c>
      <c r="BO86" s="708" t="e">
        <f t="shared" si="34"/>
        <v>#DIV/0!</v>
      </c>
      <c r="BP86" s="670" t="e">
        <f t="shared" si="53"/>
        <v>#DIV/0!</v>
      </c>
      <c r="BQ86" s="709" t="e">
        <f t="shared" si="35"/>
        <v>#DIV/0!</v>
      </c>
      <c r="BR86" s="681" t="e">
        <f t="shared" si="54"/>
        <v>#DIV/0!</v>
      </c>
      <c r="BS86" s="710" t="e">
        <f t="shared" si="36"/>
        <v>#DIV/0!</v>
      </c>
      <c r="BT86" s="683" t="e">
        <f t="shared" si="55"/>
        <v>#DIV/0!</v>
      </c>
      <c r="BV86" s="684" t="e">
        <f t="shared" si="37"/>
        <v>#DIV/0!</v>
      </c>
      <c r="BW86" s="685">
        <f t="shared" si="56"/>
        <v>0</v>
      </c>
      <c r="BX86" s="685" t="e">
        <f t="shared" si="57"/>
        <v>#DIV/0!</v>
      </c>
      <c r="BY86" s="149">
        <f t="shared" si="38"/>
        <v>1</v>
      </c>
      <c r="BZ86" s="686" t="e">
        <f t="shared" si="58"/>
        <v>#DIV/0!</v>
      </c>
      <c r="CI86" s="699">
        <f t="shared" si="42"/>
        <v>0</v>
      </c>
      <c r="CJ86" s="700">
        <f t="shared" si="43"/>
        <v>0</v>
      </c>
      <c r="CK86" s="700">
        <f t="shared" si="75"/>
        <v>0</v>
      </c>
      <c r="CL86" s="149">
        <v>1</v>
      </c>
      <c r="CM86" s="687">
        <f t="shared" si="63"/>
        <v>0</v>
      </c>
    </row>
    <row r="87" spans="2:98" s="660" customFormat="1" ht="17.100000000000001" customHeight="1">
      <c r="B87" s="688"/>
      <c r="C87" s="689">
        <v>53</v>
      </c>
      <c r="D87" s="651"/>
      <c r="E87" s="651"/>
      <c r="F87" s="652"/>
      <c r="G87" s="652"/>
      <c r="H87" s="653"/>
      <c r="I87" s="653"/>
      <c r="J87" s="653"/>
      <c r="K87" s="653"/>
      <c r="L87" s="653"/>
      <c r="M87" s="654"/>
      <c r="N87" s="654"/>
      <c r="O87" s="654"/>
      <c r="P87" s="654"/>
      <c r="Q87" s="654"/>
      <c r="R87" s="654"/>
      <c r="S87" s="654"/>
      <c r="T87" s="654">
        <f t="shared" si="76"/>
        <v>0</v>
      </c>
      <c r="U87" s="654">
        <f t="shared" si="77"/>
        <v>0</v>
      </c>
      <c r="V87" s="655" t="e">
        <f t="shared" si="22"/>
        <v>#DIV/0!</v>
      </c>
      <c r="W87" s="656"/>
      <c r="X87" s="657"/>
      <c r="Y87" s="658"/>
      <c r="Z87" s="659" t="e">
        <f t="shared" si="23"/>
        <v>#DIV/0!</v>
      </c>
      <c r="AB87" s="661" t="e">
        <f t="shared" si="47"/>
        <v>#DIV/0!</v>
      </c>
      <c r="AC87" s="241" t="e">
        <f>V87/(1-AD33)+N("This is a comment: cell U points to Cost+Int per Unit cell")</f>
        <v>#DIV/0!</v>
      </c>
      <c r="AD87" s="662" t="e">
        <f t="shared" si="48"/>
        <v>#DIV/0!</v>
      </c>
      <c r="AE87" s="11"/>
      <c r="AF87" s="663" t="e">
        <f t="shared" si="49"/>
        <v>#DIV/0!</v>
      </c>
      <c r="AG87" s="664" t="e">
        <f t="shared" si="50"/>
        <v>#DIV/0!</v>
      </c>
      <c r="AH87" s="664" t="e">
        <f t="shared" si="51"/>
        <v>#DIV/0!</v>
      </c>
      <c r="AJ87" s="711" t="e">
        <f t="shared" si="24"/>
        <v>#DIV/0!</v>
      </c>
      <c r="AK87" s="656"/>
      <c r="AL87" s="312"/>
      <c r="AM87" s="666"/>
      <c r="AO87" s="694"/>
      <c r="AP87" s="668" t="e">
        <f t="shared" si="52"/>
        <v>#DIV/0!</v>
      </c>
      <c r="AR87" s="669">
        <v>0</v>
      </c>
      <c r="AS87" s="670">
        <v>0</v>
      </c>
      <c r="AT87" s="671">
        <v>0</v>
      </c>
      <c r="AU87" s="672">
        <v>0</v>
      </c>
      <c r="AV87" s="356"/>
      <c r="AW87" s="327"/>
      <c r="AX87" s="696"/>
      <c r="AY87" s="327"/>
      <c r="AZ87" s="150"/>
      <c r="BA87" s="11"/>
      <c r="BB87" s="675">
        <v>0</v>
      </c>
      <c r="BC87" s="676" t="e">
        <f t="shared" si="25"/>
        <v>#DIV/0!</v>
      </c>
      <c r="BD87" s="677" t="e">
        <f t="shared" si="26"/>
        <v>#DIV/0!</v>
      </c>
      <c r="BE87" s="164" t="e">
        <f t="shared" si="27"/>
        <v>#DIV/0!</v>
      </c>
      <c r="BF87" s="675">
        <v>0</v>
      </c>
      <c r="BG87" s="676" t="e">
        <f t="shared" si="28"/>
        <v>#DIV/0!</v>
      </c>
      <c r="BH87" s="677" t="e">
        <f t="shared" si="29"/>
        <v>#DIV/0!</v>
      </c>
      <c r="BI87" s="678" t="e">
        <f t="shared" si="30"/>
        <v>#DIV/0!</v>
      </c>
      <c r="BJ87" s="675">
        <v>0</v>
      </c>
      <c r="BK87" s="676" t="e">
        <f t="shared" si="31"/>
        <v>#DIV/0!</v>
      </c>
      <c r="BL87" s="677" t="e">
        <f t="shared" si="32"/>
        <v>#DIV/0!</v>
      </c>
      <c r="BM87" s="164" t="e">
        <f t="shared" si="33"/>
        <v>#DIV/0!</v>
      </c>
      <c r="BN87" s="11"/>
      <c r="BO87" s="679" t="e">
        <f t="shared" si="34"/>
        <v>#DIV/0!</v>
      </c>
      <c r="BP87" s="670" t="e">
        <f t="shared" si="53"/>
        <v>#DIV/0!</v>
      </c>
      <c r="BQ87" s="680" t="e">
        <f t="shared" si="35"/>
        <v>#DIV/0!</v>
      </c>
      <c r="BR87" s="681" t="e">
        <f t="shared" si="54"/>
        <v>#DIV/0!</v>
      </c>
      <c r="BS87" s="698" t="e">
        <f t="shared" si="36"/>
        <v>#DIV/0!</v>
      </c>
      <c r="BT87" s="683" t="e">
        <f t="shared" si="55"/>
        <v>#DIV/0!</v>
      </c>
      <c r="BV87" s="684" t="e">
        <f t="shared" si="37"/>
        <v>#DIV/0!</v>
      </c>
      <c r="BW87" s="685">
        <f t="shared" si="56"/>
        <v>0</v>
      </c>
      <c r="BX87" s="685" t="e">
        <f t="shared" si="57"/>
        <v>#DIV/0!</v>
      </c>
      <c r="BY87" s="149">
        <f t="shared" si="38"/>
        <v>1</v>
      </c>
      <c r="BZ87" s="686" t="e">
        <f t="shared" si="58"/>
        <v>#DIV/0!</v>
      </c>
      <c r="CA87" s="11"/>
      <c r="CB87" s="11"/>
      <c r="CC87" s="11"/>
      <c r="CD87" s="11"/>
      <c r="CE87" s="11"/>
      <c r="CF87" s="11"/>
      <c r="CG87" s="11"/>
      <c r="CH87" s="11"/>
      <c r="CI87" s="684">
        <f t="shared" si="42"/>
        <v>0</v>
      </c>
      <c r="CJ87" s="685">
        <f t="shared" si="43"/>
        <v>0</v>
      </c>
      <c r="CK87" s="685">
        <f>CI87-CJ87</f>
        <v>0</v>
      </c>
      <c r="CL87" s="149">
        <v>1</v>
      </c>
      <c r="CM87" s="687">
        <f t="shared" si="63"/>
        <v>0</v>
      </c>
      <c r="CN87" s="11"/>
      <c r="CO87" s="11"/>
      <c r="CP87" s="11"/>
      <c r="CQ87" s="11"/>
      <c r="CR87" s="11"/>
      <c r="CS87" s="11"/>
      <c r="CT87" s="11"/>
    </row>
    <row r="88" spans="2:98" s="660" customFormat="1" ht="17.100000000000001" customHeight="1">
      <c r="B88" s="688"/>
      <c r="C88" s="689">
        <v>54</v>
      </c>
      <c r="D88" s="690"/>
      <c r="E88" s="690"/>
      <c r="F88" s="691"/>
      <c r="G88" s="691"/>
      <c r="H88" s="692"/>
      <c r="I88" s="692"/>
      <c r="J88" s="692"/>
      <c r="K88" s="692"/>
      <c r="L88" s="692"/>
      <c r="M88" s="654"/>
      <c r="N88" s="654"/>
      <c r="O88" s="654"/>
      <c r="P88" s="654"/>
      <c r="Q88" s="654"/>
      <c r="R88" s="654"/>
      <c r="S88" s="654"/>
      <c r="T88" s="654">
        <f t="shared" si="76"/>
        <v>0</v>
      </c>
      <c r="U88" s="654">
        <f t="shared" si="77"/>
        <v>0</v>
      </c>
      <c r="V88" s="655" t="e">
        <f t="shared" si="22"/>
        <v>#DIV/0!</v>
      </c>
      <c r="W88" s="656"/>
      <c r="X88" s="657"/>
      <c r="Y88" s="658"/>
      <c r="Z88" s="659" t="e">
        <f t="shared" si="23"/>
        <v>#DIV/0!</v>
      </c>
      <c r="AB88" s="661" t="e">
        <f t="shared" si="47"/>
        <v>#DIV/0!</v>
      </c>
      <c r="AC88" s="241" t="e">
        <f>V88/(1-AD33)+N("This is a comment: cell U points to Cost+Int per Unit cell")</f>
        <v>#DIV/0!</v>
      </c>
      <c r="AD88" s="662" t="e">
        <f t="shared" si="48"/>
        <v>#DIV/0!</v>
      </c>
      <c r="AE88" s="11"/>
      <c r="AF88" s="663" t="e">
        <f t="shared" si="49"/>
        <v>#DIV/0!</v>
      </c>
      <c r="AG88" s="664" t="e">
        <f t="shared" si="50"/>
        <v>#DIV/0!</v>
      </c>
      <c r="AH88" s="664" t="e">
        <f t="shared" si="51"/>
        <v>#DIV/0!</v>
      </c>
      <c r="AJ88" s="693" t="e">
        <f t="shared" si="24"/>
        <v>#DIV/0!</v>
      </c>
      <c r="AK88" s="656"/>
      <c r="AL88" s="327"/>
      <c r="AM88" s="150"/>
      <c r="AO88" s="694"/>
      <c r="AP88" s="668" t="e">
        <f t="shared" si="52"/>
        <v>#DIV/0!</v>
      </c>
      <c r="AR88" s="669">
        <v>0</v>
      </c>
      <c r="AS88" s="670">
        <v>0</v>
      </c>
      <c r="AT88" s="671">
        <v>0</v>
      </c>
      <c r="AU88" s="672">
        <v>0</v>
      </c>
      <c r="AV88" s="11"/>
      <c r="AW88" s="327"/>
      <c r="AX88" s="696"/>
      <c r="AY88" s="327"/>
      <c r="AZ88" s="150"/>
      <c r="BA88" s="11"/>
      <c r="BB88" s="675">
        <v>0</v>
      </c>
      <c r="BC88" s="676" t="e">
        <f t="shared" si="25"/>
        <v>#DIV/0!</v>
      </c>
      <c r="BD88" s="677" t="e">
        <f t="shared" si="26"/>
        <v>#DIV/0!</v>
      </c>
      <c r="BE88" s="658" t="e">
        <f t="shared" si="27"/>
        <v>#DIV/0!</v>
      </c>
      <c r="BF88" s="675">
        <v>0</v>
      </c>
      <c r="BG88" s="676" t="e">
        <f t="shared" si="28"/>
        <v>#DIV/0!</v>
      </c>
      <c r="BH88" s="677" t="e">
        <f t="shared" si="29"/>
        <v>#DIV/0!</v>
      </c>
      <c r="BI88" s="697" t="e">
        <f t="shared" si="30"/>
        <v>#DIV/0!</v>
      </c>
      <c r="BJ88" s="675">
        <v>0</v>
      </c>
      <c r="BK88" s="676" t="e">
        <f t="shared" si="31"/>
        <v>#DIV/0!</v>
      </c>
      <c r="BL88" s="677" t="e">
        <f t="shared" si="32"/>
        <v>#DIV/0!</v>
      </c>
      <c r="BM88" s="164" t="e">
        <f t="shared" si="33"/>
        <v>#DIV/0!</v>
      </c>
      <c r="BN88" s="11"/>
      <c r="BO88" s="669" t="e">
        <f t="shared" si="34"/>
        <v>#DIV/0!</v>
      </c>
      <c r="BP88" s="670" t="e">
        <f t="shared" si="53"/>
        <v>#DIV/0!</v>
      </c>
      <c r="BQ88" s="671" t="e">
        <f t="shared" si="35"/>
        <v>#DIV/0!</v>
      </c>
      <c r="BR88" s="681" t="e">
        <f t="shared" si="54"/>
        <v>#DIV/0!</v>
      </c>
      <c r="BS88" s="698" t="e">
        <f t="shared" si="36"/>
        <v>#DIV/0!</v>
      </c>
      <c r="BT88" s="683" t="e">
        <f t="shared" si="55"/>
        <v>#DIV/0!</v>
      </c>
      <c r="BV88" s="684" t="e">
        <f t="shared" si="37"/>
        <v>#DIV/0!</v>
      </c>
      <c r="BW88" s="685">
        <f t="shared" si="56"/>
        <v>0</v>
      </c>
      <c r="BX88" s="685" t="e">
        <f t="shared" si="57"/>
        <v>#DIV/0!</v>
      </c>
      <c r="BY88" s="149">
        <f t="shared" si="38"/>
        <v>1</v>
      </c>
      <c r="BZ88" s="686" t="e">
        <f t="shared" si="58"/>
        <v>#DIV/0!</v>
      </c>
      <c r="CA88" s="11"/>
      <c r="CB88" s="11"/>
      <c r="CC88" s="11"/>
      <c r="CD88" s="11"/>
      <c r="CE88" s="11"/>
      <c r="CF88" s="11"/>
      <c r="CG88" s="11"/>
      <c r="CH88" s="11"/>
      <c r="CI88" s="699">
        <f t="shared" si="42"/>
        <v>0</v>
      </c>
      <c r="CJ88" s="700">
        <f t="shared" si="43"/>
        <v>0</v>
      </c>
      <c r="CK88" s="700">
        <f t="shared" ref="CK88:CK99" si="78">CI88-CJ88</f>
        <v>0</v>
      </c>
      <c r="CL88" s="149">
        <v>1</v>
      </c>
      <c r="CM88" s="687">
        <f t="shared" si="63"/>
        <v>0</v>
      </c>
      <c r="CN88" s="11"/>
      <c r="CO88" s="11"/>
      <c r="CP88" s="11"/>
      <c r="CQ88" s="11"/>
      <c r="CR88" s="11"/>
      <c r="CS88" s="11"/>
      <c r="CT88" s="11"/>
    </row>
    <row r="89" spans="2:98" s="660" customFormat="1">
      <c r="B89" s="688"/>
      <c r="C89" s="689">
        <v>55</v>
      </c>
      <c r="D89" s="690"/>
      <c r="E89" s="690"/>
      <c r="F89" s="691"/>
      <c r="G89" s="691"/>
      <c r="H89" s="692"/>
      <c r="I89" s="692"/>
      <c r="J89" s="692"/>
      <c r="K89" s="692"/>
      <c r="L89" s="692"/>
      <c r="M89" s="654"/>
      <c r="N89" s="654"/>
      <c r="O89" s="654"/>
      <c r="P89" s="654"/>
      <c r="Q89" s="654"/>
      <c r="R89" s="654"/>
      <c r="S89" s="654"/>
      <c r="T89" s="654">
        <f t="shared" si="76"/>
        <v>0</v>
      </c>
      <c r="U89" s="654">
        <f t="shared" si="77"/>
        <v>0</v>
      </c>
      <c r="V89" s="655" t="e">
        <f t="shared" si="22"/>
        <v>#DIV/0!</v>
      </c>
      <c r="W89" s="656"/>
      <c r="X89" s="657"/>
      <c r="Y89" s="658"/>
      <c r="Z89" s="659" t="e">
        <f t="shared" si="23"/>
        <v>#DIV/0!</v>
      </c>
      <c r="AB89" s="661" t="e">
        <f t="shared" si="47"/>
        <v>#DIV/0!</v>
      </c>
      <c r="AC89" s="241" t="e">
        <f>V89/(1-AD33)+N("This is a comment: cell U points to Cost+Int per Unit cell")</f>
        <v>#DIV/0!</v>
      </c>
      <c r="AD89" s="662" t="e">
        <f t="shared" si="48"/>
        <v>#DIV/0!</v>
      </c>
      <c r="AE89" s="11"/>
      <c r="AF89" s="663" t="e">
        <f t="shared" si="49"/>
        <v>#DIV/0!</v>
      </c>
      <c r="AG89" s="664" t="e">
        <f t="shared" si="50"/>
        <v>#DIV/0!</v>
      </c>
      <c r="AH89" s="664" t="e">
        <f t="shared" si="51"/>
        <v>#DIV/0!</v>
      </c>
      <c r="AJ89" s="693" t="e">
        <f t="shared" si="24"/>
        <v>#DIV/0!</v>
      </c>
      <c r="AK89" s="656"/>
      <c r="AL89" s="327"/>
      <c r="AM89" s="150"/>
      <c r="AO89" s="694"/>
      <c r="AP89" s="668" t="e">
        <f t="shared" si="52"/>
        <v>#DIV/0!</v>
      </c>
      <c r="AR89" s="669">
        <v>0</v>
      </c>
      <c r="AS89" s="670">
        <v>0</v>
      </c>
      <c r="AT89" s="671">
        <v>0</v>
      </c>
      <c r="AU89" s="672">
        <v>0</v>
      </c>
      <c r="AV89" s="11"/>
      <c r="AW89" s="327"/>
      <c r="AX89" s="696"/>
      <c r="AY89" s="327"/>
      <c r="AZ89" s="150"/>
      <c r="BA89" s="11"/>
      <c r="BB89" s="675">
        <v>0</v>
      </c>
      <c r="BC89" s="676" t="e">
        <f t="shared" si="25"/>
        <v>#DIV/0!</v>
      </c>
      <c r="BD89" s="677" t="e">
        <f t="shared" si="26"/>
        <v>#DIV/0!</v>
      </c>
      <c r="BE89" s="658" t="e">
        <f t="shared" si="27"/>
        <v>#DIV/0!</v>
      </c>
      <c r="BF89" s="675">
        <v>0</v>
      </c>
      <c r="BG89" s="676" t="e">
        <f t="shared" si="28"/>
        <v>#DIV/0!</v>
      </c>
      <c r="BH89" s="677" t="e">
        <f t="shared" si="29"/>
        <v>#DIV/0!</v>
      </c>
      <c r="BI89" s="697" t="e">
        <f t="shared" si="30"/>
        <v>#DIV/0!</v>
      </c>
      <c r="BJ89" s="675">
        <v>0</v>
      </c>
      <c r="BK89" s="676" t="e">
        <f t="shared" si="31"/>
        <v>#DIV/0!</v>
      </c>
      <c r="BL89" s="677" t="e">
        <f t="shared" si="32"/>
        <v>#DIV/0!</v>
      </c>
      <c r="BM89" s="164" t="e">
        <f t="shared" si="33"/>
        <v>#DIV/0!</v>
      </c>
      <c r="BN89" s="11"/>
      <c r="BO89" s="669" t="e">
        <f t="shared" si="34"/>
        <v>#DIV/0!</v>
      </c>
      <c r="BP89" s="670" t="e">
        <f t="shared" si="53"/>
        <v>#DIV/0!</v>
      </c>
      <c r="BQ89" s="671" t="e">
        <f t="shared" si="35"/>
        <v>#DIV/0!</v>
      </c>
      <c r="BR89" s="681" t="e">
        <f t="shared" si="54"/>
        <v>#DIV/0!</v>
      </c>
      <c r="BS89" s="698" t="e">
        <f t="shared" si="36"/>
        <v>#DIV/0!</v>
      </c>
      <c r="BT89" s="683" t="e">
        <f t="shared" si="55"/>
        <v>#DIV/0!</v>
      </c>
      <c r="BV89" s="684" t="e">
        <f t="shared" si="37"/>
        <v>#DIV/0!</v>
      </c>
      <c r="BW89" s="685">
        <f t="shared" si="56"/>
        <v>0</v>
      </c>
      <c r="BX89" s="685" t="e">
        <f t="shared" si="57"/>
        <v>#DIV/0!</v>
      </c>
      <c r="BY89" s="149">
        <f t="shared" si="38"/>
        <v>1</v>
      </c>
      <c r="BZ89" s="686" t="e">
        <f t="shared" si="58"/>
        <v>#DIV/0!</v>
      </c>
      <c r="CA89" s="11"/>
      <c r="CB89" s="11"/>
      <c r="CC89" s="11"/>
      <c r="CD89" s="11"/>
      <c r="CE89" s="11"/>
      <c r="CF89" s="11"/>
      <c r="CG89" s="11"/>
      <c r="CH89" s="11"/>
      <c r="CI89" s="699">
        <f t="shared" si="42"/>
        <v>0</v>
      </c>
      <c r="CJ89" s="700">
        <f t="shared" si="43"/>
        <v>0</v>
      </c>
      <c r="CK89" s="700">
        <f t="shared" si="78"/>
        <v>0</v>
      </c>
      <c r="CL89" s="149">
        <v>1</v>
      </c>
      <c r="CM89" s="687">
        <f t="shared" si="63"/>
        <v>0</v>
      </c>
      <c r="CN89" s="11"/>
      <c r="CO89" s="11"/>
      <c r="CP89" s="11"/>
      <c r="CQ89" s="11"/>
      <c r="CR89" s="11"/>
      <c r="CS89" s="11"/>
      <c r="CT89" s="11"/>
    </row>
    <row r="90" spans="2:98" s="11" customFormat="1" ht="16.5" customHeight="1">
      <c r="B90" s="688"/>
      <c r="C90" s="689">
        <v>56</v>
      </c>
      <c r="D90" s="690"/>
      <c r="E90" s="690"/>
      <c r="F90" s="691"/>
      <c r="G90" s="691"/>
      <c r="H90" s="692"/>
      <c r="I90" s="692"/>
      <c r="J90" s="692"/>
      <c r="K90" s="692"/>
      <c r="L90" s="692"/>
      <c r="M90" s="654"/>
      <c r="N90" s="654"/>
      <c r="O90" s="654"/>
      <c r="P90" s="654"/>
      <c r="Q90" s="654"/>
      <c r="R90" s="654"/>
      <c r="S90" s="654"/>
      <c r="T90" s="654">
        <f>SUM(M90:S90)</f>
        <v>0</v>
      </c>
      <c r="U90" s="654">
        <f>(SUM(M90:S90))*1.006</f>
        <v>0</v>
      </c>
      <c r="V90" s="655" t="e">
        <f t="shared" si="22"/>
        <v>#DIV/0!</v>
      </c>
      <c r="W90" s="656"/>
      <c r="X90" s="657"/>
      <c r="Y90" s="658"/>
      <c r="Z90" s="659" t="e">
        <f t="shared" si="23"/>
        <v>#DIV/0!</v>
      </c>
      <c r="AB90" s="661" t="e">
        <f t="shared" si="47"/>
        <v>#DIV/0!</v>
      </c>
      <c r="AC90" s="241" t="e">
        <f>V90/(1-AD33)+N("This is a comment: cell U points to Cost+Int per Unit cell")</f>
        <v>#DIV/0!</v>
      </c>
      <c r="AD90" s="662" t="e">
        <f t="shared" si="48"/>
        <v>#DIV/0!</v>
      </c>
      <c r="AF90" s="663" t="e">
        <f t="shared" si="49"/>
        <v>#DIV/0!</v>
      </c>
      <c r="AG90" s="664" t="e">
        <f t="shared" si="50"/>
        <v>#DIV/0!</v>
      </c>
      <c r="AH90" s="664" t="e">
        <f t="shared" si="51"/>
        <v>#DIV/0!</v>
      </c>
      <c r="AJ90" s="693" t="e">
        <f t="shared" si="24"/>
        <v>#DIV/0!</v>
      </c>
      <c r="AK90" s="656"/>
      <c r="AL90" s="327"/>
      <c r="AM90" s="150"/>
      <c r="AO90" s="694"/>
      <c r="AP90" s="668" t="e">
        <f t="shared" si="52"/>
        <v>#DIV/0!</v>
      </c>
      <c r="AR90" s="669">
        <v>0</v>
      </c>
      <c r="AS90" s="670">
        <v>0</v>
      </c>
      <c r="AT90" s="671">
        <v>0</v>
      </c>
      <c r="AU90" s="672">
        <v>0</v>
      </c>
      <c r="AW90" s="327"/>
      <c r="AX90" s="696"/>
      <c r="AY90" s="327"/>
      <c r="AZ90" s="150"/>
      <c r="BB90" s="675">
        <v>0</v>
      </c>
      <c r="BC90" s="676" t="e">
        <f t="shared" si="25"/>
        <v>#DIV/0!</v>
      </c>
      <c r="BD90" s="677" t="e">
        <f t="shared" si="26"/>
        <v>#DIV/0!</v>
      </c>
      <c r="BE90" s="658" t="e">
        <f t="shared" si="27"/>
        <v>#DIV/0!</v>
      </c>
      <c r="BF90" s="675">
        <v>0</v>
      </c>
      <c r="BG90" s="676" t="e">
        <f t="shared" si="28"/>
        <v>#DIV/0!</v>
      </c>
      <c r="BH90" s="677" t="e">
        <f t="shared" si="29"/>
        <v>#DIV/0!</v>
      </c>
      <c r="BI90" s="697" t="e">
        <f t="shared" si="30"/>
        <v>#DIV/0!</v>
      </c>
      <c r="BJ90" s="675">
        <v>0</v>
      </c>
      <c r="BK90" s="676" t="e">
        <f t="shared" si="31"/>
        <v>#DIV/0!</v>
      </c>
      <c r="BL90" s="677" t="e">
        <f t="shared" si="32"/>
        <v>#DIV/0!</v>
      </c>
      <c r="BM90" s="164" t="e">
        <f t="shared" si="33"/>
        <v>#DIV/0!</v>
      </c>
      <c r="BO90" s="669" t="e">
        <f t="shared" si="34"/>
        <v>#DIV/0!</v>
      </c>
      <c r="BP90" s="670" t="e">
        <f t="shared" si="53"/>
        <v>#DIV/0!</v>
      </c>
      <c r="BQ90" s="671" t="e">
        <f t="shared" si="35"/>
        <v>#DIV/0!</v>
      </c>
      <c r="BR90" s="681" t="e">
        <f t="shared" si="54"/>
        <v>#DIV/0!</v>
      </c>
      <c r="BS90" s="698" t="e">
        <f t="shared" si="36"/>
        <v>#DIV/0!</v>
      </c>
      <c r="BT90" s="683" t="e">
        <f t="shared" si="55"/>
        <v>#DIV/0!</v>
      </c>
      <c r="BV90" s="684" t="e">
        <f t="shared" si="37"/>
        <v>#DIV/0!</v>
      </c>
      <c r="BW90" s="685">
        <f t="shared" si="56"/>
        <v>0</v>
      </c>
      <c r="BX90" s="685" t="e">
        <f t="shared" si="57"/>
        <v>#DIV/0!</v>
      </c>
      <c r="BY90" s="149">
        <f t="shared" si="38"/>
        <v>1</v>
      </c>
      <c r="BZ90" s="686" t="e">
        <f t="shared" si="58"/>
        <v>#DIV/0!</v>
      </c>
      <c r="CI90" s="699">
        <f t="shared" si="42"/>
        <v>0</v>
      </c>
      <c r="CJ90" s="700">
        <f t="shared" si="43"/>
        <v>0</v>
      </c>
      <c r="CK90" s="700">
        <f t="shared" si="78"/>
        <v>0</v>
      </c>
      <c r="CL90" s="149">
        <v>1</v>
      </c>
      <c r="CM90" s="687">
        <f t="shared" si="63"/>
        <v>0</v>
      </c>
    </row>
    <row r="91" spans="2:98" s="11" customFormat="1">
      <c r="B91" s="688"/>
      <c r="C91" s="689">
        <v>57</v>
      </c>
      <c r="D91" s="690"/>
      <c r="E91" s="690"/>
      <c r="F91" s="691"/>
      <c r="G91" s="691"/>
      <c r="H91" s="692"/>
      <c r="I91" s="692"/>
      <c r="J91" s="692"/>
      <c r="K91" s="692"/>
      <c r="L91" s="692"/>
      <c r="M91" s="654"/>
      <c r="N91" s="654"/>
      <c r="O91" s="654"/>
      <c r="P91" s="654"/>
      <c r="Q91" s="654"/>
      <c r="R91" s="654"/>
      <c r="S91" s="654"/>
      <c r="T91" s="654">
        <f t="shared" ref="T91:T102" si="79">SUM(M91:S91)</f>
        <v>0</v>
      </c>
      <c r="U91" s="654">
        <f t="shared" ref="U91:U102" si="80">(SUM(M91:S91))*1.006</f>
        <v>0</v>
      </c>
      <c r="V91" s="655" t="e">
        <f t="shared" si="22"/>
        <v>#DIV/0!</v>
      </c>
      <c r="W91" s="656"/>
      <c r="X91" s="657"/>
      <c r="Y91" s="658"/>
      <c r="Z91" s="659" t="e">
        <f t="shared" si="23"/>
        <v>#DIV/0!</v>
      </c>
      <c r="AB91" s="661" t="e">
        <f t="shared" si="47"/>
        <v>#DIV/0!</v>
      </c>
      <c r="AC91" s="241" t="e">
        <f>V91/(1-AD33)+N("This is a comment: cell U points to Cost+Int per Unit cell")</f>
        <v>#DIV/0!</v>
      </c>
      <c r="AD91" s="662" t="e">
        <f t="shared" si="48"/>
        <v>#DIV/0!</v>
      </c>
      <c r="AF91" s="663" t="e">
        <f t="shared" si="49"/>
        <v>#DIV/0!</v>
      </c>
      <c r="AG91" s="664" t="e">
        <f t="shared" si="50"/>
        <v>#DIV/0!</v>
      </c>
      <c r="AH91" s="664" t="e">
        <f t="shared" si="51"/>
        <v>#DIV/0!</v>
      </c>
      <c r="AJ91" s="693" t="e">
        <f t="shared" si="24"/>
        <v>#DIV/0!</v>
      </c>
      <c r="AK91" s="656"/>
      <c r="AL91" s="327"/>
      <c r="AM91" s="150"/>
      <c r="AO91" s="694"/>
      <c r="AP91" s="668" t="e">
        <f t="shared" si="52"/>
        <v>#DIV/0!</v>
      </c>
      <c r="AR91" s="669">
        <v>0</v>
      </c>
      <c r="AS91" s="670">
        <v>0</v>
      </c>
      <c r="AT91" s="671">
        <v>0</v>
      </c>
      <c r="AU91" s="672">
        <v>0</v>
      </c>
      <c r="AW91" s="327"/>
      <c r="AX91" s="696"/>
      <c r="AY91" s="327"/>
      <c r="AZ91" s="150"/>
      <c r="BB91" s="675">
        <v>0</v>
      </c>
      <c r="BC91" s="676" t="e">
        <f t="shared" si="25"/>
        <v>#DIV/0!</v>
      </c>
      <c r="BD91" s="677" t="e">
        <f t="shared" si="26"/>
        <v>#DIV/0!</v>
      </c>
      <c r="BE91" s="658" t="e">
        <f t="shared" si="27"/>
        <v>#DIV/0!</v>
      </c>
      <c r="BF91" s="675">
        <v>0</v>
      </c>
      <c r="BG91" s="676" t="e">
        <f t="shared" si="28"/>
        <v>#DIV/0!</v>
      </c>
      <c r="BH91" s="677" t="e">
        <f t="shared" si="29"/>
        <v>#DIV/0!</v>
      </c>
      <c r="BI91" s="697" t="e">
        <f t="shared" si="30"/>
        <v>#DIV/0!</v>
      </c>
      <c r="BJ91" s="675">
        <v>0</v>
      </c>
      <c r="BK91" s="676" t="e">
        <f t="shared" si="31"/>
        <v>#DIV/0!</v>
      </c>
      <c r="BL91" s="677" t="e">
        <f t="shared" si="32"/>
        <v>#DIV/0!</v>
      </c>
      <c r="BM91" s="164" t="e">
        <f t="shared" si="33"/>
        <v>#DIV/0!</v>
      </c>
      <c r="BO91" s="669" t="e">
        <f t="shared" si="34"/>
        <v>#DIV/0!</v>
      </c>
      <c r="BP91" s="670" t="e">
        <f t="shared" si="53"/>
        <v>#DIV/0!</v>
      </c>
      <c r="BQ91" s="671" t="e">
        <f t="shared" si="35"/>
        <v>#DIV/0!</v>
      </c>
      <c r="BR91" s="681" t="e">
        <f t="shared" si="54"/>
        <v>#DIV/0!</v>
      </c>
      <c r="BS91" s="698" t="e">
        <f t="shared" si="36"/>
        <v>#DIV/0!</v>
      </c>
      <c r="BT91" s="683" t="e">
        <f t="shared" si="55"/>
        <v>#DIV/0!</v>
      </c>
      <c r="BV91" s="684" t="e">
        <f t="shared" si="37"/>
        <v>#DIV/0!</v>
      </c>
      <c r="BW91" s="685">
        <f t="shared" si="56"/>
        <v>0</v>
      </c>
      <c r="BX91" s="685" t="e">
        <f t="shared" si="57"/>
        <v>#DIV/0!</v>
      </c>
      <c r="BY91" s="149">
        <f t="shared" si="38"/>
        <v>1</v>
      </c>
      <c r="BZ91" s="686" t="e">
        <f t="shared" si="58"/>
        <v>#DIV/0!</v>
      </c>
      <c r="CI91" s="699">
        <f t="shared" si="42"/>
        <v>0</v>
      </c>
      <c r="CJ91" s="700">
        <f t="shared" si="43"/>
        <v>0</v>
      </c>
      <c r="CK91" s="700">
        <f t="shared" si="78"/>
        <v>0</v>
      </c>
      <c r="CL91" s="149">
        <v>1</v>
      </c>
      <c r="CM91" s="687">
        <f t="shared" si="63"/>
        <v>0</v>
      </c>
    </row>
    <row r="92" spans="2:98" s="11" customFormat="1">
      <c r="B92" s="688"/>
      <c r="C92" s="689">
        <v>58</v>
      </c>
      <c r="D92" s="690"/>
      <c r="E92" s="690"/>
      <c r="F92" s="691"/>
      <c r="G92" s="691"/>
      <c r="H92" s="692"/>
      <c r="I92" s="692"/>
      <c r="J92" s="692"/>
      <c r="K92" s="692"/>
      <c r="L92" s="692"/>
      <c r="M92" s="654"/>
      <c r="N92" s="654"/>
      <c r="O92" s="654"/>
      <c r="P92" s="654"/>
      <c r="Q92" s="654"/>
      <c r="R92" s="654"/>
      <c r="S92" s="654"/>
      <c r="T92" s="654">
        <f t="shared" si="79"/>
        <v>0</v>
      </c>
      <c r="U92" s="654">
        <f t="shared" si="80"/>
        <v>0</v>
      </c>
      <c r="V92" s="655" t="e">
        <f t="shared" si="22"/>
        <v>#DIV/0!</v>
      </c>
      <c r="W92" s="656"/>
      <c r="X92" s="657"/>
      <c r="Y92" s="658"/>
      <c r="Z92" s="659" t="e">
        <f t="shared" si="23"/>
        <v>#DIV/0!</v>
      </c>
      <c r="AB92" s="661" t="e">
        <f t="shared" si="47"/>
        <v>#DIV/0!</v>
      </c>
      <c r="AC92" s="241" t="e">
        <f>V92/(1-AD33)+N("This is a comment: cell U points to Cost+Int per Unit cell")</f>
        <v>#DIV/0!</v>
      </c>
      <c r="AD92" s="662" t="e">
        <f t="shared" si="48"/>
        <v>#DIV/0!</v>
      </c>
      <c r="AF92" s="663" t="e">
        <f t="shared" si="49"/>
        <v>#DIV/0!</v>
      </c>
      <c r="AG92" s="664" t="e">
        <f t="shared" si="50"/>
        <v>#DIV/0!</v>
      </c>
      <c r="AH92" s="664" t="e">
        <f t="shared" si="51"/>
        <v>#DIV/0!</v>
      </c>
      <c r="AJ92" s="693" t="e">
        <f t="shared" si="24"/>
        <v>#DIV/0!</v>
      </c>
      <c r="AK92" s="656"/>
      <c r="AL92" s="327"/>
      <c r="AM92" s="150"/>
      <c r="AO92" s="694"/>
      <c r="AP92" s="668" t="e">
        <f t="shared" si="52"/>
        <v>#DIV/0!</v>
      </c>
      <c r="AR92" s="669">
        <v>0</v>
      </c>
      <c r="AS92" s="670">
        <v>0</v>
      </c>
      <c r="AT92" s="671">
        <v>0</v>
      </c>
      <c r="AU92" s="672">
        <v>0</v>
      </c>
      <c r="AW92" s="327"/>
      <c r="AX92" s="696"/>
      <c r="AY92" s="327"/>
      <c r="AZ92" s="150"/>
      <c r="BB92" s="675">
        <v>0</v>
      </c>
      <c r="BC92" s="676" t="e">
        <f t="shared" si="25"/>
        <v>#DIV/0!</v>
      </c>
      <c r="BD92" s="677" t="e">
        <f t="shared" si="26"/>
        <v>#DIV/0!</v>
      </c>
      <c r="BE92" s="658" t="e">
        <f t="shared" si="27"/>
        <v>#DIV/0!</v>
      </c>
      <c r="BF92" s="675">
        <v>0</v>
      </c>
      <c r="BG92" s="676" t="e">
        <f t="shared" si="28"/>
        <v>#DIV/0!</v>
      </c>
      <c r="BH92" s="677" t="e">
        <f t="shared" si="29"/>
        <v>#DIV/0!</v>
      </c>
      <c r="BI92" s="697" t="e">
        <f t="shared" si="30"/>
        <v>#DIV/0!</v>
      </c>
      <c r="BJ92" s="675">
        <v>0</v>
      </c>
      <c r="BK92" s="676" t="e">
        <f t="shared" si="31"/>
        <v>#DIV/0!</v>
      </c>
      <c r="BL92" s="677" t="e">
        <f t="shared" si="32"/>
        <v>#DIV/0!</v>
      </c>
      <c r="BM92" s="164" t="e">
        <f t="shared" si="33"/>
        <v>#DIV/0!</v>
      </c>
      <c r="BO92" s="669" t="e">
        <f t="shared" si="34"/>
        <v>#DIV/0!</v>
      </c>
      <c r="BP92" s="670" t="e">
        <f t="shared" si="53"/>
        <v>#DIV/0!</v>
      </c>
      <c r="BQ92" s="671" t="e">
        <f t="shared" si="35"/>
        <v>#DIV/0!</v>
      </c>
      <c r="BR92" s="681" t="e">
        <f t="shared" si="54"/>
        <v>#DIV/0!</v>
      </c>
      <c r="BS92" s="698" t="e">
        <f t="shared" si="36"/>
        <v>#DIV/0!</v>
      </c>
      <c r="BT92" s="683" t="e">
        <f t="shared" si="55"/>
        <v>#DIV/0!</v>
      </c>
      <c r="BV92" s="684" t="e">
        <f t="shared" si="37"/>
        <v>#DIV/0!</v>
      </c>
      <c r="BW92" s="685">
        <f t="shared" si="56"/>
        <v>0</v>
      </c>
      <c r="BX92" s="685" t="e">
        <f t="shared" si="57"/>
        <v>#DIV/0!</v>
      </c>
      <c r="BY92" s="149">
        <f t="shared" si="38"/>
        <v>1</v>
      </c>
      <c r="BZ92" s="686" t="e">
        <f t="shared" si="58"/>
        <v>#DIV/0!</v>
      </c>
      <c r="CI92" s="699">
        <f t="shared" si="42"/>
        <v>0</v>
      </c>
      <c r="CJ92" s="700">
        <f t="shared" si="43"/>
        <v>0</v>
      </c>
      <c r="CK92" s="700">
        <f t="shared" si="78"/>
        <v>0</v>
      </c>
      <c r="CL92" s="149">
        <v>1</v>
      </c>
      <c r="CM92" s="687">
        <f t="shared" si="63"/>
        <v>0</v>
      </c>
    </row>
    <row r="93" spans="2:98" s="11" customFormat="1">
      <c r="B93" s="688"/>
      <c r="C93" s="689">
        <v>59</v>
      </c>
      <c r="D93" s="690"/>
      <c r="E93" s="690"/>
      <c r="F93" s="691"/>
      <c r="G93" s="691"/>
      <c r="H93" s="692"/>
      <c r="I93" s="692"/>
      <c r="J93" s="692"/>
      <c r="K93" s="692"/>
      <c r="L93" s="692"/>
      <c r="M93" s="654"/>
      <c r="N93" s="654"/>
      <c r="O93" s="654"/>
      <c r="P93" s="654"/>
      <c r="Q93" s="654"/>
      <c r="R93" s="654"/>
      <c r="S93" s="654"/>
      <c r="T93" s="654">
        <f t="shared" si="79"/>
        <v>0</v>
      </c>
      <c r="U93" s="654">
        <f t="shared" si="80"/>
        <v>0</v>
      </c>
      <c r="V93" s="655" t="e">
        <f t="shared" si="22"/>
        <v>#DIV/0!</v>
      </c>
      <c r="W93" s="656"/>
      <c r="X93" s="657"/>
      <c r="Y93" s="658"/>
      <c r="Z93" s="659" t="e">
        <f t="shared" si="23"/>
        <v>#DIV/0!</v>
      </c>
      <c r="AB93" s="661" t="e">
        <f t="shared" si="47"/>
        <v>#DIV/0!</v>
      </c>
      <c r="AC93" s="241" t="e">
        <f>V93/(1-AD33)+N("This is a comment: cell U points to Cost+Int per Unit cell")</f>
        <v>#DIV/0!</v>
      </c>
      <c r="AD93" s="662" t="e">
        <f t="shared" si="48"/>
        <v>#DIV/0!</v>
      </c>
      <c r="AF93" s="663" t="e">
        <f t="shared" si="49"/>
        <v>#DIV/0!</v>
      </c>
      <c r="AG93" s="664" t="e">
        <f t="shared" si="50"/>
        <v>#DIV/0!</v>
      </c>
      <c r="AH93" s="664" t="e">
        <f t="shared" si="51"/>
        <v>#DIV/0!</v>
      </c>
      <c r="AJ93" s="693" t="e">
        <f t="shared" si="24"/>
        <v>#DIV/0!</v>
      </c>
      <c r="AK93" s="656"/>
      <c r="AL93" s="327"/>
      <c r="AM93" s="150"/>
      <c r="AO93" s="694"/>
      <c r="AP93" s="668" t="e">
        <f t="shared" si="52"/>
        <v>#DIV/0!</v>
      </c>
      <c r="AR93" s="669">
        <v>0</v>
      </c>
      <c r="AS93" s="670">
        <v>0</v>
      </c>
      <c r="AT93" s="671">
        <v>0</v>
      </c>
      <c r="AU93" s="672">
        <v>0</v>
      </c>
      <c r="AW93" s="327"/>
      <c r="AX93" s="696"/>
      <c r="AY93" s="327"/>
      <c r="AZ93" s="150"/>
      <c r="BB93" s="675">
        <v>0</v>
      </c>
      <c r="BC93" s="676" t="e">
        <f t="shared" si="25"/>
        <v>#DIV/0!</v>
      </c>
      <c r="BD93" s="677" t="e">
        <f t="shared" si="26"/>
        <v>#DIV/0!</v>
      </c>
      <c r="BE93" s="658" t="e">
        <f t="shared" si="27"/>
        <v>#DIV/0!</v>
      </c>
      <c r="BF93" s="675">
        <v>0</v>
      </c>
      <c r="BG93" s="676" t="e">
        <f t="shared" si="28"/>
        <v>#DIV/0!</v>
      </c>
      <c r="BH93" s="677" t="e">
        <f t="shared" si="29"/>
        <v>#DIV/0!</v>
      </c>
      <c r="BI93" s="697" t="e">
        <f t="shared" si="30"/>
        <v>#DIV/0!</v>
      </c>
      <c r="BJ93" s="675">
        <v>0</v>
      </c>
      <c r="BK93" s="676" t="e">
        <f t="shared" si="31"/>
        <v>#DIV/0!</v>
      </c>
      <c r="BL93" s="677" t="e">
        <f t="shared" si="32"/>
        <v>#DIV/0!</v>
      </c>
      <c r="BM93" s="164" t="e">
        <f t="shared" si="33"/>
        <v>#DIV/0!</v>
      </c>
      <c r="BO93" s="669" t="e">
        <f t="shared" si="34"/>
        <v>#DIV/0!</v>
      </c>
      <c r="BP93" s="670" t="e">
        <f t="shared" si="53"/>
        <v>#DIV/0!</v>
      </c>
      <c r="BQ93" s="671" t="e">
        <f t="shared" si="35"/>
        <v>#DIV/0!</v>
      </c>
      <c r="BR93" s="681" t="e">
        <f t="shared" si="54"/>
        <v>#DIV/0!</v>
      </c>
      <c r="BS93" s="698" t="e">
        <f t="shared" si="36"/>
        <v>#DIV/0!</v>
      </c>
      <c r="BT93" s="683" t="e">
        <f t="shared" si="55"/>
        <v>#DIV/0!</v>
      </c>
      <c r="BV93" s="684" t="e">
        <f t="shared" si="37"/>
        <v>#DIV/0!</v>
      </c>
      <c r="BW93" s="685">
        <f t="shared" si="56"/>
        <v>0</v>
      </c>
      <c r="BX93" s="685" t="e">
        <f t="shared" si="57"/>
        <v>#DIV/0!</v>
      </c>
      <c r="BY93" s="149">
        <f t="shared" si="38"/>
        <v>1</v>
      </c>
      <c r="BZ93" s="686" t="e">
        <f t="shared" si="58"/>
        <v>#DIV/0!</v>
      </c>
      <c r="CI93" s="699">
        <f t="shared" si="42"/>
        <v>0</v>
      </c>
      <c r="CJ93" s="700">
        <f t="shared" si="43"/>
        <v>0</v>
      </c>
      <c r="CK93" s="700">
        <f t="shared" si="78"/>
        <v>0</v>
      </c>
      <c r="CL93" s="149">
        <v>1</v>
      </c>
      <c r="CM93" s="687">
        <f t="shared" si="63"/>
        <v>0</v>
      </c>
    </row>
    <row r="94" spans="2:98" s="11" customFormat="1">
      <c r="B94" s="688"/>
      <c r="C94" s="689">
        <v>60</v>
      </c>
      <c r="D94" s="690"/>
      <c r="E94" s="690"/>
      <c r="F94" s="691"/>
      <c r="G94" s="691"/>
      <c r="H94" s="692"/>
      <c r="I94" s="692"/>
      <c r="J94" s="692"/>
      <c r="K94" s="692"/>
      <c r="L94" s="692"/>
      <c r="M94" s="654"/>
      <c r="N94" s="654"/>
      <c r="O94" s="654"/>
      <c r="P94" s="654"/>
      <c r="Q94" s="654"/>
      <c r="R94" s="654"/>
      <c r="S94" s="654"/>
      <c r="T94" s="654">
        <f t="shared" si="79"/>
        <v>0</v>
      </c>
      <c r="U94" s="654">
        <f t="shared" si="80"/>
        <v>0</v>
      </c>
      <c r="V94" s="655" t="e">
        <f t="shared" si="22"/>
        <v>#DIV/0!</v>
      </c>
      <c r="W94" s="656"/>
      <c r="X94" s="657"/>
      <c r="Y94" s="658"/>
      <c r="Z94" s="659" t="e">
        <f t="shared" si="23"/>
        <v>#DIV/0!</v>
      </c>
      <c r="AB94" s="661" t="e">
        <f t="shared" si="47"/>
        <v>#DIV/0!</v>
      </c>
      <c r="AC94" s="241" t="e">
        <f>V94/(1-AD33)+N("This is a comment: cell U points to Cost+Int per Unit cell")</f>
        <v>#DIV/0!</v>
      </c>
      <c r="AD94" s="662" t="e">
        <f t="shared" si="48"/>
        <v>#DIV/0!</v>
      </c>
      <c r="AF94" s="663" t="e">
        <f t="shared" si="49"/>
        <v>#DIV/0!</v>
      </c>
      <c r="AG94" s="664" t="e">
        <f t="shared" si="50"/>
        <v>#DIV/0!</v>
      </c>
      <c r="AH94" s="664" t="e">
        <f t="shared" si="51"/>
        <v>#DIV/0!</v>
      </c>
      <c r="AJ94" s="693" t="e">
        <f t="shared" si="24"/>
        <v>#DIV/0!</v>
      </c>
      <c r="AK94" s="656"/>
      <c r="AL94" s="327"/>
      <c r="AM94" s="150"/>
      <c r="AO94" s="694"/>
      <c r="AP94" s="668" t="e">
        <f t="shared" si="52"/>
        <v>#DIV/0!</v>
      </c>
      <c r="AR94" s="669">
        <v>0</v>
      </c>
      <c r="AS94" s="670">
        <v>0</v>
      </c>
      <c r="AT94" s="671">
        <v>0</v>
      </c>
      <c r="AU94" s="672">
        <v>0</v>
      </c>
      <c r="AW94" s="327"/>
      <c r="AX94" s="696"/>
      <c r="AY94" s="327"/>
      <c r="AZ94" s="150"/>
      <c r="BB94" s="675">
        <v>0</v>
      </c>
      <c r="BC94" s="676" t="e">
        <f t="shared" si="25"/>
        <v>#DIV/0!</v>
      </c>
      <c r="BD94" s="677" t="e">
        <f t="shared" si="26"/>
        <v>#DIV/0!</v>
      </c>
      <c r="BE94" s="658" t="e">
        <f t="shared" si="27"/>
        <v>#DIV/0!</v>
      </c>
      <c r="BF94" s="675">
        <v>0</v>
      </c>
      <c r="BG94" s="676" t="e">
        <f t="shared" si="28"/>
        <v>#DIV/0!</v>
      </c>
      <c r="BH94" s="677" t="e">
        <f t="shared" si="29"/>
        <v>#DIV/0!</v>
      </c>
      <c r="BI94" s="697" t="e">
        <f t="shared" si="30"/>
        <v>#DIV/0!</v>
      </c>
      <c r="BJ94" s="675">
        <v>0</v>
      </c>
      <c r="BK94" s="676" t="e">
        <f t="shared" si="31"/>
        <v>#DIV/0!</v>
      </c>
      <c r="BL94" s="677" t="e">
        <f t="shared" si="32"/>
        <v>#DIV/0!</v>
      </c>
      <c r="BM94" s="164" t="e">
        <f t="shared" si="33"/>
        <v>#DIV/0!</v>
      </c>
      <c r="BO94" s="669" t="e">
        <f t="shared" si="34"/>
        <v>#DIV/0!</v>
      </c>
      <c r="BP94" s="670" t="e">
        <f t="shared" si="53"/>
        <v>#DIV/0!</v>
      </c>
      <c r="BQ94" s="671" t="e">
        <f t="shared" si="35"/>
        <v>#DIV/0!</v>
      </c>
      <c r="BR94" s="681" t="e">
        <f t="shared" si="54"/>
        <v>#DIV/0!</v>
      </c>
      <c r="BS94" s="698" t="e">
        <f t="shared" si="36"/>
        <v>#DIV/0!</v>
      </c>
      <c r="BT94" s="683" t="e">
        <f t="shared" si="55"/>
        <v>#DIV/0!</v>
      </c>
      <c r="BV94" s="684" t="e">
        <f t="shared" si="37"/>
        <v>#DIV/0!</v>
      </c>
      <c r="BW94" s="685">
        <f t="shared" si="56"/>
        <v>0</v>
      </c>
      <c r="BX94" s="685" t="e">
        <f t="shared" si="57"/>
        <v>#DIV/0!</v>
      </c>
      <c r="BY94" s="149">
        <f t="shared" si="38"/>
        <v>1</v>
      </c>
      <c r="BZ94" s="686" t="e">
        <f t="shared" si="58"/>
        <v>#DIV/0!</v>
      </c>
      <c r="CI94" s="699">
        <f t="shared" si="42"/>
        <v>0</v>
      </c>
      <c r="CJ94" s="700">
        <f t="shared" si="43"/>
        <v>0</v>
      </c>
      <c r="CK94" s="700">
        <f t="shared" si="78"/>
        <v>0</v>
      </c>
      <c r="CL94" s="149">
        <v>1</v>
      </c>
      <c r="CM94" s="687">
        <f t="shared" si="63"/>
        <v>0</v>
      </c>
    </row>
    <row r="95" spans="2:98" s="11" customFormat="1">
      <c r="B95" s="688"/>
      <c r="C95" s="689">
        <v>61</v>
      </c>
      <c r="D95" s="690"/>
      <c r="E95" s="651"/>
      <c r="F95" s="691"/>
      <c r="G95" s="691"/>
      <c r="H95" s="692"/>
      <c r="I95" s="692"/>
      <c r="J95" s="692"/>
      <c r="K95" s="692"/>
      <c r="L95" s="692"/>
      <c r="M95" s="654"/>
      <c r="N95" s="654"/>
      <c r="O95" s="654"/>
      <c r="P95" s="654"/>
      <c r="Q95" s="654"/>
      <c r="R95" s="654"/>
      <c r="S95" s="654"/>
      <c r="T95" s="654">
        <f t="shared" si="79"/>
        <v>0</v>
      </c>
      <c r="U95" s="654">
        <f t="shared" si="80"/>
        <v>0</v>
      </c>
      <c r="V95" s="655" t="e">
        <f t="shared" si="22"/>
        <v>#DIV/0!</v>
      </c>
      <c r="W95" s="656"/>
      <c r="X95" s="657"/>
      <c r="Y95" s="658"/>
      <c r="Z95" s="659" t="e">
        <f t="shared" si="23"/>
        <v>#DIV/0!</v>
      </c>
      <c r="AB95" s="661" t="e">
        <f t="shared" si="47"/>
        <v>#DIV/0!</v>
      </c>
      <c r="AC95" s="241" t="e">
        <f>V95/(1-AD33)+N("This is a comment: cell U points to Cost+Int per Unit cell")</f>
        <v>#DIV/0!</v>
      </c>
      <c r="AD95" s="662" t="e">
        <f t="shared" si="48"/>
        <v>#DIV/0!</v>
      </c>
      <c r="AF95" s="663" t="e">
        <f t="shared" si="49"/>
        <v>#DIV/0!</v>
      </c>
      <c r="AG95" s="664" t="e">
        <f t="shared" si="50"/>
        <v>#DIV/0!</v>
      </c>
      <c r="AH95" s="664" t="e">
        <f t="shared" si="51"/>
        <v>#DIV/0!</v>
      </c>
      <c r="AJ95" s="693" t="e">
        <f t="shared" si="24"/>
        <v>#DIV/0!</v>
      </c>
      <c r="AK95" s="656"/>
      <c r="AL95" s="327"/>
      <c r="AM95" s="150"/>
      <c r="AO95" s="694"/>
      <c r="AP95" s="668" t="e">
        <f t="shared" si="52"/>
        <v>#DIV/0!</v>
      </c>
      <c r="AR95" s="669">
        <v>0</v>
      </c>
      <c r="AS95" s="670">
        <v>0</v>
      </c>
      <c r="AT95" s="671">
        <v>0</v>
      </c>
      <c r="AU95" s="672">
        <v>0</v>
      </c>
      <c r="AW95" s="327"/>
      <c r="AX95" s="696"/>
      <c r="AY95" s="327"/>
      <c r="AZ95" s="150"/>
      <c r="BB95" s="675">
        <v>0</v>
      </c>
      <c r="BC95" s="676" t="e">
        <f t="shared" si="25"/>
        <v>#DIV/0!</v>
      </c>
      <c r="BD95" s="677" t="e">
        <f t="shared" si="26"/>
        <v>#DIV/0!</v>
      </c>
      <c r="BE95" s="658" t="e">
        <f t="shared" si="27"/>
        <v>#DIV/0!</v>
      </c>
      <c r="BF95" s="675">
        <v>0</v>
      </c>
      <c r="BG95" s="676" t="e">
        <f t="shared" si="28"/>
        <v>#DIV/0!</v>
      </c>
      <c r="BH95" s="677" t="e">
        <f t="shared" si="29"/>
        <v>#DIV/0!</v>
      </c>
      <c r="BI95" s="697" t="e">
        <f t="shared" si="30"/>
        <v>#DIV/0!</v>
      </c>
      <c r="BJ95" s="675">
        <v>0</v>
      </c>
      <c r="BK95" s="676" t="e">
        <f t="shared" si="31"/>
        <v>#DIV/0!</v>
      </c>
      <c r="BL95" s="677" t="e">
        <f t="shared" si="32"/>
        <v>#DIV/0!</v>
      </c>
      <c r="BM95" s="164" t="e">
        <f t="shared" si="33"/>
        <v>#DIV/0!</v>
      </c>
      <c r="BO95" s="669" t="e">
        <f t="shared" si="34"/>
        <v>#DIV/0!</v>
      </c>
      <c r="BP95" s="670" t="e">
        <f t="shared" si="53"/>
        <v>#DIV/0!</v>
      </c>
      <c r="BQ95" s="671" t="e">
        <f t="shared" si="35"/>
        <v>#DIV/0!</v>
      </c>
      <c r="BR95" s="681" t="e">
        <f t="shared" si="54"/>
        <v>#DIV/0!</v>
      </c>
      <c r="BS95" s="698" t="e">
        <f t="shared" si="36"/>
        <v>#DIV/0!</v>
      </c>
      <c r="BT95" s="683" t="e">
        <f t="shared" si="55"/>
        <v>#DIV/0!</v>
      </c>
      <c r="BV95" s="684" t="e">
        <f t="shared" si="37"/>
        <v>#DIV/0!</v>
      </c>
      <c r="BW95" s="685">
        <f t="shared" si="56"/>
        <v>0</v>
      </c>
      <c r="BX95" s="685" t="e">
        <f t="shared" si="57"/>
        <v>#DIV/0!</v>
      </c>
      <c r="BY95" s="149">
        <f t="shared" si="38"/>
        <v>1</v>
      </c>
      <c r="BZ95" s="686" t="e">
        <f t="shared" si="58"/>
        <v>#DIV/0!</v>
      </c>
      <c r="CI95" s="699">
        <f t="shared" si="42"/>
        <v>0</v>
      </c>
      <c r="CJ95" s="700">
        <f t="shared" si="43"/>
        <v>0</v>
      </c>
      <c r="CK95" s="700">
        <f t="shared" si="78"/>
        <v>0</v>
      </c>
      <c r="CL95" s="149">
        <v>1</v>
      </c>
      <c r="CM95" s="687">
        <f t="shared" si="63"/>
        <v>0</v>
      </c>
    </row>
    <row r="96" spans="2:98" s="11" customFormat="1">
      <c r="B96" s="688"/>
      <c r="C96" s="689">
        <v>62</v>
      </c>
      <c r="D96" s="690"/>
      <c r="E96" s="690"/>
      <c r="F96" s="691"/>
      <c r="G96" s="691"/>
      <c r="H96" s="692"/>
      <c r="I96" s="692"/>
      <c r="J96" s="692"/>
      <c r="K96" s="692"/>
      <c r="L96" s="692"/>
      <c r="M96" s="701"/>
      <c r="N96" s="701"/>
      <c r="O96" s="701"/>
      <c r="P96" s="701"/>
      <c r="Q96" s="701"/>
      <c r="R96" s="701"/>
      <c r="S96" s="701"/>
      <c r="T96" s="701">
        <f t="shared" si="79"/>
        <v>0</v>
      </c>
      <c r="U96" s="701">
        <f t="shared" si="80"/>
        <v>0</v>
      </c>
      <c r="V96" s="702" t="e">
        <f t="shared" si="22"/>
        <v>#DIV/0!</v>
      </c>
      <c r="W96" s="703"/>
      <c r="X96" s="657"/>
      <c r="Y96" s="704"/>
      <c r="Z96" s="659" t="e">
        <f t="shared" si="23"/>
        <v>#DIV/0!</v>
      </c>
      <c r="AB96" s="661" t="e">
        <f t="shared" si="47"/>
        <v>#DIV/0!</v>
      </c>
      <c r="AC96" s="241" t="e">
        <f>V96/(1-AD33)+N("This is a comment: cell U points to Cost+Int per Unit cell")</f>
        <v>#DIV/0!</v>
      </c>
      <c r="AD96" s="662" t="e">
        <f t="shared" si="48"/>
        <v>#DIV/0!</v>
      </c>
      <c r="AF96" s="663" t="e">
        <f t="shared" si="49"/>
        <v>#DIV/0!</v>
      </c>
      <c r="AG96" s="664" t="e">
        <f t="shared" si="50"/>
        <v>#DIV/0!</v>
      </c>
      <c r="AH96" s="664" t="e">
        <f t="shared" si="51"/>
        <v>#DIV/0!</v>
      </c>
      <c r="AJ96" s="693" t="e">
        <f t="shared" si="24"/>
        <v>#DIV/0!</v>
      </c>
      <c r="AK96" s="703"/>
      <c r="AL96" s="327"/>
      <c r="AM96" s="150"/>
      <c r="AO96" s="694"/>
      <c r="AP96" s="668" t="e">
        <f t="shared" si="52"/>
        <v>#DIV/0!</v>
      </c>
      <c r="AR96" s="669">
        <v>0</v>
      </c>
      <c r="AS96" s="670">
        <v>0</v>
      </c>
      <c r="AT96" s="671">
        <v>0</v>
      </c>
      <c r="AU96" s="672">
        <v>0</v>
      </c>
      <c r="AW96" s="327"/>
      <c r="AX96" s="696"/>
      <c r="AY96" s="327"/>
      <c r="AZ96" s="150"/>
      <c r="BB96" s="705">
        <v>0</v>
      </c>
      <c r="BC96" s="676" t="e">
        <f t="shared" si="25"/>
        <v>#DIV/0!</v>
      </c>
      <c r="BD96" s="706" t="e">
        <f t="shared" si="26"/>
        <v>#DIV/0!</v>
      </c>
      <c r="BE96" s="704" t="e">
        <f t="shared" si="27"/>
        <v>#DIV/0!</v>
      </c>
      <c r="BF96" s="705">
        <v>0</v>
      </c>
      <c r="BG96" s="676" t="e">
        <f t="shared" si="28"/>
        <v>#DIV/0!</v>
      </c>
      <c r="BH96" s="706" t="e">
        <f t="shared" si="29"/>
        <v>#DIV/0!</v>
      </c>
      <c r="BI96" s="707" t="e">
        <f t="shared" si="30"/>
        <v>#DIV/0!</v>
      </c>
      <c r="BJ96" s="675">
        <v>0</v>
      </c>
      <c r="BK96" s="676" t="e">
        <f t="shared" si="31"/>
        <v>#DIV/0!</v>
      </c>
      <c r="BL96" s="677" t="e">
        <f t="shared" si="32"/>
        <v>#DIV/0!</v>
      </c>
      <c r="BM96" s="164" t="e">
        <f t="shared" si="33"/>
        <v>#DIV/0!</v>
      </c>
      <c r="BO96" s="708" t="e">
        <f t="shared" si="34"/>
        <v>#DIV/0!</v>
      </c>
      <c r="BP96" s="670" t="e">
        <f t="shared" si="53"/>
        <v>#DIV/0!</v>
      </c>
      <c r="BQ96" s="709" t="e">
        <f t="shared" si="35"/>
        <v>#DIV/0!</v>
      </c>
      <c r="BR96" s="681" t="e">
        <f t="shared" si="54"/>
        <v>#DIV/0!</v>
      </c>
      <c r="BS96" s="710" t="e">
        <f t="shared" si="36"/>
        <v>#DIV/0!</v>
      </c>
      <c r="BT96" s="683" t="e">
        <f t="shared" si="55"/>
        <v>#DIV/0!</v>
      </c>
      <c r="BV96" s="684" t="e">
        <f t="shared" si="37"/>
        <v>#DIV/0!</v>
      </c>
      <c r="BW96" s="685">
        <f t="shared" si="56"/>
        <v>0</v>
      </c>
      <c r="BX96" s="685" t="e">
        <f t="shared" si="57"/>
        <v>#DIV/0!</v>
      </c>
      <c r="BY96" s="149">
        <f t="shared" si="38"/>
        <v>1</v>
      </c>
      <c r="BZ96" s="686" t="e">
        <f t="shared" si="58"/>
        <v>#DIV/0!</v>
      </c>
      <c r="CI96" s="699">
        <f t="shared" si="42"/>
        <v>0</v>
      </c>
      <c r="CJ96" s="700">
        <f t="shared" si="43"/>
        <v>0</v>
      </c>
      <c r="CK96" s="700">
        <f t="shared" si="78"/>
        <v>0</v>
      </c>
      <c r="CL96" s="149">
        <v>1</v>
      </c>
      <c r="CM96" s="687">
        <f t="shared" si="63"/>
        <v>0</v>
      </c>
    </row>
    <row r="97" spans="2:98" s="11" customFormat="1">
      <c r="B97" s="688"/>
      <c r="C97" s="689">
        <v>63</v>
      </c>
      <c r="D97" s="690"/>
      <c r="E97" s="690"/>
      <c r="F97" s="691"/>
      <c r="G97" s="691"/>
      <c r="H97" s="692"/>
      <c r="I97" s="692"/>
      <c r="J97" s="692"/>
      <c r="K97" s="692"/>
      <c r="L97" s="692"/>
      <c r="M97" s="701"/>
      <c r="N97" s="701"/>
      <c r="O97" s="701"/>
      <c r="P97" s="701"/>
      <c r="Q97" s="701"/>
      <c r="R97" s="701"/>
      <c r="S97" s="701"/>
      <c r="T97" s="701">
        <f t="shared" si="79"/>
        <v>0</v>
      </c>
      <c r="U97" s="701">
        <f t="shared" si="80"/>
        <v>0</v>
      </c>
      <c r="V97" s="702" t="e">
        <f t="shared" si="22"/>
        <v>#DIV/0!</v>
      </c>
      <c r="W97" s="703"/>
      <c r="X97" s="657"/>
      <c r="Y97" s="704"/>
      <c r="Z97" s="659" t="e">
        <f t="shared" si="23"/>
        <v>#DIV/0!</v>
      </c>
      <c r="AB97" s="661" t="e">
        <f t="shared" si="47"/>
        <v>#DIV/0!</v>
      </c>
      <c r="AC97" s="241" t="e">
        <f>V97/(1-AD33)+N("This is a comment: cell U points to Cost+Int per Unit cell")</f>
        <v>#DIV/0!</v>
      </c>
      <c r="AD97" s="662" t="e">
        <f t="shared" si="48"/>
        <v>#DIV/0!</v>
      </c>
      <c r="AF97" s="663" t="e">
        <f t="shared" si="49"/>
        <v>#DIV/0!</v>
      </c>
      <c r="AG97" s="664" t="e">
        <f t="shared" si="50"/>
        <v>#DIV/0!</v>
      </c>
      <c r="AH97" s="664" t="e">
        <f t="shared" si="51"/>
        <v>#DIV/0!</v>
      </c>
      <c r="AJ97" s="693" t="e">
        <f t="shared" si="24"/>
        <v>#DIV/0!</v>
      </c>
      <c r="AK97" s="703"/>
      <c r="AL97" s="327"/>
      <c r="AM97" s="150"/>
      <c r="AO97" s="694"/>
      <c r="AP97" s="668" t="e">
        <f t="shared" si="52"/>
        <v>#DIV/0!</v>
      </c>
      <c r="AR97" s="669">
        <v>0</v>
      </c>
      <c r="AS97" s="670">
        <v>0</v>
      </c>
      <c r="AT97" s="671">
        <v>0</v>
      </c>
      <c r="AU97" s="672">
        <v>0</v>
      </c>
      <c r="AW97" s="327"/>
      <c r="AX97" s="696"/>
      <c r="AY97" s="327"/>
      <c r="AZ97" s="150"/>
      <c r="BB97" s="705">
        <v>0</v>
      </c>
      <c r="BC97" s="676" t="e">
        <f t="shared" si="25"/>
        <v>#DIV/0!</v>
      </c>
      <c r="BD97" s="706" t="e">
        <f t="shared" si="26"/>
        <v>#DIV/0!</v>
      </c>
      <c r="BE97" s="704" t="e">
        <f t="shared" si="27"/>
        <v>#DIV/0!</v>
      </c>
      <c r="BF97" s="705">
        <v>0</v>
      </c>
      <c r="BG97" s="676" t="e">
        <f t="shared" si="28"/>
        <v>#DIV/0!</v>
      </c>
      <c r="BH97" s="706" t="e">
        <f t="shared" si="29"/>
        <v>#DIV/0!</v>
      </c>
      <c r="BI97" s="707" t="e">
        <f t="shared" si="30"/>
        <v>#DIV/0!</v>
      </c>
      <c r="BJ97" s="675">
        <v>0</v>
      </c>
      <c r="BK97" s="676" t="e">
        <f t="shared" si="31"/>
        <v>#DIV/0!</v>
      </c>
      <c r="BL97" s="677" t="e">
        <f t="shared" si="32"/>
        <v>#DIV/0!</v>
      </c>
      <c r="BM97" s="164" t="e">
        <f t="shared" si="33"/>
        <v>#DIV/0!</v>
      </c>
      <c r="BO97" s="708" t="e">
        <f t="shared" si="34"/>
        <v>#DIV/0!</v>
      </c>
      <c r="BP97" s="670" t="e">
        <f t="shared" si="53"/>
        <v>#DIV/0!</v>
      </c>
      <c r="BQ97" s="709" t="e">
        <f t="shared" si="35"/>
        <v>#DIV/0!</v>
      </c>
      <c r="BR97" s="681" t="e">
        <f t="shared" si="54"/>
        <v>#DIV/0!</v>
      </c>
      <c r="BS97" s="710" t="e">
        <f t="shared" si="36"/>
        <v>#DIV/0!</v>
      </c>
      <c r="BT97" s="683" t="e">
        <f t="shared" si="55"/>
        <v>#DIV/0!</v>
      </c>
      <c r="BV97" s="684" t="e">
        <f t="shared" si="37"/>
        <v>#DIV/0!</v>
      </c>
      <c r="BW97" s="685">
        <f t="shared" si="56"/>
        <v>0</v>
      </c>
      <c r="BX97" s="685" t="e">
        <f t="shared" si="57"/>
        <v>#DIV/0!</v>
      </c>
      <c r="BY97" s="149">
        <f t="shared" si="38"/>
        <v>1</v>
      </c>
      <c r="BZ97" s="686" t="e">
        <f t="shared" si="58"/>
        <v>#DIV/0!</v>
      </c>
      <c r="CI97" s="699">
        <f t="shared" si="42"/>
        <v>0</v>
      </c>
      <c r="CJ97" s="700">
        <f t="shared" si="43"/>
        <v>0</v>
      </c>
      <c r="CK97" s="700">
        <f t="shared" si="78"/>
        <v>0</v>
      </c>
      <c r="CL97" s="149">
        <v>1</v>
      </c>
      <c r="CM97" s="687">
        <f t="shared" si="63"/>
        <v>0</v>
      </c>
    </row>
    <row r="98" spans="2:98" s="11" customFormat="1">
      <c r="B98" s="688"/>
      <c r="C98" s="689">
        <v>64</v>
      </c>
      <c r="D98" s="690"/>
      <c r="E98" s="690"/>
      <c r="F98" s="691"/>
      <c r="G98" s="691"/>
      <c r="H98" s="692"/>
      <c r="I98" s="692"/>
      <c r="J98" s="692"/>
      <c r="K98" s="692"/>
      <c r="L98" s="692"/>
      <c r="M98" s="701"/>
      <c r="N98" s="701"/>
      <c r="O98" s="701"/>
      <c r="P98" s="701"/>
      <c r="Q98" s="701"/>
      <c r="R98" s="701"/>
      <c r="S98" s="701"/>
      <c r="T98" s="701">
        <f t="shared" si="79"/>
        <v>0</v>
      </c>
      <c r="U98" s="701">
        <f t="shared" si="80"/>
        <v>0</v>
      </c>
      <c r="V98" s="702" t="e">
        <f t="shared" si="22"/>
        <v>#DIV/0!</v>
      </c>
      <c r="W98" s="703"/>
      <c r="X98" s="657"/>
      <c r="Y98" s="704"/>
      <c r="Z98" s="659" t="e">
        <f t="shared" si="23"/>
        <v>#DIV/0!</v>
      </c>
      <c r="AB98" s="661" t="e">
        <f t="shared" si="47"/>
        <v>#DIV/0!</v>
      </c>
      <c r="AC98" s="241" t="e">
        <f>V98/(1-AD33)+N("This is a comment: cell U points to Cost+Int per Unit cell")</f>
        <v>#DIV/0!</v>
      </c>
      <c r="AD98" s="662" t="e">
        <f t="shared" si="48"/>
        <v>#DIV/0!</v>
      </c>
      <c r="AF98" s="663" t="e">
        <f t="shared" si="49"/>
        <v>#DIV/0!</v>
      </c>
      <c r="AG98" s="664" t="e">
        <f t="shared" si="50"/>
        <v>#DIV/0!</v>
      </c>
      <c r="AH98" s="664" t="e">
        <f t="shared" si="51"/>
        <v>#DIV/0!</v>
      </c>
      <c r="AJ98" s="693" t="e">
        <f t="shared" si="24"/>
        <v>#DIV/0!</v>
      </c>
      <c r="AK98" s="703"/>
      <c r="AL98" s="327"/>
      <c r="AM98" s="150"/>
      <c r="AO98" s="694"/>
      <c r="AP98" s="668" t="e">
        <f t="shared" si="52"/>
        <v>#DIV/0!</v>
      </c>
      <c r="AR98" s="669">
        <v>0</v>
      </c>
      <c r="AS98" s="670">
        <v>0</v>
      </c>
      <c r="AT98" s="671">
        <v>0</v>
      </c>
      <c r="AU98" s="672">
        <v>0</v>
      </c>
      <c r="AW98" s="327"/>
      <c r="AX98" s="696"/>
      <c r="AY98" s="327"/>
      <c r="AZ98" s="150"/>
      <c r="BB98" s="705">
        <v>0</v>
      </c>
      <c r="BC98" s="676" t="e">
        <f t="shared" si="25"/>
        <v>#DIV/0!</v>
      </c>
      <c r="BD98" s="706" t="e">
        <f t="shared" si="26"/>
        <v>#DIV/0!</v>
      </c>
      <c r="BE98" s="704" t="e">
        <f t="shared" si="27"/>
        <v>#DIV/0!</v>
      </c>
      <c r="BF98" s="705">
        <v>0</v>
      </c>
      <c r="BG98" s="676" t="e">
        <f t="shared" si="28"/>
        <v>#DIV/0!</v>
      </c>
      <c r="BH98" s="706" t="e">
        <f t="shared" si="29"/>
        <v>#DIV/0!</v>
      </c>
      <c r="BI98" s="707" t="e">
        <f t="shared" si="30"/>
        <v>#DIV/0!</v>
      </c>
      <c r="BJ98" s="675">
        <v>0</v>
      </c>
      <c r="BK98" s="676" t="e">
        <f t="shared" si="31"/>
        <v>#DIV/0!</v>
      </c>
      <c r="BL98" s="677" t="e">
        <f t="shared" si="32"/>
        <v>#DIV/0!</v>
      </c>
      <c r="BM98" s="164" t="e">
        <f t="shared" si="33"/>
        <v>#DIV/0!</v>
      </c>
      <c r="BO98" s="708" t="e">
        <f t="shared" si="34"/>
        <v>#DIV/0!</v>
      </c>
      <c r="BP98" s="670" t="e">
        <f t="shared" si="53"/>
        <v>#DIV/0!</v>
      </c>
      <c r="BQ98" s="709" t="e">
        <f t="shared" si="35"/>
        <v>#DIV/0!</v>
      </c>
      <c r="BR98" s="681" t="e">
        <f t="shared" si="54"/>
        <v>#DIV/0!</v>
      </c>
      <c r="BS98" s="710" t="e">
        <f t="shared" si="36"/>
        <v>#DIV/0!</v>
      </c>
      <c r="BT98" s="683" t="e">
        <f t="shared" si="55"/>
        <v>#DIV/0!</v>
      </c>
      <c r="BV98" s="684" t="e">
        <f t="shared" si="37"/>
        <v>#DIV/0!</v>
      </c>
      <c r="BW98" s="685">
        <f t="shared" si="56"/>
        <v>0</v>
      </c>
      <c r="BX98" s="685" t="e">
        <f t="shared" si="57"/>
        <v>#DIV/0!</v>
      </c>
      <c r="BY98" s="149">
        <f t="shared" si="38"/>
        <v>1</v>
      </c>
      <c r="BZ98" s="686" t="e">
        <f t="shared" si="58"/>
        <v>#DIV/0!</v>
      </c>
      <c r="CI98" s="699">
        <f t="shared" si="42"/>
        <v>0</v>
      </c>
      <c r="CJ98" s="700">
        <f t="shared" si="43"/>
        <v>0</v>
      </c>
      <c r="CK98" s="700">
        <f t="shared" si="78"/>
        <v>0</v>
      </c>
      <c r="CL98" s="149">
        <v>1</v>
      </c>
      <c r="CM98" s="687">
        <f t="shared" si="63"/>
        <v>0</v>
      </c>
    </row>
    <row r="99" spans="2:98" s="11" customFormat="1">
      <c r="B99" s="688"/>
      <c r="C99" s="689">
        <v>65</v>
      </c>
      <c r="D99" s="690"/>
      <c r="E99" s="651"/>
      <c r="F99" s="691"/>
      <c r="G99" s="691"/>
      <c r="H99" s="692"/>
      <c r="I99" s="692"/>
      <c r="J99" s="692"/>
      <c r="K99" s="692"/>
      <c r="L99" s="692"/>
      <c r="M99" s="701"/>
      <c r="N99" s="701"/>
      <c r="O99" s="701"/>
      <c r="P99" s="701"/>
      <c r="Q99" s="701"/>
      <c r="R99" s="701"/>
      <c r="S99" s="701"/>
      <c r="T99" s="701">
        <f t="shared" si="79"/>
        <v>0</v>
      </c>
      <c r="U99" s="701">
        <f t="shared" si="80"/>
        <v>0</v>
      </c>
      <c r="V99" s="702" t="e">
        <f t="shared" si="22"/>
        <v>#DIV/0!</v>
      </c>
      <c r="W99" s="703"/>
      <c r="X99" s="657"/>
      <c r="Y99" s="704"/>
      <c r="Z99" s="659" t="e">
        <f t="shared" ref="Z99:Z162" si="81">(X99-U99)/X99</f>
        <v>#DIV/0!</v>
      </c>
      <c r="AB99" s="661" t="e">
        <f t="shared" si="47"/>
        <v>#DIV/0!</v>
      </c>
      <c r="AC99" s="241" t="e">
        <f>V99/(1-AD33)+N("This is a comment: cell U points to Cost+Int per Unit cell")</f>
        <v>#DIV/0!</v>
      </c>
      <c r="AD99" s="662" t="e">
        <f t="shared" si="48"/>
        <v>#DIV/0!</v>
      </c>
      <c r="AF99" s="663" t="e">
        <f t="shared" si="49"/>
        <v>#DIV/0!</v>
      </c>
      <c r="AG99" s="664" t="e">
        <f t="shared" si="50"/>
        <v>#DIV/0!</v>
      </c>
      <c r="AH99" s="664" t="e">
        <f t="shared" si="51"/>
        <v>#DIV/0!</v>
      </c>
      <c r="AJ99" s="712" t="e">
        <f t="shared" ref="AJ99:AJ162" si="82">(AH99-Y99)/Y99</f>
        <v>#DIV/0!</v>
      </c>
      <c r="AK99" s="703"/>
      <c r="AL99" s="327"/>
      <c r="AM99" s="150"/>
      <c r="AO99" s="694"/>
      <c r="AP99" s="668" t="e">
        <f t="shared" si="52"/>
        <v>#DIV/0!</v>
      </c>
      <c r="AR99" s="669">
        <v>0</v>
      </c>
      <c r="AS99" s="670">
        <v>0</v>
      </c>
      <c r="AT99" s="671">
        <v>0</v>
      </c>
      <c r="AU99" s="672">
        <v>0</v>
      </c>
      <c r="AW99" s="327"/>
      <c r="AX99" s="696"/>
      <c r="AY99" s="327"/>
      <c r="AZ99" s="150"/>
      <c r="BB99" s="705">
        <v>0</v>
      </c>
      <c r="BC99" s="676" t="e">
        <f t="shared" ref="BC99:BC162" si="83">BB99/L99</f>
        <v>#DIV/0!</v>
      </c>
      <c r="BD99" s="706" t="e">
        <f t="shared" ref="BD99:BD162" si="84">BB99+AG99</f>
        <v>#DIV/0!</v>
      </c>
      <c r="BE99" s="704" t="e">
        <f t="shared" ref="BE99:BE162" si="85">BD99/L99</f>
        <v>#DIV/0!</v>
      </c>
      <c r="BF99" s="705">
        <v>0</v>
      </c>
      <c r="BG99" s="676" t="e">
        <f t="shared" ref="BG99:BG162" si="86">BF99/L99</f>
        <v>#DIV/0!</v>
      </c>
      <c r="BH99" s="706" t="e">
        <f t="shared" ref="BH99:BH162" si="87">BF99+AG99</f>
        <v>#DIV/0!</v>
      </c>
      <c r="BI99" s="707" t="e">
        <f t="shared" ref="BI99:BI162" si="88">BH99/L99</f>
        <v>#DIV/0!</v>
      </c>
      <c r="BJ99" s="675">
        <v>0</v>
      </c>
      <c r="BK99" s="676" t="e">
        <f t="shared" ref="BK99:BK162" si="89">BJ99/L99</f>
        <v>#DIV/0!</v>
      </c>
      <c r="BL99" s="677" t="e">
        <f t="shared" ref="BL99:BL162" si="90">BJ99+AG99</f>
        <v>#DIV/0!</v>
      </c>
      <c r="BM99" s="164" t="e">
        <f t="shared" ref="BM99:BM162" si="91">BL99/L99</f>
        <v>#DIV/0!</v>
      </c>
      <c r="BO99" s="708" t="e">
        <f t="shared" ref="BO99:BO162" si="92">BP99*L99</f>
        <v>#DIV/0!</v>
      </c>
      <c r="BP99" s="670" t="e">
        <f t="shared" si="53"/>
        <v>#DIV/0!</v>
      </c>
      <c r="BQ99" s="709" t="e">
        <f t="shared" ref="BQ99:BQ162" si="93">BR99*L99</f>
        <v>#DIV/0!</v>
      </c>
      <c r="BR99" s="681" t="e">
        <f t="shared" si="54"/>
        <v>#DIV/0!</v>
      </c>
      <c r="BS99" s="710" t="e">
        <f t="shared" ref="BS99:BS162" si="94">BT99*L99</f>
        <v>#DIV/0!</v>
      </c>
      <c r="BT99" s="683" t="e">
        <f t="shared" si="55"/>
        <v>#DIV/0!</v>
      </c>
      <c r="BV99" s="684" t="e">
        <f t="shared" ref="BV99:BV162" si="95">AG99</f>
        <v>#DIV/0!</v>
      </c>
      <c r="BW99" s="685">
        <f t="shared" si="56"/>
        <v>0</v>
      </c>
      <c r="BX99" s="685" t="e">
        <f t="shared" si="57"/>
        <v>#DIV/0!</v>
      </c>
      <c r="BY99" s="149">
        <f t="shared" ref="BY99:BY162" si="96">CL99</f>
        <v>1</v>
      </c>
      <c r="BZ99" s="686" t="e">
        <f t="shared" si="58"/>
        <v>#DIV/0!</v>
      </c>
      <c r="CI99" s="699">
        <f t="shared" ref="CI99:CI162" si="97">X99</f>
        <v>0</v>
      </c>
      <c r="CJ99" s="700">
        <f t="shared" ref="CJ99:CJ162" si="98">U99</f>
        <v>0</v>
      </c>
      <c r="CK99" s="700">
        <f t="shared" si="78"/>
        <v>0</v>
      </c>
      <c r="CL99" s="149">
        <v>1</v>
      </c>
      <c r="CM99" s="687">
        <f t="shared" si="63"/>
        <v>0</v>
      </c>
    </row>
    <row r="100" spans="2:98" s="660" customFormat="1" ht="17.100000000000001" customHeight="1">
      <c r="B100" s="688"/>
      <c r="C100" s="689">
        <v>66</v>
      </c>
      <c r="D100" s="651"/>
      <c r="E100" s="651"/>
      <c r="F100" s="652"/>
      <c r="G100" s="652"/>
      <c r="H100" s="653"/>
      <c r="I100" s="653"/>
      <c r="J100" s="653"/>
      <c r="K100" s="653"/>
      <c r="L100" s="653"/>
      <c r="M100" s="654"/>
      <c r="N100" s="654"/>
      <c r="O100" s="654"/>
      <c r="P100" s="654"/>
      <c r="Q100" s="654"/>
      <c r="R100" s="654"/>
      <c r="S100" s="654"/>
      <c r="T100" s="654">
        <f t="shared" si="79"/>
        <v>0</v>
      </c>
      <c r="U100" s="654">
        <f t="shared" si="80"/>
        <v>0</v>
      </c>
      <c r="V100" s="655" t="e">
        <f t="shared" si="22"/>
        <v>#DIV/0!</v>
      </c>
      <c r="W100" s="656"/>
      <c r="X100" s="657"/>
      <c r="Y100" s="658"/>
      <c r="Z100" s="659" t="e">
        <f t="shared" si="81"/>
        <v>#DIV/0!</v>
      </c>
      <c r="AB100" s="661" t="e">
        <f t="shared" ref="AB100:AB163" si="99">AC100*L100</f>
        <v>#DIV/0!</v>
      </c>
      <c r="AC100" s="241" t="e">
        <f>V100/(1-AD33)+N("This is a comment: cell U points to Cost+Int per Unit cell")</f>
        <v>#DIV/0!</v>
      </c>
      <c r="AD100" s="662" t="e">
        <f t="shared" ref="AD100:AD163" si="100">(AB100-U100)/AB100</f>
        <v>#DIV/0!</v>
      </c>
      <c r="AE100" s="11"/>
      <c r="AF100" s="663" t="e">
        <f t="shared" ref="AF100:AF163" si="101">(AG100-U100)/AG100</f>
        <v>#DIV/0!</v>
      </c>
      <c r="AG100" s="664" t="e">
        <f t="shared" ref="AG100:AG163" si="102">AH100*L100</f>
        <v>#DIV/0!</v>
      </c>
      <c r="AH100" s="664" t="e">
        <f t="shared" ref="AH100:AH163" si="103">MROUND(AC100,0.005)</f>
        <v>#DIV/0!</v>
      </c>
      <c r="AJ100" s="693" t="e">
        <f t="shared" si="82"/>
        <v>#DIV/0!</v>
      </c>
      <c r="AK100" s="656"/>
      <c r="AL100" s="312"/>
      <c r="AM100" s="666"/>
      <c r="AO100" s="694"/>
      <c r="AP100" s="668" t="e">
        <f t="shared" ref="AP100:AP163" si="104">AO100/L100</f>
        <v>#DIV/0!</v>
      </c>
      <c r="AR100" s="669">
        <v>0</v>
      </c>
      <c r="AS100" s="670">
        <v>0</v>
      </c>
      <c r="AT100" s="671">
        <v>0</v>
      </c>
      <c r="AU100" s="672">
        <v>0</v>
      </c>
      <c r="AV100" s="356"/>
      <c r="AW100" s="327"/>
      <c r="AX100" s="696"/>
      <c r="AY100" s="327"/>
      <c r="AZ100" s="150"/>
      <c r="BA100" s="11"/>
      <c r="BB100" s="675">
        <v>0</v>
      </c>
      <c r="BC100" s="676" t="e">
        <f t="shared" si="83"/>
        <v>#DIV/0!</v>
      </c>
      <c r="BD100" s="677" t="e">
        <f t="shared" si="84"/>
        <v>#DIV/0!</v>
      </c>
      <c r="BE100" s="164" t="e">
        <f t="shared" si="85"/>
        <v>#DIV/0!</v>
      </c>
      <c r="BF100" s="675">
        <v>0</v>
      </c>
      <c r="BG100" s="676" t="e">
        <f t="shared" si="86"/>
        <v>#DIV/0!</v>
      </c>
      <c r="BH100" s="677" t="e">
        <f t="shared" si="87"/>
        <v>#DIV/0!</v>
      </c>
      <c r="BI100" s="678" t="e">
        <f t="shared" si="88"/>
        <v>#DIV/0!</v>
      </c>
      <c r="BJ100" s="675">
        <v>0</v>
      </c>
      <c r="BK100" s="676" t="e">
        <f t="shared" si="89"/>
        <v>#DIV/0!</v>
      </c>
      <c r="BL100" s="677" t="e">
        <f t="shared" si="90"/>
        <v>#DIV/0!</v>
      </c>
      <c r="BM100" s="164" t="e">
        <f t="shared" si="91"/>
        <v>#DIV/0!</v>
      </c>
      <c r="BN100" s="11"/>
      <c r="BO100" s="679" t="e">
        <f t="shared" si="92"/>
        <v>#DIV/0!</v>
      </c>
      <c r="BP100" s="670" t="e">
        <f t="shared" ref="BP100:BP163" si="105">MROUND(BE100,0.005)</f>
        <v>#DIV/0!</v>
      </c>
      <c r="BQ100" s="680" t="e">
        <f t="shared" si="93"/>
        <v>#DIV/0!</v>
      </c>
      <c r="BR100" s="681" t="e">
        <f t="shared" ref="BR100:BR163" si="106">MROUND(BI100,0.005)</f>
        <v>#DIV/0!</v>
      </c>
      <c r="BS100" s="698" t="e">
        <f t="shared" si="94"/>
        <v>#DIV/0!</v>
      </c>
      <c r="BT100" s="683" t="e">
        <f t="shared" ref="BT100:BT163" si="107">MROUND(BM100,0.005)</f>
        <v>#DIV/0!</v>
      </c>
      <c r="BV100" s="684" t="e">
        <f t="shared" si="95"/>
        <v>#DIV/0!</v>
      </c>
      <c r="BW100" s="685">
        <f t="shared" ref="BW100:BW163" si="108">U100</f>
        <v>0</v>
      </c>
      <c r="BX100" s="685" t="e">
        <f t="shared" ref="BX100:BX163" si="109">BV100-BW100</f>
        <v>#DIV/0!</v>
      </c>
      <c r="BY100" s="149">
        <f t="shared" si="96"/>
        <v>1</v>
      </c>
      <c r="BZ100" s="686" t="e">
        <f t="shared" ref="BZ100:BZ163" si="110">BX100*BY100</f>
        <v>#DIV/0!</v>
      </c>
      <c r="CA100" s="11"/>
      <c r="CB100" s="11"/>
      <c r="CC100" s="11"/>
      <c r="CD100" s="11"/>
      <c r="CE100" s="11"/>
      <c r="CF100" s="11"/>
      <c r="CG100" s="11"/>
      <c r="CH100" s="11"/>
      <c r="CI100" s="684">
        <f t="shared" si="97"/>
        <v>0</v>
      </c>
      <c r="CJ100" s="685">
        <f t="shared" si="98"/>
        <v>0</v>
      </c>
      <c r="CK100" s="685">
        <f>CI100-CJ100</f>
        <v>0</v>
      </c>
      <c r="CL100" s="149">
        <v>1</v>
      </c>
      <c r="CM100" s="687">
        <f t="shared" ref="CM100:CM163" si="111">CK100*CL100</f>
        <v>0</v>
      </c>
      <c r="CN100" s="11"/>
      <c r="CO100" s="11"/>
      <c r="CP100" s="11"/>
      <c r="CQ100" s="11"/>
      <c r="CR100" s="11"/>
      <c r="CS100" s="11"/>
      <c r="CT100" s="11"/>
    </row>
    <row r="101" spans="2:98" s="660" customFormat="1" ht="17.100000000000001" customHeight="1">
      <c r="B101" s="688"/>
      <c r="C101" s="689">
        <v>67</v>
      </c>
      <c r="D101" s="690"/>
      <c r="E101" s="690"/>
      <c r="F101" s="691"/>
      <c r="G101" s="691"/>
      <c r="H101" s="692"/>
      <c r="I101" s="692"/>
      <c r="J101" s="692"/>
      <c r="K101" s="692"/>
      <c r="L101" s="692"/>
      <c r="M101" s="654"/>
      <c r="N101" s="654"/>
      <c r="O101" s="654"/>
      <c r="P101" s="654"/>
      <c r="Q101" s="654"/>
      <c r="R101" s="654"/>
      <c r="S101" s="654"/>
      <c r="T101" s="654">
        <f t="shared" si="79"/>
        <v>0</v>
      </c>
      <c r="U101" s="654">
        <f t="shared" si="80"/>
        <v>0</v>
      </c>
      <c r="V101" s="655" t="e">
        <f t="shared" si="22"/>
        <v>#DIV/0!</v>
      </c>
      <c r="W101" s="656"/>
      <c r="X101" s="657"/>
      <c r="Y101" s="658"/>
      <c r="Z101" s="659" t="e">
        <f t="shared" si="81"/>
        <v>#DIV/0!</v>
      </c>
      <c r="AB101" s="661" t="e">
        <f t="shared" si="99"/>
        <v>#DIV/0!</v>
      </c>
      <c r="AC101" s="241" t="e">
        <f>V101/(1-AD33)+N("This is a comment: cell U points to Cost+Int per Unit cell")</f>
        <v>#DIV/0!</v>
      </c>
      <c r="AD101" s="662" t="e">
        <f t="shared" si="100"/>
        <v>#DIV/0!</v>
      </c>
      <c r="AE101" s="11"/>
      <c r="AF101" s="663" t="e">
        <f t="shared" si="101"/>
        <v>#DIV/0!</v>
      </c>
      <c r="AG101" s="664" t="e">
        <f t="shared" si="102"/>
        <v>#DIV/0!</v>
      </c>
      <c r="AH101" s="664" t="e">
        <f t="shared" si="103"/>
        <v>#DIV/0!</v>
      </c>
      <c r="AJ101" s="693" t="e">
        <f t="shared" si="82"/>
        <v>#DIV/0!</v>
      </c>
      <c r="AK101" s="656"/>
      <c r="AL101" s="327"/>
      <c r="AM101" s="150"/>
      <c r="AO101" s="694"/>
      <c r="AP101" s="668" t="e">
        <f t="shared" si="104"/>
        <v>#DIV/0!</v>
      </c>
      <c r="AR101" s="669">
        <v>0</v>
      </c>
      <c r="AS101" s="670">
        <v>0</v>
      </c>
      <c r="AT101" s="671">
        <v>0</v>
      </c>
      <c r="AU101" s="672">
        <v>0</v>
      </c>
      <c r="AV101" s="11"/>
      <c r="AW101" s="327"/>
      <c r="AX101" s="696"/>
      <c r="AY101" s="327"/>
      <c r="AZ101" s="150"/>
      <c r="BA101" s="11"/>
      <c r="BB101" s="675">
        <v>0</v>
      </c>
      <c r="BC101" s="676" t="e">
        <f t="shared" si="83"/>
        <v>#DIV/0!</v>
      </c>
      <c r="BD101" s="677" t="e">
        <f t="shared" si="84"/>
        <v>#DIV/0!</v>
      </c>
      <c r="BE101" s="658" t="e">
        <f t="shared" si="85"/>
        <v>#DIV/0!</v>
      </c>
      <c r="BF101" s="675">
        <v>0</v>
      </c>
      <c r="BG101" s="676" t="e">
        <f t="shared" si="86"/>
        <v>#DIV/0!</v>
      </c>
      <c r="BH101" s="677" t="e">
        <f t="shared" si="87"/>
        <v>#DIV/0!</v>
      </c>
      <c r="BI101" s="697" t="e">
        <f t="shared" si="88"/>
        <v>#DIV/0!</v>
      </c>
      <c r="BJ101" s="675">
        <v>0</v>
      </c>
      <c r="BK101" s="676" t="e">
        <f t="shared" si="89"/>
        <v>#DIV/0!</v>
      </c>
      <c r="BL101" s="677" t="e">
        <f t="shared" si="90"/>
        <v>#DIV/0!</v>
      </c>
      <c r="BM101" s="164" t="e">
        <f t="shared" si="91"/>
        <v>#DIV/0!</v>
      </c>
      <c r="BN101" s="11"/>
      <c r="BO101" s="669" t="e">
        <f t="shared" si="92"/>
        <v>#DIV/0!</v>
      </c>
      <c r="BP101" s="670" t="e">
        <f t="shared" si="105"/>
        <v>#DIV/0!</v>
      </c>
      <c r="BQ101" s="671" t="e">
        <f t="shared" si="93"/>
        <v>#DIV/0!</v>
      </c>
      <c r="BR101" s="681" t="e">
        <f t="shared" si="106"/>
        <v>#DIV/0!</v>
      </c>
      <c r="BS101" s="698" t="e">
        <f t="shared" si="94"/>
        <v>#DIV/0!</v>
      </c>
      <c r="BT101" s="683" t="e">
        <f t="shared" si="107"/>
        <v>#DIV/0!</v>
      </c>
      <c r="BV101" s="684" t="e">
        <f t="shared" si="95"/>
        <v>#DIV/0!</v>
      </c>
      <c r="BW101" s="685">
        <f t="shared" si="108"/>
        <v>0</v>
      </c>
      <c r="BX101" s="685" t="e">
        <f t="shared" si="109"/>
        <v>#DIV/0!</v>
      </c>
      <c r="BY101" s="149">
        <f t="shared" si="96"/>
        <v>1</v>
      </c>
      <c r="BZ101" s="686" t="e">
        <f t="shared" si="110"/>
        <v>#DIV/0!</v>
      </c>
      <c r="CA101" s="11"/>
      <c r="CB101" s="11"/>
      <c r="CC101" s="11"/>
      <c r="CD101" s="11"/>
      <c r="CE101" s="11"/>
      <c r="CF101" s="11"/>
      <c r="CG101" s="11"/>
      <c r="CH101" s="11"/>
      <c r="CI101" s="699">
        <f t="shared" si="97"/>
        <v>0</v>
      </c>
      <c r="CJ101" s="700">
        <f t="shared" si="98"/>
        <v>0</v>
      </c>
      <c r="CK101" s="700">
        <f t="shared" ref="CK101:CK112" si="112">CI101-CJ101</f>
        <v>0</v>
      </c>
      <c r="CL101" s="149">
        <v>1</v>
      </c>
      <c r="CM101" s="687">
        <f t="shared" si="111"/>
        <v>0</v>
      </c>
      <c r="CN101" s="11"/>
      <c r="CO101" s="11"/>
      <c r="CP101" s="11"/>
      <c r="CQ101" s="11"/>
      <c r="CR101" s="11"/>
      <c r="CS101" s="11"/>
      <c r="CT101" s="11"/>
    </row>
    <row r="102" spans="2:98" s="660" customFormat="1">
      <c r="B102" s="688"/>
      <c r="C102" s="689">
        <v>68</v>
      </c>
      <c r="D102" s="690"/>
      <c r="E102" s="690"/>
      <c r="F102" s="691"/>
      <c r="G102" s="691"/>
      <c r="H102" s="692"/>
      <c r="I102" s="692"/>
      <c r="J102" s="692"/>
      <c r="K102" s="692"/>
      <c r="L102" s="692"/>
      <c r="M102" s="654"/>
      <c r="N102" s="654"/>
      <c r="O102" s="654"/>
      <c r="P102" s="654"/>
      <c r="Q102" s="654"/>
      <c r="R102" s="654"/>
      <c r="S102" s="654"/>
      <c r="T102" s="654">
        <f t="shared" si="79"/>
        <v>0</v>
      </c>
      <c r="U102" s="654">
        <f t="shared" si="80"/>
        <v>0</v>
      </c>
      <c r="V102" s="655" t="e">
        <f t="shared" si="22"/>
        <v>#DIV/0!</v>
      </c>
      <c r="W102" s="656"/>
      <c r="X102" s="657"/>
      <c r="Y102" s="658"/>
      <c r="Z102" s="659" t="e">
        <f t="shared" si="81"/>
        <v>#DIV/0!</v>
      </c>
      <c r="AB102" s="661" t="e">
        <f t="shared" si="99"/>
        <v>#DIV/0!</v>
      </c>
      <c r="AC102" s="241" t="e">
        <f>V102/(1-AD33)+N("This is a comment: cell U points to Cost+Int per Unit cell")</f>
        <v>#DIV/0!</v>
      </c>
      <c r="AD102" s="662" t="e">
        <f t="shared" si="100"/>
        <v>#DIV/0!</v>
      </c>
      <c r="AE102" s="11"/>
      <c r="AF102" s="663" t="e">
        <f t="shared" si="101"/>
        <v>#DIV/0!</v>
      </c>
      <c r="AG102" s="664" t="e">
        <f t="shared" si="102"/>
        <v>#DIV/0!</v>
      </c>
      <c r="AH102" s="664" t="e">
        <f t="shared" si="103"/>
        <v>#DIV/0!</v>
      </c>
      <c r="AJ102" s="693" t="e">
        <f t="shared" si="82"/>
        <v>#DIV/0!</v>
      </c>
      <c r="AK102" s="656"/>
      <c r="AL102" s="327"/>
      <c r="AM102" s="150"/>
      <c r="AO102" s="694"/>
      <c r="AP102" s="668" t="e">
        <f t="shared" si="104"/>
        <v>#DIV/0!</v>
      </c>
      <c r="AR102" s="669">
        <v>0</v>
      </c>
      <c r="AS102" s="670">
        <v>0</v>
      </c>
      <c r="AT102" s="671">
        <v>0</v>
      </c>
      <c r="AU102" s="672">
        <v>0</v>
      </c>
      <c r="AV102" s="11"/>
      <c r="AW102" s="327"/>
      <c r="AX102" s="696"/>
      <c r="AY102" s="327"/>
      <c r="AZ102" s="150"/>
      <c r="BA102" s="11"/>
      <c r="BB102" s="675">
        <v>0</v>
      </c>
      <c r="BC102" s="676" t="e">
        <f t="shared" si="83"/>
        <v>#DIV/0!</v>
      </c>
      <c r="BD102" s="677" t="e">
        <f t="shared" si="84"/>
        <v>#DIV/0!</v>
      </c>
      <c r="BE102" s="658" t="e">
        <f t="shared" si="85"/>
        <v>#DIV/0!</v>
      </c>
      <c r="BF102" s="675">
        <v>0</v>
      </c>
      <c r="BG102" s="676" t="e">
        <f t="shared" si="86"/>
        <v>#DIV/0!</v>
      </c>
      <c r="BH102" s="677" t="e">
        <f t="shared" si="87"/>
        <v>#DIV/0!</v>
      </c>
      <c r="BI102" s="697" t="e">
        <f t="shared" si="88"/>
        <v>#DIV/0!</v>
      </c>
      <c r="BJ102" s="675">
        <v>0</v>
      </c>
      <c r="BK102" s="676" t="e">
        <f t="shared" si="89"/>
        <v>#DIV/0!</v>
      </c>
      <c r="BL102" s="677" t="e">
        <f t="shared" si="90"/>
        <v>#DIV/0!</v>
      </c>
      <c r="BM102" s="164" t="e">
        <f t="shared" si="91"/>
        <v>#DIV/0!</v>
      </c>
      <c r="BN102" s="11"/>
      <c r="BO102" s="669" t="e">
        <f t="shared" si="92"/>
        <v>#DIV/0!</v>
      </c>
      <c r="BP102" s="670" t="e">
        <f t="shared" si="105"/>
        <v>#DIV/0!</v>
      </c>
      <c r="BQ102" s="671" t="e">
        <f t="shared" si="93"/>
        <v>#DIV/0!</v>
      </c>
      <c r="BR102" s="681" t="e">
        <f t="shared" si="106"/>
        <v>#DIV/0!</v>
      </c>
      <c r="BS102" s="698" t="e">
        <f t="shared" si="94"/>
        <v>#DIV/0!</v>
      </c>
      <c r="BT102" s="683" t="e">
        <f t="shared" si="107"/>
        <v>#DIV/0!</v>
      </c>
      <c r="BV102" s="684" t="e">
        <f t="shared" si="95"/>
        <v>#DIV/0!</v>
      </c>
      <c r="BW102" s="685">
        <f t="shared" si="108"/>
        <v>0</v>
      </c>
      <c r="BX102" s="685" t="e">
        <f t="shared" si="109"/>
        <v>#DIV/0!</v>
      </c>
      <c r="BY102" s="149">
        <f t="shared" si="96"/>
        <v>1</v>
      </c>
      <c r="BZ102" s="686" t="e">
        <f t="shared" si="110"/>
        <v>#DIV/0!</v>
      </c>
      <c r="CA102" s="11"/>
      <c r="CB102" s="11"/>
      <c r="CC102" s="11"/>
      <c r="CD102" s="11"/>
      <c r="CE102" s="11"/>
      <c r="CF102" s="11"/>
      <c r="CG102" s="11"/>
      <c r="CH102" s="11"/>
      <c r="CI102" s="699">
        <f t="shared" si="97"/>
        <v>0</v>
      </c>
      <c r="CJ102" s="700">
        <f t="shared" si="98"/>
        <v>0</v>
      </c>
      <c r="CK102" s="700">
        <f t="shared" si="112"/>
        <v>0</v>
      </c>
      <c r="CL102" s="149">
        <v>1</v>
      </c>
      <c r="CM102" s="687">
        <f t="shared" si="111"/>
        <v>0</v>
      </c>
      <c r="CN102" s="11"/>
      <c r="CO102" s="11"/>
      <c r="CP102" s="11"/>
      <c r="CQ102" s="11"/>
      <c r="CR102" s="11"/>
      <c r="CS102" s="11"/>
      <c r="CT102" s="11"/>
    </row>
    <row r="103" spans="2:98" s="11" customFormat="1" ht="16.5" customHeight="1">
      <c r="B103" s="688"/>
      <c r="C103" s="689">
        <v>69</v>
      </c>
      <c r="D103" s="690"/>
      <c r="E103" s="690"/>
      <c r="F103" s="691"/>
      <c r="G103" s="691"/>
      <c r="H103" s="692"/>
      <c r="I103" s="692"/>
      <c r="J103" s="692"/>
      <c r="K103" s="692"/>
      <c r="L103" s="692"/>
      <c r="M103" s="654"/>
      <c r="N103" s="654"/>
      <c r="O103" s="654"/>
      <c r="P103" s="654"/>
      <c r="Q103" s="654"/>
      <c r="R103" s="654"/>
      <c r="S103" s="654"/>
      <c r="T103" s="654">
        <f>SUM(M103:S103)</f>
        <v>0</v>
      </c>
      <c r="U103" s="654">
        <f>(SUM(M103:S103))*1.006</f>
        <v>0</v>
      </c>
      <c r="V103" s="655" t="e">
        <f t="shared" si="22"/>
        <v>#DIV/0!</v>
      </c>
      <c r="W103" s="656"/>
      <c r="X103" s="657"/>
      <c r="Y103" s="658"/>
      <c r="Z103" s="659" t="e">
        <f t="shared" si="81"/>
        <v>#DIV/0!</v>
      </c>
      <c r="AB103" s="661" t="e">
        <f t="shared" si="99"/>
        <v>#DIV/0!</v>
      </c>
      <c r="AC103" s="241" t="e">
        <f>V103/(1-AD33)+N("This is a comment: cell U points to Cost+Int per Unit cell")</f>
        <v>#DIV/0!</v>
      </c>
      <c r="AD103" s="662" t="e">
        <f t="shared" si="100"/>
        <v>#DIV/0!</v>
      </c>
      <c r="AF103" s="663" t="e">
        <f t="shared" si="101"/>
        <v>#DIV/0!</v>
      </c>
      <c r="AG103" s="664" t="e">
        <f t="shared" si="102"/>
        <v>#DIV/0!</v>
      </c>
      <c r="AH103" s="664" t="e">
        <f t="shared" si="103"/>
        <v>#DIV/0!</v>
      </c>
      <c r="AJ103" s="693" t="e">
        <f t="shared" si="82"/>
        <v>#DIV/0!</v>
      </c>
      <c r="AK103" s="656"/>
      <c r="AL103" s="327"/>
      <c r="AM103" s="150"/>
      <c r="AO103" s="694"/>
      <c r="AP103" s="668" t="e">
        <f t="shared" si="104"/>
        <v>#DIV/0!</v>
      </c>
      <c r="AR103" s="669">
        <v>0</v>
      </c>
      <c r="AS103" s="670">
        <v>0</v>
      </c>
      <c r="AT103" s="671">
        <v>0</v>
      </c>
      <c r="AU103" s="672">
        <v>0</v>
      </c>
      <c r="AW103" s="327"/>
      <c r="AX103" s="696"/>
      <c r="AY103" s="327"/>
      <c r="AZ103" s="150"/>
      <c r="BB103" s="675">
        <v>0</v>
      </c>
      <c r="BC103" s="676" t="e">
        <f t="shared" si="83"/>
        <v>#DIV/0!</v>
      </c>
      <c r="BD103" s="677" t="e">
        <f t="shared" si="84"/>
        <v>#DIV/0!</v>
      </c>
      <c r="BE103" s="658" t="e">
        <f t="shared" si="85"/>
        <v>#DIV/0!</v>
      </c>
      <c r="BF103" s="675">
        <v>0</v>
      </c>
      <c r="BG103" s="676" t="e">
        <f t="shared" si="86"/>
        <v>#DIV/0!</v>
      </c>
      <c r="BH103" s="677" t="e">
        <f t="shared" si="87"/>
        <v>#DIV/0!</v>
      </c>
      <c r="BI103" s="697" t="e">
        <f t="shared" si="88"/>
        <v>#DIV/0!</v>
      </c>
      <c r="BJ103" s="675">
        <v>0</v>
      </c>
      <c r="BK103" s="676" t="e">
        <f t="shared" si="89"/>
        <v>#DIV/0!</v>
      </c>
      <c r="BL103" s="677" t="e">
        <f t="shared" si="90"/>
        <v>#DIV/0!</v>
      </c>
      <c r="BM103" s="164" t="e">
        <f t="shared" si="91"/>
        <v>#DIV/0!</v>
      </c>
      <c r="BO103" s="669" t="e">
        <f t="shared" si="92"/>
        <v>#DIV/0!</v>
      </c>
      <c r="BP103" s="670" t="e">
        <f t="shared" si="105"/>
        <v>#DIV/0!</v>
      </c>
      <c r="BQ103" s="671" t="e">
        <f t="shared" si="93"/>
        <v>#DIV/0!</v>
      </c>
      <c r="BR103" s="681" t="e">
        <f t="shared" si="106"/>
        <v>#DIV/0!</v>
      </c>
      <c r="BS103" s="698" t="e">
        <f t="shared" si="94"/>
        <v>#DIV/0!</v>
      </c>
      <c r="BT103" s="683" t="e">
        <f t="shared" si="107"/>
        <v>#DIV/0!</v>
      </c>
      <c r="BV103" s="684" t="e">
        <f t="shared" si="95"/>
        <v>#DIV/0!</v>
      </c>
      <c r="BW103" s="685">
        <f t="shared" si="108"/>
        <v>0</v>
      </c>
      <c r="BX103" s="685" t="e">
        <f t="shared" si="109"/>
        <v>#DIV/0!</v>
      </c>
      <c r="BY103" s="149">
        <f t="shared" si="96"/>
        <v>1</v>
      </c>
      <c r="BZ103" s="686" t="e">
        <f t="shared" si="110"/>
        <v>#DIV/0!</v>
      </c>
      <c r="CI103" s="699">
        <f t="shared" si="97"/>
        <v>0</v>
      </c>
      <c r="CJ103" s="700">
        <f t="shared" si="98"/>
        <v>0</v>
      </c>
      <c r="CK103" s="700">
        <f t="shared" si="112"/>
        <v>0</v>
      </c>
      <c r="CL103" s="149">
        <v>1</v>
      </c>
      <c r="CM103" s="687">
        <f t="shared" si="111"/>
        <v>0</v>
      </c>
    </row>
    <row r="104" spans="2:98" s="11" customFormat="1">
      <c r="B104" s="688"/>
      <c r="C104" s="689">
        <v>70</v>
      </c>
      <c r="D104" s="690"/>
      <c r="E104" s="690"/>
      <c r="F104" s="691"/>
      <c r="G104" s="691"/>
      <c r="H104" s="692"/>
      <c r="I104" s="692"/>
      <c r="J104" s="692"/>
      <c r="K104" s="692"/>
      <c r="L104" s="692"/>
      <c r="M104" s="654"/>
      <c r="N104" s="654"/>
      <c r="O104" s="654"/>
      <c r="P104" s="654"/>
      <c r="Q104" s="654"/>
      <c r="R104" s="654"/>
      <c r="S104" s="654"/>
      <c r="T104" s="654">
        <f t="shared" ref="T104:T115" si="113">SUM(M104:S104)</f>
        <v>0</v>
      </c>
      <c r="U104" s="654">
        <f t="shared" ref="U104:U115" si="114">(SUM(M104:S104))*1.006</f>
        <v>0</v>
      </c>
      <c r="V104" s="655" t="e">
        <f t="shared" si="22"/>
        <v>#DIV/0!</v>
      </c>
      <c r="W104" s="656"/>
      <c r="X104" s="657"/>
      <c r="Y104" s="658"/>
      <c r="Z104" s="659" t="e">
        <f t="shared" si="81"/>
        <v>#DIV/0!</v>
      </c>
      <c r="AB104" s="661" t="e">
        <f t="shared" si="99"/>
        <v>#DIV/0!</v>
      </c>
      <c r="AC104" s="241" t="e">
        <f>V104/(1-AD33)+N("This is a comment: cell U points to Cost+Int per Unit cell")</f>
        <v>#DIV/0!</v>
      </c>
      <c r="AD104" s="662" t="e">
        <f t="shared" si="100"/>
        <v>#DIV/0!</v>
      </c>
      <c r="AF104" s="663" t="e">
        <f t="shared" si="101"/>
        <v>#DIV/0!</v>
      </c>
      <c r="AG104" s="664" t="e">
        <f t="shared" si="102"/>
        <v>#DIV/0!</v>
      </c>
      <c r="AH104" s="664" t="e">
        <f t="shared" si="103"/>
        <v>#DIV/0!</v>
      </c>
      <c r="AJ104" s="693" t="e">
        <f t="shared" si="82"/>
        <v>#DIV/0!</v>
      </c>
      <c r="AK104" s="656"/>
      <c r="AL104" s="327"/>
      <c r="AM104" s="150"/>
      <c r="AO104" s="694"/>
      <c r="AP104" s="668" t="e">
        <f t="shared" si="104"/>
        <v>#DIV/0!</v>
      </c>
      <c r="AR104" s="669">
        <v>0</v>
      </c>
      <c r="AS104" s="670">
        <v>0</v>
      </c>
      <c r="AT104" s="671">
        <v>0</v>
      </c>
      <c r="AU104" s="672">
        <v>0</v>
      </c>
      <c r="AW104" s="327"/>
      <c r="AX104" s="696"/>
      <c r="AY104" s="327"/>
      <c r="AZ104" s="150"/>
      <c r="BB104" s="675">
        <v>0</v>
      </c>
      <c r="BC104" s="676" t="e">
        <f t="shared" si="83"/>
        <v>#DIV/0!</v>
      </c>
      <c r="BD104" s="677" t="e">
        <f t="shared" si="84"/>
        <v>#DIV/0!</v>
      </c>
      <c r="BE104" s="658" t="e">
        <f t="shared" si="85"/>
        <v>#DIV/0!</v>
      </c>
      <c r="BF104" s="675">
        <v>0</v>
      </c>
      <c r="BG104" s="676" t="e">
        <f t="shared" si="86"/>
        <v>#DIV/0!</v>
      </c>
      <c r="BH104" s="677" t="e">
        <f t="shared" si="87"/>
        <v>#DIV/0!</v>
      </c>
      <c r="BI104" s="697" t="e">
        <f t="shared" si="88"/>
        <v>#DIV/0!</v>
      </c>
      <c r="BJ104" s="675">
        <v>0</v>
      </c>
      <c r="BK104" s="676" t="e">
        <f t="shared" si="89"/>
        <v>#DIV/0!</v>
      </c>
      <c r="BL104" s="677" t="e">
        <f t="shared" si="90"/>
        <v>#DIV/0!</v>
      </c>
      <c r="BM104" s="164" t="e">
        <f t="shared" si="91"/>
        <v>#DIV/0!</v>
      </c>
      <c r="BO104" s="669" t="e">
        <f t="shared" si="92"/>
        <v>#DIV/0!</v>
      </c>
      <c r="BP104" s="670" t="e">
        <f t="shared" si="105"/>
        <v>#DIV/0!</v>
      </c>
      <c r="BQ104" s="671" t="e">
        <f t="shared" si="93"/>
        <v>#DIV/0!</v>
      </c>
      <c r="BR104" s="681" t="e">
        <f t="shared" si="106"/>
        <v>#DIV/0!</v>
      </c>
      <c r="BS104" s="698" t="e">
        <f t="shared" si="94"/>
        <v>#DIV/0!</v>
      </c>
      <c r="BT104" s="683" t="e">
        <f t="shared" si="107"/>
        <v>#DIV/0!</v>
      </c>
      <c r="BV104" s="684" t="e">
        <f t="shared" si="95"/>
        <v>#DIV/0!</v>
      </c>
      <c r="BW104" s="685">
        <f t="shared" si="108"/>
        <v>0</v>
      </c>
      <c r="BX104" s="685" t="e">
        <f t="shared" si="109"/>
        <v>#DIV/0!</v>
      </c>
      <c r="BY104" s="149">
        <f t="shared" si="96"/>
        <v>1</v>
      </c>
      <c r="BZ104" s="686" t="e">
        <f t="shared" si="110"/>
        <v>#DIV/0!</v>
      </c>
      <c r="CI104" s="699">
        <f t="shared" si="97"/>
        <v>0</v>
      </c>
      <c r="CJ104" s="700">
        <f t="shared" si="98"/>
        <v>0</v>
      </c>
      <c r="CK104" s="700">
        <f t="shared" si="112"/>
        <v>0</v>
      </c>
      <c r="CL104" s="149">
        <v>1</v>
      </c>
      <c r="CM104" s="687">
        <f t="shared" si="111"/>
        <v>0</v>
      </c>
    </row>
    <row r="105" spans="2:98" s="11" customFormat="1">
      <c r="B105" s="688"/>
      <c r="C105" s="689">
        <v>71</v>
      </c>
      <c r="D105" s="690"/>
      <c r="E105" s="690"/>
      <c r="F105" s="691"/>
      <c r="G105" s="691"/>
      <c r="H105" s="692"/>
      <c r="I105" s="692"/>
      <c r="J105" s="692"/>
      <c r="K105" s="692"/>
      <c r="L105" s="692"/>
      <c r="M105" s="654"/>
      <c r="N105" s="654"/>
      <c r="O105" s="654"/>
      <c r="P105" s="654"/>
      <c r="Q105" s="654"/>
      <c r="R105" s="654"/>
      <c r="S105" s="654"/>
      <c r="T105" s="654">
        <f t="shared" si="113"/>
        <v>0</v>
      </c>
      <c r="U105" s="654">
        <f t="shared" si="114"/>
        <v>0</v>
      </c>
      <c r="V105" s="655" t="e">
        <f t="shared" si="22"/>
        <v>#DIV/0!</v>
      </c>
      <c r="W105" s="656"/>
      <c r="X105" s="657"/>
      <c r="Y105" s="658"/>
      <c r="Z105" s="659" t="e">
        <f t="shared" si="81"/>
        <v>#DIV/0!</v>
      </c>
      <c r="AB105" s="661" t="e">
        <f t="shared" si="99"/>
        <v>#DIV/0!</v>
      </c>
      <c r="AC105" s="241" t="e">
        <f>V105/(1-AD33)+N("This is a comment: cell U points to Cost+Int per Unit cell")</f>
        <v>#DIV/0!</v>
      </c>
      <c r="AD105" s="662" t="e">
        <f t="shared" si="100"/>
        <v>#DIV/0!</v>
      </c>
      <c r="AF105" s="663" t="e">
        <f t="shared" si="101"/>
        <v>#DIV/0!</v>
      </c>
      <c r="AG105" s="664" t="e">
        <f t="shared" si="102"/>
        <v>#DIV/0!</v>
      </c>
      <c r="AH105" s="664" t="e">
        <f t="shared" si="103"/>
        <v>#DIV/0!</v>
      </c>
      <c r="AJ105" s="693" t="e">
        <f t="shared" si="82"/>
        <v>#DIV/0!</v>
      </c>
      <c r="AK105" s="656"/>
      <c r="AL105" s="327"/>
      <c r="AM105" s="150"/>
      <c r="AO105" s="694"/>
      <c r="AP105" s="668" t="e">
        <f t="shared" si="104"/>
        <v>#DIV/0!</v>
      </c>
      <c r="AR105" s="669">
        <v>0</v>
      </c>
      <c r="AS105" s="670">
        <v>0</v>
      </c>
      <c r="AT105" s="671">
        <v>0</v>
      </c>
      <c r="AU105" s="672">
        <v>0</v>
      </c>
      <c r="AW105" s="327"/>
      <c r="AX105" s="696"/>
      <c r="AY105" s="327"/>
      <c r="AZ105" s="150"/>
      <c r="BB105" s="675">
        <v>0</v>
      </c>
      <c r="BC105" s="676" t="e">
        <f t="shared" si="83"/>
        <v>#DIV/0!</v>
      </c>
      <c r="BD105" s="677" t="e">
        <f t="shared" si="84"/>
        <v>#DIV/0!</v>
      </c>
      <c r="BE105" s="658" t="e">
        <f t="shared" si="85"/>
        <v>#DIV/0!</v>
      </c>
      <c r="BF105" s="675">
        <v>0</v>
      </c>
      <c r="BG105" s="676" t="e">
        <f t="shared" si="86"/>
        <v>#DIV/0!</v>
      </c>
      <c r="BH105" s="677" t="e">
        <f t="shared" si="87"/>
        <v>#DIV/0!</v>
      </c>
      <c r="BI105" s="697" t="e">
        <f t="shared" si="88"/>
        <v>#DIV/0!</v>
      </c>
      <c r="BJ105" s="675">
        <v>0</v>
      </c>
      <c r="BK105" s="676" t="e">
        <f t="shared" si="89"/>
        <v>#DIV/0!</v>
      </c>
      <c r="BL105" s="677" t="e">
        <f t="shared" si="90"/>
        <v>#DIV/0!</v>
      </c>
      <c r="BM105" s="164" t="e">
        <f t="shared" si="91"/>
        <v>#DIV/0!</v>
      </c>
      <c r="BO105" s="669" t="e">
        <f t="shared" si="92"/>
        <v>#DIV/0!</v>
      </c>
      <c r="BP105" s="670" t="e">
        <f t="shared" si="105"/>
        <v>#DIV/0!</v>
      </c>
      <c r="BQ105" s="671" t="e">
        <f t="shared" si="93"/>
        <v>#DIV/0!</v>
      </c>
      <c r="BR105" s="681" t="e">
        <f t="shared" si="106"/>
        <v>#DIV/0!</v>
      </c>
      <c r="BS105" s="698" t="e">
        <f t="shared" si="94"/>
        <v>#DIV/0!</v>
      </c>
      <c r="BT105" s="683" t="e">
        <f t="shared" si="107"/>
        <v>#DIV/0!</v>
      </c>
      <c r="BV105" s="684" t="e">
        <f t="shared" si="95"/>
        <v>#DIV/0!</v>
      </c>
      <c r="BW105" s="685">
        <f t="shared" si="108"/>
        <v>0</v>
      </c>
      <c r="BX105" s="685" t="e">
        <f t="shared" si="109"/>
        <v>#DIV/0!</v>
      </c>
      <c r="BY105" s="149">
        <f t="shared" si="96"/>
        <v>1</v>
      </c>
      <c r="BZ105" s="686" t="e">
        <f t="shared" si="110"/>
        <v>#DIV/0!</v>
      </c>
      <c r="CI105" s="699">
        <f t="shared" si="97"/>
        <v>0</v>
      </c>
      <c r="CJ105" s="700">
        <f t="shared" si="98"/>
        <v>0</v>
      </c>
      <c r="CK105" s="700">
        <f t="shared" si="112"/>
        <v>0</v>
      </c>
      <c r="CL105" s="149">
        <v>1</v>
      </c>
      <c r="CM105" s="687">
        <f t="shared" si="111"/>
        <v>0</v>
      </c>
    </row>
    <row r="106" spans="2:98" s="11" customFormat="1">
      <c r="B106" s="688"/>
      <c r="C106" s="689">
        <v>72</v>
      </c>
      <c r="D106" s="690"/>
      <c r="E106" s="690"/>
      <c r="F106" s="691"/>
      <c r="G106" s="691"/>
      <c r="H106" s="692"/>
      <c r="I106" s="692"/>
      <c r="J106" s="692"/>
      <c r="K106" s="692"/>
      <c r="L106" s="692"/>
      <c r="M106" s="654"/>
      <c r="N106" s="654"/>
      <c r="O106" s="654"/>
      <c r="P106" s="654"/>
      <c r="Q106" s="654"/>
      <c r="R106" s="654"/>
      <c r="S106" s="654"/>
      <c r="T106" s="654">
        <f t="shared" si="113"/>
        <v>0</v>
      </c>
      <c r="U106" s="654">
        <f t="shared" si="114"/>
        <v>0</v>
      </c>
      <c r="V106" s="655" t="e">
        <f t="shared" si="22"/>
        <v>#DIV/0!</v>
      </c>
      <c r="W106" s="656"/>
      <c r="X106" s="657"/>
      <c r="Y106" s="658"/>
      <c r="Z106" s="659" t="e">
        <f t="shared" si="81"/>
        <v>#DIV/0!</v>
      </c>
      <c r="AB106" s="661" t="e">
        <f t="shared" si="99"/>
        <v>#DIV/0!</v>
      </c>
      <c r="AC106" s="241" t="e">
        <f>V106/(1-AD33)+N("This is a comment: cell U points to Cost+Int per Unit cell")</f>
        <v>#DIV/0!</v>
      </c>
      <c r="AD106" s="662" t="e">
        <f t="shared" si="100"/>
        <v>#DIV/0!</v>
      </c>
      <c r="AF106" s="663" t="e">
        <f t="shared" si="101"/>
        <v>#DIV/0!</v>
      </c>
      <c r="AG106" s="664" t="e">
        <f t="shared" si="102"/>
        <v>#DIV/0!</v>
      </c>
      <c r="AH106" s="664" t="e">
        <f t="shared" si="103"/>
        <v>#DIV/0!</v>
      </c>
      <c r="AJ106" s="693" t="e">
        <f t="shared" si="82"/>
        <v>#DIV/0!</v>
      </c>
      <c r="AK106" s="656"/>
      <c r="AL106" s="327"/>
      <c r="AM106" s="150"/>
      <c r="AO106" s="694"/>
      <c r="AP106" s="668" t="e">
        <f t="shared" si="104"/>
        <v>#DIV/0!</v>
      </c>
      <c r="AR106" s="669">
        <v>0</v>
      </c>
      <c r="AS106" s="670">
        <v>0</v>
      </c>
      <c r="AT106" s="671">
        <v>0</v>
      </c>
      <c r="AU106" s="672">
        <v>0</v>
      </c>
      <c r="AW106" s="327"/>
      <c r="AX106" s="696"/>
      <c r="AY106" s="327"/>
      <c r="AZ106" s="150"/>
      <c r="BB106" s="675">
        <v>0</v>
      </c>
      <c r="BC106" s="676" t="e">
        <f t="shared" si="83"/>
        <v>#DIV/0!</v>
      </c>
      <c r="BD106" s="677" t="e">
        <f t="shared" si="84"/>
        <v>#DIV/0!</v>
      </c>
      <c r="BE106" s="658" t="e">
        <f t="shared" si="85"/>
        <v>#DIV/0!</v>
      </c>
      <c r="BF106" s="675">
        <v>0</v>
      </c>
      <c r="BG106" s="676" t="e">
        <f t="shared" si="86"/>
        <v>#DIV/0!</v>
      </c>
      <c r="BH106" s="677" t="e">
        <f t="shared" si="87"/>
        <v>#DIV/0!</v>
      </c>
      <c r="BI106" s="697" t="e">
        <f t="shared" si="88"/>
        <v>#DIV/0!</v>
      </c>
      <c r="BJ106" s="675">
        <v>0</v>
      </c>
      <c r="BK106" s="676" t="e">
        <f t="shared" si="89"/>
        <v>#DIV/0!</v>
      </c>
      <c r="BL106" s="677" t="e">
        <f t="shared" si="90"/>
        <v>#DIV/0!</v>
      </c>
      <c r="BM106" s="164" t="e">
        <f t="shared" si="91"/>
        <v>#DIV/0!</v>
      </c>
      <c r="BO106" s="669" t="e">
        <f t="shared" si="92"/>
        <v>#DIV/0!</v>
      </c>
      <c r="BP106" s="670" t="e">
        <f t="shared" si="105"/>
        <v>#DIV/0!</v>
      </c>
      <c r="BQ106" s="671" t="e">
        <f t="shared" si="93"/>
        <v>#DIV/0!</v>
      </c>
      <c r="BR106" s="681" t="e">
        <f t="shared" si="106"/>
        <v>#DIV/0!</v>
      </c>
      <c r="BS106" s="698" t="e">
        <f t="shared" si="94"/>
        <v>#DIV/0!</v>
      </c>
      <c r="BT106" s="683" t="e">
        <f t="shared" si="107"/>
        <v>#DIV/0!</v>
      </c>
      <c r="BV106" s="684" t="e">
        <f t="shared" si="95"/>
        <v>#DIV/0!</v>
      </c>
      <c r="BW106" s="685">
        <f t="shared" si="108"/>
        <v>0</v>
      </c>
      <c r="BX106" s="685" t="e">
        <f t="shared" si="109"/>
        <v>#DIV/0!</v>
      </c>
      <c r="BY106" s="149">
        <f t="shared" si="96"/>
        <v>1</v>
      </c>
      <c r="BZ106" s="686" t="e">
        <f t="shared" si="110"/>
        <v>#DIV/0!</v>
      </c>
      <c r="CI106" s="699">
        <f t="shared" si="97"/>
        <v>0</v>
      </c>
      <c r="CJ106" s="700">
        <f t="shared" si="98"/>
        <v>0</v>
      </c>
      <c r="CK106" s="700">
        <f t="shared" si="112"/>
        <v>0</v>
      </c>
      <c r="CL106" s="149">
        <v>1</v>
      </c>
      <c r="CM106" s="687">
        <f t="shared" si="111"/>
        <v>0</v>
      </c>
    </row>
    <row r="107" spans="2:98" s="11" customFormat="1">
      <c r="B107" s="688"/>
      <c r="C107" s="689">
        <v>73</v>
      </c>
      <c r="D107" s="690"/>
      <c r="E107" s="690"/>
      <c r="F107" s="691"/>
      <c r="G107" s="691"/>
      <c r="H107" s="692"/>
      <c r="I107" s="692"/>
      <c r="J107" s="692"/>
      <c r="K107" s="692"/>
      <c r="L107" s="692"/>
      <c r="M107" s="654"/>
      <c r="N107" s="654"/>
      <c r="O107" s="654"/>
      <c r="P107" s="654"/>
      <c r="Q107" s="654"/>
      <c r="R107" s="654"/>
      <c r="S107" s="654"/>
      <c r="T107" s="654">
        <f t="shared" si="113"/>
        <v>0</v>
      </c>
      <c r="U107" s="654">
        <f t="shared" si="114"/>
        <v>0</v>
      </c>
      <c r="V107" s="655" t="e">
        <f t="shared" si="22"/>
        <v>#DIV/0!</v>
      </c>
      <c r="W107" s="656"/>
      <c r="X107" s="657"/>
      <c r="Y107" s="658"/>
      <c r="Z107" s="659" t="e">
        <f t="shared" si="81"/>
        <v>#DIV/0!</v>
      </c>
      <c r="AB107" s="661" t="e">
        <f t="shared" si="99"/>
        <v>#DIV/0!</v>
      </c>
      <c r="AC107" s="241" t="e">
        <f>V107/(1-AD33)+N("This is a comment: cell U points to Cost+Int per Unit cell")</f>
        <v>#DIV/0!</v>
      </c>
      <c r="AD107" s="662" t="e">
        <f t="shared" si="100"/>
        <v>#DIV/0!</v>
      </c>
      <c r="AF107" s="663" t="e">
        <f t="shared" si="101"/>
        <v>#DIV/0!</v>
      </c>
      <c r="AG107" s="664" t="e">
        <f t="shared" si="102"/>
        <v>#DIV/0!</v>
      </c>
      <c r="AH107" s="664" t="e">
        <f t="shared" si="103"/>
        <v>#DIV/0!</v>
      </c>
      <c r="AJ107" s="693" t="e">
        <f t="shared" si="82"/>
        <v>#DIV/0!</v>
      </c>
      <c r="AK107" s="656"/>
      <c r="AL107" s="327"/>
      <c r="AM107" s="150"/>
      <c r="AO107" s="694"/>
      <c r="AP107" s="668" t="e">
        <f t="shared" si="104"/>
        <v>#DIV/0!</v>
      </c>
      <c r="AR107" s="669">
        <v>0</v>
      </c>
      <c r="AS107" s="670">
        <v>0</v>
      </c>
      <c r="AT107" s="671">
        <v>0</v>
      </c>
      <c r="AU107" s="672">
        <v>0</v>
      </c>
      <c r="AW107" s="327"/>
      <c r="AX107" s="696"/>
      <c r="AY107" s="327"/>
      <c r="AZ107" s="150"/>
      <c r="BB107" s="675">
        <v>0</v>
      </c>
      <c r="BC107" s="676" t="e">
        <f t="shared" si="83"/>
        <v>#DIV/0!</v>
      </c>
      <c r="BD107" s="677" t="e">
        <f t="shared" si="84"/>
        <v>#DIV/0!</v>
      </c>
      <c r="BE107" s="658" t="e">
        <f t="shared" si="85"/>
        <v>#DIV/0!</v>
      </c>
      <c r="BF107" s="675">
        <v>0</v>
      </c>
      <c r="BG107" s="676" t="e">
        <f t="shared" si="86"/>
        <v>#DIV/0!</v>
      </c>
      <c r="BH107" s="677" t="e">
        <f t="shared" si="87"/>
        <v>#DIV/0!</v>
      </c>
      <c r="BI107" s="697" t="e">
        <f t="shared" si="88"/>
        <v>#DIV/0!</v>
      </c>
      <c r="BJ107" s="675">
        <v>0</v>
      </c>
      <c r="BK107" s="676" t="e">
        <f t="shared" si="89"/>
        <v>#DIV/0!</v>
      </c>
      <c r="BL107" s="677" t="e">
        <f t="shared" si="90"/>
        <v>#DIV/0!</v>
      </c>
      <c r="BM107" s="164" t="e">
        <f t="shared" si="91"/>
        <v>#DIV/0!</v>
      </c>
      <c r="BO107" s="669" t="e">
        <f t="shared" si="92"/>
        <v>#DIV/0!</v>
      </c>
      <c r="BP107" s="670" t="e">
        <f t="shared" si="105"/>
        <v>#DIV/0!</v>
      </c>
      <c r="BQ107" s="671" t="e">
        <f t="shared" si="93"/>
        <v>#DIV/0!</v>
      </c>
      <c r="BR107" s="681" t="e">
        <f t="shared" si="106"/>
        <v>#DIV/0!</v>
      </c>
      <c r="BS107" s="698" t="e">
        <f t="shared" si="94"/>
        <v>#DIV/0!</v>
      </c>
      <c r="BT107" s="683" t="e">
        <f t="shared" si="107"/>
        <v>#DIV/0!</v>
      </c>
      <c r="BV107" s="684" t="e">
        <f t="shared" si="95"/>
        <v>#DIV/0!</v>
      </c>
      <c r="BW107" s="685">
        <f t="shared" si="108"/>
        <v>0</v>
      </c>
      <c r="BX107" s="685" t="e">
        <f t="shared" si="109"/>
        <v>#DIV/0!</v>
      </c>
      <c r="BY107" s="149">
        <f t="shared" si="96"/>
        <v>1</v>
      </c>
      <c r="BZ107" s="686" t="e">
        <f t="shared" si="110"/>
        <v>#DIV/0!</v>
      </c>
      <c r="CI107" s="699">
        <f t="shared" si="97"/>
        <v>0</v>
      </c>
      <c r="CJ107" s="700">
        <f t="shared" si="98"/>
        <v>0</v>
      </c>
      <c r="CK107" s="700">
        <f t="shared" si="112"/>
        <v>0</v>
      </c>
      <c r="CL107" s="149">
        <v>1</v>
      </c>
      <c r="CM107" s="687">
        <f t="shared" si="111"/>
        <v>0</v>
      </c>
    </row>
    <row r="108" spans="2:98" s="11" customFormat="1">
      <c r="B108" s="688"/>
      <c r="C108" s="689">
        <v>74</v>
      </c>
      <c r="D108" s="690"/>
      <c r="E108" s="651"/>
      <c r="F108" s="691"/>
      <c r="G108" s="691"/>
      <c r="H108" s="692"/>
      <c r="I108" s="692"/>
      <c r="J108" s="692"/>
      <c r="K108" s="692"/>
      <c r="L108" s="692"/>
      <c r="M108" s="654"/>
      <c r="N108" s="654"/>
      <c r="O108" s="654"/>
      <c r="P108" s="654"/>
      <c r="Q108" s="654"/>
      <c r="R108" s="654"/>
      <c r="S108" s="654"/>
      <c r="T108" s="654">
        <f t="shared" si="113"/>
        <v>0</v>
      </c>
      <c r="U108" s="654">
        <f t="shared" si="114"/>
        <v>0</v>
      </c>
      <c r="V108" s="655" t="e">
        <f t="shared" si="22"/>
        <v>#DIV/0!</v>
      </c>
      <c r="W108" s="656"/>
      <c r="X108" s="657"/>
      <c r="Y108" s="658"/>
      <c r="Z108" s="659" t="e">
        <f t="shared" si="81"/>
        <v>#DIV/0!</v>
      </c>
      <c r="AB108" s="661" t="e">
        <f t="shared" si="99"/>
        <v>#DIV/0!</v>
      </c>
      <c r="AC108" s="241" t="e">
        <f>V108/(1-AD33)+N("This is a comment: cell U points to Cost+Int per Unit cell")</f>
        <v>#DIV/0!</v>
      </c>
      <c r="AD108" s="662" t="e">
        <f t="shared" si="100"/>
        <v>#DIV/0!</v>
      </c>
      <c r="AF108" s="663" t="e">
        <f t="shared" si="101"/>
        <v>#DIV/0!</v>
      </c>
      <c r="AG108" s="664" t="e">
        <f t="shared" si="102"/>
        <v>#DIV/0!</v>
      </c>
      <c r="AH108" s="664" t="e">
        <f t="shared" si="103"/>
        <v>#DIV/0!</v>
      </c>
      <c r="AJ108" s="693" t="e">
        <f t="shared" si="82"/>
        <v>#DIV/0!</v>
      </c>
      <c r="AK108" s="656"/>
      <c r="AL108" s="327"/>
      <c r="AM108" s="150"/>
      <c r="AO108" s="694"/>
      <c r="AP108" s="668" t="e">
        <f t="shared" si="104"/>
        <v>#DIV/0!</v>
      </c>
      <c r="AR108" s="669">
        <v>0</v>
      </c>
      <c r="AS108" s="670">
        <v>0</v>
      </c>
      <c r="AT108" s="671">
        <v>0</v>
      </c>
      <c r="AU108" s="672">
        <v>0</v>
      </c>
      <c r="AW108" s="327"/>
      <c r="AX108" s="696"/>
      <c r="AY108" s="327"/>
      <c r="AZ108" s="150"/>
      <c r="BB108" s="675">
        <v>0</v>
      </c>
      <c r="BC108" s="676" t="e">
        <f t="shared" si="83"/>
        <v>#DIV/0!</v>
      </c>
      <c r="BD108" s="677" t="e">
        <f t="shared" si="84"/>
        <v>#DIV/0!</v>
      </c>
      <c r="BE108" s="658" t="e">
        <f t="shared" si="85"/>
        <v>#DIV/0!</v>
      </c>
      <c r="BF108" s="675">
        <v>0</v>
      </c>
      <c r="BG108" s="676" t="e">
        <f t="shared" si="86"/>
        <v>#DIV/0!</v>
      </c>
      <c r="BH108" s="677" t="e">
        <f t="shared" si="87"/>
        <v>#DIV/0!</v>
      </c>
      <c r="BI108" s="697" t="e">
        <f t="shared" si="88"/>
        <v>#DIV/0!</v>
      </c>
      <c r="BJ108" s="675">
        <v>0</v>
      </c>
      <c r="BK108" s="676" t="e">
        <f t="shared" si="89"/>
        <v>#DIV/0!</v>
      </c>
      <c r="BL108" s="677" t="e">
        <f t="shared" si="90"/>
        <v>#DIV/0!</v>
      </c>
      <c r="BM108" s="164" t="e">
        <f t="shared" si="91"/>
        <v>#DIV/0!</v>
      </c>
      <c r="BO108" s="669" t="e">
        <f t="shared" si="92"/>
        <v>#DIV/0!</v>
      </c>
      <c r="BP108" s="670" t="e">
        <f t="shared" si="105"/>
        <v>#DIV/0!</v>
      </c>
      <c r="BQ108" s="671" t="e">
        <f t="shared" si="93"/>
        <v>#DIV/0!</v>
      </c>
      <c r="BR108" s="681" t="e">
        <f t="shared" si="106"/>
        <v>#DIV/0!</v>
      </c>
      <c r="BS108" s="698" t="e">
        <f t="shared" si="94"/>
        <v>#DIV/0!</v>
      </c>
      <c r="BT108" s="683" t="e">
        <f t="shared" si="107"/>
        <v>#DIV/0!</v>
      </c>
      <c r="BV108" s="684" t="e">
        <f t="shared" si="95"/>
        <v>#DIV/0!</v>
      </c>
      <c r="BW108" s="685">
        <f t="shared" si="108"/>
        <v>0</v>
      </c>
      <c r="BX108" s="685" t="e">
        <f t="shared" si="109"/>
        <v>#DIV/0!</v>
      </c>
      <c r="BY108" s="149">
        <f t="shared" si="96"/>
        <v>1</v>
      </c>
      <c r="BZ108" s="686" t="e">
        <f t="shared" si="110"/>
        <v>#DIV/0!</v>
      </c>
      <c r="CI108" s="699">
        <f t="shared" si="97"/>
        <v>0</v>
      </c>
      <c r="CJ108" s="700">
        <f t="shared" si="98"/>
        <v>0</v>
      </c>
      <c r="CK108" s="700">
        <f t="shared" si="112"/>
        <v>0</v>
      </c>
      <c r="CL108" s="149">
        <v>1</v>
      </c>
      <c r="CM108" s="687">
        <f t="shared" si="111"/>
        <v>0</v>
      </c>
    </row>
    <row r="109" spans="2:98" s="11" customFormat="1">
      <c r="B109" s="688"/>
      <c r="C109" s="689">
        <v>75</v>
      </c>
      <c r="D109" s="690"/>
      <c r="E109" s="690"/>
      <c r="F109" s="691"/>
      <c r="G109" s="691"/>
      <c r="H109" s="692"/>
      <c r="I109" s="692"/>
      <c r="J109" s="692"/>
      <c r="K109" s="692"/>
      <c r="L109" s="692"/>
      <c r="M109" s="701"/>
      <c r="N109" s="701"/>
      <c r="O109" s="701"/>
      <c r="P109" s="701"/>
      <c r="Q109" s="701"/>
      <c r="R109" s="701"/>
      <c r="S109" s="701"/>
      <c r="T109" s="701">
        <f t="shared" si="113"/>
        <v>0</v>
      </c>
      <c r="U109" s="701">
        <f t="shared" si="114"/>
        <v>0</v>
      </c>
      <c r="V109" s="702" t="e">
        <f t="shared" si="22"/>
        <v>#DIV/0!</v>
      </c>
      <c r="W109" s="703"/>
      <c r="X109" s="657"/>
      <c r="Y109" s="704"/>
      <c r="Z109" s="659" t="e">
        <f t="shared" si="81"/>
        <v>#DIV/0!</v>
      </c>
      <c r="AB109" s="661" t="e">
        <f t="shared" si="99"/>
        <v>#DIV/0!</v>
      </c>
      <c r="AC109" s="241" t="e">
        <f>V109/(1-AD33)+N("This is a comment: cell U points to Cost+Int per Unit cell")</f>
        <v>#DIV/0!</v>
      </c>
      <c r="AD109" s="662" t="e">
        <f t="shared" si="100"/>
        <v>#DIV/0!</v>
      </c>
      <c r="AF109" s="663" t="e">
        <f t="shared" si="101"/>
        <v>#DIV/0!</v>
      </c>
      <c r="AG109" s="664" t="e">
        <f t="shared" si="102"/>
        <v>#DIV/0!</v>
      </c>
      <c r="AH109" s="664" t="e">
        <f t="shared" si="103"/>
        <v>#DIV/0!</v>
      </c>
      <c r="AJ109" s="693" t="e">
        <f t="shared" si="82"/>
        <v>#DIV/0!</v>
      </c>
      <c r="AK109" s="703"/>
      <c r="AL109" s="327"/>
      <c r="AM109" s="150"/>
      <c r="AO109" s="694"/>
      <c r="AP109" s="668" t="e">
        <f t="shared" si="104"/>
        <v>#DIV/0!</v>
      </c>
      <c r="AR109" s="669">
        <v>0</v>
      </c>
      <c r="AS109" s="670">
        <v>0</v>
      </c>
      <c r="AT109" s="671">
        <v>0</v>
      </c>
      <c r="AU109" s="672">
        <v>0</v>
      </c>
      <c r="AW109" s="327"/>
      <c r="AX109" s="696"/>
      <c r="AY109" s="327"/>
      <c r="AZ109" s="150"/>
      <c r="BB109" s="705">
        <v>0</v>
      </c>
      <c r="BC109" s="676" t="e">
        <f t="shared" si="83"/>
        <v>#DIV/0!</v>
      </c>
      <c r="BD109" s="706" t="e">
        <f t="shared" si="84"/>
        <v>#DIV/0!</v>
      </c>
      <c r="BE109" s="704" t="e">
        <f t="shared" si="85"/>
        <v>#DIV/0!</v>
      </c>
      <c r="BF109" s="705">
        <v>0</v>
      </c>
      <c r="BG109" s="676" t="e">
        <f t="shared" si="86"/>
        <v>#DIV/0!</v>
      </c>
      <c r="BH109" s="706" t="e">
        <f t="shared" si="87"/>
        <v>#DIV/0!</v>
      </c>
      <c r="BI109" s="707" t="e">
        <f t="shared" si="88"/>
        <v>#DIV/0!</v>
      </c>
      <c r="BJ109" s="675">
        <v>0</v>
      </c>
      <c r="BK109" s="676" t="e">
        <f t="shared" si="89"/>
        <v>#DIV/0!</v>
      </c>
      <c r="BL109" s="677" t="e">
        <f t="shared" si="90"/>
        <v>#DIV/0!</v>
      </c>
      <c r="BM109" s="164" t="e">
        <f t="shared" si="91"/>
        <v>#DIV/0!</v>
      </c>
      <c r="BO109" s="708" t="e">
        <f t="shared" si="92"/>
        <v>#DIV/0!</v>
      </c>
      <c r="BP109" s="670" t="e">
        <f t="shared" si="105"/>
        <v>#DIV/0!</v>
      </c>
      <c r="BQ109" s="709" t="e">
        <f t="shared" si="93"/>
        <v>#DIV/0!</v>
      </c>
      <c r="BR109" s="681" t="e">
        <f t="shared" si="106"/>
        <v>#DIV/0!</v>
      </c>
      <c r="BS109" s="710" t="e">
        <f t="shared" si="94"/>
        <v>#DIV/0!</v>
      </c>
      <c r="BT109" s="683" t="e">
        <f t="shared" si="107"/>
        <v>#DIV/0!</v>
      </c>
      <c r="BV109" s="684" t="e">
        <f t="shared" si="95"/>
        <v>#DIV/0!</v>
      </c>
      <c r="BW109" s="685">
        <f t="shared" si="108"/>
        <v>0</v>
      </c>
      <c r="BX109" s="685" t="e">
        <f t="shared" si="109"/>
        <v>#DIV/0!</v>
      </c>
      <c r="BY109" s="149">
        <f t="shared" si="96"/>
        <v>1</v>
      </c>
      <c r="BZ109" s="686" t="e">
        <f t="shared" si="110"/>
        <v>#DIV/0!</v>
      </c>
      <c r="CI109" s="699">
        <f t="shared" si="97"/>
        <v>0</v>
      </c>
      <c r="CJ109" s="700">
        <f t="shared" si="98"/>
        <v>0</v>
      </c>
      <c r="CK109" s="700">
        <f t="shared" si="112"/>
        <v>0</v>
      </c>
      <c r="CL109" s="149">
        <v>1</v>
      </c>
      <c r="CM109" s="687">
        <f t="shared" si="111"/>
        <v>0</v>
      </c>
    </row>
    <row r="110" spans="2:98" s="11" customFormat="1">
      <c r="B110" s="688"/>
      <c r="C110" s="689">
        <v>76</v>
      </c>
      <c r="D110" s="690"/>
      <c r="E110" s="690"/>
      <c r="F110" s="691"/>
      <c r="G110" s="691"/>
      <c r="H110" s="692"/>
      <c r="I110" s="692"/>
      <c r="J110" s="692"/>
      <c r="K110" s="692"/>
      <c r="L110" s="692"/>
      <c r="M110" s="701"/>
      <c r="N110" s="701"/>
      <c r="O110" s="701"/>
      <c r="P110" s="701"/>
      <c r="Q110" s="701"/>
      <c r="R110" s="701"/>
      <c r="S110" s="701"/>
      <c r="T110" s="701">
        <f t="shared" si="113"/>
        <v>0</v>
      </c>
      <c r="U110" s="701">
        <f t="shared" si="114"/>
        <v>0</v>
      </c>
      <c r="V110" s="702" t="e">
        <f t="shared" si="22"/>
        <v>#DIV/0!</v>
      </c>
      <c r="W110" s="703"/>
      <c r="X110" s="657"/>
      <c r="Y110" s="704"/>
      <c r="Z110" s="659" t="e">
        <f t="shared" si="81"/>
        <v>#DIV/0!</v>
      </c>
      <c r="AB110" s="661" t="e">
        <f t="shared" si="99"/>
        <v>#DIV/0!</v>
      </c>
      <c r="AC110" s="241" t="e">
        <f>V110/(1-AD33)+N("This is a comment: cell U points to Cost+Int per Unit cell")</f>
        <v>#DIV/0!</v>
      </c>
      <c r="AD110" s="662" t="e">
        <f t="shared" si="100"/>
        <v>#DIV/0!</v>
      </c>
      <c r="AF110" s="663" t="e">
        <f t="shared" si="101"/>
        <v>#DIV/0!</v>
      </c>
      <c r="AG110" s="664" t="e">
        <f t="shared" si="102"/>
        <v>#DIV/0!</v>
      </c>
      <c r="AH110" s="664" t="e">
        <f t="shared" si="103"/>
        <v>#DIV/0!</v>
      </c>
      <c r="AJ110" s="693" t="e">
        <f t="shared" si="82"/>
        <v>#DIV/0!</v>
      </c>
      <c r="AK110" s="703"/>
      <c r="AL110" s="327"/>
      <c r="AM110" s="150"/>
      <c r="AO110" s="694"/>
      <c r="AP110" s="668" t="e">
        <f t="shared" si="104"/>
        <v>#DIV/0!</v>
      </c>
      <c r="AR110" s="669">
        <v>0</v>
      </c>
      <c r="AS110" s="670">
        <v>0</v>
      </c>
      <c r="AT110" s="671">
        <v>0</v>
      </c>
      <c r="AU110" s="672">
        <v>0</v>
      </c>
      <c r="AW110" s="327"/>
      <c r="AX110" s="696"/>
      <c r="AY110" s="327"/>
      <c r="AZ110" s="150"/>
      <c r="BB110" s="705">
        <v>0</v>
      </c>
      <c r="BC110" s="676" t="e">
        <f t="shared" si="83"/>
        <v>#DIV/0!</v>
      </c>
      <c r="BD110" s="706" t="e">
        <f t="shared" si="84"/>
        <v>#DIV/0!</v>
      </c>
      <c r="BE110" s="704" t="e">
        <f t="shared" si="85"/>
        <v>#DIV/0!</v>
      </c>
      <c r="BF110" s="705">
        <v>0</v>
      </c>
      <c r="BG110" s="676" t="e">
        <f t="shared" si="86"/>
        <v>#DIV/0!</v>
      </c>
      <c r="BH110" s="706" t="e">
        <f t="shared" si="87"/>
        <v>#DIV/0!</v>
      </c>
      <c r="BI110" s="707" t="e">
        <f t="shared" si="88"/>
        <v>#DIV/0!</v>
      </c>
      <c r="BJ110" s="675">
        <v>0</v>
      </c>
      <c r="BK110" s="676" t="e">
        <f t="shared" si="89"/>
        <v>#DIV/0!</v>
      </c>
      <c r="BL110" s="677" t="e">
        <f t="shared" si="90"/>
        <v>#DIV/0!</v>
      </c>
      <c r="BM110" s="164" t="e">
        <f t="shared" si="91"/>
        <v>#DIV/0!</v>
      </c>
      <c r="BO110" s="708" t="e">
        <f t="shared" si="92"/>
        <v>#DIV/0!</v>
      </c>
      <c r="BP110" s="670" t="e">
        <f t="shared" si="105"/>
        <v>#DIV/0!</v>
      </c>
      <c r="BQ110" s="709" t="e">
        <f t="shared" si="93"/>
        <v>#DIV/0!</v>
      </c>
      <c r="BR110" s="681" t="e">
        <f t="shared" si="106"/>
        <v>#DIV/0!</v>
      </c>
      <c r="BS110" s="710" t="e">
        <f t="shared" si="94"/>
        <v>#DIV/0!</v>
      </c>
      <c r="BT110" s="683" t="e">
        <f t="shared" si="107"/>
        <v>#DIV/0!</v>
      </c>
      <c r="BV110" s="684" t="e">
        <f t="shared" si="95"/>
        <v>#DIV/0!</v>
      </c>
      <c r="BW110" s="685">
        <f t="shared" si="108"/>
        <v>0</v>
      </c>
      <c r="BX110" s="685" t="e">
        <f t="shared" si="109"/>
        <v>#DIV/0!</v>
      </c>
      <c r="BY110" s="149">
        <f t="shared" si="96"/>
        <v>1</v>
      </c>
      <c r="BZ110" s="686" t="e">
        <f t="shared" si="110"/>
        <v>#DIV/0!</v>
      </c>
      <c r="CI110" s="699">
        <f t="shared" si="97"/>
        <v>0</v>
      </c>
      <c r="CJ110" s="700">
        <f t="shared" si="98"/>
        <v>0</v>
      </c>
      <c r="CK110" s="700">
        <f t="shared" si="112"/>
        <v>0</v>
      </c>
      <c r="CL110" s="149">
        <v>1</v>
      </c>
      <c r="CM110" s="687">
        <f t="shared" si="111"/>
        <v>0</v>
      </c>
    </row>
    <row r="111" spans="2:98" s="11" customFormat="1">
      <c r="B111" s="688"/>
      <c r="C111" s="689">
        <v>77</v>
      </c>
      <c r="D111" s="690"/>
      <c r="E111" s="690"/>
      <c r="F111" s="691"/>
      <c r="G111" s="691"/>
      <c r="H111" s="692"/>
      <c r="I111" s="692"/>
      <c r="J111" s="692"/>
      <c r="K111" s="692"/>
      <c r="L111" s="692"/>
      <c r="M111" s="701"/>
      <c r="N111" s="701"/>
      <c r="O111" s="701"/>
      <c r="P111" s="701"/>
      <c r="Q111" s="701"/>
      <c r="R111" s="701"/>
      <c r="S111" s="701"/>
      <c r="T111" s="701">
        <f t="shared" si="113"/>
        <v>0</v>
      </c>
      <c r="U111" s="701">
        <f t="shared" si="114"/>
        <v>0</v>
      </c>
      <c r="V111" s="702" t="e">
        <f t="shared" si="22"/>
        <v>#DIV/0!</v>
      </c>
      <c r="W111" s="703"/>
      <c r="X111" s="657"/>
      <c r="Y111" s="704"/>
      <c r="Z111" s="659" t="e">
        <f t="shared" si="81"/>
        <v>#DIV/0!</v>
      </c>
      <c r="AB111" s="661" t="e">
        <f t="shared" si="99"/>
        <v>#DIV/0!</v>
      </c>
      <c r="AC111" s="241" t="e">
        <f>V111/(1-AD33)+N("This is a comment: cell U points to Cost+Int per Unit cell")</f>
        <v>#DIV/0!</v>
      </c>
      <c r="AD111" s="662" t="e">
        <f t="shared" si="100"/>
        <v>#DIV/0!</v>
      </c>
      <c r="AF111" s="663" t="e">
        <f t="shared" si="101"/>
        <v>#DIV/0!</v>
      </c>
      <c r="AG111" s="664" t="e">
        <f t="shared" si="102"/>
        <v>#DIV/0!</v>
      </c>
      <c r="AH111" s="664" t="e">
        <f t="shared" si="103"/>
        <v>#DIV/0!</v>
      </c>
      <c r="AJ111" s="693" t="e">
        <f t="shared" si="82"/>
        <v>#DIV/0!</v>
      </c>
      <c r="AK111" s="703"/>
      <c r="AL111" s="327"/>
      <c r="AM111" s="150"/>
      <c r="AO111" s="694"/>
      <c r="AP111" s="668" t="e">
        <f t="shared" si="104"/>
        <v>#DIV/0!</v>
      </c>
      <c r="AR111" s="669">
        <v>0</v>
      </c>
      <c r="AS111" s="670">
        <v>0</v>
      </c>
      <c r="AT111" s="671">
        <v>0</v>
      </c>
      <c r="AU111" s="672">
        <v>0</v>
      </c>
      <c r="AW111" s="327"/>
      <c r="AX111" s="696"/>
      <c r="AY111" s="327"/>
      <c r="AZ111" s="150"/>
      <c r="BB111" s="705">
        <v>0</v>
      </c>
      <c r="BC111" s="676" t="e">
        <f t="shared" si="83"/>
        <v>#DIV/0!</v>
      </c>
      <c r="BD111" s="706" t="e">
        <f t="shared" si="84"/>
        <v>#DIV/0!</v>
      </c>
      <c r="BE111" s="704" t="e">
        <f t="shared" si="85"/>
        <v>#DIV/0!</v>
      </c>
      <c r="BF111" s="705">
        <v>0</v>
      </c>
      <c r="BG111" s="676" t="e">
        <f t="shared" si="86"/>
        <v>#DIV/0!</v>
      </c>
      <c r="BH111" s="706" t="e">
        <f t="shared" si="87"/>
        <v>#DIV/0!</v>
      </c>
      <c r="BI111" s="707" t="e">
        <f t="shared" si="88"/>
        <v>#DIV/0!</v>
      </c>
      <c r="BJ111" s="675">
        <v>0</v>
      </c>
      <c r="BK111" s="676" t="e">
        <f t="shared" si="89"/>
        <v>#DIV/0!</v>
      </c>
      <c r="BL111" s="677" t="e">
        <f t="shared" si="90"/>
        <v>#DIV/0!</v>
      </c>
      <c r="BM111" s="164" t="e">
        <f t="shared" si="91"/>
        <v>#DIV/0!</v>
      </c>
      <c r="BO111" s="708" t="e">
        <f t="shared" si="92"/>
        <v>#DIV/0!</v>
      </c>
      <c r="BP111" s="670" t="e">
        <f t="shared" si="105"/>
        <v>#DIV/0!</v>
      </c>
      <c r="BQ111" s="709" t="e">
        <f t="shared" si="93"/>
        <v>#DIV/0!</v>
      </c>
      <c r="BR111" s="681" t="e">
        <f t="shared" si="106"/>
        <v>#DIV/0!</v>
      </c>
      <c r="BS111" s="710" t="e">
        <f t="shared" si="94"/>
        <v>#DIV/0!</v>
      </c>
      <c r="BT111" s="683" t="e">
        <f t="shared" si="107"/>
        <v>#DIV/0!</v>
      </c>
      <c r="BV111" s="684" t="e">
        <f t="shared" si="95"/>
        <v>#DIV/0!</v>
      </c>
      <c r="BW111" s="685">
        <f t="shared" si="108"/>
        <v>0</v>
      </c>
      <c r="BX111" s="685" t="e">
        <f t="shared" si="109"/>
        <v>#DIV/0!</v>
      </c>
      <c r="BY111" s="149">
        <f t="shared" si="96"/>
        <v>1</v>
      </c>
      <c r="BZ111" s="686" t="e">
        <f t="shared" si="110"/>
        <v>#DIV/0!</v>
      </c>
      <c r="CI111" s="699">
        <f t="shared" si="97"/>
        <v>0</v>
      </c>
      <c r="CJ111" s="700">
        <f t="shared" si="98"/>
        <v>0</v>
      </c>
      <c r="CK111" s="700">
        <f t="shared" si="112"/>
        <v>0</v>
      </c>
      <c r="CL111" s="149">
        <v>1</v>
      </c>
      <c r="CM111" s="687">
        <f t="shared" si="111"/>
        <v>0</v>
      </c>
    </row>
    <row r="112" spans="2:98" s="11" customFormat="1">
      <c r="B112" s="688"/>
      <c r="C112" s="689">
        <v>78</v>
      </c>
      <c r="D112" s="690"/>
      <c r="E112" s="651"/>
      <c r="F112" s="691"/>
      <c r="G112" s="691"/>
      <c r="H112" s="692"/>
      <c r="I112" s="692"/>
      <c r="J112" s="692"/>
      <c r="K112" s="692"/>
      <c r="L112" s="692"/>
      <c r="M112" s="701"/>
      <c r="N112" s="701"/>
      <c r="O112" s="701"/>
      <c r="P112" s="701"/>
      <c r="Q112" s="701"/>
      <c r="R112" s="701"/>
      <c r="S112" s="701"/>
      <c r="T112" s="701">
        <f t="shared" si="113"/>
        <v>0</v>
      </c>
      <c r="U112" s="701">
        <f t="shared" si="114"/>
        <v>0</v>
      </c>
      <c r="V112" s="702" t="e">
        <f t="shared" si="22"/>
        <v>#DIV/0!</v>
      </c>
      <c r="W112" s="703"/>
      <c r="X112" s="657"/>
      <c r="Y112" s="704"/>
      <c r="Z112" s="659" t="e">
        <f t="shared" si="81"/>
        <v>#DIV/0!</v>
      </c>
      <c r="AB112" s="661" t="e">
        <f t="shared" si="99"/>
        <v>#DIV/0!</v>
      </c>
      <c r="AC112" s="241" t="e">
        <f>V112/(1-AD33)+N("This is a comment: cell U points to Cost+Int per Unit cell")</f>
        <v>#DIV/0!</v>
      </c>
      <c r="AD112" s="662" t="e">
        <f t="shared" si="100"/>
        <v>#DIV/0!</v>
      </c>
      <c r="AF112" s="663" t="e">
        <f t="shared" si="101"/>
        <v>#DIV/0!</v>
      </c>
      <c r="AG112" s="664" t="e">
        <f t="shared" si="102"/>
        <v>#DIV/0!</v>
      </c>
      <c r="AH112" s="664" t="e">
        <f t="shared" si="103"/>
        <v>#DIV/0!</v>
      </c>
      <c r="AJ112" s="693" t="e">
        <f t="shared" si="82"/>
        <v>#DIV/0!</v>
      </c>
      <c r="AK112" s="703"/>
      <c r="AL112" s="327"/>
      <c r="AM112" s="150"/>
      <c r="AO112" s="694"/>
      <c r="AP112" s="668" t="e">
        <f t="shared" si="104"/>
        <v>#DIV/0!</v>
      </c>
      <c r="AR112" s="669">
        <v>0</v>
      </c>
      <c r="AS112" s="670">
        <v>0</v>
      </c>
      <c r="AT112" s="671">
        <v>0</v>
      </c>
      <c r="AU112" s="672">
        <v>0</v>
      </c>
      <c r="AW112" s="327"/>
      <c r="AX112" s="696"/>
      <c r="AY112" s="327"/>
      <c r="AZ112" s="150"/>
      <c r="BB112" s="705">
        <v>0</v>
      </c>
      <c r="BC112" s="676" t="e">
        <f t="shared" si="83"/>
        <v>#DIV/0!</v>
      </c>
      <c r="BD112" s="706" t="e">
        <f t="shared" si="84"/>
        <v>#DIV/0!</v>
      </c>
      <c r="BE112" s="704" t="e">
        <f t="shared" si="85"/>
        <v>#DIV/0!</v>
      </c>
      <c r="BF112" s="705">
        <v>0</v>
      </c>
      <c r="BG112" s="676" t="e">
        <f t="shared" si="86"/>
        <v>#DIV/0!</v>
      </c>
      <c r="BH112" s="706" t="e">
        <f t="shared" si="87"/>
        <v>#DIV/0!</v>
      </c>
      <c r="BI112" s="707" t="e">
        <f t="shared" si="88"/>
        <v>#DIV/0!</v>
      </c>
      <c r="BJ112" s="675">
        <v>0</v>
      </c>
      <c r="BK112" s="676" t="e">
        <f t="shared" si="89"/>
        <v>#DIV/0!</v>
      </c>
      <c r="BL112" s="677" t="e">
        <f t="shared" si="90"/>
        <v>#DIV/0!</v>
      </c>
      <c r="BM112" s="164" t="e">
        <f t="shared" si="91"/>
        <v>#DIV/0!</v>
      </c>
      <c r="BO112" s="708" t="e">
        <f t="shared" si="92"/>
        <v>#DIV/0!</v>
      </c>
      <c r="BP112" s="670" t="e">
        <f t="shared" si="105"/>
        <v>#DIV/0!</v>
      </c>
      <c r="BQ112" s="709" t="e">
        <f t="shared" si="93"/>
        <v>#DIV/0!</v>
      </c>
      <c r="BR112" s="681" t="e">
        <f t="shared" si="106"/>
        <v>#DIV/0!</v>
      </c>
      <c r="BS112" s="710" t="e">
        <f t="shared" si="94"/>
        <v>#DIV/0!</v>
      </c>
      <c r="BT112" s="683" t="e">
        <f t="shared" si="107"/>
        <v>#DIV/0!</v>
      </c>
      <c r="BV112" s="684" t="e">
        <f t="shared" si="95"/>
        <v>#DIV/0!</v>
      </c>
      <c r="BW112" s="685">
        <f t="shared" si="108"/>
        <v>0</v>
      </c>
      <c r="BX112" s="685" t="e">
        <f t="shared" si="109"/>
        <v>#DIV/0!</v>
      </c>
      <c r="BY112" s="149">
        <f t="shared" si="96"/>
        <v>1</v>
      </c>
      <c r="BZ112" s="686" t="e">
        <f t="shared" si="110"/>
        <v>#DIV/0!</v>
      </c>
      <c r="CI112" s="699">
        <f t="shared" si="97"/>
        <v>0</v>
      </c>
      <c r="CJ112" s="700">
        <f t="shared" si="98"/>
        <v>0</v>
      </c>
      <c r="CK112" s="700">
        <f t="shared" si="112"/>
        <v>0</v>
      </c>
      <c r="CL112" s="149">
        <v>1</v>
      </c>
      <c r="CM112" s="687">
        <f t="shared" si="111"/>
        <v>0</v>
      </c>
    </row>
    <row r="113" spans="2:98" s="660" customFormat="1" ht="17.100000000000001" customHeight="1">
      <c r="B113" s="688"/>
      <c r="C113" s="689">
        <v>79</v>
      </c>
      <c r="D113" s="651"/>
      <c r="E113" s="651"/>
      <c r="F113" s="652"/>
      <c r="G113" s="652"/>
      <c r="H113" s="653"/>
      <c r="I113" s="653"/>
      <c r="J113" s="653"/>
      <c r="K113" s="653"/>
      <c r="L113" s="653"/>
      <c r="M113" s="654"/>
      <c r="N113" s="654"/>
      <c r="O113" s="654"/>
      <c r="P113" s="654"/>
      <c r="Q113" s="654"/>
      <c r="R113" s="654"/>
      <c r="S113" s="654"/>
      <c r="T113" s="654">
        <f t="shared" si="113"/>
        <v>0</v>
      </c>
      <c r="U113" s="654">
        <f t="shared" si="114"/>
        <v>0</v>
      </c>
      <c r="V113" s="655" t="e">
        <f t="shared" si="22"/>
        <v>#DIV/0!</v>
      </c>
      <c r="W113" s="656"/>
      <c r="X113" s="657"/>
      <c r="Y113" s="658"/>
      <c r="Z113" s="659" t="e">
        <f t="shared" si="81"/>
        <v>#DIV/0!</v>
      </c>
      <c r="AB113" s="661" t="e">
        <f t="shared" si="99"/>
        <v>#DIV/0!</v>
      </c>
      <c r="AC113" s="241" t="e">
        <f>V113/(1-AD33)+N("This is a comment: cell U points to Cost+Int per Unit cell")</f>
        <v>#DIV/0!</v>
      </c>
      <c r="AD113" s="662" t="e">
        <f t="shared" si="100"/>
        <v>#DIV/0!</v>
      </c>
      <c r="AE113" s="11"/>
      <c r="AF113" s="663" t="e">
        <f t="shared" si="101"/>
        <v>#DIV/0!</v>
      </c>
      <c r="AG113" s="664" t="e">
        <f t="shared" si="102"/>
        <v>#DIV/0!</v>
      </c>
      <c r="AH113" s="664" t="e">
        <f t="shared" si="103"/>
        <v>#DIV/0!</v>
      </c>
      <c r="AJ113" s="711" t="e">
        <f t="shared" si="82"/>
        <v>#DIV/0!</v>
      </c>
      <c r="AK113" s="656"/>
      <c r="AL113" s="312"/>
      <c r="AM113" s="666"/>
      <c r="AO113" s="694"/>
      <c r="AP113" s="668" t="e">
        <f t="shared" si="104"/>
        <v>#DIV/0!</v>
      </c>
      <c r="AR113" s="669">
        <v>0</v>
      </c>
      <c r="AS113" s="670">
        <v>0</v>
      </c>
      <c r="AT113" s="671">
        <v>0</v>
      </c>
      <c r="AU113" s="672">
        <v>0</v>
      </c>
      <c r="AV113" s="356"/>
      <c r="AW113" s="327"/>
      <c r="AX113" s="696"/>
      <c r="AY113" s="327"/>
      <c r="AZ113" s="150"/>
      <c r="BA113" s="11"/>
      <c r="BB113" s="675">
        <v>0</v>
      </c>
      <c r="BC113" s="676" t="e">
        <f t="shared" si="83"/>
        <v>#DIV/0!</v>
      </c>
      <c r="BD113" s="677" t="e">
        <f t="shared" si="84"/>
        <v>#DIV/0!</v>
      </c>
      <c r="BE113" s="164" t="e">
        <f t="shared" si="85"/>
        <v>#DIV/0!</v>
      </c>
      <c r="BF113" s="675">
        <v>0</v>
      </c>
      <c r="BG113" s="676" t="e">
        <f t="shared" si="86"/>
        <v>#DIV/0!</v>
      </c>
      <c r="BH113" s="677" t="e">
        <f t="shared" si="87"/>
        <v>#DIV/0!</v>
      </c>
      <c r="BI113" s="678" t="e">
        <f t="shared" si="88"/>
        <v>#DIV/0!</v>
      </c>
      <c r="BJ113" s="675">
        <v>0</v>
      </c>
      <c r="BK113" s="676" t="e">
        <f t="shared" si="89"/>
        <v>#DIV/0!</v>
      </c>
      <c r="BL113" s="677" t="e">
        <f t="shared" si="90"/>
        <v>#DIV/0!</v>
      </c>
      <c r="BM113" s="164" t="e">
        <f t="shared" si="91"/>
        <v>#DIV/0!</v>
      </c>
      <c r="BN113" s="11"/>
      <c r="BO113" s="679" t="e">
        <f t="shared" si="92"/>
        <v>#DIV/0!</v>
      </c>
      <c r="BP113" s="670" t="e">
        <f t="shared" si="105"/>
        <v>#DIV/0!</v>
      </c>
      <c r="BQ113" s="680" t="e">
        <f t="shared" si="93"/>
        <v>#DIV/0!</v>
      </c>
      <c r="BR113" s="681" t="e">
        <f t="shared" si="106"/>
        <v>#DIV/0!</v>
      </c>
      <c r="BS113" s="698" t="e">
        <f t="shared" si="94"/>
        <v>#DIV/0!</v>
      </c>
      <c r="BT113" s="683" t="e">
        <f t="shared" si="107"/>
        <v>#DIV/0!</v>
      </c>
      <c r="BV113" s="684" t="e">
        <f t="shared" si="95"/>
        <v>#DIV/0!</v>
      </c>
      <c r="BW113" s="685">
        <f t="shared" si="108"/>
        <v>0</v>
      </c>
      <c r="BX113" s="685" t="e">
        <f t="shared" si="109"/>
        <v>#DIV/0!</v>
      </c>
      <c r="BY113" s="149">
        <f t="shared" si="96"/>
        <v>1</v>
      </c>
      <c r="BZ113" s="686" t="e">
        <f t="shared" si="110"/>
        <v>#DIV/0!</v>
      </c>
      <c r="CA113" s="11"/>
      <c r="CB113" s="11"/>
      <c r="CC113" s="11"/>
      <c r="CD113" s="11"/>
      <c r="CE113" s="11"/>
      <c r="CF113" s="11"/>
      <c r="CG113" s="11"/>
      <c r="CH113" s="11"/>
      <c r="CI113" s="684">
        <f t="shared" si="97"/>
        <v>0</v>
      </c>
      <c r="CJ113" s="685">
        <f t="shared" si="98"/>
        <v>0</v>
      </c>
      <c r="CK113" s="685">
        <f>CI113-CJ113</f>
        <v>0</v>
      </c>
      <c r="CL113" s="149">
        <v>1</v>
      </c>
      <c r="CM113" s="687">
        <f t="shared" si="111"/>
        <v>0</v>
      </c>
      <c r="CN113" s="11"/>
      <c r="CO113" s="11"/>
      <c r="CP113" s="11"/>
      <c r="CQ113" s="11"/>
      <c r="CR113" s="11"/>
      <c r="CS113" s="11"/>
      <c r="CT113" s="11"/>
    </row>
    <row r="114" spans="2:98" s="660" customFormat="1" ht="17.100000000000001" customHeight="1">
      <c r="B114" s="688"/>
      <c r="C114" s="689">
        <v>80</v>
      </c>
      <c r="D114" s="690"/>
      <c r="E114" s="690"/>
      <c r="F114" s="691"/>
      <c r="G114" s="691"/>
      <c r="H114" s="692"/>
      <c r="I114" s="692"/>
      <c r="J114" s="692"/>
      <c r="K114" s="692"/>
      <c r="L114" s="692"/>
      <c r="M114" s="654"/>
      <c r="N114" s="654"/>
      <c r="O114" s="654"/>
      <c r="P114" s="654"/>
      <c r="Q114" s="654"/>
      <c r="R114" s="654"/>
      <c r="S114" s="654"/>
      <c r="T114" s="654">
        <f t="shared" si="113"/>
        <v>0</v>
      </c>
      <c r="U114" s="654">
        <f t="shared" si="114"/>
        <v>0</v>
      </c>
      <c r="V114" s="655" t="e">
        <f t="shared" si="22"/>
        <v>#DIV/0!</v>
      </c>
      <c r="W114" s="656"/>
      <c r="X114" s="657"/>
      <c r="Y114" s="658"/>
      <c r="Z114" s="659" t="e">
        <f t="shared" si="81"/>
        <v>#DIV/0!</v>
      </c>
      <c r="AB114" s="661" t="e">
        <f t="shared" si="99"/>
        <v>#DIV/0!</v>
      </c>
      <c r="AC114" s="241" t="e">
        <f>V114/(1-AD33)+N("This is a comment: cell U points to Cost+Int per Unit cell")</f>
        <v>#DIV/0!</v>
      </c>
      <c r="AD114" s="662" t="e">
        <f t="shared" si="100"/>
        <v>#DIV/0!</v>
      </c>
      <c r="AE114" s="11"/>
      <c r="AF114" s="663" t="e">
        <f t="shared" si="101"/>
        <v>#DIV/0!</v>
      </c>
      <c r="AG114" s="664" t="e">
        <f t="shared" si="102"/>
        <v>#DIV/0!</v>
      </c>
      <c r="AH114" s="664" t="e">
        <f t="shared" si="103"/>
        <v>#DIV/0!</v>
      </c>
      <c r="AJ114" s="693" t="e">
        <f t="shared" si="82"/>
        <v>#DIV/0!</v>
      </c>
      <c r="AK114" s="656"/>
      <c r="AL114" s="327"/>
      <c r="AM114" s="150"/>
      <c r="AO114" s="694"/>
      <c r="AP114" s="668" t="e">
        <f t="shared" si="104"/>
        <v>#DIV/0!</v>
      </c>
      <c r="AR114" s="669">
        <v>0</v>
      </c>
      <c r="AS114" s="670">
        <v>0</v>
      </c>
      <c r="AT114" s="671">
        <v>0</v>
      </c>
      <c r="AU114" s="672">
        <v>0</v>
      </c>
      <c r="AV114" s="11"/>
      <c r="AW114" s="327"/>
      <c r="AX114" s="696"/>
      <c r="AY114" s="327"/>
      <c r="AZ114" s="150"/>
      <c r="BA114" s="11"/>
      <c r="BB114" s="675">
        <v>0</v>
      </c>
      <c r="BC114" s="676" t="e">
        <f t="shared" si="83"/>
        <v>#DIV/0!</v>
      </c>
      <c r="BD114" s="677" t="e">
        <f t="shared" si="84"/>
        <v>#DIV/0!</v>
      </c>
      <c r="BE114" s="658" t="e">
        <f t="shared" si="85"/>
        <v>#DIV/0!</v>
      </c>
      <c r="BF114" s="675">
        <v>0</v>
      </c>
      <c r="BG114" s="676" t="e">
        <f t="shared" si="86"/>
        <v>#DIV/0!</v>
      </c>
      <c r="BH114" s="677" t="e">
        <f t="shared" si="87"/>
        <v>#DIV/0!</v>
      </c>
      <c r="BI114" s="697" t="e">
        <f t="shared" si="88"/>
        <v>#DIV/0!</v>
      </c>
      <c r="BJ114" s="675">
        <v>0</v>
      </c>
      <c r="BK114" s="676" t="e">
        <f t="shared" si="89"/>
        <v>#DIV/0!</v>
      </c>
      <c r="BL114" s="677" t="e">
        <f t="shared" si="90"/>
        <v>#DIV/0!</v>
      </c>
      <c r="BM114" s="164" t="e">
        <f t="shared" si="91"/>
        <v>#DIV/0!</v>
      </c>
      <c r="BN114" s="11"/>
      <c r="BO114" s="669" t="e">
        <f t="shared" si="92"/>
        <v>#DIV/0!</v>
      </c>
      <c r="BP114" s="670" t="e">
        <f t="shared" si="105"/>
        <v>#DIV/0!</v>
      </c>
      <c r="BQ114" s="671" t="e">
        <f t="shared" si="93"/>
        <v>#DIV/0!</v>
      </c>
      <c r="BR114" s="681" t="e">
        <f t="shared" si="106"/>
        <v>#DIV/0!</v>
      </c>
      <c r="BS114" s="698" t="e">
        <f t="shared" si="94"/>
        <v>#DIV/0!</v>
      </c>
      <c r="BT114" s="683" t="e">
        <f t="shared" si="107"/>
        <v>#DIV/0!</v>
      </c>
      <c r="BV114" s="684" t="e">
        <f t="shared" si="95"/>
        <v>#DIV/0!</v>
      </c>
      <c r="BW114" s="685">
        <f t="shared" si="108"/>
        <v>0</v>
      </c>
      <c r="BX114" s="685" t="e">
        <f t="shared" si="109"/>
        <v>#DIV/0!</v>
      </c>
      <c r="BY114" s="149">
        <f t="shared" si="96"/>
        <v>1</v>
      </c>
      <c r="BZ114" s="686" t="e">
        <f t="shared" si="110"/>
        <v>#DIV/0!</v>
      </c>
      <c r="CA114" s="11"/>
      <c r="CB114" s="11"/>
      <c r="CC114" s="11"/>
      <c r="CD114" s="11"/>
      <c r="CE114" s="11"/>
      <c r="CF114" s="11"/>
      <c r="CG114" s="11"/>
      <c r="CH114" s="11"/>
      <c r="CI114" s="699">
        <f t="shared" si="97"/>
        <v>0</v>
      </c>
      <c r="CJ114" s="700">
        <f t="shared" si="98"/>
        <v>0</v>
      </c>
      <c r="CK114" s="700">
        <f t="shared" ref="CK114:CK125" si="115">CI114-CJ114</f>
        <v>0</v>
      </c>
      <c r="CL114" s="149">
        <v>1</v>
      </c>
      <c r="CM114" s="687">
        <f t="shared" si="111"/>
        <v>0</v>
      </c>
      <c r="CN114" s="11"/>
      <c r="CO114" s="11"/>
      <c r="CP114" s="11"/>
      <c r="CQ114" s="11"/>
      <c r="CR114" s="11"/>
      <c r="CS114" s="11"/>
      <c r="CT114" s="11"/>
    </row>
    <row r="115" spans="2:98" s="660" customFormat="1">
      <c r="B115" s="688"/>
      <c r="C115" s="689">
        <v>81</v>
      </c>
      <c r="D115" s="690"/>
      <c r="E115" s="690"/>
      <c r="F115" s="691"/>
      <c r="G115" s="691"/>
      <c r="H115" s="692"/>
      <c r="I115" s="692"/>
      <c r="J115" s="692"/>
      <c r="K115" s="692"/>
      <c r="L115" s="692"/>
      <c r="M115" s="654"/>
      <c r="N115" s="654"/>
      <c r="O115" s="654"/>
      <c r="P115" s="654"/>
      <c r="Q115" s="654"/>
      <c r="R115" s="654"/>
      <c r="S115" s="654"/>
      <c r="T115" s="654">
        <f t="shared" si="113"/>
        <v>0</v>
      </c>
      <c r="U115" s="654">
        <f t="shared" si="114"/>
        <v>0</v>
      </c>
      <c r="V115" s="655" t="e">
        <f t="shared" si="22"/>
        <v>#DIV/0!</v>
      </c>
      <c r="W115" s="656"/>
      <c r="X115" s="657"/>
      <c r="Y115" s="658"/>
      <c r="Z115" s="659" t="e">
        <f t="shared" si="81"/>
        <v>#DIV/0!</v>
      </c>
      <c r="AB115" s="661" t="e">
        <f t="shared" si="99"/>
        <v>#DIV/0!</v>
      </c>
      <c r="AC115" s="241" t="e">
        <f>V115/(1-AD33)+N("This is a comment: cell U points to Cost+Int per Unit cell")</f>
        <v>#DIV/0!</v>
      </c>
      <c r="AD115" s="662" t="e">
        <f t="shared" si="100"/>
        <v>#DIV/0!</v>
      </c>
      <c r="AE115" s="11"/>
      <c r="AF115" s="663" t="e">
        <f t="shared" si="101"/>
        <v>#DIV/0!</v>
      </c>
      <c r="AG115" s="664" t="e">
        <f t="shared" si="102"/>
        <v>#DIV/0!</v>
      </c>
      <c r="AH115" s="664" t="e">
        <f t="shared" si="103"/>
        <v>#DIV/0!</v>
      </c>
      <c r="AJ115" s="693" t="e">
        <f t="shared" si="82"/>
        <v>#DIV/0!</v>
      </c>
      <c r="AK115" s="656"/>
      <c r="AL115" s="327"/>
      <c r="AM115" s="150"/>
      <c r="AO115" s="694"/>
      <c r="AP115" s="668" t="e">
        <f t="shared" si="104"/>
        <v>#DIV/0!</v>
      </c>
      <c r="AR115" s="669">
        <v>0</v>
      </c>
      <c r="AS115" s="670">
        <v>0</v>
      </c>
      <c r="AT115" s="671">
        <v>0</v>
      </c>
      <c r="AU115" s="672">
        <v>0</v>
      </c>
      <c r="AV115" s="11"/>
      <c r="AW115" s="327"/>
      <c r="AX115" s="696"/>
      <c r="AY115" s="327"/>
      <c r="AZ115" s="150"/>
      <c r="BA115" s="11"/>
      <c r="BB115" s="675">
        <v>0</v>
      </c>
      <c r="BC115" s="676" t="e">
        <f t="shared" si="83"/>
        <v>#DIV/0!</v>
      </c>
      <c r="BD115" s="677" t="e">
        <f t="shared" si="84"/>
        <v>#DIV/0!</v>
      </c>
      <c r="BE115" s="658" t="e">
        <f t="shared" si="85"/>
        <v>#DIV/0!</v>
      </c>
      <c r="BF115" s="675">
        <v>0</v>
      </c>
      <c r="BG115" s="676" t="e">
        <f t="shared" si="86"/>
        <v>#DIV/0!</v>
      </c>
      <c r="BH115" s="677" t="e">
        <f t="shared" si="87"/>
        <v>#DIV/0!</v>
      </c>
      <c r="BI115" s="697" t="e">
        <f t="shared" si="88"/>
        <v>#DIV/0!</v>
      </c>
      <c r="BJ115" s="675">
        <v>0</v>
      </c>
      <c r="BK115" s="676" t="e">
        <f t="shared" si="89"/>
        <v>#DIV/0!</v>
      </c>
      <c r="BL115" s="677" t="e">
        <f t="shared" si="90"/>
        <v>#DIV/0!</v>
      </c>
      <c r="BM115" s="164" t="e">
        <f t="shared" si="91"/>
        <v>#DIV/0!</v>
      </c>
      <c r="BN115" s="11"/>
      <c r="BO115" s="669" t="e">
        <f t="shared" si="92"/>
        <v>#DIV/0!</v>
      </c>
      <c r="BP115" s="670" t="e">
        <f t="shared" si="105"/>
        <v>#DIV/0!</v>
      </c>
      <c r="BQ115" s="671" t="e">
        <f t="shared" si="93"/>
        <v>#DIV/0!</v>
      </c>
      <c r="BR115" s="681" t="e">
        <f t="shared" si="106"/>
        <v>#DIV/0!</v>
      </c>
      <c r="BS115" s="698" t="e">
        <f t="shared" si="94"/>
        <v>#DIV/0!</v>
      </c>
      <c r="BT115" s="683" t="e">
        <f t="shared" si="107"/>
        <v>#DIV/0!</v>
      </c>
      <c r="BV115" s="684" t="e">
        <f t="shared" si="95"/>
        <v>#DIV/0!</v>
      </c>
      <c r="BW115" s="685">
        <f t="shared" si="108"/>
        <v>0</v>
      </c>
      <c r="BX115" s="685" t="e">
        <f t="shared" si="109"/>
        <v>#DIV/0!</v>
      </c>
      <c r="BY115" s="149">
        <f t="shared" si="96"/>
        <v>1</v>
      </c>
      <c r="BZ115" s="686" t="e">
        <f t="shared" si="110"/>
        <v>#DIV/0!</v>
      </c>
      <c r="CA115" s="11"/>
      <c r="CB115" s="11"/>
      <c r="CC115" s="11"/>
      <c r="CD115" s="11"/>
      <c r="CE115" s="11"/>
      <c r="CF115" s="11"/>
      <c r="CG115" s="11"/>
      <c r="CH115" s="11"/>
      <c r="CI115" s="699">
        <f t="shared" si="97"/>
        <v>0</v>
      </c>
      <c r="CJ115" s="700">
        <f t="shared" si="98"/>
        <v>0</v>
      </c>
      <c r="CK115" s="700">
        <f t="shared" si="115"/>
        <v>0</v>
      </c>
      <c r="CL115" s="149">
        <v>1</v>
      </c>
      <c r="CM115" s="687">
        <f t="shared" si="111"/>
        <v>0</v>
      </c>
      <c r="CN115" s="11"/>
      <c r="CO115" s="11"/>
      <c r="CP115" s="11"/>
      <c r="CQ115" s="11"/>
      <c r="CR115" s="11"/>
      <c r="CS115" s="11"/>
      <c r="CT115" s="11"/>
    </row>
    <row r="116" spans="2:98" s="11" customFormat="1" ht="16.5" customHeight="1">
      <c r="B116" s="688"/>
      <c r="C116" s="689">
        <v>82</v>
      </c>
      <c r="D116" s="690"/>
      <c r="E116" s="690"/>
      <c r="F116" s="691"/>
      <c r="G116" s="691"/>
      <c r="H116" s="692"/>
      <c r="I116" s="692"/>
      <c r="J116" s="692"/>
      <c r="K116" s="692"/>
      <c r="L116" s="692"/>
      <c r="M116" s="654"/>
      <c r="N116" s="654"/>
      <c r="O116" s="654"/>
      <c r="P116" s="654"/>
      <c r="Q116" s="654"/>
      <c r="R116" s="654"/>
      <c r="S116" s="654"/>
      <c r="T116" s="654">
        <f>SUM(M116:S116)</f>
        <v>0</v>
      </c>
      <c r="U116" s="654">
        <f>(SUM(M116:S116))*1.006</f>
        <v>0</v>
      </c>
      <c r="V116" s="655" t="e">
        <f t="shared" si="22"/>
        <v>#DIV/0!</v>
      </c>
      <c r="W116" s="656"/>
      <c r="X116" s="657"/>
      <c r="Y116" s="658"/>
      <c r="Z116" s="659" t="e">
        <f t="shared" si="81"/>
        <v>#DIV/0!</v>
      </c>
      <c r="AB116" s="661" t="e">
        <f t="shared" si="99"/>
        <v>#DIV/0!</v>
      </c>
      <c r="AC116" s="241" t="e">
        <f>V116/(1-AD33)+N("This is a comment: cell U points to Cost+Int per Unit cell")</f>
        <v>#DIV/0!</v>
      </c>
      <c r="AD116" s="662" t="e">
        <f t="shared" si="100"/>
        <v>#DIV/0!</v>
      </c>
      <c r="AF116" s="663" t="e">
        <f t="shared" si="101"/>
        <v>#DIV/0!</v>
      </c>
      <c r="AG116" s="664" t="e">
        <f t="shared" si="102"/>
        <v>#DIV/0!</v>
      </c>
      <c r="AH116" s="664" t="e">
        <f t="shared" si="103"/>
        <v>#DIV/0!</v>
      </c>
      <c r="AJ116" s="693" t="e">
        <f t="shared" si="82"/>
        <v>#DIV/0!</v>
      </c>
      <c r="AK116" s="656"/>
      <c r="AL116" s="327"/>
      <c r="AM116" s="150"/>
      <c r="AO116" s="694"/>
      <c r="AP116" s="668" t="e">
        <f t="shared" si="104"/>
        <v>#DIV/0!</v>
      </c>
      <c r="AR116" s="669">
        <v>0</v>
      </c>
      <c r="AS116" s="670">
        <v>0</v>
      </c>
      <c r="AT116" s="671">
        <v>0</v>
      </c>
      <c r="AU116" s="672">
        <v>0</v>
      </c>
      <c r="AW116" s="327"/>
      <c r="AX116" s="696"/>
      <c r="AY116" s="327"/>
      <c r="AZ116" s="150"/>
      <c r="BB116" s="675">
        <v>0</v>
      </c>
      <c r="BC116" s="676" t="e">
        <f t="shared" si="83"/>
        <v>#DIV/0!</v>
      </c>
      <c r="BD116" s="677" t="e">
        <f t="shared" si="84"/>
        <v>#DIV/0!</v>
      </c>
      <c r="BE116" s="658" t="e">
        <f t="shared" si="85"/>
        <v>#DIV/0!</v>
      </c>
      <c r="BF116" s="675">
        <v>0</v>
      </c>
      <c r="BG116" s="676" t="e">
        <f t="shared" si="86"/>
        <v>#DIV/0!</v>
      </c>
      <c r="BH116" s="677" t="e">
        <f t="shared" si="87"/>
        <v>#DIV/0!</v>
      </c>
      <c r="BI116" s="697" t="e">
        <f t="shared" si="88"/>
        <v>#DIV/0!</v>
      </c>
      <c r="BJ116" s="675">
        <v>0</v>
      </c>
      <c r="BK116" s="676" t="e">
        <f t="shared" si="89"/>
        <v>#DIV/0!</v>
      </c>
      <c r="BL116" s="677" t="e">
        <f t="shared" si="90"/>
        <v>#DIV/0!</v>
      </c>
      <c r="BM116" s="164" t="e">
        <f t="shared" si="91"/>
        <v>#DIV/0!</v>
      </c>
      <c r="BO116" s="669" t="e">
        <f t="shared" si="92"/>
        <v>#DIV/0!</v>
      </c>
      <c r="BP116" s="670" t="e">
        <f t="shared" si="105"/>
        <v>#DIV/0!</v>
      </c>
      <c r="BQ116" s="671" t="e">
        <f t="shared" si="93"/>
        <v>#DIV/0!</v>
      </c>
      <c r="BR116" s="681" t="e">
        <f t="shared" si="106"/>
        <v>#DIV/0!</v>
      </c>
      <c r="BS116" s="698" t="e">
        <f t="shared" si="94"/>
        <v>#DIV/0!</v>
      </c>
      <c r="BT116" s="683" t="e">
        <f t="shared" si="107"/>
        <v>#DIV/0!</v>
      </c>
      <c r="BV116" s="684" t="e">
        <f t="shared" si="95"/>
        <v>#DIV/0!</v>
      </c>
      <c r="BW116" s="685">
        <f t="shared" si="108"/>
        <v>0</v>
      </c>
      <c r="BX116" s="685" t="e">
        <f t="shared" si="109"/>
        <v>#DIV/0!</v>
      </c>
      <c r="BY116" s="149">
        <f t="shared" si="96"/>
        <v>1</v>
      </c>
      <c r="BZ116" s="686" t="e">
        <f t="shared" si="110"/>
        <v>#DIV/0!</v>
      </c>
      <c r="CI116" s="699">
        <f t="shared" si="97"/>
        <v>0</v>
      </c>
      <c r="CJ116" s="700">
        <f t="shared" si="98"/>
        <v>0</v>
      </c>
      <c r="CK116" s="700">
        <f t="shared" si="115"/>
        <v>0</v>
      </c>
      <c r="CL116" s="149">
        <v>1</v>
      </c>
      <c r="CM116" s="687">
        <f t="shared" si="111"/>
        <v>0</v>
      </c>
    </row>
    <row r="117" spans="2:98" s="11" customFormat="1">
      <c r="B117" s="688"/>
      <c r="C117" s="689">
        <v>83</v>
      </c>
      <c r="D117" s="690"/>
      <c r="E117" s="690"/>
      <c r="F117" s="691"/>
      <c r="G117" s="691"/>
      <c r="H117" s="692"/>
      <c r="I117" s="692"/>
      <c r="J117" s="692"/>
      <c r="K117" s="692"/>
      <c r="L117" s="692"/>
      <c r="M117" s="654"/>
      <c r="N117" s="654"/>
      <c r="O117" s="654"/>
      <c r="P117" s="654"/>
      <c r="Q117" s="654"/>
      <c r="R117" s="654"/>
      <c r="S117" s="654"/>
      <c r="T117" s="654">
        <f t="shared" ref="T117:T128" si="116">SUM(M117:S117)</f>
        <v>0</v>
      </c>
      <c r="U117" s="654">
        <f t="shared" ref="U117:U128" si="117">(SUM(M117:S117))*1.006</f>
        <v>0</v>
      </c>
      <c r="V117" s="655" t="e">
        <f t="shared" si="22"/>
        <v>#DIV/0!</v>
      </c>
      <c r="W117" s="656"/>
      <c r="X117" s="657"/>
      <c r="Y117" s="658"/>
      <c r="Z117" s="659" t="e">
        <f t="shared" si="81"/>
        <v>#DIV/0!</v>
      </c>
      <c r="AB117" s="661" t="e">
        <f t="shared" si="99"/>
        <v>#DIV/0!</v>
      </c>
      <c r="AC117" s="241" t="e">
        <f>V117/(1-AD33)+N("This is a comment: cell U points to Cost+Int per Unit cell")</f>
        <v>#DIV/0!</v>
      </c>
      <c r="AD117" s="662" t="e">
        <f t="shared" si="100"/>
        <v>#DIV/0!</v>
      </c>
      <c r="AF117" s="663" t="e">
        <f t="shared" si="101"/>
        <v>#DIV/0!</v>
      </c>
      <c r="AG117" s="664" t="e">
        <f t="shared" si="102"/>
        <v>#DIV/0!</v>
      </c>
      <c r="AH117" s="664" t="e">
        <f t="shared" si="103"/>
        <v>#DIV/0!</v>
      </c>
      <c r="AJ117" s="693" t="e">
        <f t="shared" si="82"/>
        <v>#DIV/0!</v>
      </c>
      <c r="AK117" s="656"/>
      <c r="AL117" s="327"/>
      <c r="AM117" s="150"/>
      <c r="AO117" s="694"/>
      <c r="AP117" s="668" t="e">
        <f t="shared" si="104"/>
        <v>#DIV/0!</v>
      </c>
      <c r="AR117" s="669">
        <v>0</v>
      </c>
      <c r="AS117" s="670">
        <v>0</v>
      </c>
      <c r="AT117" s="671">
        <v>0</v>
      </c>
      <c r="AU117" s="672">
        <v>0</v>
      </c>
      <c r="AW117" s="327"/>
      <c r="AX117" s="696"/>
      <c r="AY117" s="327"/>
      <c r="AZ117" s="150"/>
      <c r="BB117" s="675">
        <v>0</v>
      </c>
      <c r="BC117" s="676" t="e">
        <f t="shared" si="83"/>
        <v>#DIV/0!</v>
      </c>
      <c r="BD117" s="677" t="e">
        <f t="shared" si="84"/>
        <v>#DIV/0!</v>
      </c>
      <c r="BE117" s="658" t="e">
        <f t="shared" si="85"/>
        <v>#DIV/0!</v>
      </c>
      <c r="BF117" s="675">
        <v>0</v>
      </c>
      <c r="BG117" s="676" t="e">
        <f t="shared" si="86"/>
        <v>#DIV/0!</v>
      </c>
      <c r="BH117" s="677" t="e">
        <f t="shared" si="87"/>
        <v>#DIV/0!</v>
      </c>
      <c r="BI117" s="697" t="e">
        <f t="shared" si="88"/>
        <v>#DIV/0!</v>
      </c>
      <c r="BJ117" s="675">
        <v>0</v>
      </c>
      <c r="BK117" s="676" t="e">
        <f t="shared" si="89"/>
        <v>#DIV/0!</v>
      </c>
      <c r="BL117" s="677" t="e">
        <f t="shared" si="90"/>
        <v>#DIV/0!</v>
      </c>
      <c r="BM117" s="164" t="e">
        <f t="shared" si="91"/>
        <v>#DIV/0!</v>
      </c>
      <c r="BO117" s="669" t="e">
        <f t="shared" si="92"/>
        <v>#DIV/0!</v>
      </c>
      <c r="BP117" s="670" t="e">
        <f t="shared" si="105"/>
        <v>#DIV/0!</v>
      </c>
      <c r="BQ117" s="671" t="e">
        <f t="shared" si="93"/>
        <v>#DIV/0!</v>
      </c>
      <c r="BR117" s="681" t="e">
        <f t="shared" si="106"/>
        <v>#DIV/0!</v>
      </c>
      <c r="BS117" s="698" t="e">
        <f t="shared" si="94"/>
        <v>#DIV/0!</v>
      </c>
      <c r="BT117" s="683" t="e">
        <f t="shared" si="107"/>
        <v>#DIV/0!</v>
      </c>
      <c r="BV117" s="684" t="e">
        <f t="shared" si="95"/>
        <v>#DIV/0!</v>
      </c>
      <c r="BW117" s="685">
        <f t="shared" si="108"/>
        <v>0</v>
      </c>
      <c r="BX117" s="685" t="e">
        <f t="shared" si="109"/>
        <v>#DIV/0!</v>
      </c>
      <c r="BY117" s="149">
        <f t="shared" si="96"/>
        <v>1</v>
      </c>
      <c r="BZ117" s="686" t="e">
        <f t="shared" si="110"/>
        <v>#DIV/0!</v>
      </c>
      <c r="CI117" s="699">
        <f t="shared" si="97"/>
        <v>0</v>
      </c>
      <c r="CJ117" s="700">
        <f t="shared" si="98"/>
        <v>0</v>
      </c>
      <c r="CK117" s="700">
        <f t="shared" si="115"/>
        <v>0</v>
      </c>
      <c r="CL117" s="149">
        <v>1</v>
      </c>
      <c r="CM117" s="687">
        <f t="shared" si="111"/>
        <v>0</v>
      </c>
    </row>
    <row r="118" spans="2:98" s="11" customFormat="1">
      <c r="B118" s="688"/>
      <c r="C118" s="689">
        <v>84</v>
      </c>
      <c r="D118" s="690"/>
      <c r="E118" s="690"/>
      <c r="F118" s="691"/>
      <c r="G118" s="691"/>
      <c r="H118" s="692"/>
      <c r="I118" s="692"/>
      <c r="J118" s="692"/>
      <c r="K118" s="692"/>
      <c r="L118" s="692"/>
      <c r="M118" s="654"/>
      <c r="N118" s="654"/>
      <c r="O118" s="654"/>
      <c r="P118" s="654"/>
      <c r="Q118" s="654"/>
      <c r="R118" s="654"/>
      <c r="S118" s="654"/>
      <c r="T118" s="654">
        <f t="shared" si="116"/>
        <v>0</v>
      </c>
      <c r="U118" s="654">
        <f t="shared" si="117"/>
        <v>0</v>
      </c>
      <c r="V118" s="655" t="e">
        <f t="shared" si="22"/>
        <v>#DIV/0!</v>
      </c>
      <c r="W118" s="656"/>
      <c r="X118" s="657"/>
      <c r="Y118" s="658"/>
      <c r="Z118" s="659" t="e">
        <f t="shared" si="81"/>
        <v>#DIV/0!</v>
      </c>
      <c r="AB118" s="661" t="e">
        <f t="shared" si="99"/>
        <v>#DIV/0!</v>
      </c>
      <c r="AC118" s="241" t="e">
        <f>V118/(1-AD33)+N("This is a comment: cell U points to Cost+Int per Unit cell")</f>
        <v>#DIV/0!</v>
      </c>
      <c r="AD118" s="662" t="e">
        <f t="shared" si="100"/>
        <v>#DIV/0!</v>
      </c>
      <c r="AF118" s="663" t="e">
        <f t="shared" si="101"/>
        <v>#DIV/0!</v>
      </c>
      <c r="AG118" s="664" t="e">
        <f t="shared" si="102"/>
        <v>#DIV/0!</v>
      </c>
      <c r="AH118" s="664" t="e">
        <f t="shared" si="103"/>
        <v>#DIV/0!</v>
      </c>
      <c r="AJ118" s="693" t="e">
        <f t="shared" si="82"/>
        <v>#DIV/0!</v>
      </c>
      <c r="AK118" s="656"/>
      <c r="AL118" s="327"/>
      <c r="AM118" s="150"/>
      <c r="AO118" s="694"/>
      <c r="AP118" s="668" t="e">
        <f t="shared" si="104"/>
        <v>#DIV/0!</v>
      </c>
      <c r="AR118" s="669">
        <v>0</v>
      </c>
      <c r="AS118" s="670">
        <v>0</v>
      </c>
      <c r="AT118" s="671">
        <v>0</v>
      </c>
      <c r="AU118" s="672">
        <v>0</v>
      </c>
      <c r="AW118" s="327"/>
      <c r="AX118" s="696"/>
      <c r="AY118" s="327"/>
      <c r="AZ118" s="150"/>
      <c r="BB118" s="675">
        <v>0</v>
      </c>
      <c r="BC118" s="676" t="e">
        <f t="shared" si="83"/>
        <v>#DIV/0!</v>
      </c>
      <c r="BD118" s="677" t="e">
        <f t="shared" si="84"/>
        <v>#DIV/0!</v>
      </c>
      <c r="BE118" s="658" t="e">
        <f t="shared" si="85"/>
        <v>#DIV/0!</v>
      </c>
      <c r="BF118" s="675">
        <v>0</v>
      </c>
      <c r="BG118" s="676" t="e">
        <f t="shared" si="86"/>
        <v>#DIV/0!</v>
      </c>
      <c r="BH118" s="677" t="e">
        <f t="shared" si="87"/>
        <v>#DIV/0!</v>
      </c>
      <c r="BI118" s="697" t="e">
        <f t="shared" si="88"/>
        <v>#DIV/0!</v>
      </c>
      <c r="BJ118" s="675">
        <v>0</v>
      </c>
      <c r="BK118" s="676" t="e">
        <f t="shared" si="89"/>
        <v>#DIV/0!</v>
      </c>
      <c r="BL118" s="677" t="e">
        <f t="shared" si="90"/>
        <v>#DIV/0!</v>
      </c>
      <c r="BM118" s="164" t="e">
        <f t="shared" si="91"/>
        <v>#DIV/0!</v>
      </c>
      <c r="BO118" s="669" t="e">
        <f t="shared" si="92"/>
        <v>#DIV/0!</v>
      </c>
      <c r="BP118" s="670" t="e">
        <f t="shared" si="105"/>
        <v>#DIV/0!</v>
      </c>
      <c r="BQ118" s="671" t="e">
        <f t="shared" si="93"/>
        <v>#DIV/0!</v>
      </c>
      <c r="BR118" s="681" t="e">
        <f t="shared" si="106"/>
        <v>#DIV/0!</v>
      </c>
      <c r="BS118" s="698" t="e">
        <f t="shared" si="94"/>
        <v>#DIV/0!</v>
      </c>
      <c r="BT118" s="683" t="e">
        <f t="shared" si="107"/>
        <v>#DIV/0!</v>
      </c>
      <c r="BV118" s="684" t="e">
        <f t="shared" si="95"/>
        <v>#DIV/0!</v>
      </c>
      <c r="BW118" s="685">
        <f t="shared" si="108"/>
        <v>0</v>
      </c>
      <c r="BX118" s="685" t="e">
        <f t="shared" si="109"/>
        <v>#DIV/0!</v>
      </c>
      <c r="BY118" s="149">
        <f t="shared" si="96"/>
        <v>1</v>
      </c>
      <c r="BZ118" s="686" t="e">
        <f t="shared" si="110"/>
        <v>#DIV/0!</v>
      </c>
      <c r="CI118" s="699">
        <f t="shared" si="97"/>
        <v>0</v>
      </c>
      <c r="CJ118" s="700">
        <f t="shared" si="98"/>
        <v>0</v>
      </c>
      <c r="CK118" s="700">
        <f t="shared" si="115"/>
        <v>0</v>
      </c>
      <c r="CL118" s="149">
        <v>1</v>
      </c>
      <c r="CM118" s="687">
        <f t="shared" si="111"/>
        <v>0</v>
      </c>
    </row>
    <row r="119" spans="2:98" s="11" customFormat="1">
      <c r="B119" s="688"/>
      <c r="C119" s="689">
        <v>85</v>
      </c>
      <c r="D119" s="690"/>
      <c r="E119" s="690"/>
      <c r="F119" s="691"/>
      <c r="G119" s="691"/>
      <c r="H119" s="692"/>
      <c r="I119" s="692"/>
      <c r="J119" s="692"/>
      <c r="K119" s="692"/>
      <c r="L119" s="692"/>
      <c r="M119" s="654"/>
      <c r="N119" s="654"/>
      <c r="O119" s="654"/>
      <c r="P119" s="654"/>
      <c r="Q119" s="654"/>
      <c r="R119" s="654"/>
      <c r="S119" s="654"/>
      <c r="T119" s="654">
        <f t="shared" si="116"/>
        <v>0</v>
      </c>
      <c r="U119" s="654">
        <f t="shared" si="117"/>
        <v>0</v>
      </c>
      <c r="V119" s="655" t="e">
        <f t="shared" si="22"/>
        <v>#DIV/0!</v>
      </c>
      <c r="W119" s="656"/>
      <c r="X119" s="657"/>
      <c r="Y119" s="658"/>
      <c r="Z119" s="659" t="e">
        <f t="shared" si="81"/>
        <v>#DIV/0!</v>
      </c>
      <c r="AB119" s="661" t="e">
        <f t="shared" si="99"/>
        <v>#DIV/0!</v>
      </c>
      <c r="AC119" s="241" t="e">
        <f>V119/(1-AD33)+N("This is a comment: cell U points to Cost+Int per Unit cell")</f>
        <v>#DIV/0!</v>
      </c>
      <c r="AD119" s="662" t="e">
        <f t="shared" si="100"/>
        <v>#DIV/0!</v>
      </c>
      <c r="AF119" s="663" t="e">
        <f t="shared" si="101"/>
        <v>#DIV/0!</v>
      </c>
      <c r="AG119" s="664" t="e">
        <f t="shared" si="102"/>
        <v>#DIV/0!</v>
      </c>
      <c r="AH119" s="664" t="e">
        <f t="shared" si="103"/>
        <v>#DIV/0!</v>
      </c>
      <c r="AJ119" s="693" t="e">
        <f t="shared" si="82"/>
        <v>#DIV/0!</v>
      </c>
      <c r="AK119" s="656"/>
      <c r="AL119" s="327"/>
      <c r="AM119" s="150"/>
      <c r="AO119" s="694"/>
      <c r="AP119" s="668" t="e">
        <f t="shared" si="104"/>
        <v>#DIV/0!</v>
      </c>
      <c r="AR119" s="669">
        <v>0</v>
      </c>
      <c r="AS119" s="670">
        <v>0</v>
      </c>
      <c r="AT119" s="671">
        <v>0</v>
      </c>
      <c r="AU119" s="672">
        <v>0</v>
      </c>
      <c r="AW119" s="327"/>
      <c r="AX119" s="696"/>
      <c r="AY119" s="327"/>
      <c r="AZ119" s="150"/>
      <c r="BB119" s="675">
        <v>0</v>
      </c>
      <c r="BC119" s="676" t="e">
        <f t="shared" si="83"/>
        <v>#DIV/0!</v>
      </c>
      <c r="BD119" s="677" t="e">
        <f t="shared" si="84"/>
        <v>#DIV/0!</v>
      </c>
      <c r="BE119" s="658" t="e">
        <f t="shared" si="85"/>
        <v>#DIV/0!</v>
      </c>
      <c r="BF119" s="675">
        <v>0</v>
      </c>
      <c r="BG119" s="676" t="e">
        <f t="shared" si="86"/>
        <v>#DIV/0!</v>
      </c>
      <c r="BH119" s="677" t="e">
        <f t="shared" si="87"/>
        <v>#DIV/0!</v>
      </c>
      <c r="BI119" s="697" t="e">
        <f t="shared" si="88"/>
        <v>#DIV/0!</v>
      </c>
      <c r="BJ119" s="675">
        <v>0</v>
      </c>
      <c r="BK119" s="676" t="e">
        <f t="shared" si="89"/>
        <v>#DIV/0!</v>
      </c>
      <c r="BL119" s="677" t="e">
        <f t="shared" si="90"/>
        <v>#DIV/0!</v>
      </c>
      <c r="BM119" s="164" t="e">
        <f t="shared" si="91"/>
        <v>#DIV/0!</v>
      </c>
      <c r="BO119" s="669" t="e">
        <f t="shared" si="92"/>
        <v>#DIV/0!</v>
      </c>
      <c r="BP119" s="670" t="e">
        <f t="shared" si="105"/>
        <v>#DIV/0!</v>
      </c>
      <c r="BQ119" s="671" t="e">
        <f t="shared" si="93"/>
        <v>#DIV/0!</v>
      </c>
      <c r="BR119" s="681" t="e">
        <f t="shared" si="106"/>
        <v>#DIV/0!</v>
      </c>
      <c r="BS119" s="698" t="e">
        <f t="shared" si="94"/>
        <v>#DIV/0!</v>
      </c>
      <c r="BT119" s="683" t="e">
        <f t="shared" si="107"/>
        <v>#DIV/0!</v>
      </c>
      <c r="BV119" s="684" t="e">
        <f t="shared" si="95"/>
        <v>#DIV/0!</v>
      </c>
      <c r="BW119" s="685">
        <f t="shared" si="108"/>
        <v>0</v>
      </c>
      <c r="BX119" s="685" t="e">
        <f t="shared" si="109"/>
        <v>#DIV/0!</v>
      </c>
      <c r="BY119" s="149">
        <f t="shared" si="96"/>
        <v>1</v>
      </c>
      <c r="BZ119" s="686" t="e">
        <f t="shared" si="110"/>
        <v>#DIV/0!</v>
      </c>
      <c r="CI119" s="699">
        <f t="shared" si="97"/>
        <v>0</v>
      </c>
      <c r="CJ119" s="700">
        <f t="shared" si="98"/>
        <v>0</v>
      </c>
      <c r="CK119" s="700">
        <f t="shared" si="115"/>
        <v>0</v>
      </c>
      <c r="CL119" s="149">
        <v>1</v>
      </c>
      <c r="CM119" s="687">
        <f t="shared" si="111"/>
        <v>0</v>
      </c>
    </row>
    <row r="120" spans="2:98" s="11" customFormat="1">
      <c r="B120" s="688"/>
      <c r="C120" s="689">
        <v>86</v>
      </c>
      <c r="D120" s="690"/>
      <c r="E120" s="690"/>
      <c r="F120" s="691"/>
      <c r="G120" s="691"/>
      <c r="H120" s="692"/>
      <c r="I120" s="692"/>
      <c r="J120" s="692"/>
      <c r="K120" s="692"/>
      <c r="L120" s="692"/>
      <c r="M120" s="654"/>
      <c r="N120" s="654"/>
      <c r="O120" s="654"/>
      <c r="P120" s="654"/>
      <c r="Q120" s="654"/>
      <c r="R120" s="654"/>
      <c r="S120" s="654"/>
      <c r="T120" s="654">
        <f t="shared" si="116"/>
        <v>0</v>
      </c>
      <c r="U120" s="654">
        <f t="shared" si="117"/>
        <v>0</v>
      </c>
      <c r="V120" s="655" t="e">
        <f t="shared" si="22"/>
        <v>#DIV/0!</v>
      </c>
      <c r="W120" s="656"/>
      <c r="X120" s="657"/>
      <c r="Y120" s="658"/>
      <c r="Z120" s="659" t="e">
        <f t="shared" si="81"/>
        <v>#DIV/0!</v>
      </c>
      <c r="AB120" s="661" t="e">
        <f t="shared" si="99"/>
        <v>#DIV/0!</v>
      </c>
      <c r="AC120" s="241" t="e">
        <f>V120/(1-AD33)+N("This is a comment: cell U points to Cost+Int per Unit cell")</f>
        <v>#DIV/0!</v>
      </c>
      <c r="AD120" s="662" t="e">
        <f t="shared" si="100"/>
        <v>#DIV/0!</v>
      </c>
      <c r="AF120" s="663" t="e">
        <f t="shared" si="101"/>
        <v>#DIV/0!</v>
      </c>
      <c r="AG120" s="664" t="e">
        <f t="shared" si="102"/>
        <v>#DIV/0!</v>
      </c>
      <c r="AH120" s="664" t="e">
        <f t="shared" si="103"/>
        <v>#DIV/0!</v>
      </c>
      <c r="AJ120" s="693" t="e">
        <f t="shared" si="82"/>
        <v>#DIV/0!</v>
      </c>
      <c r="AK120" s="656"/>
      <c r="AL120" s="327"/>
      <c r="AM120" s="150"/>
      <c r="AO120" s="694"/>
      <c r="AP120" s="668" t="e">
        <f t="shared" si="104"/>
        <v>#DIV/0!</v>
      </c>
      <c r="AR120" s="669">
        <v>0</v>
      </c>
      <c r="AS120" s="670">
        <v>0</v>
      </c>
      <c r="AT120" s="671">
        <v>0</v>
      </c>
      <c r="AU120" s="672">
        <v>0</v>
      </c>
      <c r="AW120" s="327"/>
      <c r="AX120" s="696"/>
      <c r="AY120" s="327"/>
      <c r="AZ120" s="150"/>
      <c r="BB120" s="675">
        <v>0</v>
      </c>
      <c r="BC120" s="676" t="e">
        <f t="shared" si="83"/>
        <v>#DIV/0!</v>
      </c>
      <c r="BD120" s="677" t="e">
        <f t="shared" si="84"/>
        <v>#DIV/0!</v>
      </c>
      <c r="BE120" s="658" t="e">
        <f t="shared" si="85"/>
        <v>#DIV/0!</v>
      </c>
      <c r="BF120" s="675">
        <v>0</v>
      </c>
      <c r="BG120" s="676" t="e">
        <f t="shared" si="86"/>
        <v>#DIV/0!</v>
      </c>
      <c r="BH120" s="677" t="e">
        <f t="shared" si="87"/>
        <v>#DIV/0!</v>
      </c>
      <c r="BI120" s="697" t="e">
        <f t="shared" si="88"/>
        <v>#DIV/0!</v>
      </c>
      <c r="BJ120" s="675">
        <v>0</v>
      </c>
      <c r="BK120" s="676" t="e">
        <f t="shared" si="89"/>
        <v>#DIV/0!</v>
      </c>
      <c r="BL120" s="677" t="e">
        <f t="shared" si="90"/>
        <v>#DIV/0!</v>
      </c>
      <c r="BM120" s="164" t="e">
        <f t="shared" si="91"/>
        <v>#DIV/0!</v>
      </c>
      <c r="BO120" s="669" t="e">
        <f t="shared" si="92"/>
        <v>#DIV/0!</v>
      </c>
      <c r="BP120" s="670" t="e">
        <f t="shared" si="105"/>
        <v>#DIV/0!</v>
      </c>
      <c r="BQ120" s="671" t="e">
        <f t="shared" si="93"/>
        <v>#DIV/0!</v>
      </c>
      <c r="BR120" s="681" t="e">
        <f t="shared" si="106"/>
        <v>#DIV/0!</v>
      </c>
      <c r="BS120" s="698" t="e">
        <f t="shared" si="94"/>
        <v>#DIV/0!</v>
      </c>
      <c r="BT120" s="683" t="e">
        <f t="shared" si="107"/>
        <v>#DIV/0!</v>
      </c>
      <c r="BV120" s="684" t="e">
        <f t="shared" si="95"/>
        <v>#DIV/0!</v>
      </c>
      <c r="BW120" s="685">
        <f t="shared" si="108"/>
        <v>0</v>
      </c>
      <c r="BX120" s="685" t="e">
        <f t="shared" si="109"/>
        <v>#DIV/0!</v>
      </c>
      <c r="BY120" s="149">
        <f t="shared" si="96"/>
        <v>1</v>
      </c>
      <c r="BZ120" s="686" t="e">
        <f t="shared" si="110"/>
        <v>#DIV/0!</v>
      </c>
      <c r="CI120" s="699">
        <f t="shared" si="97"/>
        <v>0</v>
      </c>
      <c r="CJ120" s="700">
        <f t="shared" si="98"/>
        <v>0</v>
      </c>
      <c r="CK120" s="700">
        <f t="shared" si="115"/>
        <v>0</v>
      </c>
      <c r="CL120" s="149">
        <v>1</v>
      </c>
      <c r="CM120" s="687">
        <f t="shared" si="111"/>
        <v>0</v>
      </c>
    </row>
    <row r="121" spans="2:98" s="11" customFormat="1">
      <c r="B121" s="688"/>
      <c r="C121" s="689">
        <v>87</v>
      </c>
      <c r="D121" s="690"/>
      <c r="E121" s="651"/>
      <c r="F121" s="691"/>
      <c r="G121" s="691"/>
      <c r="H121" s="692"/>
      <c r="I121" s="692"/>
      <c r="J121" s="692"/>
      <c r="K121" s="692"/>
      <c r="L121" s="692"/>
      <c r="M121" s="654"/>
      <c r="N121" s="654"/>
      <c r="O121" s="654"/>
      <c r="P121" s="654"/>
      <c r="Q121" s="654"/>
      <c r="R121" s="654"/>
      <c r="S121" s="654"/>
      <c r="T121" s="654">
        <f t="shared" si="116"/>
        <v>0</v>
      </c>
      <c r="U121" s="654">
        <f t="shared" si="117"/>
        <v>0</v>
      </c>
      <c r="V121" s="655" t="e">
        <f t="shared" si="22"/>
        <v>#DIV/0!</v>
      </c>
      <c r="W121" s="656"/>
      <c r="X121" s="657"/>
      <c r="Y121" s="658"/>
      <c r="Z121" s="659" t="e">
        <f t="shared" si="81"/>
        <v>#DIV/0!</v>
      </c>
      <c r="AB121" s="661" t="e">
        <f t="shared" si="99"/>
        <v>#DIV/0!</v>
      </c>
      <c r="AC121" s="241" t="e">
        <f>V121/(1-AD33)+N("This is a comment: cell U points to Cost+Int per Unit cell")</f>
        <v>#DIV/0!</v>
      </c>
      <c r="AD121" s="662" t="e">
        <f t="shared" si="100"/>
        <v>#DIV/0!</v>
      </c>
      <c r="AF121" s="663" t="e">
        <f t="shared" si="101"/>
        <v>#DIV/0!</v>
      </c>
      <c r="AG121" s="664" t="e">
        <f t="shared" si="102"/>
        <v>#DIV/0!</v>
      </c>
      <c r="AH121" s="664" t="e">
        <f t="shared" si="103"/>
        <v>#DIV/0!</v>
      </c>
      <c r="AJ121" s="693" t="e">
        <f t="shared" si="82"/>
        <v>#DIV/0!</v>
      </c>
      <c r="AK121" s="656"/>
      <c r="AL121" s="327"/>
      <c r="AM121" s="150"/>
      <c r="AO121" s="694"/>
      <c r="AP121" s="668" t="e">
        <f t="shared" si="104"/>
        <v>#DIV/0!</v>
      </c>
      <c r="AR121" s="669">
        <v>0</v>
      </c>
      <c r="AS121" s="670">
        <v>0</v>
      </c>
      <c r="AT121" s="671">
        <v>0</v>
      </c>
      <c r="AU121" s="672">
        <v>0</v>
      </c>
      <c r="AW121" s="327"/>
      <c r="AX121" s="696"/>
      <c r="AY121" s="327"/>
      <c r="AZ121" s="150"/>
      <c r="BB121" s="675">
        <v>0</v>
      </c>
      <c r="BC121" s="676" t="e">
        <f t="shared" si="83"/>
        <v>#DIV/0!</v>
      </c>
      <c r="BD121" s="677" t="e">
        <f t="shared" si="84"/>
        <v>#DIV/0!</v>
      </c>
      <c r="BE121" s="658" t="e">
        <f t="shared" si="85"/>
        <v>#DIV/0!</v>
      </c>
      <c r="BF121" s="675">
        <v>0</v>
      </c>
      <c r="BG121" s="676" t="e">
        <f t="shared" si="86"/>
        <v>#DIV/0!</v>
      </c>
      <c r="BH121" s="677" t="e">
        <f t="shared" si="87"/>
        <v>#DIV/0!</v>
      </c>
      <c r="BI121" s="697" t="e">
        <f t="shared" si="88"/>
        <v>#DIV/0!</v>
      </c>
      <c r="BJ121" s="675">
        <v>0</v>
      </c>
      <c r="BK121" s="676" t="e">
        <f t="shared" si="89"/>
        <v>#DIV/0!</v>
      </c>
      <c r="BL121" s="677" t="e">
        <f t="shared" si="90"/>
        <v>#DIV/0!</v>
      </c>
      <c r="BM121" s="164" t="e">
        <f t="shared" si="91"/>
        <v>#DIV/0!</v>
      </c>
      <c r="BO121" s="669" t="e">
        <f t="shared" si="92"/>
        <v>#DIV/0!</v>
      </c>
      <c r="BP121" s="670" t="e">
        <f t="shared" si="105"/>
        <v>#DIV/0!</v>
      </c>
      <c r="BQ121" s="671" t="e">
        <f t="shared" si="93"/>
        <v>#DIV/0!</v>
      </c>
      <c r="BR121" s="681" t="e">
        <f t="shared" si="106"/>
        <v>#DIV/0!</v>
      </c>
      <c r="BS121" s="698" t="e">
        <f t="shared" si="94"/>
        <v>#DIV/0!</v>
      </c>
      <c r="BT121" s="683" t="e">
        <f t="shared" si="107"/>
        <v>#DIV/0!</v>
      </c>
      <c r="BV121" s="684" t="e">
        <f t="shared" si="95"/>
        <v>#DIV/0!</v>
      </c>
      <c r="BW121" s="685">
        <f t="shared" si="108"/>
        <v>0</v>
      </c>
      <c r="BX121" s="685" t="e">
        <f t="shared" si="109"/>
        <v>#DIV/0!</v>
      </c>
      <c r="BY121" s="149">
        <f t="shared" si="96"/>
        <v>1</v>
      </c>
      <c r="BZ121" s="686" t="e">
        <f t="shared" si="110"/>
        <v>#DIV/0!</v>
      </c>
      <c r="CI121" s="699">
        <f t="shared" si="97"/>
        <v>0</v>
      </c>
      <c r="CJ121" s="700">
        <f t="shared" si="98"/>
        <v>0</v>
      </c>
      <c r="CK121" s="700">
        <f t="shared" si="115"/>
        <v>0</v>
      </c>
      <c r="CL121" s="149">
        <v>1</v>
      </c>
      <c r="CM121" s="687">
        <f t="shared" si="111"/>
        <v>0</v>
      </c>
    </row>
    <row r="122" spans="2:98" s="11" customFormat="1">
      <c r="B122" s="688"/>
      <c r="C122" s="689">
        <v>88</v>
      </c>
      <c r="D122" s="690"/>
      <c r="E122" s="690"/>
      <c r="F122" s="691"/>
      <c r="G122" s="691"/>
      <c r="H122" s="692"/>
      <c r="I122" s="692"/>
      <c r="J122" s="692"/>
      <c r="K122" s="692"/>
      <c r="L122" s="692"/>
      <c r="M122" s="701"/>
      <c r="N122" s="701"/>
      <c r="O122" s="701"/>
      <c r="P122" s="701"/>
      <c r="Q122" s="701"/>
      <c r="R122" s="701"/>
      <c r="S122" s="701"/>
      <c r="T122" s="701">
        <f t="shared" si="116"/>
        <v>0</v>
      </c>
      <c r="U122" s="701">
        <f t="shared" si="117"/>
        <v>0</v>
      </c>
      <c r="V122" s="702" t="e">
        <f t="shared" si="22"/>
        <v>#DIV/0!</v>
      </c>
      <c r="W122" s="703"/>
      <c r="X122" s="657"/>
      <c r="Y122" s="704"/>
      <c r="Z122" s="659" t="e">
        <f t="shared" si="81"/>
        <v>#DIV/0!</v>
      </c>
      <c r="AB122" s="661" t="e">
        <f t="shared" si="99"/>
        <v>#DIV/0!</v>
      </c>
      <c r="AC122" s="241" t="e">
        <f>V122/(1-AD33)+N("This is a comment: cell U points to Cost+Int per Unit cell")</f>
        <v>#DIV/0!</v>
      </c>
      <c r="AD122" s="662" t="e">
        <f t="shared" si="100"/>
        <v>#DIV/0!</v>
      </c>
      <c r="AF122" s="663" t="e">
        <f t="shared" si="101"/>
        <v>#DIV/0!</v>
      </c>
      <c r="AG122" s="664" t="e">
        <f t="shared" si="102"/>
        <v>#DIV/0!</v>
      </c>
      <c r="AH122" s="664" t="e">
        <f t="shared" si="103"/>
        <v>#DIV/0!</v>
      </c>
      <c r="AJ122" s="693" t="e">
        <f t="shared" si="82"/>
        <v>#DIV/0!</v>
      </c>
      <c r="AK122" s="703"/>
      <c r="AL122" s="327"/>
      <c r="AM122" s="150"/>
      <c r="AO122" s="694"/>
      <c r="AP122" s="668" t="e">
        <f t="shared" si="104"/>
        <v>#DIV/0!</v>
      </c>
      <c r="AR122" s="669">
        <v>0</v>
      </c>
      <c r="AS122" s="670">
        <v>0</v>
      </c>
      <c r="AT122" s="671">
        <v>0</v>
      </c>
      <c r="AU122" s="672">
        <v>0</v>
      </c>
      <c r="AW122" s="327"/>
      <c r="AX122" s="696"/>
      <c r="AY122" s="327"/>
      <c r="AZ122" s="150"/>
      <c r="BB122" s="705">
        <v>0</v>
      </c>
      <c r="BC122" s="676" t="e">
        <f t="shared" si="83"/>
        <v>#DIV/0!</v>
      </c>
      <c r="BD122" s="706" t="e">
        <f t="shared" si="84"/>
        <v>#DIV/0!</v>
      </c>
      <c r="BE122" s="704" t="e">
        <f t="shared" si="85"/>
        <v>#DIV/0!</v>
      </c>
      <c r="BF122" s="705">
        <v>0</v>
      </c>
      <c r="BG122" s="676" t="e">
        <f t="shared" si="86"/>
        <v>#DIV/0!</v>
      </c>
      <c r="BH122" s="706" t="e">
        <f t="shared" si="87"/>
        <v>#DIV/0!</v>
      </c>
      <c r="BI122" s="707" t="e">
        <f t="shared" si="88"/>
        <v>#DIV/0!</v>
      </c>
      <c r="BJ122" s="675">
        <v>0</v>
      </c>
      <c r="BK122" s="676" t="e">
        <f t="shared" si="89"/>
        <v>#DIV/0!</v>
      </c>
      <c r="BL122" s="677" t="e">
        <f t="shared" si="90"/>
        <v>#DIV/0!</v>
      </c>
      <c r="BM122" s="164" t="e">
        <f t="shared" si="91"/>
        <v>#DIV/0!</v>
      </c>
      <c r="BO122" s="708" t="e">
        <f t="shared" si="92"/>
        <v>#DIV/0!</v>
      </c>
      <c r="BP122" s="670" t="e">
        <f t="shared" si="105"/>
        <v>#DIV/0!</v>
      </c>
      <c r="BQ122" s="709" t="e">
        <f t="shared" si="93"/>
        <v>#DIV/0!</v>
      </c>
      <c r="BR122" s="681" t="e">
        <f t="shared" si="106"/>
        <v>#DIV/0!</v>
      </c>
      <c r="BS122" s="710" t="e">
        <f t="shared" si="94"/>
        <v>#DIV/0!</v>
      </c>
      <c r="BT122" s="683" t="e">
        <f t="shared" si="107"/>
        <v>#DIV/0!</v>
      </c>
      <c r="BV122" s="684" t="e">
        <f t="shared" si="95"/>
        <v>#DIV/0!</v>
      </c>
      <c r="BW122" s="685">
        <f t="shared" si="108"/>
        <v>0</v>
      </c>
      <c r="BX122" s="685" t="e">
        <f t="shared" si="109"/>
        <v>#DIV/0!</v>
      </c>
      <c r="BY122" s="149">
        <f t="shared" si="96"/>
        <v>1</v>
      </c>
      <c r="BZ122" s="686" t="e">
        <f t="shared" si="110"/>
        <v>#DIV/0!</v>
      </c>
      <c r="CI122" s="699">
        <f t="shared" si="97"/>
        <v>0</v>
      </c>
      <c r="CJ122" s="700">
        <f t="shared" si="98"/>
        <v>0</v>
      </c>
      <c r="CK122" s="700">
        <f t="shared" si="115"/>
        <v>0</v>
      </c>
      <c r="CL122" s="149">
        <v>1</v>
      </c>
      <c r="CM122" s="687">
        <f t="shared" si="111"/>
        <v>0</v>
      </c>
    </row>
    <row r="123" spans="2:98" s="11" customFormat="1">
      <c r="B123" s="688"/>
      <c r="C123" s="689">
        <v>89</v>
      </c>
      <c r="D123" s="690"/>
      <c r="E123" s="690"/>
      <c r="F123" s="691"/>
      <c r="G123" s="691"/>
      <c r="H123" s="692"/>
      <c r="I123" s="692"/>
      <c r="J123" s="692"/>
      <c r="K123" s="692"/>
      <c r="L123" s="692"/>
      <c r="M123" s="701"/>
      <c r="N123" s="701"/>
      <c r="O123" s="701"/>
      <c r="P123" s="701"/>
      <c r="Q123" s="701"/>
      <c r="R123" s="701"/>
      <c r="S123" s="701"/>
      <c r="T123" s="701">
        <f t="shared" si="116"/>
        <v>0</v>
      </c>
      <c r="U123" s="701">
        <f t="shared" si="117"/>
        <v>0</v>
      </c>
      <c r="V123" s="702" t="e">
        <f t="shared" si="22"/>
        <v>#DIV/0!</v>
      </c>
      <c r="W123" s="703"/>
      <c r="X123" s="657"/>
      <c r="Y123" s="704"/>
      <c r="Z123" s="659" t="e">
        <f t="shared" si="81"/>
        <v>#DIV/0!</v>
      </c>
      <c r="AB123" s="661" t="e">
        <f t="shared" si="99"/>
        <v>#DIV/0!</v>
      </c>
      <c r="AC123" s="241" t="e">
        <f>V123/(1-AD33)+N("This is a comment: cell U points to Cost+Int per Unit cell")</f>
        <v>#DIV/0!</v>
      </c>
      <c r="AD123" s="662" t="e">
        <f t="shared" si="100"/>
        <v>#DIV/0!</v>
      </c>
      <c r="AF123" s="663" t="e">
        <f t="shared" si="101"/>
        <v>#DIV/0!</v>
      </c>
      <c r="AG123" s="664" t="e">
        <f t="shared" si="102"/>
        <v>#DIV/0!</v>
      </c>
      <c r="AH123" s="664" t="e">
        <f t="shared" si="103"/>
        <v>#DIV/0!</v>
      </c>
      <c r="AJ123" s="693" t="e">
        <f t="shared" si="82"/>
        <v>#DIV/0!</v>
      </c>
      <c r="AK123" s="703"/>
      <c r="AL123" s="327"/>
      <c r="AM123" s="150"/>
      <c r="AO123" s="694"/>
      <c r="AP123" s="668" t="e">
        <f t="shared" si="104"/>
        <v>#DIV/0!</v>
      </c>
      <c r="AR123" s="669">
        <v>0</v>
      </c>
      <c r="AS123" s="670">
        <v>0</v>
      </c>
      <c r="AT123" s="671">
        <v>0</v>
      </c>
      <c r="AU123" s="672">
        <v>0</v>
      </c>
      <c r="AW123" s="327"/>
      <c r="AX123" s="696"/>
      <c r="AY123" s="327"/>
      <c r="AZ123" s="150"/>
      <c r="BB123" s="705">
        <v>0</v>
      </c>
      <c r="BC123" s="676" t="e">
        <f t="shared" si="83"/>
        <v>#DIV/0!</v>
      </c>
      <c r="BD123" s="706" t="e">
        <f t="shared" si="84"/>
        <v>#DIV/0!</v>
      </c>
      <c r="BE123" s="704" t="e">
        <f t="shared" si="85"/>
        <v>#DIV/0!</v>
      </c>
      <c r="BF123" s="705">
        <v>0</v>
      </c>
      <c r="BG123" s="676" t="e">
        <f t="shared" si="86"/>
        <v>#DIV/0!</v>
      </c>
      <c r="BH123" s="706" t="e">
        <f t="shared" si="87"/>
        <v>#DIV/0!</v>
      </c>
      <c r="BI123" s="707" t="e">
        <f t="shared" si="88"/>
        <v>#DIV/0!</v>
      </c>
      <c r="BJ123" s="675">
        <v>0</v>
      </c>
      <c r="BK123" s="676" t="e">
        <f t="shared" si="89"/>
        <v>#DIV/0!</v>
      </c>
      <c r="BL123" s="677" t="e">
        <f t="shared" si="90"/>
        <v>#DIV/0!</v>
      </c>
      <c r="BM123" s="164" t="e">
        <f t="shared" si="91"/>
        <v>#DIV/0!</v>
      </c>
      <c r="BO123" s="708" t="e">
        <f t="shared" si="92"/>
        <v>#DIV/0!</v>
      </c>
      <c r="BP123" s="670" t="e">
        <f t="shared" si="105"/>
        <v>#DIV/0!</v>
      </c>
      <c r="BQ123" s="709" t="e">
        <f t="shared" si="93"/>
        <v>#DIV/0!</v>
      </c>
      <c r="BR123" s="681" t="e">
        <f t="shared" si="106"/>
        <v>#DIV/0!</v>
      </c>
      <c r="BS123" s="710" t="e">
        <f t="shared" si="94"/>
        <v>#DIV/0!</v>
      </c>
      <c r="BT123" s="683" t="e">
        <f t="shared" si="107"/>
        <v>#DIV/0!</v>
      </c>
      <c r="BV123" s="684" t="e">
        <f t="shared" si="95"/>
        <v>#DIV/0!</v>
      </c>
      <c r="BW123" s="685">
        <f t="shared" si="108"/>
        <v>0</v>
      </c>
      <c r="BX123" s="685" t="e">
        <f t="shared" si="109"/>
        <v>#DIV/0!</v>
      </c>
      <c r="BY123" s="149">
        <f t="shared" si="96"/>
        <v>1</v>
      </c>
      <c r="BZ123" s="686" t="e">
        <f t="shared" si="110"/>
        <v>#DIV/0!</v>
      </c>
      <c r="CI123" s="699">
        <f t="shared" si="97"/>
        <v>0</v>
      </c>
      <c r="CJ123" s="700">
        <f t="shared" si="98"/>
        <v>0</v>
      </c>
      <c r="CK123" s="700">
        <f t="shared" si="115"/>
        <v>0</v>
      </c>
      <c r="CL123" s="149">
        <v>1</v>
      </c>
      <c r="CM123" s="687">
        <f t="shared" si="111"/>
        <v>0</v>
      </c>
    </row>
    <row r="124" spans="2:98" s="11" customFormat="1">
      <c r="B124" s="688"/>
      <c r="C124" s="689">
        <v>90</v>
      </c>
      <c r="D124" s="690"/>
      <c r="E124" s="690"/>
      <c r="F124" s="691"/>
      <c r="G124" s="691"/>
      <c r="H124" s="692"/>
      <c r="I124" s="692"/>
      <c r="J124" s="692"/>
      <c r="K124" s="692"/>
      <c r="L124" s="692"/>
      <c r="M124" s="701"/>
      <c r="N124" s="701"/>
      <c r="O124" s="701"/>
      <c r="P124" s="701"/>
      <c r="Q124" s="701"/>
      <c r="R124" s="701"/>
      <c r="S124" s="701"/>
      <c r="T124" s="701">
        <f t="shared" si="116"/>
        <v>0</v>
      </c>
      <c r="U124" s="701">
        <f t="shared" si="117"/>
        <v>0</v>
      </c>
      <c r="V124" s="702" t="e">
        <f t="shared" si="22"/>
        <v>#DIV/0!</v>
      </c>
      <c r="W124" s="703"/>
      <c r="X124" s="657"/>
      <c r="Y124" s="704"/>
      <c r="Z124" s="659" t="e">
        <f t="shared" si="81"/>
        <v>#DIV/0!</v>
      </c>
      <c r="AB124" s="661" t="e">
        <f t="shared" si="99"/>
        <v>#DIV/0!</v>
      </c>
      <c r="AC124" s="241" t="e">
        <f>V124/(1-AD33)+N("This is a comment: cell U points to Cost+Int per Unit cell")</f>
        <v>#DIV/0!</v>
      </c>
      <c r="AD124" s="662" t="e">
        <f t="shared" si="100"/>
        <v>#DIV/0!</v>
      </c>
      <c r="AF124" s="663" t="e">
        <f t="shared" si="101"/>
        <v>#DIV/0!</v>
      </c>
      <c r="AG124" s="664" t="e">
        <f t="shared" si="102"/>
        <v>#DIV/0!</v>
      </c>
      <c r="AH124" s="664" t="e">
        <f t="shared" si="103"/>
        <v>#DIV/0!</v>
      </c>
      <c r="AJ124" s="693" t="e">
        <f t="shared" si="82"/>
        <v>#DIV/0!</v>
      </c>
      <c r="AK124" s="703"/>
      <c r="AL124" s="327"/>
      <c r="AM124" s="150"/>
      <c r="AO124" s="694"/>
      <c r="AP124" s="668" t="e">
        <f t="shared" si="104"/>
        <v>#DIV/0!</v>
      </c>
      <c r="AR124" s="669">
        <v>0</v>
      </c>
      <c r="AS124" s="670">
        <v>0</v>
      </c>
      <c r="AT124" s="671">
        <v>0</v>
      </c>
      <c r="AU124" s="672">
        <v>0</v>
      </c>
      <c r="AW124" s="327"/>
      <c r="AX124" s="696"/>
      <c r="AY124" s="327"/>
      <c r="AZ124" s="150"/>
      <c r="BB124" s="705">
        <v>0</v>
      </c>
      <c r="BC124" s="676" t="e">
        <f t="shared" si="83"/>
        <v>#DIV/0!</v>
      </c>
      <c r="BD124" s="706" t="e">
        <f t="shared" si="84"/>
        <v>#DIV/0!</v>
      </c>
      <c r="BE124" s="704" t="e">
        <f t="shared" si="85"/>
        <v>#DIV/0!</v>
      </c>
      <c r="BF124" s="705">
        <v>0</v>
      </c>
      <c r="BG124" s="676" t="e">
        <f t="shared" si="86"/>
        <v>#DIV/0!</v>
      </c>
      <c r="BH124" s="706" t="e">
        <f t="shared" si="87"/>
        <v>#DIV/0!</v>
      </c>
      <c r="BI124" s="707" t="e">
        <f t="shared" si="88"/>
        <v>#DIV/0!</v>
      </c>
      <c r="BJ124" s="675">
        <v>0</v>
      </c>
      <c r="BK124" s="676" t="e">
        <f t="shared" si="89"/>
        <v>#DIV/0!</v>
      </c>
      <c r="BL124" s="677" t="e">
        <f t="shared" si="90"/>
        <v>#DIV/0!</v>
      </c>
      <c r="BM124" s="164" t="e">
        <f t="shared" si="91"/>
        <v>#DIV/0!</v>
      </c>
      <c r="BO124" s="708" t="e">
        <f t="shared" si="92"/>
        <v>#DIV/0!</v>
      </c>
      <c r="BP124" s="670" t="e">
        <f t="shared" si="105"/>
        <v>#DIV/0!</v>
      </c>
      <c r="BQ124" s="709" t="e">
        <f t="shared" si="93"/>
        <v>#DIV/0!</v>
      </c>
      <c r="BR124" s="681" t="e">
        <f t="shared" si="106"/>
        <v>#DIV/0!</v>
      </c>
      <c r="BS124" s="710" t="e">
        <f t="shared" si="94"/>
        <v>#DIV/0!</v>
      </c>
      <c r="BT124" s="683" t="e">
        <f t="shared" si="107"/>
        <v>#DIV/0!</v>
      </c>
      <c r="BV124" s="684" t="e">
        <f t="shared" si="95"/>
        <v>#DIV/0!</v>
      </c>
      <c r="BW124" s="685">
        <f t="shared" si="108"/>
        <v>0</v>
      </c>
      <c r="BX124" s="685" t="e">
        <f t="shared" si="109"/>
        <v>#DIV/0!</v>
      </c>
      <c r="BY124" s="149">
        <f t="shared" si="96"/>
        <v>1</v>
      </c>
      <c r="BZ124" s="686" t="e">
        <f t="shared" si="110"/>
        <v>#DIV/0!</v>
      </c>
      <c r="CI124" s="699">
        <f t="shared" si="97"/>
        <v>0</v>
      </c>
      <c r="CJ124" s="700">
        <f t="shared" si="98"/>
        <v>0</v>
      </c>
      <c r="CK124" s="700">
        <f t="shared" si="115"/>
        <v>0</v>
      </c>
      <c r="CL124" s="149">
        <v>1</v>
      </c>
      <c r="CM124" s="687">
        <f t="shared" si="111"/>
        <v>0</v>
      </c>
    </row>
    <row r="125" spans="2:98" s="11" customFormat="1">
      <c r="B125" s="688"/>
      <c r="C125" s="689">
        <v>91</v>
      </c>
      <c r="D125" s="690"/>
      <c r="E125" s="651"/>
      <c r="F125" s="691"/>
      <c r="G125" s="691"/>
      <c r="H125" s="692"/>
      <c r="I125" s="692"/>
      <c r="J125" s="692"/>
      <c r="K125" s="692"/>
      <c r="L125" s="692"/>
      <c r="M125" s="701"/>
      <c r="N125" s="701"/>
      <c r="O125" s="701"/>
      <c r="P125" s="701"/>
      <c r="Q125" s="701"/>
      <c r="R125" s="701"/>
      <c r="S125" s="701"/>
      <c r="T125" s="701">
        <f t="shared" si="116"/>
        <v>0</v>
      </c>
      <c r="U125" s="701">
        <f t="shared" si="117"/>
        <v>0</v>
      </c>
      <c r="V125" s="702" t="e">
        <f t="shared" si="22"/>
        <v>#DIV/0!</v>
      </c>
      <c r="W125" s="703"/>
      <c r="X125" s="657"/>
      <c r="Y125" s="704"/>
      <c r="Z125" s="659" t="e">
        <f t="shared" si="81"/>
        <v>#DIV/0!</v>
      </c>
      <c r="AB125" s="661" t="e">
        <f t="shared" si="99"/>
        <v>#DIV/0!</v>
      </c>
      <c r="AC125" s="241" t="e">
        <f>V125/(1-AD33)+N("This is a comment: cell U points to Cost+Int per Unit cell")</f>
        <v>#DIV/0!</v>
      </c>
      <c r="AD125" s="662" t="e">
        <f t="shared" si="100"/>
        <v>#DIV/0!</v>
      </c>
      <c r="AF125" s="663" t="e">
        <f t="shared" si="101"/>
        <v>#DIV/0!</v>
      </c>
      <c r="AG125" s="664" t="e">
        <f t="shared" si="102"/>
        <v>#DIV/0!</v>
      </c>
      <c r="AH125" s="664" t="e">
        <f t="shared" si="103"/>
        <v>#DIV/0!</v>
      </c>
      <c r="AJ125" s="693" t="e">
        <f t="shared" si="82"/>
        <v>#DIV/0!</v>
      </c>
      <c r="AK125" s="703"/>
      <c r="AL125" s="327"/>
      <c r="AM125" s="150"/>
      <c r="AO125" s="694"/>
      <c r="AP125" s="668" t="e">
        <f t="shared" si="104"/>
        <v>#DIV/0!</v>
      </c>
      <c r="AR125" s="669">
        <v>0</v>
      </c>
      <c r="AS125" s="670">
        <v>0</v>
      </c>
      <c r="AT125" s="671">
        <v>0</v>
      </c>
      <c r="AU125" s="672">
        <v>0</v>
      </c>
      <c r="AW125" s="327"/>
      <c r="AX125" s="696"/>
      <c r="AY125" s="327"/>
      <c r="AZ125" s="150"/>
      <c r="BB125" s="705">
        <v>0</v>
      </c>
      <c r="BC125" s="676" t="e">
        <f t="shared" si="83"/>
        <v>#DIV/0!</v>
      </c>
      <c r="BD125" s="706" t="e">
        <f t="shared" si="84"/>
        <v>#DIV/0!</v>
      </c>
      <c r="BE125" s="704" t="e">
        <f t="shared" si="85"/>
        <v>#DIV/0!</v>
      </c>
      <c r="BF125" s="705">
        <v>0</v>
      </c>
      <c r="BG125" s="676" t="e">
        <f t="shared" si="86"/>
        <v>#DIV/0!</v>
      </c>
      <c r="BH125" s="706" t="e">
        <f t="shared" si="87"/>
        <v>#DIV/0!</v>
      </c>
      <c r="BI125" s="707" t="e">
        <f t="shared" si="88"/>
        <v>#DIV/0!</v>
      </c>
      <c r="BJ125" s="675">
        <v>0</v>
      </c>
      <c r="BK125" s="676" t="e">
        <f t="shared" si="89"/>
        <v>#DIV/0!</v>
      </c>
      <c r="BL125" s="677" t="e">
        <f t="shared" si="90"/>
        <v>#DIV/0!</v>
      </c>
      <c r="BM125" s="164" t="e">
        <f t="shared" si="91"/>
        <v>#DIV/0!</v>
      </c>
      <c r="BO125" s="708" t="e">
        <f t="shared" si="92"/>
        <v>#DIV/0!</v>
      </c>
      <c r="BP125" s="670" t="e">
        <f t="shared" si="105"/>
        <v>#DIV/0!</v>
      </c>
      <c r="BQ125" s="709" t="e">
        <f t="shared" si="93"/>
        <v>#DIV/0!</v>
      </c>
      <c r="BR125" s="681" t="e">
        <f t="shared" si="106"/>
        <v>#DIV/0!</v>
      </c>
      <c r="BS125" s="710" t="e">
        <f t="shared" si="94"/>
        <v>#DIV/0!</v>
      </c>
      <c r="BT125" s="683" t="e">
        <f t="shared" si="107"/>
        <v>#DIV/0!</v>
      </c>
      <c r="BV125" s="684" t="e">
        <f t="shared" si="95"/>
        <v>#DIV/0!</v>
      </c>
      <c r="BW125" s="685">
        <f t="shared" si="108"/>
        <v>0</v>
      </c>
      <c r="BX125" s="685" t="e">
        <f t="shared" si="109"/>
        <v>#DIV/0!</v>
      </c>
      <c r="BY125" s="149">
        <f t="shared" si="96"/>
        <v>1</v>
      </c>
      <c r="BZ125" s="686" t="e">
        <f t="shared" si="110"/>
        <v>#DIV/0!</v>
      </c>
      <c r="CI125" s="699">
        <f t="shared" si="97"/>
        <v>0</v>
      </c>
      <c r="CJ125" s="700">
        <f t="shared" si="98"/>
        <v>0</v>
      </c>
      <c r="CK125" s="700">
        <f t="shared" si="115"/>
        <v>0</v>
      </c>
      <c r="CL125" s="149">
        <v>1</v>
      </c>
      <c r="CM125" s="687">
        <f t="shared" si="111"/>
        <v>0</v>
      </c>
    </row>
    <row r="126" spans="2:98" s="660" customFormat="1" ht="17.100000000000001" customHeight="1">
      <c r="B126" s="688"/>
      <c r="C126" s="689">
        <v>92</v>
      </c>
      <c r="D126" s="651"/>
      <c r="E126" s="651"/>
      <c r="F126" s="652"/>
      <c r="G126" s="652"/>
      <c r="H126" s="653"/>
      <c r="I126" s="653"/>
      <c r="J126" s="653"/>
      <c r="K126" s="653"/>
      <c r="L126" s="653"/>
      <c r="M126" s="654"/>
      <c r="N126" s="654"/>
      <c r="O126" s="654"/>
      <c r="P126" s="654"/>
      <c r="Q126" s="654"/>
      <c r="R126" s="654"/>
      <c r="S126" s="654"/>
      <c r="T126" s="654">
        <f t="shared" si="116"/>
        <v>0</v>
      </c>
      <c r="U126" s="654">
        <f t="shared" si="117"/>
        <v>0</v>
      </c>
      <c r="V126" s="655" t="e">
        <f t="shared" si="22"/>
        <v>#DIV/0!</v>
      </c>
      <c r="W126" s="656"/>
      <c r="X126" s="657"/>
      <c r="Y126" s="658"/>
      <c r="Z126" s="659" t="e">
        <f t="shared" si="81"/>
        <v>#DIV/0!</v>
      </c>
      <c r="AB126" s="661" t="e">
        <f t="shared" si="99"/>
        <v>#DIV/0!</v>
      </c>
      <c r="AC126" s="241" t="e">
        <f>V126/(1-AD33)+N("This is a comment: cell U points to Cost+Int per Unit cell")</f>
        <v>#DIV/0!</v>
      </c>
      <c r="AD126" s="662" t="e">
        <f t="shared" si="100"/>
        <v>#DIV/0!</v>
      </c>
      <c r="AE126" s="11"/>
      <c r="AF126" s="663" t="e">
        <f t="shared" si="101"/>
        <v>#DIV/0!</v>
      </c>
      <c r="AG126" s="664" t="e">
        <f t="shared" si="102"/>
        <v>#DIV/0!</v>
      </c>
      <c r="AH126" s="664" t="e">
        <f t="shared" si="103"/>
        <v>#DIV/0!</v>
      </c>
      <c r="AJ126" s="711" t="e">
        <f t="shared" si="82"/>
        <v>#DIV/0!</v>
      </c>
      <c r="AK126" s="656"/>
      <c r="AL126" s="312"/>
      <c r="AM126" s="666"/>
      <c r="AO126" s="694"/>
      <c r="AP126" s="668" t="e">
        <f t="shared" si="104"/>
        <v>#DIV/0!</v>
      </c>
      <c r="AR126" s="669">
        <v>0</v>
      </c>
      <c r="AS126" s="670">
        <v>0</v>
      </c>
      <c r="AT126" s="671">
        <v>0</v>
      </c>
      <c r="AU126" s="672">
        <v>0</v>
      </c>
      <c r="AV126" s="356"/>
      <c r="AW126" s="327"/>
      <c r="AX126" s="696"/>
      <c r="AY126" s="327"/>
      <c r="AZ126" s="150"/>
      <c r="BA126" s="11"/>
      <c r="BB126" s="675">
        <v>0</v>
      </c>
      <c r="BC126" s="676" t="e">
        <f t="shared" si="83"/>
        <v>#DIV/0!</v>
      </c>
      <c r="BD126" s="677" t="e">
        <f t="shared" si="84"/>
        <v>#DIV/0!</v>
      </c>
      <c r="BE126" s="164" t="e">
        <f t="shared" si="85"/>
        <v>#DIV/0!</v>
      </c>
      <c r="BF126" s="675">
        <v>0</v>
      </c>
      <c r="BG126" s="676" t="e">
        <f t="shared" si="86"/>
        <v>#DIV/0!</v>
      </c>
      <c r="BH126" s="677" t="e">
        <f t="shared" si="87"/>
        <v>#DIV/0!</v>
      </c>
      <c r="BI126" s="678" t="e">
        <f t="shared" si="88"/>
        <v>#DIV/0!</v>
      </c>
      <c r="BJ126" s="675">
        <v>0</v>
      </c>
      <c r="BK126" s="676" t="e">
        <f t="shared" si="89"/>
        <v>#DIV/0!</v>
      </c>
      <c r="BL126" s="677" t="e">
        <f t="shared" si="90"/>
        <v>#DIV/0!</v>
      </c>
      <c r="BM126" s="164" t="e">
        <f t="shared" si="91"/>
        <v>#DIV/0!</v>
      </c>
      <c r="BN126" s="11"/>
      <c r="BO126" s="679" t="e">
        <f t="shared" si="92"/>
        <v>#DIV/0!</v>
      </c>
      <c r="BP126" s="670" t="e">
        <f t="shared" si="105"/>
        <v>#DIV/0!</v>
      </c>
      <c r="BQ126" s="680" t="e">
        <f t="shared" si="93"/>
        <v>#DIV/0!</v>
      </c>
      <c r="BR126" s="681" t="e">
        <f t="shared" si="106"/>
        <v>#DIV/0!</v>
      </c>
      <c r="BS126" s="698" t="e">
        <f t="shared" si="94"/>
        <v>#DIV/0!</v>
      </c>
      <c r="BT126" s="683" t="e">
        <f t="shared" si="107"/>
        <v>#DIV/0!</v>
      </c>
      <c r="BV126" s="684" t="e">
        <f t="shared" si="95"/>
        <v>#DIV/0!</v>
      </c>
      <c r="BW126" s="685">
        <f t="shared" si="108"/>
        <v>0</v>
      </c>
      <c r="BX126" s="685" t="e">
        <f t="shared" si="109"/>
        <v>#DIV/0!</v>
      </c>
      <c r="BY126" s="149">
        <f t="shared" si="96"/>
        <v>1</v>
      </c>
      <c r="BZ126" s="686" t="e">
        <f t="shared" si="110"/>
        <v>#DIV/0!</v>
      </c>
      <c r="CA126" s="11"/>
      <c r="CB126" s="11"/>
      <c r="CC126" s="11"/>
      <c r="CD126" s="11"/>
      <c r="CE126" s="11"/>
      <c r="CF126" s="11"/>
      <c r="CG126" s="11"/>
      <c r="CH126" s="11"/>
      <c r="CI126" s="684">
        <f t="shared" si="97"/>
        <v>0</v>
      </c>
      <c r="CJ126" s="685">
        <f t="shared" si="98"/>
        <v>0</v>
      </c>
      <c r="CK126" s="685">
        <f>CI126-CJ126</f>
        <v>0</v>
      </c>
      <c r="CL126" s="149">
        <v>1</v>
      </c>
      <c r="CM126" s="687">
        <f t="shared" si="111"/>
        <v>0</v>
      </c>
      <c r="CN126" s="11"/>
      <c r="CO126" s="11"/>
      <c r="CP126" s="11"/>
      <c r="CQ126" s="11"/>
      <c r="CR126" s="11"/>
      <c r="CS126" s="11"/>
      <c r="CT126" s="11"/>
    </row>
    <row r="127" spans="2:98" s="660" customFormat="1" ht="17.100000000000001" customHeight="1">
      <c r="B127" s="688"/>
      <c r="C127" s="689">
        <v>93</v>
      </c>
      <c r="D127" s="690"/>
      <c r="E127" s="690"/>
      <c r="F127" s="691"/>
      <c r="G127" s="691"/>
      <c r="H127" s="692"/>
      <c r="I127" s="692"/>
      <c r="J127" s="692"/>
      <c r="K127" s="692"/>
      <c r="L127" s="692"/>
      <c r="M127" s="654"/>
      <c r="N127" s="654"/>
      <c r="O127" s="654"/>
      <c r="P127" s="654"/>
      <c r="Q127" s="654"/>
      <c r="R127" s="654"/>
      <c r="S127" s="654"/>
      <c r="T127" s="654">
        <f t="shared" si="116"/>
        <v>0</v>
      </c>
      <c r="U127" s="654">
        <f t="shared" si="117"/>
        <v>0</v>
      </c>
      <c r="V127" s="655" t="e">
        <f t="shared" si="22"/>
        <v>#DIV/0!</v>
      </c>
      <c r="W127" s="656"/>
      <c r="X127" s="657"/>
      <c r="Y127" s="658"/>
      <c r="Z127" s="659" t="e">
        <f t="shared" si="81"/>
        <v>#DIV/0!</v>
      </c>
      <c r="AB127" s="661" t="e">
        <f t="shared" si="99"/>
        <v>#DIV/0!</v>
      </c>
      <c r="AC127" s="241" t="e">
        <f>V127/(1-AD33)+N("This is a comment: cell U points to Cost+Int per Unit cell")</f>
        <v>#DIV/0!</v>
      </c>
      <c r="AD127" s="662" t="e">
        <f t="shared" si="100"/>
        <v>#DIV/0!</v>
      </c>
      <c r="AE127" s="11"/>
      <c r="AF127" s="663" t="e">
        <f t="shared" si="101"/>
        <v>#DIV/0!</v>
      </c>
      <c r="AG127" s="664" t="e">
        <f t="shared" si="102"/>
        <v>#DIV/0!</v>
      </c>
      <c r="AH127" s="664" t="e">
        <f t="shared" si="103"/>
        <v>#DIV/0!</v>
      </c>
      <c r="AJ127" s="693" t="e">
        <f t="shared" si="82"/>
        <v>#DIV/0!</v>
      </c>
      <c r="AK127" s="656"/>
      <c r="AL127" s="327"/>
      <c r="AM127" s="150"/>
      <c r="AO127" s="694"/>
      <c r="AP127" s="668" t="e">
        <f t="shared" si="104"/>
        <v>#DIV/0!</v>
      </c>
      <c r="AR127" s="669">
        <v>0</v>
      </c>
      <c r="AS127" s="670">
        <v>0</v>
      </c>
      <c r="AT127" s="671">
        <v>0</v>
      </c>
      <c r="AU127" s="672">
        <v>0</v>
      </c>
      <c r="AV127" s="11"/>
      <c r="AW127" s="327"/>
      <c r="AX127" s="696"/>
      <c r="AY127" s="327"/>
      <c r="AZ127" s="150"/>
      <c r="BA127" s="11"/>
      <c r="BB127" s="675">
        <v>0</v>
      </c>
      <c r="BC127" s="676" t="e">
        <f t="shared" si="83"/>
        <v>#DIV/0!</v>
      </c>
      <c r="BD127" s="677" t="e">
        <f t="shared" si="84"/>
        <v>#DIV/0!</v>
      </c>
      <c r="BE127" s="658" t="e">
        <f t="shared" si="85"/>
        <v>#DIV/0!</v>
      </c>
      <c r="BF127" s="675">
        <v>0</v>
      </c>
      <c r="BG127" s="676" t="e">
        <f t="shared" si="86"/>
        <v>#DIV/0!</v>
      </c>
      <c r="BH127" s="677" t="e">
        <f t="shared" si="87"/>
        <v>#DIV/0!</v>
      </c>
      <c r="BI127" s="697" t="e">
        <f t="shared" si="88"/>
        <v>#DIV/0!</v>
      </c>
      <c r="BJ127" s="675">
        <v>0</v>
      </c>
      <c r="BK127" s="676" t="e">
        <f t="shared" si="89"/>
        <v>#DIV/0!</v>
      </c>
      <c r="BL127" s="677" t="e">
        <f t="shared" si="90"/>
        <v>#DIV/0!</v>
      </c>
      <c r="BM127" s="164" t="e">
        <f t="shared" si="91"/>
        <v>#DIV/0!</v>
      </c>
      <c r="BN127" s="11"/>
      <c r="BO127" s="669" t="e">
        <f t="shared" si="92"/>
        <v>#DIV/0!</v>
      </c>
      <c r="BP127" s="670" t="e">
        <f t="shared" si="105"/>
        <v>#DIV/0!</v>
      </c>
      <c r="BQ127" s="671" t="e">
        <f t="shared" si="93"/>
        <v>#DIV/0!</v>
      </c>
      <c r="BR127" s="681" t="e">
        <f t="shared" si="106"/>
        <v>#DIV/0!</v>
      </c>
      <c r="BS127" s="698" t="e">
        <f t="shared" si="94"/>
        <v>#DIV/0!</v>
      </c>
      <c r="BT127" s="683" t="e">
        <f t="shared" si="107"/>
        <v>#DIV/0!</v>
      </c>
      <c r="BV127" s="684" t="e">
        <f t="shared" si="95"/>
        <v>#DIV/0!</v>
      </c>
      <c r="BW127" s="685">
        <f t="shared" si="108"/>
        <v>0</v>
      </c>
      <c r="BX127" s="685" t="e">
        <f t="shared" si="109"/>
        <v>#DIV/0!</v>
      </c>
      <c r="BY127" s="149">
        <f t="shared" si="96"/>
        <v>1</v>
      </c>
      <c r="BZ127" s="686" t="e">
        <f t="shared" si="110"/>
        <v>#DIV/0!</v>
      </c>
      <c r="CA127" s="11"/>
      <c r="CB127" s="11"/>
      <c r="CC127" s="11"/>
      <c r="CD127" s="11"/>
      <c r="CE127" s="11"/>
      <c r="CF127" s="11"/>
      <c r="CG127" s="11"/>
      <c r="CH127" s="11"/>
      <c r="CI127" s="699">
        <f t="shared" si="97"/>
        <v>0</v>
      </c>
      <c r="CJ127" s="700">
        <f t="shared" si="98"/>
        <v>0</v>
      </c>
      <c r="CK127" s="700">
        <f t="shared" ref="CK127:CK148" si="118">CI127-CJ127</f>
        <v>0</v>
      </c>
      <c r="CL127" s="149">
        <v>1</v>
      </c>
      <c r="CM127" s="687">
        <f t="shared" si="111"/>
        <v>0</v>
      </c>
      <c r="CN127" s="11"/>
      <c r="CO127" s="11"/>
      <c r="CP127" s="11"/>
      <c r="CQ127" s="11"/>
      <c r="CR127" s="11"/>
      <c r="CS127" s="11"/>
      <c r="CT127" s="11"/>
    </row>
    <row r="128" spans="2:98" s="660" customFormat="1">
      <c r="B128" s="688"/>
      <c r="C128" s="689">
        <v>94</v>
      </c>
      <c r="D128" s="690"/>
      <c r="E128" s="690"/>
      <c r="F128" s="691"/>
      <c r="G128" s="691"/>
      <c r="H128" s="692"/>
      <c r="I128" s="692"/>
      <c r="J128" s="692"/>
      <c r="K128" s="692"/>
      <c r="L128" s="692"/>
      <c r="M128" s="654"/>
      <c r="N128" s="654"/>
      <c r="O128" s="654"/>
      <c r="P128" s="654"/>
      <c r="Q128" s="654"/>
      <c r="R128" s="654"/>
      <c r="S128" s="654"/>
      <c r="T128" s="654">
        <f t="shared" si="116"/>
        <v>0</v>
      </c>
      <c r="U128" s="654">
        <f t="shared" si="117"/>
        <v>0</v>
      </c>
      <c r="V128" s="655" t="e">
        <f t="shared" si="22"/>
        <v>#DIV/0!</v>
      </c>
      <c r="W128" s="656"/>
      <c r="X128" s="657"/>
      <c r="Y128" s="658"/>
      <c r="Z128" s="659" t="e">
        <f t="shared" si="81"/>
        <v>#DIV/0!</v>
      </c>
      <c r="AB128" s="661" t="e">
        <f t="shared" si="99"/>
        <v>#DIV/0!</v>
      </c>
      <c r="AC128" s="241" t="e">
        <f>V128/(1-AD33)+N("This is a comment: cell U points to Cost+Int per Unit cell")</f>
        <v>#DIV/0!</v>
      </c>
      <c r="AD128" s="662" t="e">
        <f t="shared" si="100"/>
        <v>#DIV/0!</v>
      </c>
      <c r="AE128" s="11"/>
      <c r="AF128" s="663" t="e">
        <f t="shared" si="101"/>
        <v>#DIV/0!</v>
      </c>
      <c r="AG128" s="664" t="e">
        <f t="shared" si="102"/>
        <v>#DIV/0!</v>
      </c>
      <c r="AH128" s="664" t="e">
        <f t="shared" si="103"/>
        <v>#DIV/0!</v>
      </c>
      <c r="AJ128" s="693" t="e">
        <f t="shared" si="82"/>
        <v>#DIV/0!</v>
      </c>
      <c r="AK128" s="656"/>
      <c r="AL128" s="327"/>
      <c r="AM128" s="150"/>
      <c r="AO128" s="694"/>
      <c r="AP128" s="668" t="e">
        <f t="shared" si="104"/>
        <v>#DIV/0!</v>
      </c>
      <c r="AR128" s="669">
        <v>0</v>
      </c>
      <c r="AS128" s="670">
        <v>0</v>
      </c>
      <c r="AT128" s="671">
        <v>0</v>
      </c>
      <c r="AU128" s="672">
        <v>0</v>
      </c>
      <c r="AV128" s="11"/>
      <c r="AW128" s="327"/>
      <c r="AX128" s="696"/>
      <c r="AY128" s="327"/>
      <c r="AZ128" s="150"/>
      <c r="BA128" s="11"/>
      <c r="BB128" s="675">
        <v>0</v>
      </c>
      <c r="BC128" s="676" t="e">
        <f t="shared" si="83"/>
        <v>#DIV/0!</v>
      </c>
      <c r="BD128" s="677" t="e">
        <f t="shared" si="84"/>
        <v>#DIV/0!</v>
      </c>
      <c r="BE128" s="658" t="e">
        <f t="shared" si="85"/>
        <v>#DIV/0!</v>
      </c>
      <c r="BF128" s="675">
        <v>0</v>
      </c>
      <c r="BG128" s="676" t="e">
        <f t="shared" si="86"/>
        <v>#DIV/0!</v>
      </c>
      <c r="BH128" s="677" t="e">
        <f t="shared" si="87"/>
        <v>#DIV/0!</v>
      </c>
      <c r="BI128" s="697" t="e">
        <f t="shared" si="88"/>
        <v>#DIV/0!</v>
      </c>
      <c r="BJ128" s="675">
        <v>0</v>
      </c>
      <c r="BK128" s="676" t="e">
        <f t="shared" si="89"/>
        <v>#DIV/0!</v>
      </c>
      <c r="BL128" s="677" t="e">
        <f t="shared" si="90"/>
        <v>#DIV/0!</v>
      </c>
      <c r="BM128" s="164" t="e">
        <f t="shared" si="91"/>
        <v>#DIV/0!</v>
      </c>
      <c r="BN128" s="11"/>
      <c r="BO128" s="669" t="e">
        <f t="shared" si="92"/>
        <v>#DIV/0!</v>
      </c>
      <c r="BP128" s="670" t="e">
        <f t="shared" si="105"/>
        <v>#DIV/0!</v>
      </c>
      <c r="BQ128" s="671" t="e">
        <f t="shared" si="93"/>
        <v>#DIV/0!</v>
      </c>
      <c r="BR128" s="681" t="e">
        <f t="shared" si="106"/>
        <v>#DIV/0!</v>
      </c>
      <c r="BS128" s="698" t="e">
        <f t="shared" si="94"/>
        <v>#DIV/0!</v>
      </c>
      <c r="BT128" s="683" t="e">
        <f t="shared" si="107"/>
        <v>#DIV/0!</v>
      </c>
      <c r="BV128" s="684" t="e">
        <f t="shared" si="95"/>
        <v>#DIV/0!</v>
      </c>
      <c r="BW128" s="685">
        <f t="shared" si="108"/>
        <v>0</v>
      </c>
      <c r="BX128" s="685" t="e">
        <f t="shared" si="109"/>
        <v>#DIV/0!</v>
      </c>
      <c r="BY128" s="149">
        <f t="shared" si="96"/>
        <v>1</v>
      </c>
      <c r="BZ128" s="686" t="e">
        <f t="shared" si="110"/>
        <v>#DIV/0!</v>
      </c>
      <c r="CA128" s="11"/>
      <c r="CB128" s="11"/>
      <c r="CC128" s="11"/>
      <c r="CD128" s="11"/>
      <c r="CE128" s="11"/>
      <c r="CF128" s="11"/>
      <c r="CG128" s="11"/>
      <c r="CH128" s="11"/>
      <c r="CI128" s="699">
        <f t="shared" si="97"/>
        <v>0</v>
      </c>
      <c r="CJ128" s="700">
        <f t="shared" si="98"/>
        <v>0</v>
      </c>
      <c r="CK128" s="700">
        <f t="shared" si="118"/>
        <v>0</v>
      </c>
      <c r="CL128" s="149">
        <v>1</v>
      </c>
      <c r="CM128" s="687">
        <f t="shared" si="111"/>
        <v>0</v>
      </c>
      <c r="CN128" s="11"/>
      <c r="CO128" s="11"/>
      <c r="CP128" s="11"/>
      <c r="CQ128" s="11"/>
      <c r="CR128" s="11"/>
      <c r="CS128" s="11"/>
      <c r="CT128" s="11"/>
    </row>
    <row r="129" spans="2:98" s="11" customFormat="1" ht="16.5" customHeight="1">
      <c r="B129" s="688"/>
      <c r="C129" s="689">
        <v>95</v>
      </c>
      <c r="D129" s="690"/>
      <c r="E129" s="690"/>
      <c r="F129" s="691"/>
      <c r="G129" s="691"/>
      <c r="H129" s="692"/>
      <c r="I129" s="692"/>
      <c r="J129" s="692"/>
      <c r="K129" s="692"/>
      <c r="L129" s="692"/>
      <c r="M129" s="654"/>
      <c r="N129" s="654"/>
      <c r="O129" s="654"/>
      <c r="P129" s="654"/>
      <c r="Q129" s="654"/>
      <c r="R129" s="654"/>
      <c r="S129" s="654"/>
      <c r="T129" s="654">
        <f>SUM(M129:S129)</f>
        <v>0</v>
      </c>
      <c r="U129" s="654">
        <f>(SUM(M129:S129))*1.006</f>
        <v>0</v>
      </c>
      <c r="V129" s="655" t="e">
        <f t="shared" si="22"/>
        <v>#DIV/0!</v>
      </c>
      <c r="W129" s="656"/>
      <c r="X129" s="657"/>
      <c r="Y129" s="658"/>
      <c r="Z129" s="659" t="e">
        <f t="shared" si="81"/>
        <v>#DIV/0!</v>
      </c>
      <c r="AB129" s="661" t="e">
        <f t="shared" si="99"/>
        <v>#DIV/0!</v>
      </c>
      <c r="AC129" s="241" t="e">
        <f>V129/(1-AD33)+N("This is a comment: cell U points to Cost+Int per Unit cell")</f>
        <v>#DIV/0!</v>
      </c>
      <c r="AD129" s="662" t="e">
        <f t="shared" si="100"/>
        <v>#DIV/0!</v>
      </c>
      <c r="AF129" s="663" t="e">
        <f t="shared" si="101"/>
        <v>#DIV/0!</v>
      </c>
      <c r="AG129" s="664" t="e">
        <f t="shared" si="102"/>
        <v>#DIV/0!</v>
      </c>
      <c r="AH129" s="664" t="e">
        <f t="shared" si="103"/>
        <v>#DIV/0!</v>
      </c>
      <c r="AJ129" s="693" t="e">
        <f t="shared" si="82"/>
        <v>#DIV/0!</v>
      </c>
      <c r="AK129" s="656"/>
      <c r="AL129" s="327"/>
      <c r="AM129" s="150"/>
      <c r="AO129" s="694"/>
      <c r="AP129" s="668" t="e">
        <f t="shared" si="104"/>
        <v>#DIV/0!</v>
      </c>
      <c r="AR129" s="669">
        <v>0</v>
      </c>
      <c r="AS129" s="670">
        <v>0</v>
      </c>
      <c r="AT129" s="671">
        <v>0</v>
      </c>
      <c r="AU129" s="672">
        <v>0</v>
      </c>
      <c r="AW129" s="327"/>
      <c r="AX129" s="696"/>
      <c r="AY129" s="327"/>
      <c r="AZ129" s="150"/>
      <c r="BB129" s="675">
        <v>0</v>
      </c>
      <c r="BC129" s="676" t="e">
        <f t="shared" si="83"/>
        <v>#DIV/0!</v>
      </c>
      <c r="BD129" s="677" t="e">
        <f t="shared" si="84"/>
        <v>#DIV/0!</v>
      </c>
      <c r="BE129" s="658" t="e">
        <f t="shared" si="85"/>
        <v>#DIV/0!</v>
      </c>
      <c r="BF129" s="675">
        <v>0</v>
      </c>
      <c r="BG129" s="676" t="e">
        <f t="shared" si="86"/>
        <v>#DIV/0!</v>
      </c>
      <c r="BH129" s="677" t="e">
        <f t="shared" si="87"/>
        <v>#DIV/0!</v>
      </c>
      <c r="BI129" s="697" t="e">
        <f t="shared" si="88"/>
        <v>#DIV/0!</v>
      </c>
      <c r="BJ129" s="675">
        <v>0</v>
      </c>
      <c r="BK129" s="676" t="e">
        <f t="shared" si="89"/>
        <v>#DIV/0!</v>
      </c>
      <c r="BL129" s="677" t="e">
        <f t="shared" si="90"/>
        <v>#DIV/0!</v>
      </c>
      <c r="BM129" s="164" t="e">
        <f t="shared" si="91"/>
        <v>#DIV/0!</v>
      </c>
      <c r="BO129" s="669" t="e">
        <f t="shared" si="92"/>
        <v>#DIV/0!</v>
      </c>
      <c r="BP129" s="670" t="e">
        <f t="shared" si="105"/>
        <v>#DIV/0!</v>
      </c>
      <c r="BQ129" s="671" t="e">
        <f t="shared" si="93"/>
        <v>#DIV/0!</v>
      </c>
      <c r="BR129" s="681" t="e">
        <f t="shared" si="106"/>
        <v>#DIV/0!</v>
      </c>
      <c r="BS129" s="698" t="e">
        <f t="shared" si="94"/>
        <v>#DIV/0!</v>
      </c>
      <c r="BT129" s="683" t="e">
        <f t="shared" si="107"/>
        <v>#DIV/0!</v>
      </c>
      <c r="BV129" s="684" t="e">
        <f t="shared" si="95"/>
        <v>#DIV/0!</v>
      </c>
      <c r="BW129" s="685">
        <f t="shared" si="108"/>
        <v>0</v>
      </c>
      <c r="BX129" s="685" t="e">
        <f t="shared" si="109"/>
        <v>#DIV/0!</v>
      </c>
      <c r="BY129" s="149">
        <f t="shared" si="96"/>
        <v>1</v>
      </c>
      <c r="BZ129" s="686" t="e">
        <f t="shared" si="110"/>
        <v>#DIV/0!</v>
      </c>
      <c r="CI129" s="699">
        <f t="shared" si="97"/>
        <v>0</v>
      </c>
      <c r="CJ129" s="700">
        <f t="shared" si="98"/>
        <v>0</v>
      </c>
      <c r="CK129" s="700">
        <f t="shared" si="118"/>
        <v>0</v>
      </c>
      <c r="CL129" s="149">
        <v>1</v>
      </c>
      <c r="CM129" s="687">
        <f t="shared" si="111"/>
        <v>0</v>
      </c>
    </row>
    <row r="130" spans="2:98" s="11" customFormat="1">
      <c r="B130" s="688"/>
      <c r="C130" s="689">
        <v>96</v>
      </c>
      <c r="D130" s="690"/>
      <c r="E130" s="690"/>
      <c r="F130" s="691"/>
      <c r="G130" s="691"/>
      <c r="H130" s="692"/>
      <c r="I130" s="692"/>
      <c r="J130" s="692"/>
      <c r="K130" s="692"/>
      <c r="L130" s="692"/>
      <c r="M130" s="654"/>
      <c r="N130" s="654"/>
      <c r="O130" s="654"/>
      <c r="P130" s="654"/>
      <c r="Q130" s="654"/>
      <c r="R130" s="654"/>
      <c r="S130" s="654"/>
      <c r="T130" s="654">
        <f t="shared" ref="T130:T138" si="119">SUM(M130:S130)</f>
        <v>0</v>
      </c>
      <c r="U130" s="654">
        <f t="shared" ref="U130:U138" si="120">(SUM(M130:S130))*1.006</f>
        <v>0</v>
      </c>
      <c r="V130" s="655" t="e">
        <f t="shared" si="22"/>
        <v>#DIV/0!</v>
      </c>
      <c r="W130" s="656"/>
      <c r="X130" s="657"/>
      <c r="Y130" s="658"/>
      <c r="Z130" s="659" t="e">
        <f t="shared" si="81"/>
        <v>#DIV/0!</v>
      </c>
      <c r="AB130" s="661" t="e">
        <f t="shared" si="99"/>
        <v>#DIV/0!</v>
      </c>
      <c r="AC130" s="241" t="e">
        <f>V130/(1-AD33)+N("This is a comment: cell U points to Cost+Int per Unit cell")</f>
        <v>#DIV/0!</v>
      </c>
      <c r="AD130" s="662" t="e">
        <f t="shared" si="100"/>
        <v>#DIV/0!</v>
      </c>
      <c r="AF130" s="663" t="e">
        <f t="shared" si="101"/>
        <v>#DIV/0!</v>
      </c>
      <c r="AG130" s="664" t="e">
        <f t="shared" si="102"/>
        <v>#DIV/0!</v>
      </c>
      <c r="AH130" s="664" t="e">
        <f t="shared" si="103"/>
        <v>#DIV/0!</v>
      </c>
      <c r="AJ130" s="693" t="e">
        <f t="shared" si="82"/>
        <v>#DIV/0!</v>
      </c>
      <c r="AK130" s="656"/>
      <c r="AL130" s="327"/>
      <c r="AM130" s="150"/>
      <c r="AO130" s="694"/>
      <c r="AP130" s="668" t="e">
        <f t="shared" si="104"/>
        <v>#DIV/0!</v>
      </c>
      <c r="AR130" s="669">
        <v>0</v>
      </c>
      <c r="AS130" s="670">
        <v>0</v>
      </c>
      <c r="AT130" s="671">
        <v>0</v>
      </c>
      <c r="AU130" s="672">
        <v>0</v>
      </c>
      <c r="AW130" s="327"/>
      <c r="AX130" s="696"/>
      <c r="AY130" s="327"/>
      <c r="AZ130" s="150"/>
      <c r="BB130" s="675">
        <v>0</v>
      </c>
      <c r="BC130" s="676" t="e">
        <f t="shared" si="83"/>
        <v>#DIV/0!</v>
      </c>
      <c r="BD130" s="677" t="e">
        <f t="shared" si="84"/>
        <v>#DIV/0!</v>
      </c>
      <c r="BE130" s="658" t="e">
        <f t="shared" si="85"/>
        <v>#DIV/0!</v>
      </c>
      <c r="BF130" s="675">
        <v>0</v>
      </c>
      <c r="BG130" s="676" t="e">
        <f t="shared" si="86"/>
        <v>#DIV/0!</v>
      </c>
      <c r="BH130" s="677" t="e">
        <f t="shared" si="87"/>
        <v>#DIV/0!</v>
      </c>
      <c r="BI130" s="697" t="e">
        <f t="shared" si="88"/>
        <v>#DIV/0!</v>
      </c>
      <c r="BJ130" s="675">
        <v>0</v>
      </c>
      <c r="BK130" s="676" t="e">
        <f t="shared" si="89"/>
        <v>#DIV/0!</v>
      </c>
      <c r="BL130" s="677" t="e">
        <f t="shared" si="90"/>
        <v>#DIV/0!</v>
      </c>
      <c r="BM130" s="164" t="e">
        <f t="shared" si="91"/>
        <v>#DIV/0!</v>
      </c>
      <c r="BO130" s="669" t="e">
        <f t="shared" si="92"/>
        <v>#DIV/0!</v>
      </c>
      <c r="BP130" s="670" t="e">
        <f t="shared" si="105"/>
        <v>#DIV/0!</v>
      </c>
      <c r="BQ130" s="671" t="e">
        <f t="shared" si="93"/>
        <v>#DIV/0!</v>
      </c>
      <c r="BR130" s="681" t="e">
        <f t="shared" si="106"/>
        <v>#DIV/0!</v>
      </c>
      <c r="BS130" s="698" t="e">
        <f t="shared" si="94"/>
        <v>#DIV/0!</v>
      </c>
      <c r="BT130" s="683" t="e">
        <f t="shared" si="107"/>
        <v>#DIV/0!</v>
      </c>
      <c r="BV130" s="684" t="e">
        <f t="shared" si="95"/>
        <v>#DIV/0!</v>
      </c>
      <c r="BW130" s="685">
        <f t="shared" si="108"/>
        <v>0</v>
      </c>
      <c r="BX130" s="685" t="e">
        <f t="shared" si="109"/>
        <v>#DIV/0!</v>
      </c>
      <c r="BY130" s="149">
        <f t="shared" si="96"/>
        <v>1</v>
      </c>
      <c r="BZ130" s="686" t="e">
        <f t="shared" si="110"/>
        <v>#DIV/0!</v>
      </c>
      <c r="CI130" s="699">
        <f t="shared" si="97"/>
        <v>0</v>
      </c>
      <c r="CJ130" s="700">
        <f t="shared" si="98"/>
        <v>0</v>
      </c>
      <c r="CK130" s="700">
        <f t="shared" si="118"/>
        <v>0</v>
      </c>
      <c r="CL130" s="149">
        <v>1</v>
      </c>
      <c r="CM130" s="687">
        <f t="shared" si="111"/>
        <v>0</v>
      </c>
    </row>
    <row r="131" spans="2:98" s="11" customFormat="1">
      <c r="B131" s="688"/>
      <c r="C131" s="689">
        <v>97</v>
      </c>
      <c r="D131" s="690"/>
      <c r="E131" s="690"/>
      <c r="F131" s="691"/>
      <c r="G131" s="691"/>
      <c r="H131" s="692"/>
      <c r="I131" s="692"/>
      <c r="J131" s="692"/>
      <c r="K131" s="692"/>
      <c r="L131" s="692"/>
      <c r="M131" s="654"/>
      <c r="N131" s="654"/>
      <c r="O131" s="654"/>
      <c r="P131" s="654"/>
      <c r="Q131" s="654"/>
      <c r="R131" s="654"/>
      <c r="S131" s="654"/>
      <c r="T131" s="654">
        <f t="shared" si="119"/>
        <v>0</v>
      </c>
      <c r="U131" s="654">
        <f t="shared" si="120"/>
        <v>0</v>
      </c>
      <c r="V131" s="655" t="e">
        <f t="shared" si="22"/>
        <v>#DIV/0!</v>
      </c>
      <c r="W131" s="656"/>
      <c r="X131" s="657"/>
      <c r="Y131" s="658"/>
      <c r="Z131" s="659" t="e">
        <f t="shared" si="81"/>
        <v>#DIV/0!</v>
      </c>
      <c r="AB131" s="661" t="e">
        <f t="shared" si="99"/>
        <v>#DIV/0!</v>
      </c>
      <c r="AC131" s="241" t="e">
        <f>V131/(1-AD33)+N("This is a comment: cell U points to Cost+Int per Unit cell")</f>
        <v>#DIV/0!</v>
      </c>
      <c r="AD131" s="662" t="e">
        <f t="shared" si="100"/>
        <v>#DIV/0!</v>
      </c>
      <c r="AF131" s="663" t="e">
        <f t="shared" si="101"/>
        <v>#DIV/0!</v>
      </c>
      <c r="AG131" s="664" t="e">
        <f t="shared" si="102"/>
        <v>#DIV/0!</v>
      </c>
      <c r="AH131" s="664" t="e">
        <f t="shared" si="103"/>
        <v>#DIV/0!</v>
      </c>
      <c r="AJ131" s="693" t="e">
        <f t="shared" si="82"/>
        <v>#DIV/0!</v>
      </c>
      <c r="AK131" s="656"/>
      <c r="AL131" s="327"/>
      <c r="AM131" s="150"/>
      <c r="AO131" s="694"/>
      <c r="AP131" s="668" t="e">
        <f t="shared" si="104"/>
        <v>#DIV/0!</v>
      </c>
      <c r="AR131" s="669">
        <v>0</v>
      </c>
      <c r="AS131" s="670">
        <v>0</v>
      </c>
      <c r="AT131" s="671">
        <v>0</v>
      </c>
      <c r="AU131" s="672">
        <v>0</v>
      </c>
      <c r="AW131" s="327"/>
      <c r="AX131" s="696"/>
      <c r="AY131" s="327"/>
      <c r="AZ131" s="150"/>
      <c r="BB131" s="675">
        <v>0</v>
      </c>
      <c r="BC131" s="676" t="e">
        <f t="shared" si="83"/>
        <v>#DIV/0!</v>
      </c>
      <c r="BD131" s="677" t="e">
        <f t="shared" si="84"/>
        <v>#DIV/0!</v>
      </c>
      <c r="BE131" s="658" t="e">
        <f t="shared" si="85"/>
        <v>#DIV/0!</v>
      </c>
      <c r="BF131" s="675">
        <v>0</v>
      </c>
      <c r="BG131" s="676" t="e">
        <f t="shared" si="86"/>
        <v>#DIV/0!</v>
      </c>
      <c r="BH131" s="677" t="e">
        <f t="shared" si="87"/>
        <v>#DIV/0!</v>
      </c>
      <c r="BI131" s="697" t="e">
        <f t="shared" si="88"/>
        <v>#DIV/0!</v>
      </c>
      <c r="BJ131" s="675">
        <v>0</v>
      </c>
      <c r="BK131" s="676" t="e">
        <f t="shared" si="89"/>
        <v>#DIV/0!</v>
      </c>
      <c r="BL131" s="677" t="e">
        <f t="shared" si="90"/>
        <v>#DIV/0!</v>
      </c>
      <c r="BM131" s="164" t="e">
        <f t="shared" si="91"/>
        <v>#DIV/0!</v>
      </c>
      <c r="BO131" s="669" t="e">
        <f t="shared" si="92"/>
        <v>#DIV/0!</v>
      </c>
      <c r="BP131" s="670" t="e">
        <f t="shared" si="105"/>
        <v>#DIV/0!</v>
      </c>
      <c r="BQ131" s="671" t="e">
        <f t="shared" si="93"/>
        <v>#DIV/0!</v>
      </c>
      <c r="BR131" s="681" t="e">
        <f t="shared" si="106"/>
        <v>#DIV/0!</v>
      </c>
      <c r="BS131" s="698" t="e">
        <f t="shared" si="94"/>
        <v>#DIV/0!</v>
      </c>
      <c r="BT131" s="683" t="e">
        <f t="shared" si="107"/>
        <v>#DIV/0!</v>
      </c>
      <c r="BV131" s="684" t="e">
        <f t="shared" si="95"/>
        <v>#DIV/0!</v>
      </c>
      <c r="BW131" s="685">
        <f t="shared" si="108"/>
        <v>0</v>
      </c>
      <c r="BX131" s="685" t="e">
        <f t="shared" si="109"/>
        <v>#DIV/0!</v>
      </c>
      <c r="BY131" s="149">
        <f t="shared" si="96"/>
        <v>1</v>
      </c>
      <c r="BZ131" s="686" t="e">
        <f t="shared" si="110"/>
        <v>#DIV/0!</v>
      </c>
      <c r="CI131" s="699">
        <f t="shared" si="97"/>
        <v>0</v>
      </c>
      <c r="CJ131" s="700">
        <f t="shared" si="98"/>
        <v>0</v>
      </c>
      <c r="CK131" s="700">
        <f t="shared" si="118"/>
        <v>0</v>
      </c>
      <c r="CL131" s="149">
        <v>1</v>
      </c>
      <c r="CM131" s="687">
        <f t="shared" si="111"/>
        <v>0</v>
      </c>
    </row>
    <row r="132" spans="2:98" s="11" customFormat="1">
      <c r="B132" s="688"/>
      <c r="C132" s="689">
        <v>98</v>
      </c>
      <c r="D132" s="690"/>
      <c r="E132" s="690"/>
      <c r="F132" s="691"/>
      <c r="G132" s="691"/>
      <c r="H132" s="692"/>
      <c r="I132" s="692"/>
      <c r="J132" s="692"/>
      <c r="K132" s="692"/>
      <c r="L132" s="692"/>
      <c r="M132" s="654"/>
      <c r="N132" s="654"/>
      <c r="O132" s="654"/>
      <c r="P132" s="654"/>
      <c r="Q132" s="654"/>
      <c r="R132" s="654"/>
      <c r="S132" s="654"/>
      <c r="T132" s="654">
        <f t="shared" si="119"/>
        <v>0</v>
      </c>
      <c r="U132" s="654">
        <f t="shared" si="120"/>
        <v>0</v>
      </c>
      <c r="V132" s="655" t="e">
        <f t="shared" si="22"/>
        <v>#DIV/0!</v>
      </c>
      <c r="W132" s="656"/>
      <c r="X132" s="657"/>
      <c r="Y132" s="658"/>
      <c r="Z132" s="659" t="e">
        <f t="shared" si="81"/>
        <v>#DIV/0!</v>
      </c>
      <c r="AB132" s="661" t="e">
        <f t="shared" si="99"/>
        <v>#DIV/0!</v>
      </c>
      <c r="AC132" s="241" t="e">
        <f>V132/(1-AD33)+N("This is a comment: cell U points to Cost+Int per Unit cell")</f>
        <v>#DIV/0!</v>
      </c>
      <c r="AD132" s="662" t="e">
        <f t="shared" si="100"/>
        <v>#DIV/0!</v>
      </c>
      <c r="AF132" s="663" t="e">
        <f t="shared" si="101"/>
        <v>#DIV/0!</v>
      </c>
      <c r="AG132" s="664" t="e">
        <f t="shared" si="102"/>
        <v>#DIV/0!</v>
      </c>
      <c r="AH132" s="664" t="e">
        <f t="shared" si="103"/>
        <v>#DIV/0!</v>
      </c>
      <c r="AJ132" s="693" t="e">
        <f t="shared" si="82"/>
        <v>#DIV/0!</v>
      </c>
      <c r="AK132" s="656"/>
      <c r="AL132" s="327"/>
      <c r="AM132" s="150"/>
      <c r="AO132" s="694"/>
      <c r="AP132" s="668" t="e">
        <f t="shared" si="104"/>
        <v>#DIV/0!</v>
      </c>
      <c r="AR132" s="669">
        <v>0</v>
      </c>
      <c r="AS132" s="670">
        <v>0</v>
      </c>
      <c r="AT132" s="671">
        <v>0</v>
      </c>
      <c r="AU132" s="672">
        <v>0</v>
      </c>
      <c r="AW132" s="327"/>
      <c r="AX132" s="696"/>
      <c r="AY132" s="327"/>
      <c r="AZ132" s="150"/>
      <c r="BB132" s="675">
        <v>0</v>
      </c>
      <c r="BC132" s="676" t="e">
        <f t="shared" si="83"/>
        <v>#DIV/0!</v>
      </c>
      <c r="BD132" s="677" t="e">
        <f t="shared" si="84"/>
        <v>#DIV/0!</v>
      </c>
      <c r="BE132" s="658" t="e">
        <f t="shared" si="85"/>
        <v>#DIV/0!</v>
      </c>
      <c r="BF132" s="675">
        <v>0</v>
      </c>
      <c r="BG132" s="676" t="e">
        <f t="shared" si="86"/>
        <v>#DIV/0!</v>
      </c>
      <c r="BH132" s="677" t="e">
        <f t="shared" si="87"/>
        <v>#DIV/0!</v>
      </c>
      <c r="BI132" s="697" t="e">
        <f t="shared" si="88"/>
        <v>#DIV/0!</v>
      </c>
      <c r="BJ132" s="675">
        <v>0</v>
      </c>
      <c r="BK132" s="676" t="e">
        <f t="shared" si="89"/>
        <v>#DIV/0!</v>
      </c>
      <c r="BL132" s="677" t="e">
        <f t="shared" si="90"/>
        <v>#DIV/0!</v>
      </c>
      <c r="BM132" s="164" t="e">
        <f t="shared" si="91"/>
        <v>#DIV/0!</v>
      </c>
      <c r="BO132" s="669" t="e">
        <f t="shared" si="92"/>
        <v>#DIV/0!</v>
      </c>
      <c r="BP132" s="670" t="e">
        <f t="shared" si="105"/>
        <v>#DIV/0!</v>
      </c>
      <c r="BQ132" s="671" t="e">
        <f t="shared" si="93"/>
        <v>#DIV/0!</v>
      </c>
      <c r="BR132" s="681" t="e">
        <f t="shared" si="106"/>
        <v>#DIV/0!</v>
      </c>
      <c r="BS132" s="698" t="e">
        <f t="shared" si="94"/>
        <v>#DIV/0!</v>
      </c>
      <c r="BT132" s="683" t="e">
        <f t="shared" si="107"/>
        <v>#DIV/0!</v>
      </c>
      <c r="BV132" s="684" t="e">
        <f t="shared" si="95"/>
        <v>#DIV/0!</v>
      </c>
      <c r="BW132" s="685">
        <f t="shared" si="108"/>
        <v>0</v>
      </c>
      <c r="BX132" s="685" t="e">
        <f t="shared" si="109"/>
        <v>#DIV/0!</v>
      </c>
      <c r="BY132" s="149">
        <f t="shared" si="96"/>
        <v>1</v>
      </c>
      <c r="BZ132" s="686" t="e">
        <f t="shared" si="110"/>
        <v>#DIV/0!</v>
      </c>
      <c r="CI132" s="699">
        <f t="shared" si="97"/>
        <v>0</v>
      </c>
      <c r="CJ132" s="700">
        <f t="shared" si="98"/>
        <v>0</v>
      </c>
      <c r="CK132" s="700">
        <f t="shared" si="118"/>
        <v>0</v>
      </c>
      <c r="CL132" s="149">
        <v>1</v>
      </c>
      <c r="CM132" s="687">
        <f t="shared" si="111"/>
        <v>0</v>
      </c>
    </row>
    <row r="133" spans="2:98" s="11" customFormat="1">
      <c r="B133" s="688"/>
      <c r="C133" s="689">
        <v>99</v>
      </c>
      <c r="D133" s="690"/>
      <c r="E133" s="690"/>
      <c r="F133" s="691"/>
      <c r="G133" s="691"/>
      <c r="H133" s="692"/>
      <c r="I133" s="692"/>
      <c r="J133" s="692"/>
      <c r="K133" s="692"/>
      <c r="L133" s="692"/>
      <c r="M133" s="654"/>
      <c r="N133" s="654"/>
      <c r="O133" s="654"/>
      <c r="P133" s="654"/>
      <c r="Q133" s="654"/>
      <c r="R133" s="654"/>
      <c r="S133" s="654"/>
      <c r="T133" s="654">
        <f t="shared" si="119"/>
        <v>0</v>
      </c>
      <c r="U133" s="654">
        <f t="shared" si="120"/>
        <v>0</v>
      </c>
      <c r="V133" s="655" t="e">
        <f t="shared" si="22"/>
        <v>#DIV/0!</v>
      </c>
      <c r="W133" s="656"/>
      <c r="X133" s="657"/>
      <c r="Y133" s="658"/>
      <c r="Z133" s="659" t="e">
        <f t="shared" si="81"/>
        <v>#DIV/0!</v>
      </c>
      <c r="AB133" s="661" t="e">
        <f t="shared" si="99"/>
        <v>#DIV/0!</v>
      </c>
      <c r="AC133" s="241" t="e">
        <f>V133/(1-AD33)+N("This is a comment: cell U points to Cost+Int per Unit cell")</f>
        <v>#DIV/0!</v>
      </c>
      <c r="AD133" s="662" t="e">
        <f t="shared" si="100"/>
        <v>#DIV/0!</v>
      </c>
      <c r="AF133" s="663" t="e">
        <f t="shared" si="101"/>
        <v>#DIV/0!</v>
      </c>
      <c r="AG133" s="664" t="e">
        <f t="shared" si="102"/>
        <v>#DIV/0!</v>
      </c>
      <c r="AH133" s="664" t="e">
        <f t="shared" si="103"/>
        <v>#DIV/0!</v>
      </c>
      <c r="AJ133" s="693" t="e">
        <f t="shared" si="82"/>
        <v>#DIV/0!</v>
      </c>
      <c r="AK133" s="656"/>
      <c r="AL133" s="327"/>
      <c r="AM133" s="150"/>
      <c r="AO133" s="694"/>
      <c r="AP133" s="668" t="e">
        <f t="shared" si="104"/>
        <v>#DIV/0!</v>
      </c>
      <c r="AR133" s="669">
        <v>0</v>
      </c>
      <c r="AS133" s="670">
        <v>0</v>
      </c>
      <c r="AT133" s="671">
        <v>0</v>
      </c>
      <c r="AU133" s="672">
        <v>0</v>
      </c>
      <c r="AW133" s="327"/>
      <c r="AX133" s="696"/>
      <c r="AY133" s="327"/>
      <c r="AZ133" s="150"/>
      <c r="BB133" s="675">
        <v>0</v>
      </c>
      <c r="BC133" s="676" t="e">
        <f t="shared" si="83"/>
        <v>#DIV/0!</v>
      </c>
      <c r="BD133" s="677" t="e">
        <f t="shared" si="84"/>
        <v>#DIV/0!</v>
      </c>
      <c r="BE133" s="658" t="e">
        <f t="shared" si="85"/>
        <v>#DIV/0!</v>
      </c>
      <c r="BF133" s="675">
        <v>0</v>
      </c>
      <c r="BG133" s="676" t="e">
        <f t="shared" si="86"/>
        <v>#DIV/0!</v>
      </c>
      <c r="BH133" s="677" t="e">
        <f t="shared" si="87"/>
        <v>#DIV/0!</v>
      </c>
      <c r="BI133" s="697" t="e">
        <f t="shared" si="88"/>
        <v>#DIV/0!</v>
      </c>
      <c r="BJ133" s="675">
        <v>0</v>
      </c>
      <c r="BK133" s="676" t="e">
        <f t="shared" si="89"/>
        <v>#DIV/0!</v>
      </c>
      <c r="BL133" s="677" t="e">
        <f t="shared" si="90"/>
        <v>#DIV/0!</v>
      </c>
      <c r="BM133" s="164" t="e">
        <f t="shared" si="91"/>
        <v>#DIV/0!</v>
      </c>
      <c r="BO133" s="669" t="e">
        <f t="shared" si="92"/>
        <v>#DIV/0!</v>
      </c>
      <c r="BP133" s="670" t="e">
        <f t="shared" si="105"/>
        <v>#DIV/0!</v>
      </c>
      <c r="BQ133" s="671" t="e">
        <f t="shared" si="93"/>
        <v>#DIV/0!</v>
      </c>
      <c r="BR133" s="681" t="e">
        <f t="shared" si="106"/>
        <v>#DIV/0!</v>
      </c>
      <c r="BS133" s="698" t="e">
        <f t="shared" si="94"/>
        <v>#DIV/0!</v>
      </c>
      <c r="BT133" s="683" t="e">
        <f t="shared" si="107"/>
        <v>#DIV/0!</v>
      </c>
      <c r="BV133" s="684" t="e">
        <f t="shared" si="95"/>
        <v>#DIV/0!</v>
      </c>
      <c r="BW133" s="685">
        <f t="shared" si="108"/>
        <v>0</v>
      </c>
      <c r="BX133" s="685" t="e">
        <f t="shared" si="109"/>
        <v>#DIV/0!</v>
      </c>
      <c r="BY133" s="149">
        <f t="shared" si="96"/>
        <v>1</v>
      </c>
      <c r="BZ133" s="686" t="e">
        <f t="shared" si="110"/>
        <v>#DIV/0!</v>
      </c>
      <c r="CI133" s="699">
        <f t="shared" si="97"/>
        <v>0</v>
      </c>
      <c r="CJ133" s="700">
        <f t="shared" si="98"/>
        <v>0</v>
      </c>
      <c r="CK133" s="700">
        <f t="shared" si="118"/>
        <v>0</v>
      </c>
      <c r="CL133" s="149">
        <v>1</v>
      </c>
      <c r="CM133" s="687">
        <f t="shared" si="111"/>
        <v>0</v>
      </c>
    </row>
    <row r="134" spans="2:98" s="11" customFormat="1">
      <c r="B134" s="688"/>
      <c r="C134" s="689">
        <v>100</v>
      </c>
      <c r="D134" s="690"/>
      <c r="E134" s="651"/>
      <c r="F134" s="691"/>
      <c r="G134" s="691"/>
      <c r="H134" s="692"/>
      <c r="I134" s="692"/>
      <c r="J134" s="692"/>
      <c r="K134" s="692"/>
      <c r="L134" s="692"/>
      <c r="M134" s="654"/>
      <c r="N134" s="654"/>
      <c r="O134" s="654"/>
      <c r="P134" s="654"/>
      <c r="Q134" s="654"/>
      <c r="R134" s="654"/>
      <c r="S134" s="654"/>
      <c r="T134" s="654">
        <f t="shared" si="119"/>
        <v>0</v>
      </c>
      <c r="U134" s="654">
        <f t="shared" si="120"/>
        <v>0</v>
      </c>
      <c r="V134" s="655" t="e">
        <f t="shared" si="22"/>
        <v>#DIV/0!</v>
      </c>
      <c r="W134" s="656"/>
      <c r="X134" s="657"/>
      <c r="Y134" s="658"/>
      <c r="Z134" s="659" t="e">
        <f t="shared" si="81"/>
        <v>#DIV/0!</v>
      </c>
      <c r="AB134" s="661" t="e">
        <f t="shared" si="99"/>
        <v>#DIV/0!</v>
      </c>
      <c r="AC134" s="241" t="e">
        <f>V134/(1-AD33)+N("This is a comment: cell U points to Cost+Int per Unit cell")</f>
        <v>#DIV/0!</v>
      </c>
      <c r="AD134" s="662" t="e">
        <f t="shared" si="100"/>
        <v>#DIV/0!</v>
      </c>
      <c r="AF134" s="663" t="e">
        <f t="shared" si="101"/>
        <v>#DIV/0!</v>
      </c>
      <c r="AG134" s="664" t="e">
        <f t="shared" si="102"/>
        <v>#DIV/0!</v>
      </c>
      <c r="AH134" s="664" t="e">
        <f t="shared" si="103"/>
        <v>#DIV/0!</v>
      </c>
      <c r="AJ134" s="693" t="e">
        <f t="shared" si="82"/>
        <v>#DIV/0!</v>
      </c>
      <c r="AK134" s="656"/>
      <c r="AL134" s="327"/>
      <c r="AM134" s="150"/>
      <c r="AO134" s="694"/>
      <c r="AP134" s="668" t="e">
        <f t="shared" si="104"/>
        <v>#DIV/0!</v>
      </c>
      <c r="AR134" s="669">
        <v>0</v>
      </c>
      <c r="AS134" s="670">
        <v>0</v>
      </c>
      <c r="AT134" s="671">
        <v>0</v>
      </c>
      <c r="AU134" s="672">
        <v>0</v>
      </c>
      <c r="AW134" s="327"/>
      <c r="AX134" s="696"/>
      <c r="AY134" s="327"/>
      <c r="AZ134" s="150"/>
      <c r="BB134" s="675">
        <v>0</v>
      </c>
      <c r="BC134" s="676" t="e">
        <f t="shared" si="83"/>
        <v>#DIV/0!</v>
      </c>
      <c r="BD134" s="677" t="e">
        <f t="shared" si="84"/>
        <v>#DIV/0!</v>
      </c>
      <c r="BE134" s="658" t="e">
        <f t="shared" si="85"/>
        <v>#DIV/0!</v>
      </c>
      <c r="BF134" s="675">
        <v>0</v>
      </c>
      <c r="BG134" s="676" t="e">
        <f t="shared" si="86"/>
        <v>#DIV/0!</v>
      </c>
      <c r="BH134" s="677" t="e">
        <f t="shared" si="87"/>
        <v>#DIV/0!</v>
      </c>
      <c r="BI134" s="697" t="e">
        <f t="shared" si="88"/>
        <v>#DIV/0!</v>
      </c>
      <c r="BJ134" s="675">
        <v>0</v>
      </c>
      <c r="BK134" s="676" t="e">
        <f t="shared" si="89"/>
        <v>#DIV/0!</v>
      </c>
      <c r="BL134" s="677" t="e">
        <f t="shared" si="90"/>
        <v>#DIV/0!</v>
      </c>
      <c r="BM134" s="164" t="e">
        <f t="shared" si="91"/>
        <v>#DIV/0!</v>
      </c>
      <c r="BO134" s="669" t="e">
        <f t="shared" si="92"/>
        <v>#DIV/0!</v>
      </c>
      <c r="BP134" s="670" t="e">
        <f t="shared" si="105"/>
        <v>#DIV/0!</v>
      </c>
      <c r="BQ134" s="671" t="e">
        <f t="shared" si="93"/>
        <v>#DIV/0!</v>
      </c>
      <c r="BR134" s="681" t="e">
        <f t="shared" si="106"/>
        <v>#DIV/0!</v>
      </c>
      <c r="BS134" s="698" t="e">
        <f t="shared" si="94"/>
        <v>#DIV/0!</v>
      </c>
      <c r="BT134" s="683" t="e">
        <f t="shared" si="107"/>
        <v>#DIV/0!</v>
      </c>
      <c r="BV134" s="684" t="e">
        <f t="shared" si="95"/>
        <v>#DIV/0!</v>
      </c>
      <c r="BW134" s="685">
        <f t="shared" si="108"/>
        <v>0</v>
      </c>
      <c r="BX134" s="685" t="e">
        <f t="shared" si="109"/>
        <v>#DIV/0!</v>
      </c>
      <c r="BY134" s="149">
        <f t="shared" si="96"/>
        <v>1</v>
      </c>
      <c r="BZ134" s="686" t="e">
        <f t="shared" si="110"/>
        <v>#DIV/0!</v>
      </c>
      <c r="CI134" s="699">
        <f t="shared" si="97"/>
        <v>0</v>
      </c>
      <c r="CJ134" s="700">
        <f t="shared" si="98"/>
        <v>0</v>
      </c>
      <c r="CK134" s="700">
        <f t="shared" si="118"/>
        <v>0</v>
      </c>
      <c r="CL134" s="149">
        <v>1</v>
      </c>
      <c r="CM134" s="687">
        <f t="shared" si="111"/>
        <v>0</v>
      </c>
    </row>
    <row r="135" spans="2:98" s="11" customFormat="1">
      <c r="B135" s="688"/>
      <c r="C135" s="689">
        <v>101</v>
      </c>
      <c r="D135" s="690"/>
      <c r="E135" s="690"/>
      <c r="F135" s="691"/>
      <c r="G135" s="691"/>
      <c r="H135" s="692"/>
      <c r="I135" s="692"/>
      <c r="J135" s="692"/>
      <c r="K135" s="692"/>
      <c r="L135" s="692"/>
      <c r="M135" s="701"/>
      <c r="N135" s="701"/>
      <c r="O135" s="701"/>
      <c r="P135" s="701"/>
      <c r="Q135" s="701"/>
      <c r="R135" s="701"/>
      <c r="S135" s="701"/>
      <c r="T135" s="701">
        <f t="shared" si="119"/>
        <v>0</v>
      </c>
      <c r="U135" s="701">
        <f t="shared" si="120"/>
        <v>0</v>
      </c>
      <c r="V135" s="702" t="e">
        <f t="shared" si="22"/>
        <v>#DIV/0!</v>
      </c>
      <c r="W135" s="703"/>
      <c r="X135" s="657"/>
      <c r="Y135" s="704"/>
      <c r="Z135" s="659" t="e">
        <f t="shared" si="81"/>
        <v>#DIV/0!</v>
      </c>
      <c r="AB135" s="661" t="e">
        <f t="shared" si="99"/>
        <v>#DIV/0!</v>
      </c>
      <c r="AC135" s="241" t="e">
        <f>V135/(1-AD33)+N("This is a comment: cell U points to Cost+Int per Unit cell")</f>
        <v>#DIV/0!</v>
      </c>
      <c r="AD135" s="662" t="e">
        <f t="shared" si="100"/>
        <v>#DIV/0!</v>
      </c>
      <c r="AF135" s="663" t="e">
        <f t="shared" si="101"/>
        <v>#DIV/0!</v>
      </c>
      <c r="AG135" s="664" t="e">
        <f t="shared" si="102"/>
        <v>#DIV/0!</v>
      </c>
      <c r="AH135" s="664" t="e">
        <f t="shared" si="103"/>
        <v>#DIV/0!</v>
      </c>
      <c r="AJ135" s="693" t="e">
        <f t="shared" si="82"/>
        <v>#DIV/0!</v>
      </c>
      <c r="AK135" s="703"/>
      <c r="AL135" s="327"/>
      <c r="AM135" s="150"/>
      <c r="AO135" s="694"/>
      <c r="AP135" s="668" t="e">
        <f t="shared" si="104"/>
        <v>#DIV/0!</v>
      </c>
      <c r="AR135" s="669">
        <v>0</v>
      </c>
      <c r="AS135" s="670">
        <v>0</v>
      </c>
      <c r="AT135" s="671">
        <v>0</v>
      </c>
      <c r="AU135" s="672">
        <v>0</v>
      </c>
      <c r="AW135" s="327"/>
      <c r="AX135" s="696"/>
      <c r="AY135" s="327"/>
      <c r="AZ135" s="150"/>
      <c r="BB135" s="705">
        <v>0</v>
      </c>
      <c r="BC135" s="676" t="e">
        <f t="shared" si="83"/>
        <v>#DIV/0!</v>
      </c>
      <c r="BD135" s="706" t="e">
        <f t="shared" si="84"/>
        <v>#DIV/0!</v>
      </c>
      <c r="BE135" s="704" t="e">
        <f t="shared" si="85"/>
        <v>#DIV/0!</v>
      </c>
      <c r="BF135" s="705">
        <v>0</v>
      </c>
      <c r="BG135" s="676" t="e">
        <f t="shared" si="86"/>
        <v>#DIV/0!</v>
      </c>
      <c r="BH135" s="706" t="e">
        <f t="shared" si="87"/>
        <v>#DIV/0!</v>
      </c>
      <c r="BI135" s="707" t="e">
        <f t="shared" si="88"/>
        <v>#DIV/0!</v>
      </c>
      <c r="BJ135" s="675">
        <v>0</v>
      </c>
      <c r="BK135" s="676" t="e">
        <f t="shared" si="89"/>
        <v>#DIV/0!</v>
      </c>
      <c r="BL135" s="677" t="e">
        <f t="shared" si="90"/>
        <v>#DIV/0!</v>
      </c>
      <c r="BM135" s="164" t="e">
        <f t="shared" si="91"/>
        <v>#DIV/0!</v>
      </c>
      <c r="BO135" s="708" t="e">
        <f t="shared" si="92"/>
        <v>#DIV/0!</v>
      </c>
      <c r="BP135" s="670" t="e">
        <f t="shared" si="105"/>
        <v>#DIV/0!</v>
      </c>
      <c r="BQ135" s="709" t="e">
        <f t="shared" si="93"/>
        <v>#DIV/0!</v>
      </c>
      <c r="BR135" s="681" t="e">
        <f t="shared" si="106"/>
        <v>#DIV/0!</v>
      </c>
      <c r="BS135" s="710" t="e">
        <f t="shared" si="94"/>
        <v>#DIV/0!</v>
      </c>
      <c r="BT135" s="683" t="e">
        <f t="shared" si="107"/>
        <v>#DIV/0!</v>
      </c>
      <c r="BV135" s="684" t="e">
        <f t="shared" si="95"/>
        <v>#DIV/0!</v>
      </c>
      <c r="BW135" s="685">
        <f t="shared" si="108"/>
        <v>0</v>
      </c>
      <c r="BX135" s="685" t="e">
        <f t="shared" si="109"/>
        <v>#DIV/0!</v>
      </c>
      <c r="BY135" s="149">
        <f t="shared" si="96"/>
        <v>1</v>
      </c>
      <c r="BZ135" s="686" t="e">
        <f t="shared" si="110"/>
        <v>#DIV/0!</v>
      </c>
      <c r="CI135" s="699">
        <f t="shared" si="97"/>
        <v>0</v>
      </c>
      <c r="CJ135" s="700">
        <f t="shared" si="98"/>
        <v>0</v>
      </c>
      <c r="CK135" s="700">
        <f t="shared" si="118"/>
        <v>0</v>
      </c>
      <c r="CL135" s="149">
        <v>1</v>
      </c>
      <c r="CM135" s="687">
        <f t="shared" si="111"/>
        <v>0</v>
      </c>
    </row>
    <row r="136" spans="2:98" s="11" customFormat="1">
      <c r="B136" s="688"/>
      <c r="C136" s="689">
        <v>102</v>
      </c>
      <c r="D136" s="690"/>
      <c r="E136" s="690"/>
      <c r="F136" s="691"/>
      <c r="G136" s="691"/>
      <c r="H136" s="692"/>
      <c r="I136" s="692"/>
      <c r="J136" s="692"/>
      <c r="K136" s="692"/>
      <c r="L136" s="692"/>
      <c r="M136" s="701"/>
      <c r="N136" s="701"/>
      <c r="O136" s="701"/>
      <c r="P136" s="701"/>
      <c r="Q136" s="701"/>
      <c r="R136" s="701"/>
      <c r="S136" s="701"/>
      <c r="T136" s="701">
        <f t="shared" si="119"/>
        <v>0</v>
      </c>
      <c r="U136" s="701">
        <f t="shared" si="120"/>
        <v>0</v>
      </c>
      <c r="V136" s="702" t="e">
        <f t="shared" si="22"/>
        <v>#DIV/0!</v>
      </c>
      <c r="W136" s="703"/>
      <c r="X136" s="657"/>
      <c r="Y136" s="704"/>
      <c r="Z136" s="659" t="e">
        <f t="shared" si="81"/>
        <v>#DIV/0!</v>
      </c>
      <c r="AB136" s="661" t="e">
        <f t="shared" si="99"/>
        <v>#DIV/0!</v>
      </c>
      <c r="AC136" s="241" t="e">
        <f>V136/(1-AD33)+N("This is a comment: cell U points to Cost+Int per Unit cell")</f>
        <v>#DIV/0!</v>
      </c>
      <c r="AD136" s="662" t="e">
        <f t="shared" si="100"/>
        <v>#DIV/0!</v>
      </c>
      <c r="AF136" s="663" t="e">
        <f t="shared" si="101"/>
        <v>#DIV/0!</v>
      </c>
      <c r="AG136" s="664" t="e">
        <f t="shared" si="102"/>
        <v>#DIV/0!</v>
      </c>
      <c r="AH136" s="664" t="e">
        <f t="shared" si="103"/>
        <v>#DIV/0!</v>
      </c>
      <c r="AJ136" s="693" t="e">
        <f t="shared" si="82"/>
        <v>#DIV/0!</v>
      </c>
      <c r="AK136" s="703"/>
      <c r="AL136" s="327"/>
      <c r="AM136" s="150"/>
      <c r="AO136" s="694"/>
      <c r="AP136" s="668" t="e">
        <f t="shared" si="104"/>
        <v>#DIV/0!</v>
      </c>
      <c r="AR136" s="669">
        <v>0</v>
      </c>
      <c r="AS136" s="670">
        <v>0</v>
      </c>
      <c r="AT136" s="671">
        <v>0</v>
      </c>
      <c r="AU136" s="672">
        <v>0</v>
      </c>
      <c r="AW136" s="327"/>
      <c r="AX136" s="696"/>
      <c r="AY136" s="327"/>
      <c r="AZ136" s="150"/>
      <c r="BB136" s="705">
        <v>0</v>
      </c>
      <c r="BC136" s="676" t="e">
        <f t="shared" si="83"/>
        <v>#DIV/0!</v>
      </c>
      <c r="BD136" s="706" t="e">
        <f t="shared" si="84"/>
        <v>#DIV/0!</v>
      </c>
      <c r="BE136" s="704" t="e">
        <f t="shared" si="85"/>
        <v>#DIV/0!</v>
      </c>
      <c r="BF136" s="705">
        <v>0</v>
      </c>
      <c r="BG136" s="676" t="e">
        <f t="shared" si="86"/>
        <v>#DIV/0!</v>
      </c>
      <c r="BH136" s="706" t="e">
        <f t="shared" si="87"/>
        <v>#DIV/0!</v>
      </c>
      <c r="BI136" s="707" t="e">
        <f t="shared" si="88"/>
        <v>#DIV/0!</v>
      </c>
      <c r="BJ136" s="675">
        <v>0</v>
      </c>
      <c r="BK136" s="676" t="e">
        <f t="shared" si="89"/>
        <v>#DIV/0!</v>
      </c>
      <c r="BL136" s="677" t="e">
        <f t="shared" si="90"/>
        <v>#DIV/0!</v>
      </c>
      <c r="BM136" s="164" t="e">
        <f t="shared" si="91"/>
        <v>#DIV/0!</v>
      </c>
      <c r="BO136" s="708" t="e">
        <f t="shared" si="92"/>
        <v>#DIV/0!</v>
      </c>
      <c r="BP136" s="670" t="e">
        <f t="shared" si="105"/>
        <v>#DIV/0!</v>
      </c>
      <c r="BQ136" s="709" t="e">
        <f t="shared" si="93"/>
        <v>#DIV/0!</v>
      </c>
      <c r="BR136" s="681" t="e">
        <f t="shared" si="106"/>
        <v>#DIV/0!</v>
      </c>
      <c r="BS136" s="710" t="e">
        <f t="shared" si="94"/>
        <v>#DIV/0!</v>
      </c>
      <c r="BT136" s="683" t="e">
        <f t="shared" si="107"/>
        <v>#DIV/0!</v>
      </c>
      <c r="BV136" s="684" t="e">
        <f t="shared" si="95"/>
        <v>#DIV/0!</v>
      </c>
      <c r="BW136" s="685">
        <f t="shared" si="108"/>
        <v>0</v>
      </c>
      <c r="BX136" s="685" t="e">
        <f t="shared" si="109"/>
        <v>#DIV/0!</v>
      </c>
      <c r="BY136" s="149">
        <f t="shared" si="96"/>
        <v>1</v>
      </c>
      <c r="BZ136" s="686" t="e">
        <f t="shared" si="110"/>
        <v>#DIV/0!</v>
      </c>
      <c r="CI136" s="699">
        <f t="shared" si="97"/>
        <v>0</v>
      </c>
      <c r="CJ136" s="700">
        <f t="shared" si="98"/>
        <v>0</v>
      </c>
      <c r="CK136" s="700">
        <f t="shared" si="118"/>
        <v>0</v>
      </c>
      <c r="CL136" s="149">
        <v>1</v>
      </c>
      <c r="CM136" s="687">
        <f t="shared" si="111"/>
        <v>0</v>
      </c>
    </row>
    <row r="137" spans="2:98" s="660" customFormat="1" ht="17.100000000000001" customHeight="1">
      <c r="B137" s="688"/>
      <c r="C137" s="689">
        <v>103</v>
      </c>
      <c r="D137" s="690"/>
      <c r="E137" s="690"/>
      <c r="F137" s="691"/>
      <c r="G137" s="691"/>
      <c r="H137" s="692"/>
      <c r="I137" s="692"/>
      <c r="J137" s="692"/>
      <c r="K137" s="692"/>
      <c r="L137" s="692"/>
      <c r="M137" s="654"/>
      <c r="N137" s="654"/>
      <c r="O137" s="654"/>
      <c r="P137" s="654"/>
      <c r="Q137" s="654"/>
      <c r="R137" s="654"/>
      <c r="S137" s="654"/>
      <c r="T137" s="654">
        <f t="shared" si="119"/>
        <v>0</v>
      </c>
      <c r="U137" s="654">
        <f t="shared" si="120"/>
        <v>0</v>
      </c>
      <c r="V137" s="655" t="e">
        <f t="shared" si="22"/>
        <v>#DIV/0!</v>
      </c>
      <c r="W137" s="656"/>
      <c r="X137" s="657"/>
      <c r="Y137" s="658"/>
      <c r="Z137" s="659" t="e">
        <f t="shared" si="81"/>
        <v>#DIV/0!</v>
      </c>
      <c r="AB137" s="661" t="e">
        <f t="shared" si="99"/>
        <v>#DIV/0!</v>
      </c>
      <c r="AC137" s="241" t="e">
        <f>V137/(1-AD33)+N("This is a comment: cell U points to Cost+Int per Unit cell")</f>
        <v>#DIV/0!</v>
      </c>
      <c r="AD137" s="662" t="e">
        <f t="shared" si="100"/>
        <v>#DIV/0!</v>
      </c>
      <c r="AE137" s="11"/>
      <c r="AF137" s="663" t="e">
        <f t="shared" si="101"/>
        <v>#DIV/0!</v>
      </c>
      <c r="AG137" s="664" t="e">
        <f t="shared" si="102"/>
        <v>#DIV/0!</v>
      </c>
      <c r="AH137" s="664" t="e">
        <f t="shared" si="103"/>
        <v>#DIV/0!</v>
      </c>
      <c r="AJ137" s="693" t="e">
        <f t="shared" si="82"/>
        <v>#DIV/0!</v>
      </c>
      <c r="AK137" s="656"/>
      <c r="AL137" s="327"/>
      <c r="AM137" s="150"/>
      <c r="AO137" s="694"/>
      <c r="AP137" s="668" t="e">
        <f t="shared" si="104"/>
        <v>#DIV/0!</v>
      </c>
      <c r="AR137" s="669">
        <v>0</v>
      </c>
      <c r="AS137" s="670">
        <v>0</v>
      </c>
      <c r="AT137" s="671">
        <v>0</v>
      </c>
      <c r="AU137" s="672">
        <v>0</v>
      </c>
      <c r="AV137" s="11"/>
      <c r="AW137" s="327"/>
      <c r="AX137" s="696"/>
      <c r="AY137" s="327"/>
      <c r="AZ137" s="150"/>
      <c r="BA137" s="11"/>
      <c r="BB137" s="675">
        <v>0</v>
      </c>
      <c r="BC137" s="676" t="e">
        <f t="shared" si="83"/>
        <v>#DIV/0!</v>
      </c>
      <c r="BD137" s="677" t="e">
        <f t="shared" si="84"/>
        <v>#DIV/0!</v>
      </c>
      <c r="BE137" s="658" t="e">
        <f t="shared" si="85"/>
        <v>#DIV/0!</v>
      </c>
      <c r="BF137" s="675">
        <v>0</v>
      </c>
      <c r="BG137" s="676" t="e">
        <f t="shared" si="86"/>
        <v>#DIV/0!</v>
      </c>
      <c r="BH137" s="677" t="e">
        <f t="shared" si="87"/>
        <v>#DIV/0!</v>
      </c>
      <c r="BI137" s="697" t="e">
        <f t="shared" si="88"/>
        <v>#DIV/0!</v>
      </c>
      <c r="BJ137" s="675">
        <v>0</v>
      </c>
      <c r="BK137" s="676" t="e">
        <f t="shared" si="89"/>
        <v>#DIV/0!</v>
      </c>
      <c r="BL137" s="677" t="e">
        <f t="shared" si="90"/>
        <v>#DIV/0!</v>
      </c>
      <c r="BM137" s="164" t="e">
        <f t="shared" si="91"/>
        <v>#DIV/0!</v>
      </c>
      <c r="BN137" s="11"/>
      <c r="BO137" s="669" t="e">
        <f t="shared" si="92"/>
        <v>#DIV/0!</v>
      </c>
      <c r="BP137" s="670" t="e">
        <f t="shared" si="105"/>
        <v>#DIV/0!</v>
      </c>
      <c r="BQ137" s="671" t="e">
        <f t="shared" si="93"/>
        <v>#DIV/0!</v>
      </c>
      <c r="BR137" s="681" t="e">
        <f t="shared" si="106"/>
        <v>#DIV/0!</v>
      </c>
      <c r="BS137" s="698" t="e">
        <f t="shared" si="94"/>
        <v>#DIV/0!</v>
      </c>
      <c r="BT137" s="683" t="e">
        <f t="shared" si="107"/>
        <v>#DIV/0!</v>
      </c>
      <c r="BV137" s="684" t="e">
        <f t="shared" si="95"/>
        <v>#DIV/0!</v>
      </c>
      <c r="BW137" s="685">
        <f t="shared" si="108"/>
        <v>0</v>
      </c>
      <c r="BX137" s="685" t="e">
        <f t="shared" si="109"/>
        <v>#DIV/0!</v>
      </c>
      <c r="BY137" s="149">
        <f t="shared" si="96"/>
        <v>1</v>
      </c>
      <c r="BZ137" s="686" t="e">
        <f t="shared" si="110"/>
        <v>#DIV/0!</v>
      </c>
      <c r="CA137" s="11"/>
      <c r="CB137" s="11"/>
      <c r="CC137" s="11"/>
      <c r="CD137" s="11"/>
      <c r="CE137" s="11"/>
      <c r="CF137" s="11"/>
      <c r="CG137" s="11"/>
      <c r="CH137" s="11"/>
      <c r="CI137" s="699">
        <f t="shared" si="97"/>
        <v>0</v>
      </c>
      <c r="CJ137" s="700">
        <f t="shared" si="98"/>
        <v>0</v>
      </c>
      <c r="CK137" s="700">
        <f t="shared" si="118"/>
        <v>0</v>
      </c>
      <c r="CL137" s="149">
        <v>1</v>
      </c>
      <c r="CM137" s="687">
        <f t="shared" si="111"/>
        <v>0</v>
      </c>
      <c r="CN137" s="11"/>
      <c r="CO137" s="11"/>
      <c r="CP137" s="11"/>
      <c r="CQ137" s="11"/>
      <c r="CR137" s="11"/>
      <c r="CS137" s="11"/>
      <c r="CT137" s="11"/>
    </row>
    <row r="138" spans="2:98" s="660" customFormat="1">
      <c r="B138" s="688"/>
      <c r="C138" s="689">
        <v>104</v>
      </c>
      <c r="D138" s="690"/>
      <c r="E138" s="690"/>
      <c r="F138" s="691"/>
      <c r="G138" s="691"/>
      <c r="H138" s="692"/>
      <c r="I138" s="692"/>
      <c r="J138" s="692"/>
      <c r="K138" s="692"/>
      <c r="L138" s="692"/>
      <c r="M138" s="654"/>
      <c r="N138" s="654"/>
      <c r="O138" s="654"/>
      <c r="P138" s="654"/>
      <c r="Q138" s="654"/>
      <c r="R138" s="654"/>
      <c r="S138" s="654"/>
      <c r="T138" s="654">
        <f t="shared" si="119"/>
        <v>0</v>
      </c>
      <c r="U138" s="654">
        <f t="shared" si="120"/>
        <v>0</v>
      </c>
      <c r="V138" s="655" t="e">
        <f t="shared" si="22"/>
        <v>#DIV/0!</v>
      </c>
      <c r="W138" s="656"/>
      <c r="X138" s="657"/>
      <c r="Y138" s="658"/>
      <c r="Z138" s="659" t="e">
        <f t="shared" si="81"/>
        <v>#DIV/0!</v>
      </c>
      <c r="AB138" s="661" t="e">
        <f t="shared" si="99"/>
        <v>#DIV/0!</v>
      </c>
      <c r="AC138" s="241" t="e">
        <f>V138/(1-AD33)+N("This is a comment: cell U points to Cost+Int per Unit cell")</f>
        <v>#DIV/0!</v>
      </c>
      <c r="AD138" s="662" t="e">
        <f t="shared" si="100"/>
        <v>#DIV/0!</v>
      </c>
      <c r="AE138" s="11"/>
      <c r="AF138" s="663" t="e">
        <f t="shared" si="101"/>
        <v>#DIV/0!</v>
      </c>
      <c r="AG138" s="664" t="e">
        <f t="shared" si="102"/>
        <v>#DIV/0!</v>
      </c>
      <c r="AH138" s="664" t="e">
        <f t="shared" si="103"/>
        <v>#DIV/0!</v>
      </c>
      <c r="AJ138" s="693" t="e">
        <f t="shared" si="82"/>
        <v>#DIV/0!</v>
      </c>
      <c r="AK138" s="656"/>
      <c r="AL138" s="327"/>
      <c r="AM138" s="150"/>
      <c r="AO138" s="694"/>
      <c r="AP138" s="668" t="e">
        <f t="shared" si="104"/>
        <v>#DIV/0!</v>
      </c>
      <c r="AR138" s="669">
        <v>0</v>
      </c>
      <c r="AS138" s="670">
        <v>0</v>
      </c>
      <c r="AT138" s="671">
        <v>0</v>
      </c>
      <c r="AU138" s="672">
        <v>0</v>
      </c>
      <c r="AV138" s="11"/>
      <c r="AW138" s="327"/>
      <c r="AX138" s="696"/>
      <c r="AY138" s="327"/>
      <c r="AZ138" s="150"/>
      <c r="BA138" s="11"/>
      <c r="BB138" s="675">
        <v>0</v>
      </c>
      <c r="BC138" s="676" t="e">
        <f t="shared" si="83"/>
        <v>#DIV/0!</v>
      </c>
      <c r="BD138" s="677" t="e">
        <f t="shared" si="84"/>
        <v>#DIV/0!</v>
      </c>
      <c r="BE138" s="658" t="e">
        <f t="shared" si="85"/>
        <v>#DIV/0!</v>
      </c>
      <c r="BF138" s="675">
        <v>0</v>
      </c>
      <c r="BG138" s="676" t="e">
        <f t="shared" si="86"/>
        <v>#DIV/0!</v>
      </c>
      <c r="BH138" s="677" t="e">
        <f t="shared" si="87"/>
        <v>#DIV/0!</v>
      </c>
      <c r="BI138" s="697" t="e">
        <f t="shared" si="88"/>
        <v>#DIV/0!</v>
      </c>
      <c r="BJ138" s="675">
        <v>0</v>
      </c>
      <c r="BK138" s="676" t="e">
        <f t="shared" si="89"/>
        <v>#DIV/0!</v>
      </c>
      <c r="BL138" s="677" t="e">
        <f t="shared" si="90"/>
        <v>#DIV/0!</v>
      </c>
      <c r="BM138" s="164" t="e">
        <f t="shared" si="91"/>
        <v>#DIV/0!</v>
      </c>
      <c r="BN138" s="11"/>
      <c r="BO138" s="669" t="e">
        <f t="shared" si="92"/>
        <v>#DIV/0!</v>
      </c>
      <c r="BP138" s="670" t="e">
        <f t="shared" si="105"/>
        <v>#DIV/0!</v>
      </c>
      <c r="BQ138" s="671" t="e">
        <f t="shared" si="93"/>
        <v>#DIV/0!</v>
      </c>
      <c r="BR138" s="681" t="e">
        <f t="shared" si="106"/>
        <v>#DIV/0!</v>
      </c>
      <c r="BS138" s="698" t="e">
        <f t="shared" si="94"/>
        <v>#DIV/0!</v>
      </c>
      <c r="BT138" s="683" t="e">
        <f t="shared" si="107"/>
        <v>#DIV/0!</v>
      </c>
      <c r="BV138" s="684" t="e">
        <f t="shared" si="95"/>
        <v>#DIV/0!</v>
      </c>
      <c r="BW138" s="685">
        <f t="shared" si="108"/>
        <v>0</v>
      </c>
      <c r="BX138" s="685" t="e">
        <f t="shared" si="109"/>
        <v>#DIV/0!</v>
      </c>
      <c r="BY138" s="149">
        <f t="shared" si="96"/>
        <v>1</v>
      </c>
      <c r="BZ138" s="686" t="e">
        <f t="shared" si="110"/>
        <v>#DIV/0!</v>
      </c>
      <c r="CA138" s="11"/>
      <c r="CB138" s="11"/>
      <c r="CC138" s="11"/>
      <c r="CD138" s="11"/>
      <c r="CE138" s="11"/>
      <c r="CF138" s="11"/>
      <c r="CG138" s="11"/>
      <c r="CH138" s="11"/>
      <c r="CI138" s="699">
        <f t="shared" si="97"/>
        <v>0</v>
      </c>
      <c r="CJ138" s="700">
        <f t="shared" si="98"/>
        <v>0</v>
      </c>
      <c r="CK138" s="700">
        <f t="shared" si="118"/>
        <v>0</v>
      </c>
      <c r="CL138" s="149">
        <v>1</v>
      </c>
      <c r="CM138" s="687">
        <f t="shared" si="111"/>
        <v>0</v>
      </c>
      <c r="CN138" s="11"/>
      <c r="CO138" s="11"/>
      <c r="CP138" s="11"/>
      <c r="CQ138" s="11"/>
      <c r="CR138" s="11"/>
      <c r="CS138" s="11"/>
      <c r="CT138" s="11"/>
    </row>
    <row r="139" spans="2:98" s="11" customFormat="1" ht="16.5" customHeight="1">
      <c r="B139" s="688"/>
      <c r="C139" s="689">
        <v>105</v>
      </c>
      <c r="D139" s="690"/>
      <c r="E139" s="690"/>
      <c r="F139" s="691"/>
      <c r="G139" s="691"/>
      <c r="H139" s="692"/>
      <c r="I139" s="692"/>
      <c r="J139" s="692"/>
      <c r="K139" s="692"/>
      <c r="L139" s="692"/>
      <c r="M139" s="654"/>
      <c r="N139" s="654"/>
      <c r="O139" s="654"/>
      <c r="P139" s="654"/>
      <c r="Q139" s="654"/>
      <c r="R139" s="654"/>
      <c r="S139" s="654"/>
      <c r="T139" s="654">
        <f>SUM(M139:S139)</f>
        <v>0</v>
      </c>
      <c r="U139" s="654">
        <f>(SUM(M139:S139))*1.006</f>
        <v>0</v>
      </c>
      <c r="V139" s="655" t="e">
        <f t="shared" si="22"/>
        <v>#DIV/0!</v>
      </c>
      <c r="W139" s="656"/>
      <c r="X139" s="657"/>
      <c r="Y139" s="658"/>
      <c r="Z139" s="659" t="e">
        <f t="shared" si="81"/>
        <v>#DIV/0!</v>
      </c>
      <c r="AB139" s="661" t="e">
        <f t="shared" si="99"/>
        <v>#DIV/0!</v>
      </c>
      <c r="AC139" s="241" t="e">
        <f>V139/(1-AD33)+N("This is a comment: cell U points to Cost+Int per Unit cell")</f>
        <v>#DIV/0!</v>
      </c>
      <c r="AD139" s="662" t="e">
        <f t="shared" si="100"/>
        <v>#DIV/0!</v>
      </c>
      <c r="AF139" s="663" t="e">
        <f t="shared" si="101"/>
        <v>#DIV/0!</v>
      </c>
      <c r="AG139" s="664" t="e">
        <f t="shared" si="102"/>
        <v>#DIV/0!</v>
      </c>
      <c r="AH139" s="664" t="e">
        <f t="shared" si="103"/>
        <v>#DIV/0!</v>
      </c>
      <c r="AJ139" s="693" t="e">
        <f t="shared" si="82"/>
        <v>#DIV/0!</v>
      </c>
      <c r="AK139" s="656"/>
      <c r="AL139" s="327"/>
      <c r="AM139" s="150"/>
      <c r="AO139" s="694"/>
      <c r="AP139" s="668" t="e">
        <f t="shared" si="104"/>
        <v>#DIV/0!</v>
      </c>
      <c r="AR139" s="669">
        <v>0</v>
      </c>
      <c r="AS139" s="670">
        <v>0</v>
      </c>
      <c r="AT139" s="671">
        <v>0</v>
      </c>
      <c r="AU139" s="672">
        <v>0</v>
      </c>
      <c r="AW139" s="327"/>
      <c r="AX139" s="696"/>
      <c r="AY139" s="327"/>
      <c r="AZ139" s="150"/>
      <c r="BB139" s="675">
        <v>0</v>
      </c>
      <c r="BC139" s="676" t="e">
        <f t="shared" si="83"/>
        <v>#DIV/0!</v>
      </c>
      <c r="BD139" s="677" t="e">
        <f t="shared" si="84"/>
        <v>#DIV/0!</v>
      </c>
      <c r="BE139" s="658" t="e">
        <f t="shared" si="85"/>
        <v>#DIV/0!</v>
      </c>
      <c r="BF139" s="675">
        <v>0</v>
      </c>
      <c r="BG139" s="676" t="e">
        <f t="shared" si="86"/>
        <v>#DIV/0!</v>
      </c>
      <c r="BH139" s="677" t="e">
        <f t="shared" si="87"/>
        <v>#DIV/0!</v>
      </c>
      <c r="BI139" s="697" t="e">
        <f t="shared" si="88"/>
        <v>#DIV/0!</v>
      </c>
      <c r="BJ139" s="675">
        <v>0</v>
      </c>
      <c r="BK139" s="676" t="e">
        <f t="shared" si="89"/>
        <v>#DIV/0!</v>
      </c>
      <c r="BL139" s="677" t="e">
        <f t="shared" si="90"/>
        <v>#DIV/0!</v>
      </c>
      <c r="BM139" s="164" t="e">
        <f t="shared" si="91"/>
        <v>#DIV/0!</v>
      </c>
      <c r="BO139" s="669" t="e">
        <f t="shared" si="92"/>
        <v>#DIV/0!</v>
      </c>
      <c r="BP139" s="670" t="e">
        <f t="shared" si="105"/>
        <v>#DIV/0!</v>
      </c>
      <c r="BQ139" s="671" t="e">
        <f t="shared" si="93"/>
        <v>#DIV/0!</v>
      </c>
      <c r="BR139" s="681" t="e">
        <f t="shared" si="106"/>
        <v>#DIV/0!</v>
      </c>
      <c r="BS139" s="698" t="e">
        <f t="shared" si="94"/>
        <v>#DIV/0!</v>
      </c>
      <c r="BT139" s="683" t="e">
        <f t="shared" si="107"/>
        <v>#DIV/0!</v>
      </c>
      <c r="BV139" s="684" t="e">
        <f t="shared" si="95"/>
        <v>#DIV/0!</v>
      </c>
      <c r="BW139" s="685">
        <f t="shared" si="108"/>
        <v>0</v>
      </c>
      <c r="BX139" s="685" t="e">
        <f t="shared" si="109"/>
        <v>#DIV/0!</v>
      </c>
      <c r="BY139" s="149">
        <f t="shared" si="96"/>
        <v>1</v>
      </c>
      <c r="BZ139" s="686" t="e">
        <f t="shared" si="110"/>
        <v>#DIV/0!</v>
      </c>
      <c r="CI139" s="699">
        <f t="shared" si="97"/>
        <v>0</v>
      </c>
      <c r="CJ139" s="700">
        <f t="shared" si="98"/>
        <v>0</v>
      </c>
      <c r="CK139" s="700">
        <f t="shared" si="118"/>
        <v>0</v>
      </c>
      <c r="CL139" s="149">
        <v>1</v>
      </c>
      <c r="CM139" s="687">
        <f t="shared" si="111"/>
        <v>0</v>
      </c>
    </row>
    <row r="140" spans="2:98" s="11" customFormat="1">
      <c r="B140" s="688"/>
      <c r="C140" s="689">
        <v>106</v>
      </c>
      <c r="D140" s="690"/>
      <c r="E140" s="690"/>
      <c r="F140" s="691"/>
      <c r="G140" s="691"/>
      <c r="H140" s="692"/>
      <c r="I140" s="692"/>
      <c r="J140" s="692"/>
      <c r="K140" s="692"/>
      <c r="L140" s="692"/>
      <c r="M140" s="654"/>
      <c r="N140" s="654"/>
      <c r="O140" s="654"/>
      <c r="P140" s="654"/>
      <c r="Q140" s="654"/>
      <c r="R140" s="654"/>
      <c r="S140" s="654"/>
      <c r="T140" s="654">
        <f t="shared" ref="T140:T151" si="121">SUM(M140:S140)</f>
        <v>0</v>
      </c>
      <c r="U140" s="654">
        <f t="shared" ref="U140:U151" si="122">(SUM(M140:S140))*1.006</f>
        <v>0</v>
      </c>
      <c r="V140" s="655" t="e">
        <f t="shared" si="22"/>
        <v>#DIV/0!</v>
      </c>
      <c r="W140" s="656"/>
      <c r="X140" s="657"/>
      <c r="Y140" s="658"/>
      <c r="Z140" s="659" t="e">
        <f t="shared" si="81"/>
        <v>#DIV/0!</v>
      </c>
      <c r="AB140" s="661" t="e">
        <f t="shared" si="99"/>
        <v>#DIV/0!</v>
      </c>
      <c r="AC140" s="241" t="e">
        <f>V140/(1-AD33)+N("This is a comment: cell U points to Cost+Int per Unit cell")</f>
        <v>#DIV/0!</v>
      </c>
      <c r="AD140" s="662" t="e">
        <f t="shared" si="100"/>
        <v>#DIV/0!</v>
      </c>
      <c r="AF140" s="663" t="e">
        <f t="shared" si="101"/>
        <v>#DIV/0!</v>
      </c>
      <c r="AG140" s="664" t="e">
        <f t="shared" si="102"/>
        <v>#DIV/0!</v>
      </c>
      <c r="AH140" s="664" t="e">
        <f t="shared" si="103"/>
        <v>#DIV/0!</v>
      </c>
      <c r="AJ140" s="693" t="e">
        <f t="shared" si="82"/>
        <v>#DIV/0!</v>
      </c>
      <c r="AK140" s="656"/>
      <c r="AL140" s="327"/>
      <c r="AM140" s="150"/>
      <c r="AO140" s="694"/>
      <c r="AP140" s="668" t="e">
        <f t="shared" si="104"/>
        <v>#DIV/0!</v>
      </c>
      <c r="AR140" s="669">
        <v>0</v>
      </c>
      <c r="AS140" s="670">
        <v>0</v>
      </c>
      <c r="AT140" s="671">
        <v>0</v>
      </c>
      <c r="AU140" s="672">
        <v>0</v>
      </c>
      <c r="AW140" s="327"/>
      <c r="AX140" s="696"/>
      <c r="AY140" s="327"/>
      <c r="AZ140" s="150"/>
      <c r="BB140" s="675">
        <v>0</v>
      </c>
      <c r="BC140" s="676" t="e">
        <f t="shared" si="83"/>
        <v>#DIV/0!</v>
      </c>
      <c r="BD140" s="677" t="e">
        <f t="shared" si="84"/>
        <v>#DIV/0!</v>
      </c>
      <c r="BE140" s="658" t="e">
        <f t="shared" si="85"/>
        <v>#DIV/0!</v>
      </c>
      <c r="BF140" s="675">
        <v>0</v>
      </c>
      <c r="BG140" s="676" t="e">
        <f t="shared" si="86"/>
        <v>#DIV/0!</v>
      </c>
      <c r="BH140" s="677" t="e">
        <f t="shared" si="87"/>
        <v>#DIV/0!</v>
      </c>
      <c r="BI140" s="697" t="e">
        <f t="shared" si="88"/>
        <v>#DIV/0!</v>
      </c>
      <c r="BJ140" s="675">
        <v>0</v>
      </c>
      <c r="BK140" s="676" t="e">
        <f t="shared" si="89"/>
        <v>#DIV/0!</v>
      </c>
      <c r="BL140" s="677" t="e">
        <f t="shared" si="90"/>
        <v>#DIV/0!</v>
      </c>
      <c r="BM140" s="164" t="e">
        <f t="shared" si="91"/>
        <v>#DIV/0!</v>
      </c>
      <c r="BO140" s="669" t="e">
        <f t="shared" si="92"/>
        <v>#DIV/0!</v>
      </c>
      <c r="BP140" s="670" t="e">
        <f t="shared" si="105"/>
        <v>#DIV/0!</v>
      </c>
      <c r="BQ140" s="671" t="e">
        <f t="shared" si="93"/>
        <v>#DIV/0!</v>
      </c>
      <c r="BR140" s="681" t="e">
        <f t="shared" si="106"/>
        <v>#DIV/0!</v>
      </c>
      <c r="BS140" s="698" t="e">
        <f t="shared" si="94"/>
        <v>#DIV/0!</v>
      </c>
      <c r="BT140" s="683" t="e">
        <f t="shared" si="107"/>
        <v>#DIV/0!</v>
      </c>
      <c r="BV140" s="684" t="e">
        <f t="shared" si="95"/>
        <v>#DIV/0!</v>
      </c>
      <c r="BW140" s="685">
        <f t="shared" si="108"/>
        <v>0</v>
      </c>
      <c r="BX140" s="685" t="e">
        <f t="shared" si="109"/>
        <v>#DIV/0!</v>
      </c>
      <c r="BY140" s="149">
        <f t="shared" si="96"/>
        <v>1</v>
      </c>
      <c r="BZ140" s="686" t="e">
        <f t="shared" si="110"/>
        <v>#DIV/0!</v>
      </c>
      <c r="CI140" s="699">
        <f t="shared" si="97"/>
        <v>0</v>
      </c>
      <c r="CJ140" s="700">
        <f t="shared" si="98"/>
        <v>0</v>
      </c>
      <c r="CK140" s="700">
        <f t="shared" si="118"/>
        <v>0</v>
      </c>
      <c r="CL140" s="149">
        <v>1</v>
      </c>
      <c r="CM140" s="687">
        <f t="shared" si="111"/>
        <v>0</v>
      </c>
    </row>
    <row r="141" spans="2:98" s="11" customFormat="1">
      <c r="B141" s="688"/>
      <c r="C141" s="689">
        <v>107</v>
      </c>
      <c r="D141" s="690"/>
      <c r="E141" s="690"/>
      <c r="F141" s="691"/>
      <c r="G141" s="691"/>
      <c r="H141" s="692"/>
      <c r="I141" s="692"/>
      <c r="J141" s="692"/>
      <c r="K141" s="692"/>
      <c r="L141" s="692"/>
      <c r="M141" s="654"/>
      <c r="N141" s="654"/>
      <c r="O141" s="654"/>
      <c r="P141" s="654"/>
      <c r="Q141" s="654"/>
      <c r="R141" s="654"/>
      <c r="S141" s="654"/>
      <c r="T141" s="654">
        <f t="shared" si="121"/>
        <v>0</v>
      </c>
      <c r="U141" s="654">
        <f t="shared" si="122"/>
        <v>0</v>
      </c>
      <c r="V141" s="655" t="e">
        <f t="shared" si="22"/>
        <v>#DIV/0!</v>
      </c>
      <c r="W141" s="656"/>
      <c r="X141" s="657"/>
      <c r="Y141" s="658"/>
      <c r="Z141" s="659" t="e">
        <f t="shared" si="81"/>
        <v>#DIV/0!</v>
      </c>
      <c r="AB141" s="661" t="e">
        <f t="shared" si="99"/>
        <v>#DIV/0!</v>
      </c>
      <c r="AC141" s="241" t="e">
        <f>V141/(1-AD33)+N("This is a comment: cell U points to Cost+Int per Unit cell")</f>
        <v>#DIV/0!</v>
      </c>
      <c r="AD141" s="662" t="e">
        <f t="shared" si="100"/>
        <v>#DIV/0!</v>
      </c>
      <c r="AF141" s="663" t="e">
        <f t="shared" si="101"/>
        <v>#DIV/0!</v>
      </c>
      <c r="AG141" s="664" t="e">
        <f t="shared" si="102"/>
        <v>#DIV/0!</v>
      </c>
      <c r="AH141" s="664" t="e">
        <f t="shared" si="103"/>
        <v>#DIV/0!</v>
      </c>
      <c r="AJ141" s="693" t="e">
        <f t="shared" si="82"/>
        <v>#DIV/0!</v>
      </c>
      <c r="AK141" s="656"/>
      <c r="AL141" s="327"/>
      <c r="AM141" s="150"/>
      <c r="AO141" s="694"/>
      <c r="AP141" s="668" t="e">
        <f t="shared" si="104"/>
        <v>#DIV/0!</v>
      </c>
      <c r="AR141" s="669">
        <v>0</v>
      </c>
      <c r="AS141" s="670">
        <v>0</v>
      </c>
      <c r="AT141" s="671">
        <v>0</v>
      </c>
      <c r="AU141" s="672">
        <v>0</v>
      </c>
      <c r="AW141" s="327"/>
      <c r="AX141" s="696"/>
      <c r="AY141" s="327"/>
      <c r="AZ141" s="150"/>
      <c r="BB141" s="675">
        <v>0</v>
      </c>
      <c r="BC141" s="676" t="e">
        <f t="shared" si="83"/>
        <v>#DIV/0!</v>
      </c>
      <c r="BD141" s="677" t="e">
        <f t="shared" si="84"/>
        <v>#DIV/0!</v>
      </c>
      <c r="BE141" s="658" t="e">
        <f t="shared" si="85"/>
        <v>#DIV/0!</v>
      </c>
      <c r="BF141" s="675">
        <v>0</v>
      </c>
      <c r="BG141" s="676" t="e">
        <f t="shared" si="86"/>
        <v>#DIV/0!</v>
      </c>
      <c r="BH141" s="677" t="e">
        <f t="shared" si="87"/>
        <v>#DIV/0!</v>
      </c>
      <c r="BI141" s="697" t="e">
        <f t="shared" si="88"/>
        <v>#DIV/0!</v>
      </c>
      <c r="BJ141" s="675">
        <v>0</v>
      </c>
      <c r="BK141" s="676" t="e">
        <f t="shared" si="89"/>
        <v>#DIV/0!</v>
      </c>
      <c r="BL141" s="677" t="e">
        <f t="shared" si="90"/>
        <v>#DIV/0!</v>
      </c>
      <c r="BM141" s="164" t="e">
        <f t="shared" si="91"/>
        <v>#DIV/0!</v>
      </c>
      <c r="BO141" s="669" t="e">
        <f t="shared" si="92"/>
        <v>#DIV/0!</v>
      </c>
      <c r="BP141" s="670" t="e">
        <f t="shared" si="105"/>
        <v>#DIV/0!</v>
      </c>
      <c r="BQ141" s="671" t="e">
        <f t="shared" si="93"/>
        <v>#DIV/0!</v>
      </c>
      <c r="BR141" s="681" t="e">
        <f t="shared" si="106"/>
        <v>#DIV/0!</v>
      </c>
      <c r="BS141" s="698" t="e">
        <f t="shared" si="94"/>
        <v>#DIV/0!</v>
      </c>
      <c r="BT141" s="683" t="e">
        <f t="shared" si="107"/>
        <v>#DIV/0!</v>
      </c>
      <c r="BV141" s="684" t="e">
        <f t="shared" si="95"/>
        <v>#DIV/0!</v>
      </c>
      <c r="BW141" s="685">
        <f t="shared" si="108"/>
        <v>0</v>
      </c>
      <c r="BX141" s="685" t="e">
        <f t="shared" si="109"/>
        <v>#DIV/0!</v>
      </c>
      <c r="BY141" s="149">
        <f t="shared" si="96"/>
        <v>1</v>
      </c>
      <c r="BZ141" s="686" t="e">
        <f t="shared" si="110"/>
        <v>#DIV/0!</v>
      </c>
      <c r="CI141" s="699">
        <f t="shared" si="97"/>
        <v>0</v>
      </c>
      <c r="CJ141" s="700">
        <f t="shared" si="98"/>
        <v>0</v>
      </c>
      <c r="CK141" s="700">
        <f t="shared" si="118"/>
        <v>0</v>
      </c>
      <c r="CL141" s="149">
        <v>1</v>
      </c>
      <c r="CM141" s="687">
        <f t="shared" si="111"/>
        <v>0</v>
      </c>
    </row>
    <row r="142" spans="2:98" s="11" customFormat="1">
      <c r="B142" s="688"/>
      <c r="C142" s="689">
        <v>108</v>
      </c>
      <c r="D142" s="690"/>
      <c r="E142" s="690"/>
      <c r="F142" s="691"/>
      <c r="G142" s="691"/>
      <c r="H142" s="692"/>
      <c r="I142" s="692"/>
      <c r="J142" s="692"/>
      <c r="K142" s="692"/>
      <c r="L142" s="692"/>
      <c r="M142" s="654"/>
      <c r="N142" s="654"/>
      <c r="O142" s="654"/>
      <c r="P142" s="654"/>
      <c r="Q142" s="654"/>
      <c r="R142" s="654"/>
      <c r="S142" s="654"/>
      <c r="T142" s="654">
        <f t="shared" si="121"/>
        <v>0</v>
      </c>
      <c r="U142" s="654">
        <f t="shared" si="122"/>
        <v>0</v>
      </c>
      <c r="V142" s="655" t="e">
        <f t="shared" si="22"/>
        <v>#DIV/0!</v>
      </c>
      <c r="W142" s="656"/>
      <c r="X142" s="657"/>
      <c r="Y142" s="658"/>
      <c r="Z142" s="659" t="e">
        <f t="shared" si="81"/>
        <v>#DIV/0!</v>
      </c>
      <c r="AB142" s="661" t="e">
        <f t="shared" si="99"/>
        <v>#DIV/0!</v>
      </c>
      <c r="AC142" s="241" t="e">
        <f>V142/(1-AD33)+N("This is a comment: cell U points to Cost+Int per Unit cell")</f>
        <v>#DIV/0!</v>
      </c>
      <c r="AD142" s="662" t="e">
        <f t="shared" si="100"/>
        <v>#DIV/0!</v>
      </c>
      <c r="AF142" s="663" t="e">
        <f t="shared" si="101"/>
        <v>#DIV/0!</v>
      </c>
      <c r="AG142" s="664" t="e">
        <f t="shared" si="102"/>
        <v>#DIV/0!</v>
      </c>
      <c r="AH142" s="664" t="e">
        <f t="shared" si="103"/>
        <v>#DIV/0!</v>
      </c>
      <c r="AJ142" s="693" t="e">
        <f t="shared" si="82"/>
        <v>#DIV/0!</v>
      </c>
      <c r="AK142" s="656"/>
      <c r="AL142" s="327"/>
      <c r="AM142" s="150"/>
      <c r="AO142" s="694"/>
      <c r="AP142" s="668" t="e">
        <f t="shared" si="104"/>
        <v>#DIV/0!</v>
      </c>
      <c r="AR142" s="669">
        <v>0</v>
      </c>
      <c r="AS142" s="670">
        <v>0</v>
      </c>
      <c r="AT142" s="671">
        <v>0</v>
      </c>
      <c r="AU142" s="672">
        <v>0</v>
      </c>
      <c r="AW142" s="327"/>
      <c r="AX142" s="696"/>
      <c r="AY142" s="327"/>
      <c r="AZ142" s="150"/>
      <c r="BB142" s="675">
        <v>0</v>
      </c>
      <c r="BC142" s="676" t="e">
        <f t="shared" si="83"/>
        <v>#DIV/0!</v>
      </c>
      <c r="BD142" s="677" t="e">
        <f t="shared" si="84"/>
        <v>#DIV/0!</v>
      </c>
      <c r="BE142" s="658" t="e">
        <f t="shared" si="85"/>
        <v>#DIV/0!</v>
      </c>
      <c r="BF142" s="675">
        <v>0</v>
      </c>
      <c r="BG142" s="676" t="e">
        <f t="shared" si="86"/>
        <v>#DIV/0!</v>
      </c>
      <c r="BH142" s="677" t="e">
        <f t="shared" si="87"/>
        <v>#DIV/0!</v>
      </c>
      <c r="BI142" s="697" t="e">
        <f t="shared" si="88"/>
        <v>#DIV/0!</v>
      </c>
      <c r="BJ142" s="675">
        <v>0</v>
      </c>
      <c r="BK142" s="676" t="e">
        <f t="shared" si="89"/>
        <v>#DIV/0!</v>
      </c>
      <c r="BL142" s="677" t="e">
        <f t="shared" si="90"/>
        <v>#DIV/0!</v>
      </c>
      <c r="BM142" s="164" t="e">
        <f t="shared" si="91"/>
        <v>#DIV/0!</v>
      </c>
      <c r="BO142" s="669" t="e">
        <f t="shared" si="92"/>
        <v>#DIV/0!</v>
      </c>
      <c r="BP142" s="670" t="e">
        <f t="shared" si="105"/>
        <v>#DIV/0!</v>
      </c>
      <c r="BQ142" s="671" t="e">
        <f t="shared" si="93"/>
        <v>#DIV/0!</v>
      </c>
      <c r="BR142" s="681" t="e">
        <f t="shared" si="106"/>
        <v>#DIV/0!</v>
      </c>
      <c r="BS142" s="698" t="e">
        <f t="shared" si="94"/>
        <v>#DIV/0!</v>
      </c>
      <c r="BT142" s="683" t="e">
        <f t="shared" si="107"/>
        <v>#DIV/0!</v>
      </c>
      <c r="BV142" s="684" t="e">
        <f t="shared" si="95"/>
        <v>#DIV/0!</v>
      </c>
      <c r="BW142" s="685">
        <f t="shared" si="108"/>
        <v>0</v>
      </c>
      <c r="BX142" s="685" t="e">
        <f t="shared" si="109"/>
        <v>#DIV/0!</v>
      </c>
      <c r="BY142" s="149">
        <f t="shared" si="96"/>
        <v>1</v>
      </c>
      <c r="BZ142" s="686" t="e">
        <f t="shared" si="110"/>
        <v>#DIV/0!</v>
      </c>
      <c r="CI142" s="699">
        <f t="shared" si="97"/>
        <v>0</v>
      </c>
      <c r="CJ142" s="700">
        <f t="shared" si="98"/>
        <v>0</v>
      </c>
      <c r="CK142" s="700">
        <f t="shared" si="118"/>
        <v>0</v>
      </c>
      <c r="CL142" s="149">
        <v>1</v>
      </c>
      <c r="CM142" s="687">
        <f t="shared" si="111"/>
        <v>0</v>
      </c>
    </row>
    <row r="143" spans="2:98" s="11" customFormat="1">
      <c r="B143" s="688"/>
      <c r="C143" s="689">
        <v>109</v>
      </c>
      <c r="D143" s="690"/>
      <c r="E143" s="690"/>
      <c r="F143" s="691"/>
      <c r="G143" s="691"/>
      <c r="H143" s="692"/>
      <c r="I143" s="692"/>
      <c r="J143" s="692"/>
      <c r="K143" s="692"/>
      <c r="L143" s="692"/>
      <c r="M143" s="654"/>
      <c r="N143" s="654"/>
      <c r="O143" s="654"/>
      <c r="P143" s="654"/>
      <c r="Q143" s="654"/>
      <c r="R143" s="654"/>
      <c r="S143" s="654"/>
      <c r="T143" s="654">
        <f t="shared" si="121"/>
        <v>0</v>
      </c>
      <c r="U143" s="654">
        <f t="shared" si="122"/>
        <v>0</v>
      </c>
      <c r="V143" s="655" t="e">
        <f t="shared" si="22"/>
        <v>#DIV/0!</v>
      </c>
      <c r="W143" s="656"/>
      <c r="X143" s="657"/>
      <c r="Y143" s="658"/>
      <c r="Z143" s="659" t="e">
        <f t="shared" si="81"/>
        <v>#DIV/0!</v>
      </c>
      <c r="AB143" s="661" t="e">
        <f t="shared" si="99"/>
        <v>#DIV/0!</v>
      </c>
      <c r="AC143" s="241" t="e">
        <f>V143/(1-AD33)+N("This is a comment: cell U points to Cost+Int per Unit cell")</f>
        <v>#DIV/0!</v>
      </c>
      <c r="AD143" s="662" t="e">
        <f t="shared" si="100"/>
        <v>#DIV/0!</v>
      </c>
      <c r="AF143" s="663" t="e">
        <f t="shared" si="101"/>
        <v>#DIV/0!</v>
      </c>
      <c r="AG143" s="664" t="e">
        <f t="shared" si="102"/>
        <v>#DIV/0!</v>
      </c>
      <c r="AH143" s="664" t="e">
        <f t="shared" si="103"/>
        <v>#DIV/0!</v>
      </c>
      <c r="AJ143" s="693" t="e">
        <f t="shared" si="82"/>
        <v>#DIV/0!</v>
      </c>
      <c r="AK143" s="656"/>
      <c r="AL143" s="327"/>
      <c r="AM143" s="150"/>
      <c r="AO143" s="694"/>
      <c r="AP143" s="668" t="e">
        <f t="shared" si="104"/>
        <v>#DIV/0!</v>
      </c>
      <c r="AR143" s="669">
        <v>0</v>
      </c>
      <c r="AS143" s="670">
        <v>0</v>
      </c>
      <c r="AT143" s="671">
        <v>0</v>
      </c>
      <c r="AU143" s="672">
        <v>0</v>
      </c>
      <c r="AW143" s="327"/>
      <c r="AX143" s="696"/>
      <c r="AY143" s="327"/>
      <c r="AZ143" s="150"/>
      <c r="BB143" s="675">
        <v>0</v>
      </c>
      <c r="BC143" s="676" t="e">
        <f t="shared" si="83"/>
        <v>#DIV/0!</v>
      </c>
      <c r="BD143" s="677" t="e">
        <f t="shared" si="84"/>
        <v>#DIV/0!</v>
      </c>
      <c r="BE143" s="658" t="e">
        <f t="shared" si="85"/>
        <v>#DIV/0!</v>
      </c>
      <c r="BF143" s="675">
        <v>0</v>
      </c>
      <c r="BG143" s="676" t="e">
        <f t="shared" si="86"/>
        <v>#DIV/0!</v>
      </c>
      <c r="BH143" s="677" t="e">
        <f t="shared" si="87"/>
        <v>#DIV/0!</v>
      </c>
      <c r="BI143" s="697" t="e">
        <f t="shared" si="88"/>
        <v>#DIV/0!</v>
      </c>
      <c r="BJ143" s="675">
        <v>0</v>
      </c>
      <c r="BK143" s="676" t="e">
        <f t="shared" si="89"/>
        <v>#DIV/0!</v>
      </c>
      <c r="BL143" s="677" t="e">
        <f t="shared" si="90"/>
        <v>#DIV/0!</v>
      </c>
      <c r="BM143" s="164" t="e">
        <f t="shared" si="91"/>
        <v>#DIV/0!</v>
      </c>
      <c r="BO143" s="669" t="e">
        <f t="shared" si="92"/>
        <v>#DIV/0!</v>
      </c>
      <c r="BP143" s="670" t="e">
        <f t="shared" si="105"/>
        <v>#DIV/0!</v>
      </c>
      <c r="BQ143" s="671" t="e">
        <f t="shared" si="93"/>
        <v>#DIV/0!</v>
      </c>
      <c r="BR143" s="681" t="e">
        <f t="shared" si="106"/>
        <v>#DIV/0!</v>
      </c>
      <c r="BS143" s="698" t="e">
        <f t="shared" si="94"/>
        <v>#DIV/0!</v>
      </c>
      <c r="BT143" s="683" t="e">
        <f t="shared" si="107"/>
        <v>#DIV/0!</v>
      </c>
      <c r="BV143" s="684" t="e">
        <f t="shared" si="95"/>
        <v>#DIV/0!</v>
      </c>
      <c r="BW143" s="685">
        <f t="shared" si="108"/>
        <v>0</v>
      </c>
      <c r="BX143" s="685" t="e">
        <f t="shared" si="109"/>
        <v>#DIV/0!</v>
      </c>
      <c r="BY143" s="149">
        <f t="shared" si="96"/>
        <v>1</v>
      </c>
      <c r="BZ143" s="686" t="e">
        <f t="shared" si="110"/>
        <v>#DIV/0!</v>
      </c>
      <c r="CI143" s="699">
        <f t="shared" si="97"/>
        <v>0</v>
      </c>
      <c r="CJ143" s="700">
        <f t="shared" si="98"/>
        <v>0</v>
      </c>
      <c r="CK143" s="700">
        <f t="shared" si="118"/>
        <v>0</v>
      </c>
      <c r="CL143" s="149">
        <v>1</v>
      </c>
      <c r="CM143" s="687">
        <f t="shared" si="111"/>
        <v>0</v>
      </c>
    </row>
    <row r="144" spans="2:98" s="11" customFormat="1">
      <c r="B144" s="688"/>
      <c r="C144" s="689">
        <v>110</v>
      </c>
      <c r="D144" s="690"/>
      <c r="E144" s="651"/>
      <c r="F144" s="691"/>
      <c r="G144" s="691"/>
      <c r="H144" s="692"/>
      <c r="I144" s="692"/>
      <c r="J144" s="692"/>
      <c r="K144" s="692"/>
      <c r="L144" s="692"/>
      <c r="M144" s="654"/>
      <c r="N144" s="654"/>
      <c r="O144" s="654"/>
      <c r="P144" s="654"/>
      <c r="Q144" s="654"/>
      <c r="R144" s="654"/>
      <c r="S144" s="654"/>
      <c r="T144" s="654">
        <f t="shared" si="121"/>
        <v>0</v>
      </c>
      <c r="U144" s="654">
        <f t="shared" si="122"/>
        <v>0</v>
      </c>
      <c r="V144" s="655" t="e">
        <f t="shared" si="22"/>
        <v>#DIV/0!</v>
      </c>
      <c r="W144" s="656"/>
      <c r="X144" s="657"/>
      <c r="Y144" s="658"/>
      <c r="Z144" s="659" t="e">
        <f t="shared" si="81"/>
        <v>#DIV/0!</v>
      </c>
      <c r="AB144" s="661" t="e">
        <f t="shared" si="99"/>
        <v>#DIV/0!</v>
      </c>
      <c r="AC144" s="241" t="e">
        <f>V144/(1-AD33)+N("This is a comment: cell U points to Cost+Int per Unit cell")</f>
        <v>#DIV/0!</v>
      </c>
      <c r="AD144" s="662" t="e">
        <f t="shared" si="100"/>
        <v>#DIV/0!</v>
      </c>
      <c r="AF144" s="663" t="e">
        <f t="shared" si="101"/>
        <v>#DIV/0!</v>
      </c>
      <c r="AG144" s="664" t="e">
        <f t="shared" si="102"/>
        <v>#DIV/0!</v>
      </c>
      <c r="AH144" s="664" t="e">
        <f t="shared" si="103"/>
        <v>#DIV/0!</v>
      </c>
      <c r="AJ144" s="693" t="e">
        <f t="shared" si="82"/>
        <v>#DIV/0!</v>
      </c>
      <c r="AK144" s="656"/>
      <c r="AL144" s="327"/>
      <c r="AM144" s="150"/>
      <c r="AO144" s="694"/>
      <c r="AP144" s="668" t="e">
        <f t="shared" si="104"/>
        <v>#DIV/0!</v>
      </c>
      <c r="AR144" s="669">
        <v>0</v>
      </c>
      <c r="AS144" s="670">
        <v>0</v>
      </c>
      <c r="AT144" s="671">
        <v>0</v>
      </c>
      <c r="AU144" s="672">
        <v>0</v>
      </c>
      <c r="AW144" s="327"/>
      <c r="AX144" s="696"/>
      <c r="AY144" s="327"/>
      <c r="AZ144" s="150"/>
      <c r="BB144" s="675">
        <v>0</v>
      </c>
      <c r="BC144" s="676" t="e">
        <f t="shared" si="83"/>
        <v>#DIV/0!</v>
      </c>
      <c r="BD144" s="677" t="e">
        <f t="shared" si="84"/>
        <v>#DIV/0!</v>
      </c>
      <c r="BE144" s="658" t="e">
        <f t="shared" si="85"/>
        <v>#DIV/0!</v>
      </c>
      <c r="BF144" s="675">
        <v>0</v>
      </c>
      <c r="BG144" s="676" t="e">
        <f t="shared" si="86"/>
        <v>#DIV/0!</v>
      </c>
      <c r="BH144" s="677" t="e">
        <f t="shared" si="87"/>
        <v>#DIV/0!</v>
      </c>
      <c r="BI144" s="697" t="e">
        <f t="shared" si="88"/>
        <v>#DIV/0!</v>
      </c>
      <c r="BJ144" s="675">
        <v>0</v>
      </c>
      <c r="BK144" s="676" t="e">
        <f t="shared" si="89"/>
        <v>#DIV/0!</v>
      </c>
      <c r="BL144" s="677" t="e">
        <f t="shared" si="90"/>
        <v>#DIV/0!</v>
      </c>
      <c r="BM144" s="164" t="e">
        <f t="shared" si="91"/>
        <v>#DIV/0!</v>
      </c>
      <c r="BO144" s="669" t="e">
        <f t="shared" si="92"/>
        <v>#DIV/0!</v>
      </c>
      <c r="BP144" s="670" t="e">
        <f t="shared" si="105"/>
        <v>#DIV/0!</v>
      </c>
      <c r="BQ144" s="671" t="e">
        <f t="shared" si="93"/>
        <v>#DIV/0!</v>
      </c>
      <c r="BR144" s="681" t="e">
        <f t="shared" si="106"/>
        <v>#DIV/0!</v>
      </c>
      <c r="BS144" s="698" t="e">
        <f t="shared" si="94"/>
        <v>#DIV/0!</v>
      </c>
      <c r="BT144" s="683" t="e">
        <f t="shared" si="107"/>
        <v>#DIV/0!</v>
      </c>
      <c r="BV144" s="684" t="e">
        <f t="shared" si="95"/>
        <v>#DIV/0!</v>
      </c>
      <c r="BW144" s="685">
        <f t="shared" si="108"/>
        <v>0</v>
      </c>
      <c r="BX144" s="685" t="e">
        <f t="shared" si="109"/>
        <v>#DIV/0!</v>
      </c>
      <c r="BY144" s="149">
        <f t="shared" si="96"/>
        <v>1</v>
      </c>
      <c r="BZ144" s="686" t="e">
        <f t="shared" si="110"/>
        <v>#DIV/0!</v>
      </c>
      <c r="CI144" s="699">
        <f t="shared" si="97"/>
        <v>0</v>
      </c>
      <c r="CJ144" s="700">
        <f t="shared" si="98"/>
        <v>0</v>
      </c>
      <c r="CK144" s="700">
        <f t="shared" si="118"/>
        <v>0</v>
      </c>
      <c r="CL144" s="149">
        <v>1</v>
      </c>
      <c r="CM144" s="687">
        <f t="shared" si="111"/>
        <v>0</v>
      </c>
    </row>
    <row r="145" spans="2:98" s="11" customFormat="1">
      <c r="B145" s="688"/>
      <c r="C145" s="689">
        <v>111</v>
      </c>
      <c r="D145" s="690"/>
      <c r="E145" s="690"/>
      <c r="F145" s="691"/>
      <c r="G145" s="691"/>
      <c r="H145" s="692"/>
      <c r="I145" s="692"/>
      <c r="J145" s="692"/>
      <c r="K145" s="692"/>
      <c r="L145" s="692"/>
      <c r="M145" s="701"/>
      <c r="N145" s="701"/>
      <c r="O145" s="701"/>
      <c r="P145" s="701"/>
      <c r="Q145" s="701"/>
      <c r="R145" s="701"/>
      <c r="S145" s="701"/>
      <c r="T145" s="701">
        <f t="shared" si="121"/>
        <v>0</v>
      </c>
      <c r="U145" s="701">
        <f t="shared" si="122"/>
        <v>0</v>
      </c>
      <c r="V145" s="702" t="e">
        <f t="shared" si="22"/>
        <v>#DIV/0!</v>
      </c>
      <c r="W145" s="703"/>
      <c r="X145" s="657"/>
      <c r="Y145" s="704"/>
      <c r="Z145" s="659" t="e">
        <f t="shared" si="81"/>
        <v>#DIV/0!</v>
      </c>
      <c r="AB145" s="661" t="e">
        <f t="shared" si="99"/>
        <v>#DIV/0!</v>
      </c>
      <c r="AC145" s="241" t="e">
        <f>V145/(1-AD33)+N("This is a comment: cell U points to Cost+Int per Unit cell")</f>
        <v>#DIV/0!</v>
      </c>
      <c r="AD145" s="662" t="e">
        <f t="shared" si="100"/>
        <v>#DIV/0!</v>
      </c>
      <c r="AF145" s="663" t="e">
        <f t="shared" si="101"/>
        <v>#DIV/0!</v>
      </c>
      <c r="AG145" s="664" t="e">
        <f t="shared" si="102"/>
        <v>#DIV/0!</v>
      </c>
      <c r="AH145" s="664" t="e">
        <f t="shared" si="103"/>
        <v>#DIV/0!</v>
      </c>
      <c r="AJ145" s="693" t="e">
        <f t="shared" si="82"/>
        <v>#DIV/0!</v>
      </c>
      <c r="AK145" s="703"/>
      <c r="AL145" s="327"/>
      <c r="AM145" s="150"/>
      <c r="AO145" s="694"/>
      <c r="AP145" s="668" t="e">
        <f t="shared" si="104"/>
        <v>#DIV/0!</v>
      </c>
      <c r="AR145" s="669">
        <v>0</v>
      </c>
      <c r="AS145" s="670">
        <v>0</v>
      </c>
      <c r="AT145" s="671">
        <v>0</v>
      </c>
      <c r="AU145" s="672">
        <v>0</v>
      </c>
      <c r="AW145" s="327"/>
      <c r="AX145" s="696"/>
      <c r="AY145" s="327"/>
      <c r="AZ145" s="150"/>
      <c r="BB145" s="705">
        <v>0</v>
      </c>
      <c r="BC145" s="676" t="e">
        <f t="shared" si="83"/>
        <v>#DIV/0!</v>
      </c>
      <c r="BD145" s="706" t="e">
        <f t="shared" si="84"/>
        <v>#DIV/0!</v>
      </c>
      <c r="BE145" s="704" t="e">
        <f t="shared" si="85"/>
        <v>#DIV/0!</v>
      </c>
      <c r="BF145" s="705">
        <v>0</v>
      </c>
      <c r="BG145" s="676" t="e">
        <f t="shared" si="86"/>
        <v>#DIV/0!</v>
      </c>
      <c r="BH145" s="706" t="e">
        <f t="shared" si="87"/>
        <v>#DIV/0!</v>
      </c>
      <c r="BI145" s="707" t="e">
        <f t="shared" si="88"/>
        <v>#DIV/0!</v>
      </c>
      <c r="BJ145" s="675">
        <v>0</v>
      </c>
      <c r="BK145" s="676" t="e">
        <f t="shared" si="89"/>
        <v>#DIV/0!</v>
      </c>
      <c r="BL145" s="677" t="e">
        <f t="shared" si="90"/>
        <v>#DIV/0!</v>
      </c>
      <c r="BM145" s="164" t="e">
        <f t="shared" si="91"/>
        <v>#DIV/0!</v>
      </c>
      <c r="BO145" s="708" t="e">
        <f t="shared" si="92"/>
        <v>#DIV/0!</v>
      </c>
      <c r="BP145" s="670" t="e">
        <f t="shared" si="105"/>
        <v>#DIV/0!</v>
      </c>
      <c r="BQ145" s="709" t="e">
        <f t="shared" si="93"/>
        <v>#DIV/0!</v>
      </c>
      <c r="BR145" s="681" t="e">
        <f t="shared" si="106"/>
        <v>#DIV/0!</v>
      </c>
      <c r="BS145" s="710" t="e">
        <f t="shared" si="94"/>
        <v>#DIV/0!</v>
      </c>
      <c r="BT145" s="683" t="e">
        <f t="shared" si="107"/>
        <v>#DIV/0!</v>
      </c>
      <c r="BV145" s="684" t="e">
        <f t="shared" si="95"/>
        <v>#DIV/0!</v>
      </c>
      <c r="BW145" s="685">
        <f t="shared" si="108"/>
        <v>0</v>
      </c>
      <c r="BX145" s="685" t="e">
        <f t="shared" si="109"/>
        <v>#DIV/0!</v>
      </c>
      <c r="BY145" s="149">
        <f t="shared" si="96"/>
        <v>1</v>
      </c>
      <c r="BZ145" s="686" t="e">
        <f t="shared" si="110"/>
        <v>#DIV/0!</v>
      </c>
      <c r="CI145" s="699">
        <f t="shared" si="97"/>
        <v>0</v>
      </c>
      <c r="CJ145" s="700">
        <f t="shared" si="98"/>
        <v>0</v>
      </c>
      <c r="CK145" s="700">
        <f t="shared" si="118"/>
        <v>0</v>
      </c>
      <c r="CL145" s="149">
        <v>1</v>
      </c>
      <c r="CM145" s="687">
        <f t="shared" si="111"/>
        <v>0</v>
      </c>
    </row>
    <row r="146" spans="2:98" s="11" customFormat="1">
      <c r="B146" s="688"/>
      <c r="C146" s="689">
        <v>112</v>
      </c>
      <c r="D146" s="690"/>
      <c r="E146" s="690"/>
      <c r="F146" s="691"/>
      <c r="G146" s="691"/>
      <c r="H146" s="692"/>
      <c r="I146" s="692"/>
      <c r="J146" s="692"/>
      <c r="K146" s="692"/>
      <c r="L146" s="692"/>
      <c r="M146" s="701"/>
      <c r="N146" s="701"/>
      <c r="O146" s="701"/>
      <c r="P146" s="701"/>
      <c r="Q146" s="701"/>
      <c r="R146" s="701"/>
      <c r="S146" s="701"/>
      <c r="T146" s="701">
        <f t="shared" si="121"/>
        <v>0</v>
      </c>
      <c r="U146" s="701">
        <f t="shared" si="122"/>
        <v>0</v>
      </c>
      <c r="V146" s="702" t="e">
        <f t="shared" si="22"/>
        <v>#DIV/0!</v>
      </c>
      <c r="W146" s="703"/>
      <c r="X146" s="657"/>
      <c r="Y146" s="704"/>
      <c r="Z146" s="659" t="e">
        <f t="shared" si="81"/>
        <v>#DIV/0!</v>
      </c>
      <c r="AB146" s="661" t="e">
        <f t="shared" si="99"/>
        <v>#DIV/0!</v>
      </c>
      <c r="AC146" s="241" t="e">
        <f>V146/(1-AD33)+N("This is a comment: cell U points to Cost+Int per Unit cell")</f>
        <v>#DIV/0!</v>
      </c>
      <c r="AD146" s="662" t="e">
        <f t="shared" si="100"/>
        <v>#DIV/0!</v>
      </c>
      <c r="AF146" s="663" t="e">
        <f t="shared" si="101"/>
        <v>#DIV/0!</v>
      </c>
      <c r="AG146" s="664" t="e">
        <f t="shared" si="102"/>
        <v>#DIV/0!</v>
      </c>
      <c r="AH146" s="664" t="e">
        <f t="shared" si="103"/>
        <v>#DIV/0!</v>
      </c>
      <c r="AJ146" s="693" t="e">
        <f t="shared" si="82"/>
        <v>#DIV/0!</v>
      </c>
      <c r="AK146" s="703"/>
      <c r="AL146" s="327"/>
      <c r="AM146" s="150"/>
      <c r="AO146" s="694"/>
      <c r="AP146" s="668" t="e">
        <f t="shared" si="104"/>
        <v>#DIV/0!</v>
      </c>
      <c r="AR146" s="669">
        <v>0</v>
      </c>
      <c r="AS146" s="670">
        <v>0</v>
      </c>
      <c r="AT146" s="671">
        <v>0</v>
      </c>
      <c r="AU146" s="672">
        <v>0</v>
      </c>
      <c r="AW146" s="327"/>
      <c r="AX146" s="696"/>
      <c r="AY146" s="327"/>
      <c r="AZ146" s="150"/>
      <c r="BB146" s="705">
        <v>0</v>
      </c>
      <c r="BC146" s="676" t="e">
        <f t="shared" si="83"/>
        <v>#DIV/0!</v>
      </c>
      <c r="BD146" s="706" t="e">
        <f t="shared" si="84"/>
        <v>#DIV/0!</v>
      </c>
      <c r="BE146" s="704" t="e">
        <f t="shared" si="85"/>
        <v>#DIV/0!</v>
      </c>
      <c r="BF146" s="705">
        <v>0</v>
      </c>
      <c r="BG146" s="676" t="e">
        <f t="shared" si="86"/>
        <v>#DIV/0!</v>
      </c>
      <c r="BH146" s="706" t="e">
        <f t="shared" si="87"/>
        <v>#DIV/0!</v>
      </c>
      <c r="BI146" s="707" t="e">
        <f t="shared" si="88"/>
        <v>#DIV/0!</v>
      </c>
      <c r="BJ146" s="675">
        <v>0</v>
      </c>
      <c r="BK146" s="676" t="e">
        <f t="shared" si="89"/>
        <v>#DIV/0!</v>
      </c>
      <c r="BL146" s="677" t="e">
        <f t="shared" si="90"/>
        <v>#DIV/0!</v>
      </c>
      <c r="BM146" s="164" t="e">
        <f t="shared" si="91"/>
        <v>#DIV/0!</v>
      </c>
      <c r="BO146" s="708" t="e">
        <f t="shared" si="92"/>
        <v>#DIV/0!</v>
      </c>
      <c r="BP146" s="670" t="e">
        <f t="shared" si="105"/>
        <v>#DIV/0!</v>
      </c>
      <c r="BQ146" s="709" t="e">
        <f t="shared" si="93"/>
        <v>#DIV/0!</v>
      </c>
      <c r="BR146" s="681" t="e">
        <f t="shared" si="106"/>
        <v>#DIV/0!</v>
      </c>
      <c r="BS146" s="710" t="e">
        <f t="shared" si="94"/>
        <v>#DIV/0!</v>
      </c>
      <c r="BT146" s="683" t="e">
        <f t="shared" si="107"/>
        <v>#DIV/0!</v>
      </c>
      <c r="BV146" s="684" t="e">
        <f t="shared" si="95"/>
        <v>#DIV/0!</v>
      </c>
      <c r="BW146" s="685">
        <f t="shared" si="108"/>
        <v>0</v>
      </c>
      <c r="BX146" s="685" t="e">
        <f t="shared" si="109"/>
        <v>#DIV/0!</v>
      </c>
      <c r="BY146" s="149">
        <f t="shared" si="96"/>
        <v>1</v>
      </c>
      <c r="BZ146" s="686" t="e">
        <f t="shared" si="110"/>
        <v>#DIV/0!</v>
      </c>
      <c r="CI146" s="699">
        <f t="shared" si="97"/>
        <v>0</v>
      </c>
      <c r="CJ146" s="700">
        <f t="shared" si="98"/>
        <v>0</v>
      </c>
      <c r="CK146" s="700">
        <f t="shared" si="118"/>
        <v>0</v>
      </c>
      <c r="CL146" s="149">
        <v>1</v>
      </c>
      <c r="CM146" s="687">
        <f t="shared" si="111"/>
        <v>0</v>
      </c>
    </row>
    <row r="147" spans="2:98" s="11" customFormat="1">
      <c r="B147" s="688"/>
      <c r="C147" s="689">
        <v>113</v>
      </c>
      <c r="D147" s="690"/>
      <c r="E147" s="690"/>
      <c r="F147" s="691"/>
      <c r="G147" s="691"/>
      <c r="H147" s="692"/>
      <c r="I147" s="692"/>
      <c r="J147" s="692"/>
      <c r="K147" s="692"/>
      <c r="L147" s="692"/>
      <c r="M147" s="701"/>
      <c r="N147" s="701"/>
      <c r="O147" s="701"/>
      <c r="P147" s="701"/>
      <c r="Q147" s="701"/>
      <c r="R147" s="701"/>
      <c r="S147" s="701"/>
      <c r="T147" s="701">
        <f t="shared" si="121"/>
        <v>0</v>
      </c>
      <c r="U147" s="701">
        <f t="shared" si="122"/>
        <v>0</v>
      </c>
      <c r="V147" s="702" t="e">
        <f t="shared" si="22"/>
        <v>#DIV/0!</v>
      </c>
      <c r="W147" s="703"/>
      <c r="X147" s="657"/>
      <c r="Y147" s="704"/>
      <c r="Z147" s="659" t="e">
        <f t="shared" si="81"/>
        <v>#DIV/0!</v>
      </c>
      <c r="AB147" s="661" t="e">
        <f t="shared" si="99"/>
        <v>#DIV/0!</v>
      </c>
      <c r="AC147" s="241" t="e">
        <f>V147/(1-AD33)+N("This is a comment: cell U points to Cost+Int per Unit cell")</f>
        <v>#DIV/0!</v>
      </c>
      <c r="AD147" s="662" t="e">
        <f t="shared" si="100"/>
        <v>#DIV/0!</v>
      </c>
      <c r="AF147" s="663" t="e">
        <f t="shared" si="101"/>
        <v>#DIV/0!</v>
      </c>
      <c r="AG147" s="664" t="e">
        <f t="shared" si="102"/>
        <v>#DIV/0!</v>
      </c>
      <c r="AH147" s="664" t="e">
        <f t="shared" si="103"/>
        <v>#DIV/0!</v>
      </c>
      <c r="AJ147" s="693" t="e">
        <f t="shared" si="82"/>
        <v>#DIV/0!</v>
      </c>
      <c r="AK147" s="703"/>
      <c r="AL147" s="327"/>
      <c r="AM147" s="150"/>
      <c r="AO147" s="694"/>
      <c r="AP147" s="668" t="e">
        <f t="shared" si="104"/>
        <v>#DIV/0!</v>
      </c>
      <c r="AR147" s="669">
        <v>0</v>
      </c>
      <c r="AS147" s="670">
        <v>0</v>
      </c>
      <c r="AT147" s="671">
        <v>0</v>
      </c>
      <c r="AU147" s="672">
        <v>0</v>
      </c>
      <c r="AW147" s="327"/>
      <c r="AX147" s="696"/>
      <c r="AY147" s="327"/>
      <c r="AZ147" s="150"/>
      <c r="BB147" s="705">
        <v>0</v>
      </c>
      <c r="BC147" s="676" t="e">
        <f t="shared" si="83"/>
        <v>#DIV/0!</v>
      </c>
      <c r="BD147" s="706" t="e">
        <f t="shared" si="84"/>
        <v>#DIV/0!</v>
      </c>
      <c r="BE147" s="704" t="e">
        <f t="shared" si="85"/>
        <v>#DIV/0!</v>
      </c>
      <c r="BF147" s="705">
        <v>0</v>
      </c>
      <c r="BG147" s="676" t="e">
        <f t="shared" si="86"/>
        <v>#DIV/0!</v>
      </c>
      <c r="BH147" s="706" t="e">
        <f t="shared" si="87"/>
        <v>#DIV/0!</v>
      </c>
      <c r="BI147" s="707" t="e">
        <f t="shared" si="88"/>
        <v>#DIV/0!</v>
      </c>
      <c r="BJ147" s="675">
        <v>0</v>
      </c>
      <c r="BK147" s="676" t="e">
        <f t="shared" si="89"/>
        <v>#DIV/0!</v>
      </c>
      <c r="BL147" s="677" t="e">
        <f t="shared" si="90"/>
        <v>#DIV/0!</v>
      </c>
      <c r="BM147" s="164" t="e">
        <f t="shared" si="91"/>
        <v>#DIV/0!</v>
      </c>
      <c r="BO147" s="708" t="e">
        <f t="shared" si="92"/>
        <v>#DIV/0!</v>
      </c>
      <c r="BP147" s="670" t="e">
        <f t="shared" si="105"/>
        <v>#DIV/0!</v>
      </c>
      <c r="BQ147" s="709" t="e">
        <f t="shared" si="93"/>
        <v>#DIV/0!</v>
      </c>
      <c r="BR147" s="681" t="e">
        <f t="shared" si="106"/>
        <v>#DIV/0!</v>
      </c>
      <c r="BS147" s="710" t="e">
        <f t="shared" si="94"/>
        <v>#DIV/0!</v>
      </c>
      <c r="BT147" s="683" t="e">
        <f t="shared" si="107"/>
        <v>#DIV/0!</v>
      </c>
      <c r="BV147" s="684" t="e">
        <f t="shared" si="95"/>
        <v>#DIV/0!</v>
      </c>
      <c r="BW147" s="685">
        <f t="shared" si="108"/>
        <v>0</v>
      </c>
      <c r="BX147" s="685" t="e">
        <f t="shared" si="109"/>
        <v>#DIV/0!</v>
      </c>
      <c r="BY147" s="149">
        <f t="shared" si="96"/>
        <v>1</v>
      </c>
      <c r="BZ147" s="686" t="e">
        <f t="shared" si="110"/>
        <v>#DIV/0!</v>
      </c>
      <c r="CI147" s="699">
        <f t="shared" si="97"/>
        <v>0</v>
      </c>
      <c r="CJ147" s="700">
        <f t="shared" si="98"/>
        <v>0</v>
      </c>
      <c r="CK147" s="700">
        <f t="shared" si="118"/>
        <v>0</v>
      </c>
      <c r="CL147" s="149">
        <v>1</v>
      </c>
      <c r="CM147" s="687">
        <f t="shared" si="111"/>
        <v>0</v>
      </c>
    </row>
    <row r="148" spans="2:98" s="11" customFormat="1">
      <c r="B148" s="688"/>
      <c r="C148" s="689">
        <v>114</v>
      </c>
      <c r="D148" s="690"/>
      <c r="E148" s="651"/>
      <c r="F148" s="691"/>
      <c r="G148" s="691"/>
      <c r="H148" s="692"/>
      <c r="I148" s="692"/>
      <c r="J148" s="692"/>
      <c r="K148" s="692"/>
      <c r="L148" s="692"/>
      <c r="M148" s="701"/>
      <c r="N148" s="701"/>
      <c r="O148" s="701"/>
      <c r="P148" s="701"/>
      <c r="Q148" s="701"/>
      <c r="R148" s="701"/>
      <c r="S148" s="701"/>
      <c r="T148" s="701">
        <f t="shared" si="121"/>
        <v>0</v>
      </c>
      <c r="U148" s="701">
        <f t="shared" si="122"/>
        <v>0</v>
      </c>
      <c r="V148" s="702" t="e">
        <f t="shared" si="22"/>
        <v>#DIV/0!</v>
      </c>
      <c r="W148" s="703"/>
      <c r="X148" s="657"/>
      <c r="Y148" s="704"/>
      <c r="Z148" s="659" t="e">
        <f t="shared" si="81"/>
        <v>#DIV/0!</v>
      </c>
      <c r="AB148" s="661" t="e">
        <f t="shared" si="99"/>
        <v>#DIV/0!</v>
      </c>
      <c r="AC148" s="241" t="e">
        <f>V148/(1-AD33)+N("This is a comment: cell U points to Cost+Int per Unit cell")</f>
        <v>#DIV/0!</v>
      </c>
      <c r="AD148" s="662" t="e">
        <f t="shared" si="100"/>
        <v>#DIV/0!</v>
      </c>
      <c r="AF148" s="663" t="e">
        <f t="shared" si="101"/>
        <v>#DIV/0!</v>
      </c>
      <c r="AG148" s="664" t="e">
        <f t="shared" si="102"/>
        <v>#DIV/0!</v>
      </c>
      <c r="AH148" s="664" t="e">
        <f t="shared" si="103"/>
        <v>#DIV/0!</v>
      </c>
      <c r="AJ148" s="693" t="e">
        <f t="shared" si="82"/>
        <v>#DIV/0!</v>
      </c>
      <c r="AK148" s="703"/>
      <c r="AL148" s="327"/>
      <c r="AM148" s="150"/>
      <c r="AO148" s="694"/>
      <c r="AP148" s="668" t="e">
        <f t="shared" si="104"/>
        <v>#DIV/0!</v>
      </c>
      <c r="AR148" s="669">
        <v>0</v>
      </c>
      <c r="AS148" s="670">
        <v>0</v>
      </c>
      <c r="AT148" s="671">
        <v>0</v>
      </c>
      <c r="AU148" s="672">
        <v>0</v>
      </c>
      <c r="AW148" s="327"/>
      <c r="AX148" s="696"/>
      <c r="AY148" s="327"/>
      <c r="AZ148" s="150"/>
      <c r="BB148" s="705">
        <v>0</v>
      </c>
      <c r="BC148" s="676" t="e">
        <f t="shared" si="83"/>
        <v>#DIV/0!</v>
      </c>
      <c r="BD148" s="706" t="e">
        <f t="shared" si="84"/>
        <v>#DIV/0!</v>
      </c>
      <c r="BE148" s="704" t="e">
        <f t="shared" si="85"/>
        <v>#DIV/0!</v>
      </c>
      <c r="BF148" s="705">
        <v>0</v>
      </c>
      <c r="BG148" s="676" t="e">
        <f t="shared" si="86"/>
        <v>#DIV/0!</v>
      </c>
      <c r="BH148" s="706" t="e">
        <f t="shared" si="87"/>
        <v>#DIV/0!</v>
      </c>
      <c r="BI148" s="707" t="e">
        <f t="shared" si="88"/>
        <v>#DIV/0!</v>
      </c>
      <c r="BJ148" s="675">
        <v>0</v>
      </c>
      <c r="BK148" s="676" t="e">
        <f t="shared" si="89"/>
        <v>#DIV/0!</v>
      </c>
      <c r="BL148" s="677" t="e">
        <f t="shared" si="90"/>
        <v>#DIV/0!</v>
      </c>
      <c r="BM148" s="164" t="e">
        <f t="shared" si="91"/>
        <v>#DIV/0!</v>
      </c>
      <c r="BO148" s="708" t="e">
        <f t="shared" si="92"/>
        <v>#DIV/0!</v>
      </c>
      <c r="BP148" s="670" t="e">
        <f t="shared" si="105"/>
        <v>#DIV/0!</v>
      </c>
      <c r="BQ148" s="709" t="e">
        <f t="shared" si="93"/>
        <v>#DIV/0!</v>
      </c>
      <c r="BR148" s="681" t="e">
        <f t="shared" si="106"/>
        <v>#DIV/0!</v>
      </c>
      <c r="BS148" s="710" t="e">
        <f t="shared" si="94"/>
        <v>#DIV/0!</v>
      </c>
      <c r="BT148" s="683" t="e">
        <f t="shared" si="107"/>
        <v>#DIV/0!</v>
      </c>
      <c r="BV148" s="684" t="e">
        <f t="shared" si="95"/>
        <v>#DIV/0!</v>
      </c>
      <c r="BW148" s="685">
        <f t="shared" si="108"/>
        <v>0</v>
      </c>
      <c r="BX148" s="685" t="e">
        <f t="shared" si="109"/>
        <v>#DIV/0!</v>
      </c>
      <c r="BY148" s="149">
        <f t="shared" si="96"/>
        <v>1</v>
      </c>
      <c r="BZ148" s="686" t="e">
        <f t="shared" si="110"/>
        <v>#DIV/0!</v>
      </c>
      <c r="CI148" s="699">
        <f t="shared" si="97"/>
        <v>0</v>
      </c>
      <c r="CJ148" s="700">
        <f t="shared" si="98"/>
        <v>0</v>
      </c>
      <c r="CK148" s="700">
        <f t="shared" si="118"/>
        <v>0</v>
      </c>
      <c r="CL148" s="149">
        <v>1</v>
      </c>
      <c r="CM148" s="687">
        <f t="shared" si="111"/>
        <v>0</v>
      </c>
    </row>
    <row r="149" spans="2:98" s="660" customFormat="1" ht="17.100000000000001" customHeight="1">
      <c r="B149" s="688"/>
      <c r="C149" s="689">
        <v>115</v>
      </c>
      <c r="D149" s="651"/>
      <c r="E149" s="651"/>
      <c r="F149" s="652"/>
      <c r="G149" s="652"/>
      <c r="H149" s="653"/>
      <c r="I149" s="653"/>
      <c r="J149" s="653"/>
      <c r="K149" s="653"/>
      <c r="L149" s="653"/>
      <c r="M149" s="654"/>
      <c r="N149" s="654"/>
      <c r="O149" s="654"/>
      <c r="P149" s="654"/>
      <c r="Q149" s="654"/>
      <c r="R149" s="654"/>
      <c r="S149" s="654"/>
      <c r="T149" s="654">
        <f t="shared" si="121"/>
        <v>0</v>
      </c>
      <c r="U149" s="654">
        <f t="shared" si="122"/>
        <v>0</v>
      </c>
      <c r="V149" s="655" t="e">
        <f t="shared" si="22"/>
        <v>#DIV/0!</v>
      </c>
      <c r="W149" s="656"/>
      <c r="X149" s="657"/>
      <c r="Y149" s="658"/>
      <c r="Z149" s="659" t="e">
        <f t="shared" si="81"/>
        <v>#DIV/0!</v>
      </c>
      <c r="AB149" s="661" t="e">
        <f t="shared" si="99"/>
        <v>#DIV/0!</v>
      </c>
      <c r="AC149" s="241" t="e">
        <f>V149/(1-AD33)+N("This is a comment: cell U points to Cost+Int per Unit cell")</f>
        <v>#DIV/0!</v>
      </c>
      <c r="AD149" s="662" t="e">
        <f t="shared" si="100"/>
        <v>#DIV/0!</v>
      </c>
      <c r="AE149" s="11"/>
      <c r="AF149" s="663" t="e">
        <f t="shared" si="101"/>
        <v>#DIV/0!</v>
      </c>
      <c r="AG149" s="664" t="e">
        <f t="shared" si="102"/>
        <v>#DIV/0!</v>
      </c>
      <c r="AH149" s="664" t="e">
        <f t="shared" si="103"/>
        <v>#DIV/0!</v>
      </c>
      <c r="AJ149" s="711" t="e">
        <f t="shared" si="82"/>
        <v>#DIV/0!</v>
      </c>
      <c r="AK149" s="656"/>
      <c r="AL149" s="312"/>
      <c r="AM149" s="666"/>
      <c r="AO149" s="694"/>
      <c r="AP149" s="668" t="e">
        <f t="shared" si="104"/>
        <v>#DIV/0!</v>
      </c>
      <c r="AR149" s="669">
        <v>0</v>
      </c>
      <c r="AS149" s="670">
        <v>0</v>
      </c>
      <c r="AT149" s="671">
        <v>0</v>
      </c>
      <c r="AU149" s="672">
        <v>0</v>
      </c>
      <c r="AV149" s="356"/>
      <c r="AW149" s="327"/>
      <c r="AX149" s="696"/>
      <c r="AY149" s="327"/>
      <c r="AZ149" s="150"/>
      <c r="BA149" s="11"/>
      <c r="BB149" s="675">
        <v>0</v>
      </c>
      <c r="BC149" s="676" t="e">
        <f t="shared" si="83"/>
        <v>#DIV/0!</v>
      </c>
      <c r="BD149" s="677" t="e">
        <f t="shared" si="84"/>
        <v>#DIV/0!</v>
      </c>
      <c r="BE149" s="164" t="e">
        <f t="shared" si="85"/>
        <v>#DIV/0!</v>
      </c>
      <c r="BF149" s="675">
        <v>0</v>
      </c>
      <c r="BG149" s="676" t="e">
        <f t="shared" si="86"/>
        <v>#DIV/0!</v>
      </c>
      <c r="BH149" s="677" t="e">
        <f t="shared" si="87"/>
        <v>#DIV/0!</v>
      </c>
      <c r="BI149" s="678" t="e">
        <f t="shared" si="88"/>
        <v>#DIV/0!</v>
      </c>
      <c r="BJ149" s="675">
        <v>0</v>
      </c>
      <c r="BK149" s="676" t="e">
        <f t="shared" si="89"/>
        <v>#DIV/0!</v>
      </c>
      <c r="BL149" s="677" t="e">
        <f t="shared" si="90"/>
        <v>#DIV/0!</v>
      </c>
      <c r="BM149" s="164" t="e">
        <f t="shared" si="91"/>
        <v>#DIV/0!</v>
      </c>
      <c r="BN149" s="11"/>
      <c r="BO149" s="679" t="e">
        <f t="shared" si="92"/>
        <v>#DIV/0!</v>
      </c>
      <c r="BP149" s="670" t="e">
        <f t="shared" si="105"/>
        <v>#DIV/0!</v>
      </c>
      <c r="BQ149" s="680" t="e">
        <f t="shared" si="93"/>
        <v>#DIV/0!</v>
      </c>
      <c r="BR149" s="681" t="e">
        <f t="shared" si="106"/>
        <v>#DIV/0!</v>
      </c>
      <c r="BS149" s="698" t="e">
        <f t="shared" si="94"/>
        <v>#DIV/0!</v>
      </c>
      <c r="BT149" s="683" t="e">
        <f t="shared" si="107"/>
        <v>#DIV/0!</v>
      </c>
      <c r="BV149" s="684" t="e">
        <f t="shared" si="95"/>
        <v>#DIV/0!</v>
      </c>
      <c r="BW149" s="685">
        <f t="shared" si="108"/>
        <v>0</v>
      </c>
      <c r="BX149" s="685" t="e">
        <f t="shared" si="109"/>
        <v>#DIV/0!</v>
      </c>
      <c r="BY149" s="149">
        <f t="shared" si="96"/>
        <v>1</v>
      </c>
      <c r="BZ149" s="686" t="e">
        <f t="shared" si="110"/>
        <v>#DIV/0!</v>
      </c>
      <c r="CA149" s="11"/>
      <c r="CB149" s="11"/>
      <c r="CC149" s="11"/>
      <c r="CD149" s="11"/>
      <c r="CE149" s="11"/>
      <c r="CF149" s="11"/>
      <c r="CG149" s="11"/>
      <c r="CH149" s="11"/>
      <c r="CI149" s="684">
        <f t="shared" si="97"/>
        <v>0</v>
      </c>
      <c r="CJ149" s="685">
        <f t="shared" si="98"/>
        <v>0</v>
      </c>
      <c r="CK149" s="685">
        <f>CI149-CJ149</f>
        <v>0</v>
      </c>
      <c r="CL149" s="149">
        <v>1</v>
      </c>
      <c r="CM149" s="687">
        <f t="shared" si="111"/>
        <v>0</v>
      </c>
      <c r="CN149" s="11"/>
      <c r="CO149" s="11"/>
      <c r="CP149" s="11"/>
      <c r="CQ149" s="11"/>
      <c r="CR149" s="11"/>
      <c r="CS149" s="11"/>
      <c r="CT149" s="11"/>
    </row>
    <row r="150" spans="2:98" s="660" customFormat="1" ht="17.100000000000001" customHeight="1">
      <c r="B150" s="688"/>
      <c r="C150" s="689">
        <v>116</v>
      </c>
      <c r="D150" s="690"/>
      <c r="E150" s="690"/>
      <c r="F150" s="691"/>
      <c r="G150" s="691"/>
      <c r="H150" s="692"/>
      <c r="I150" s="692"/>
      <c r="J150" s="692"/>
      <c r="K150" s="692"/>
      <c r="L150" s="692"/>
      <c r="M150" s="654"/>
      <c r="N150" s="654"/>
      <c r="O150" s="654"/>
      <c r="P150" s="654"/>
      <c r="Q150" s="654"/>
      <c r="R150" s="654"/>
      <c r="S150" s="654"/>
      <c r="T150" s="654">
        <f t="shared" si="121"/>
        <v>0</v>
      </c>
      <c r="U150" s="654">
        <f t="shared" si="122"/>
        <v>0</v>
      </c>
      <c r="V150" s="655" t="e">
        <f t="shared" si="22"/>
        <v>#DIV/0!</v>
      </c>
      <c r="W150" s="656"/>
      <c r="X150" s="657"/>
      <c r="Y150" s="658"/>
      <c r="Z150" s="659" t="e">
        <f t="shared" si="81"/>
        <v>#DIV/0!</v>
      </c>
      <c r="AB150" s="661" t="e">
        <f t="shared" si="99"/>
        <v>#DIV/0!</v>
      </c>
      <c r="AC150" s="241" t="e">
        <f>V150/(1-AD33)+N("This is a comment: cell U points to Cost+Int per Unit cell")</f>
        <v>#DIV/0!</v>
      </c>
      <c r="AD150" s="662" t="e">
        <f t="shared" si="100"/>
        <v>#DIV/0!</v>
      </c>
      <c r="AE150" s="11"/>
      <c r="AF150" s="663" t="e">
        <f t="shared" si="101"/>
        <v>#DIV/0!</v>
      </c>
      <c r="AG150" s="664" t="e">
        <f t="shared" si="102"/>
        <v>#DIV/0!</v>
      </c>
      <c r="AH150" s="664" t="e">
        <f t="shared" si="103"/>
        <v>#DIV/0!</v>
      </c>
      <c r="AJ150" s="693" t="e">
        <f t="shared" si="82"/>
        <v>#DIV/0!</v>
      </c>
      <c r="AK150" s="656"/>
      <c r="AL150" s="327"/>
      <c r="AM150" s="150"/>
      <c r="AO150" s="694"/>
      <c r="AP150" s="668" t="e">
        <f t="shared" si="104"/>
        <v>#DIV/0!</v>
      </c>
      <c r="AR150" s="669">
        <v>0</v>
      </c>
      <c r="AS150" s="670">
        <v>0</v>
      </c>
      <c r="AT150" s="671">
        <v>0</v>
      </c>
      <c r="AU150" s="672">
        <v>0</v>
      </c>
      <c r="AV150" s="11"/>
      <c r="AW150" s="327"/>
      <c r="AX150" s="696"/>
      <c r="AY150" s="327"/>
      <c r="AZ150" s="150"/>
      <c r="BA150" s="11"/>
      <c r="BB150" s="675">
        <v>0</v>
      </c>
      <c r="BC150" s="676" t="e">
        <f t="shared" si="83"/>
        <v>#DIV/0!</v>
      </c>
      <c r="BD150" s="677" t="e">
        <f t="shared" si="84"/>
        <v>#DIV/0!</v>
      </c>
      <c r="BE150" s="658" t="e">
        <f t="shared" si="85"/>
        <v>#DIV/0!</v>
      </c>
      <c r="BF150" s="675">
        <v>0</v>
      </c>
      <c r="BG150" s="676" t="e">
        <f t="shared" si="86"/>
        <v>#DIV/0!</v>
      </c>
      <c r="BH150" s="677" t="e">
        <f t="shared" si="87"/>
        <v>#DIV/0!</v>
      </c>
      <c r="BI150" s="697" t="e">
        <f t="shared" si="88"/>
        <v>#DIV/0!</v>
      </c>
      <c r="BJ150" s="675">
        <v>0</v>
      </c>
      <c r="BK150" s="676" t="e">
        <f t="shared" si="89"/>
        <v>#DIV/0!</v>
      </c>
      <c r="BL150" s="677" t="e">
        <f t="shared" si="90"/>
        <v>#DIV/0!</v>
      </c>
      <c r="BM150" s="164" t="e">
        <f t="shared" si="91"/>
        <v>#DIV/0!</v>
      </c>
      <c r="BN150" s="11"/>
      <c r="BO150" s="669" t="e">
        <f t="shared" si="92"/>
        <v>#DIV/0!</v>
      </c>
      <c r="BP150" s="670" t="e">
        <f t="shared" si="105"/>
        <v>#DIV/0!</v>
      </c>
      <c r="BQ150" s="671" t="e">
        <f t="shared" si="93"/>
        <v>#DIV/0!</v>
      </c>
      <c r="BR150" s="681" t="e">
        <f t="shared" si="106"/>
        <v>#DIV/0!</v>
      </c>
      <c r="BS150" s="698" t="e">
        <f t="shared" si="94"/>
        <v>#DIV/0!</v>
      </c>
      <c r="BT150" s="683" t="e">
        <f t="shared" si="107"/>
        <v>#DIV/0!</v>
      </c>
      <c r="BV150" s="684" t="e">
        <f t="shared" si="95"/>
        <v>#DIV/0!</v>
      </c>
      <c r="BW150" s="685">
        <f t="shared" si="108"/>
        <v>0</v>
      </c>
      <c r="BX150" s="685" t="e">
        <f t="shared" si="109"/>
        <v>#DIV/0!</v>
      </c>
      <c r="BY150" s="149">
        <f t="shared" si="96"/>
        <v>1</v>
      </c>
      <c r="BZ150" s="686" t="e">
        <f t="shared" si="110"/>
        <v>#DIV/0!</v>
      </c>
      <c r="CA150" s="11"/>
      <c r="CB150" s="11"/>
      <c r="CC150" s="11"/>
      <c r="CD150" s="11"/>
      <c r="CE150" s="11"/>
      <c r="CF150" s="11"/>
      <c r="CG150" s="11"/>
      <c r="CH150" s="11"/>
      <c r="CI150" s="699">
        <f t="shared" si="97"/>
        <v>0</v>
      </c>
      <c r="CJ150" s="700">
        <f t="shared" si="98"/>
        <v>0</v>
      </c>
      <c r="CK150" s="700">
        <f t="shared" ref="CK150:CK161" si="123">CI150-CJ150</f>
        <v>0</v>
      </c>
      <c r="CL150" s="149">
        <v>1</v>
      </c>
      <c r="CM150" s="687">
        <f t="shared" si="111"/>
        <v>0</v>
      </c>
      <c r="CN150" s="11"/>
      <c r="CO150" s="11"/>
      <c r="CP150" s="11"/>
      <c r="CQ150" s="11"/>
      <c r="CR150" s="11"/>
      <c r="CS150" s="11"/>
      <c r="CT150" s="11"/>
    </row>
    <row r="151" spans="2:98" s="660" customFormat="1">
      <c r="B151" s="688"/>
      <c r="C151" s="689">
        <v>117</v>
      </c>
      <c r="D151" s="690"/>
      <c r="E151" s="690"/>
      <c r="F151" s="691"/>
      <c r="G151" s="691"/>
      <c r="H151" s="692"/>
      <c r="I151" s="692"/>
      <c r="J151" s="692"/>
      <c r="K151" s="692"/>
      <c r="L151" s="692"/>
      <c r="M151" s="654"/>
      <c r="N151" s="654"/>
      <c r="O151" s="654"/>
      <c r="P151" s="654"/>
      <c r="Q151" s="654"/>
      <c r="R151" s="654"/>
      <c r="S151" s="654"/>
      <c r="T151" s="654">
        <f t="shared" si="121"/>
        <v>0</v>
      </c>
      <c r="U151" s="654">
        <f t="shared" si="122"/>
        <v>0</v>
      </c>
      <c r="V151" s="655" t="e">
        <f t="shared" si="22"/>
        <v>#DIV/0!</v>
      </c>
      <c r="W151" s="656"/>
      <c r="X151" s="657"/>
      <c r="Y151" s="658"/>
      <c r="Z151" s="659" t="e">
        <f t="shared" si="81"/>
        <v>#DIV/0!</v>
      </c>
      <c r="AB151" s="661" t="e">
        <f t="shared" si="99"/>
        <v>#DIV/0!</v>
      </c>
      <c r="AC151" s="241" t="e">
        <f>V151/(1-AD33)+N("This is a comment: cell U points to Cost+Int per Unit cell")</f>
        <v>#DIV/0!</v>
      </c>
      <c r="AD151" s="662" t="e">
        <f t="shared" si="100"/>
        <v>#DIV/0!</v>
      </c>
      <c r="AE151" s="11"/>
      <c r="AF151" s="663" t="e">
        <f t="shared" si="101"/>
        <v>#DIV/0!</v>
      </c>
      <c r="AG151" s="664" t="e">
        <f t="shared" si="102"/>
        <v>#DIV/0!</v>
      </c>
      <c r="AH151" s="664" t="e">
        <f t="shared" si="103"/>
        <v>#DIV/0!</v>
      </c>
      <c r="AJ151" s="693" t="e">
        <f t="shared" si="82"/>
        <v>#DIV/0!</v>
      </c>
      <c r="AK151" s="656"/>
      <c r="AL151" s="327"/>
      <c r="AM151" s="150"/>
      <c r="AO151" s="694"/>
      <c r="AP151" s="668" t="e">
        <f t="shared" si="104"/>
        <v>#DIV/0!</v>
      </c>
      <c r="AR151" s="669">
        <v>0</v>
      </c>
      <c r="AS151" s="670">
        <v>0</v>
      </c>
      <c r="AT151" s="671">
        <v>0</v>
      </c>
      <c r="AU151" s="672">
        <v>0</v>
      </c>
      <c r="AV151" s="11"/>
      <c r="AW151" s="327"/>
      <c r="AX151" s="696"/>
      <c r="AY151" s="327"/>
      <c r="AZ151" s="150"/>
      <c r="BA151" s="11"/>
      <c r="BB151" s="675">
        <v>0</v>
      </c>
      <c r="BC151" s="676" t="e">
        <f t="shared" si="83"/>
        <v>#DIV/0!</v>
      </c>
      <c r="BD151" s="677" t="e">
        <f t="shared" si="84"/>
        <v>#DIV/0!</v>
      </c>
      <c r="BE151" s="658" t="e">
        <f t="shared" si="85"/>
        <v>#DIV/0!</v>
      </c>
      <c r="BF151" s="675">
        <v>0</v>
      </c>
      <c r="BG151" s="676" t="e">
        <f t="shared" si="86"/>
        <v>#DIV/0!</v>
      </c>
      <c r="BH151" s="677" t="e">
        <f t="shared" si="87"/>
        <v>#DIV/0!</v>
      </c>
      <c r="BI151" s="697" t="e">
        <f t="shared" si="88"/>
        <v>#DIV/0!</v>
      </c>
      <c r="BJ151" s="675">
        <v>0</v>
      </c>
      <c r="BK151" s="676" t="e">
        <f t="shared" si="89"/>
        <v>#DIV/0!</v>
      </c>
      <c r="BL151" s="677" t="e">
        <f t="shared" si="90"/>
        <v>#DIV/0!</v>
      </c>
      <c r="BM151" s="164" t="e">
        <f t="shared" si="91"/>
        <v>#DIV/0!</v>
      </c>
      <c r="BN151" s="11"/>
      <c r="BO151" s="669" t="e">
        <f t="shared" si="92"/>
        <v>#DIV/0!</v>
      </c>
      <c r="BP151" s="670" t="e">
        <f t="shared" si="105"/>
        <v>#DIV/0!</v>
      </c>
      <c r="BQ151" s="671" t="e">
        <f t="shared" si="93"/>
        <v>#DIV/0!</v>
      </c>
      <c r="BR151" s="681" t="e">
        <f t="shared" si="106"/>
        <v>#DIV/0!</v>
      </c>
      <c r="BS151" s="698" t="e">
        <f t="shared" si="94"/>
        <v>#DIV/0!</v>
      </c>
      <c r="BT151" s="683" t="e">
        <f t="shared" si="107"/>
        <v>#DIV/0!</v>
      </c>
      <c r="BV151" s="684" t="e">
        <f t="shared" si="95"/>
        <v>#DIV/0!</v>
      </c>
      <c r="BW151" s="685">
        <f t="shared" si="108"/>
        <v>0</v>
      </c>
      <c r="BX151" s="685" t="e">
        <f t="shared" si="109"/>
        <v>#DIV/0!</v>
      </c>
      <c r="BY151" s="149">
        <f t="shared" si="96"/>
        <v>1</v>
      </c>
      <c r="BZ151" s="686" t="e">
        <f t="shared" si="110"/>
        <v>#DIV/0!</v>
      </c>
      <c r="CA151" s="11"/>
      <c r="CB151" s="11"/>
      <c r="CC151" s="11"/>
      <c r="CD151" s="11"/>
      <c r="CE151" s="11"/>
      <c r="CF151" s="11"/>
      <c r="CG151" s="11"/>
      <c r="CH151" s="11"/>
      <c r="CI151" s="699">
        <f t="shared" si="97"/>
        <v>0</v>
      </c>
      <c r="CJ151" s="700">
        <f t="shared" si="98"/>
        <v>0</v>
      </c>
      <c r="CK151" s="700">
        <f t="shared" si="123"/>
        <v>0</v>
      </c>
      <c r="CL151" s="149">
        <v>1</v>
      </c>
      <c r="CM151" s="687">
        <f t="shared" si="111"/>
        <v>0</v>
      </c>
      <c r="CN151" s="11"/>
      <c r="CO151" s="11"/>
      <c r="CP151" s="11"/>
      <c r="CQ151" s="11"/>
      <c r="CR151" s="11"/>
      <c r="CS151" s="11"/>
      <c r="CT151" s="11"/>
    </row>
    <row r="152" spans="2:98" s="11" customFormat="1" ht="16.5" customHeight="1">
      <c r="B152" s="688"/>
      <c r="C152" s="689">
        <v>118</v>
      </c>
      <c r="D152" s="690"/>
      <c r="E152" s="690"/>
      <c r="F152" s="691"/>
      <c r="G152" s="691"/>
      <c r="H152" s="692"/>
      <c r="I152" s="692"/>
      <c r="J152" s="692"/>
      <c r="K152" s="692"/>
      <c r="L152" s="692"/>
      <c r="M152" s="654"/>
      <c r="N152" s="654"/>
      <c r="O152" s="654"/>
      <c r="P152" s="654"/>
      <c r="Q152" s="654"/>
      <c r="R152" s="654"/>
      <c r="S152" s="654"/>
      <c r="T152" s="654">
        <f>SUM(M152:S152)</f>
        <v>0</v>
      </c>
      <c r="U152" s="654">
        <f>(SUM(M152:S152))*1.006</f>
        <v>0</v>
      </c>
      <c r="V152" s="655" t="e">
        <f t="shared" si="22"/>
        <v>#DIV/0!</v>
      </c>
      <c r="W152" s="656"/>
      <c r="X152" s="657"/>
      <c r="Y152" s="658"/>
      <c r="Z152" s="659" t="e">
        <f t="shared" si="81"/>
        <v>#DIV/0!</v>
      </c>
      <c r="AB152" s="661" t="e">
        <f t="shared" si="99"/>
        <v>#DIV/0!</v>
      </c>
      <c r="AC152" s="241" t="e">
        <f>V152/(1-AD33)+N("This is a comment: cell U points to Cost+Int per Unit cell")</f>
        <v>#DIV/0!</v>
      </c>
      <c r="AD152" s="662" t="e">
        <f t="shared" si="100"/>
        <v>#DIV/0!</v>
      </c>
      <c r="AF152" s="663" t="e">
        <f t="shared" si="101"/>
        <v>#DIV/0!</v>
      </c>
      <c r="AG152" s="664" t="e">
        <f t="shared" si="102"/>
        <v>#DIV/0!</v>
      </c>
      <c r="AH152" s="664" t="e">
        <f t="shared" si="103"/>
        <v>#DIV/0!</v>
      </c>
      <c r="AJ152" s="693" t="e">
        <f t="shared" si="82"/>
        <v>#DIV/0!</v>
      </c>
      <c r="AK152" s="656"/>
      <c r="AL152" s="327"/>
      <c r="AM152" s="150"/>
      <c r="AO152" s="694"/>
      <c r="AP152" s="668" t="e">
        <f t="shared" si="104"/>
        <v>#DIV/0!</v>
      </c>
      <c r="AR152" s="669">
        <v>0</v>
      </c>
      <c r="AS152" s="670">
        <v>0</v>
      </c>
      <c r="AT152" s="671">
        <v>0</v>
      </c>
      <c r="AU152" s="672">
        <v>0</v>
      </c>
      <c r="AW152" s="327"/>
      <c r="AX152" s="696"/>
      <c r="AY152" s="327"/>
      <c r="AZ152" s="150"/>
      <c r="BB152" s="675">
        <v>0</v>
      </c>
      <c r="BC152" s="676" t="e">
        <f t="shared" si="83"/>
        <v>#DIV/0!</v>
      </c>
      <c r="BD152" s="677" t="e">
        <f t="shared" si="84"/>
        <v>#DIV/0!</v>
      </c>
      <c r="BE152" s="658" t="e">
        <f t="shared" si="85"/>
        <v>#DIV/0!</v>
      </c>
      <c r="BF152" s="675">
        <v>0</v>
      </c>
      <c r="BG152" s="676" t="e">
        <f t="shared" si="86"/>
        <v>#DIV/0!</v>
      </c>
      <c r="BH152" s="677" t="e">
        <f t="shared" si="87"/>
        <v>#DIV/0!</v>
      </c>
      <c r="BI152" s="697" t="e">
        <f t="shared" si="88"/>
        <v>#DIV/0!</v>
      </c>
      <c r="BJ152" s="675">
        <v>0</v>
      </c>
      <c r="BK152" s="676" t="e">
        <f t="shared" si="89"/>
        <v>#DIV/0!</v>
      </c>
      <c r="BL152" s="677" t="e">
        <f t="shared" si="90"/>
        <v>#DIV/0!</v>
      </c>
      <c r="BM152" s="164" t="e">
        <f t="shared" si="91"/>
        <v>#DIV/0!</v>
      </c>
      <c r="BO152" s="669" t="e">
        <f t="shared" si="92"/>
        <v>#DIV/0!</v>
      </c>
      <c r="BP152" s="670" t="e">
        <f t="shared" si="105"/>
        <v>#DIV/0!</v>
      </c>
      <c r="BQ152" s="671" t="e">
        <f t="shared" si="93"/>
        <v>#DIV/0!</v>
      </c>
      <c r="BR152" s="681" t="e">
        <f t="shared" si="106"/>
        <v>#DIV/0!</v>
      </c>
      <c r="BS152" s="698" t="e">
        <f t="shared" si="94"/>
        <v>#DIV/0!</v>
      </c>
      <c r="BT152" s="683" t="e">
        <f t="shared" si="107"/>
        <v>#DIV/0!</v>
      </c>
      <c r="BV152" s="684" t="e">
        <f t="shared" si="95"/>
        <v>#DIV/0!</v>
      </c>
      <c r="BW152" s="685">
        <f t="shared" si="108"/>
        <v>0</v>
      </c>
      <c r="BX152" s="685" t="e">
        <f t="shared" si="109"/>
        <v>#DIV/0!</v>
      </c>
      <c r="BY152" s="149">
        <f t="shared" si="96"/>
        <v>1</v>
      </c>
      <c r="BZ152" s="686" t="e">
        <f t="shared" si="110"/>
        <v>#DIV/0!</v>
      </c>
      <c r="CI152" s="699">
        <f t="shared" si="97"/>
        <v>0</v>
      </c>
      <c r="CJ152" s="700">
        <f t="shared" si="98"/>
        <v>0</v>
      </c>
      <c r="CK152" s="700">
        <f t="shared" si="123"/>
        <v>0</v>
      </c>
      <c r="CL152" s="149">
        <v>1</v>
      </c>
      <c r="CM152" s="687">
        <f t="shared" si="111"/>
        <v>0</v>
      </c>
    </row>
    <row r="153" spans="2:98" s="11" customFormat="1">
      <c r="B153" s="688"/>
      <c r="C153" s="689">
        <v>119</v>
      </c>
      <c r="D153" s="690"/>
      <c r="E153" s="690"/>
      <c r="F153" s="691"/>
      <c r="G153" s="691"/>
      <c r="H153" s="692"/>
      <c r="I153" s="692"/>
      <c r="J153" s="692"/>
      <c r="K153" s="692"/>
      <c r="L153" s="692"/>
      <c r="M153" s="654"/>
      <c r="N153" s="654"/>
      <c r="O153" s="654"/>
      <c r="P153" s="654"/>
      <c r="Q153" s="654"/>
      <c r="R153" s="654"/>
      <c r="S153" s="654"/>
      <c r="T153" s="654">
        <f t="shared" ref="T153:T164" si="124">SUM(M153:S153)</f>
        <v>0</v>
      </c>
      <c r="U153" s="654">
        <f t="shared" ref="U153:U164" si="125">(SUM(M153:S153))*1.006</f>
        <v>0</v>
      </c>
      <c r="V153" s="655" t="e">
        <f t="shared" si="22"/>
        <v>#DIV/0!</v>
      </c>
      <c r="W153" s="656"/>
      <c r="X153" s="657"/>
      <c r="Y153" s="658"/>
      <c r="Z153" s="659" t="e">
        <f t="shared" si="81"/>
        <v>#DIV/0!</v>
      </c>
      <c r="AB153" s="661" t="e">
        <f t="shared" si="99"/>
        <v>#DIV/0!</v>
      </c>
      <c r="AC153" s="241" t="e">
        <f>V153/(1-AD33)+N("This is a comment: cell U points to Cost+Int per Unit cell")</f>
        <v>#DIV/0!</v>
      </c>
      <c r="AD153" s="662" t="e">
        <f t="shared" si="100"/>
        <v>#DIV/0!</v>
      </c>
      <c r="AF153" s="663" t="e">
        <f t="shared" si="101"/>
        <v>#DIV/0!</v>
      </c>
      <c r="AG153" s="664" t="e">
        <f t="shared" si="102"/>
        <v>#DIV/0!</v>
      </c>
      <c r="AH153" s="664" t="e">
        <f t="shared" si="103"/>
        <v>#DIV/0!</v>
      </c>
      <c r="AJ153" s="693" t="e">
        <f t="shared" si="82"/>
        <v>#DIV/0!</v>
      </c>
      <c r="AK153" s="656"/>
      <c r="AL153" s="327"/>
      <c r="AM153" s="150"/>
      <c r="AO153" s="694"/>
      <c r="AP153" s="668" t="e">
        <f t="shared" si="104"/>
        <v>#DIV/0!</v>
      </c>
      <c r="AR153" s="669">
        <v>0</v>
      </c>
      <c r="AS153" s="670">
        <v>0</v>
      </c>
      <c r="AT153" s="671">
        <v>0</v>
      </c>
      <c r="AU153" s="672">
        <v>0</v>
      </c>
      <c r="AW153" s="327"/>
      <c r="AX153" s="696"/>
      <c r="AY153" s="327"/>
      <c r="AZ153" s="150"/>
      <c r="BB153" s="675">
        <v>0</v>
      </c>
      <c r="BC153" s="676" t="e">
        <f t="shared" si="83"/>
        <v>#DIV/0!</v>
      </c>
      <c r="BD153" s="677" t="e">
        <f t="shared" si="84"/>
        <v>#DIV/0!</v>
      </c>
      <c r="BE153" s="658" t="e">
        <f t="shared" si="85"/>
        <v>#DIV/0!</v>
      </c>
      <c r="BF153" s="675">
        <v>0</v>
      </c>
      <c r="BG153" s="676" t="e">
        <f t="shared" si="86"/>
        <v>#DIV/0!</v>
      </c>
      <c r="BH153" s="677" t="e">
        <f t="shared" si="87"/>
        <v>#DIV/0!</v>
      </c>
      <c r="BI153" s="697" t="e">
        <f t="shared" si="88"/>
        <v>#DIV/0!</v>
      </c>
      <c r="BJ153" s="675">
        <v>0</v>
      </c>
      <c r="BK153" s="676" t="e">
        <f t="shared" si="89"/>
        <v>#DIV/0!</v>
      </c>
      <c r="BL153" s="677" t="e">
        <f t="shared" si="90"/>
        <v>#DIV/0!</v>
      </c>
      <c r="BM153" s="164" t="e">
        <f t="shared" si="91"/>
        <v>#DIV/0!</v>
      </c>
      <c r="BO153" s="669" t="e">
        <f t="shared" si="92"/>
        <v>#DIV/0!</v>
      </c>
      <c r="BP153" s="670" t="e">
        <f t="shared" si="105"/>
        <v>#DIV/0!</v>
      </c>
      <c r="BQ153" s="671" t="e">
        <f t="shared" si="93"/>
        <v>#DIV/0!</v>
      </c>
      <c r="BR153" s="681" t="e">
        <f t="shared" si="106"/>
        <v>#DIV/0!</v>
      </c>
      <c r="BS153" s="698" t="e">
        <f t="shared" si="94"/>
        <v>#DIV/0!</v>
      </c>
      <c r="BT153" s="683" t="e">
        <f t="shared" si="107"/>
        <v>#DIV/0!</v>
      </c>
      <c r="BV153" s="684" t="e">
        <f t="shared" si="95"/>
        <v>#DIV/0!</v>
      </c>
      <c r="BW153" s="685">
        <f t="shared" si="108"/>
        <v>0</v>
      </c>
      <c r="BX153" s="685" t="e">
        <f t="shared" si="109"/>
        <v>#DIV/0!</v>
      </c>
      <c r="BY153" s="149">
        <f t="shared" si="96"/>
        <v>1</v>
      </c>
      <c r="BZ153" s="686" t="e">
        <f t="shared" si="110"/>
        <v>#DIV/0!</v>
      </c>
      <c r="CI153" s="699">
        <f t="shared" si="97"/>
        <v>0</v>
      </c>
      <c r="CJ153" s="700">
        <f t="shared" si="98"/>
        <v>0</v>
      </c>
      <c r="CK153" s="700">
        <f t="shared" si="123"/>
        <v>0</v>
      </c>
      <c r="CL153" s="149">
        <v>1</v>
      </c>
      <c r="CM153" s="687">
        <f t="shared" si="111"/>
        <v>0</v>
      </c>
    </row>
    <row r="154" spans="2:98" s="11" customFormat="1">
      <c r="B154" s="688"/>
      <c r="C154" s="689">
        <v>120</v>
      </c>
      <c r="D154" s="690"/>
      <c r="E154" s="690"/>
      <c r="F154" s="691"/>
      <c r="G154" s="691"/>
      <c r="H154" s="692"/>
      <c r="I154" s="692"/>
      <c r="J154" s="692"/>
      <c r="K154" s="692"/>
      <c r="L154" s="692"/>
      <c r="M154" s="654"/>
      <c r="N154" s="654"/>
      <c r="O154" s="654"/>
      <c r="P154" s="654"/>
      <c r="Q154" s="654"/>
      <c r="R154" s="654"/>
      <c r="S154" s="654"/>
      <c r="T154" s="654">
        <f t="shared" si="124"/>
        <v>0</v>
      </c>
      <c r="U154" s="654">
        <f t="shared" si="125"/>
        <v>0</v>
      </c>
      <c r="V154" s="655" t="e">
        <f t="shared" si="22"/>
        <v>#DIV/0!</v>
      </c>
      <c r="W154" s="656"/>
      <c r="X154" s="657"/>
      <c r="Y154" s="658"/>
      <c r="Z154" s="659" t="e">
        <f t="shared" si="81"/>
        <v>#DIV/0!</v>
      </c>
      <c r="AB154" s="661" t="e">
        <f t="shared" si="99"/>
        <v>#DIV/0!</v>
      </c>
      <c r="AC154" s="241" t="e">
        <f>V154/(1-AD33)+N("This is a comment: cell U points to Cost+Int per Unit cell")</f>
        <v>#DIV/0!</v>
      </c>
      <c r="AD154" s="662" t="e">
        <f t="shared" si="100"/>
        <v>#DIV/0!</v>
      </c>
      <c r="AF154" s="663" t="e">
        <f t="shared" si="101"/>
        <v>#DIV/0!</v>
      </c>
      <c r="AG154" s="664" t="e">
        <f t="shared" si="102"/>
        <v>#DIV/0!</v>
      </c>
      <c r="AH154" s="664" t="e">
        <f t="shared" si="103"/>
        <v>#DIV/0!</v>
      </c>
      <c r="AJ154" s="693" t="e">
        <f t="shared" si="82"/>
        <v>#DIV/0!</v>
      </c>
      <c r="AK154" s="656"/>
      <c r="AL154" s="327"/>
      <c r="AM154" s="150"/>
      <c r="AO154" s="694"/>
      <c r="AP154" s="668" t="e">
        <f t="shared" si="104"/>
        <v>#DIV/0!</v>
      </c>
      <c r="AR154" s="669">
        <v>0</v>
      </c>
      <c r="AS154" s="670">
        <v>0</v>
      </c>
      <c r="AT154" s="671">
        <v>0</v>
      </c>
      <c r="AU154" s="672">
        <v>0</v>
      </c>
      <c r="AW154" s="327"/>
      <c r="AX154" s="696"/>
      <c r="AY154" s="327"/>
      <c r="AZ154" s="150"/>
      <c r="BB154" s="675">
        <v>0</v>
      </c>
      <c r="BC154" s="676" t="e">
        <f t="shared" si="83"/>
        <v>#DIV/0!</v>
      </c>
      <c r="BD154" s="677" t="e">
        <f t="shared" si="84"/>
        <v>#DIV/0!</v>
      </c>
      <c r="BE154" s="658" t="e">
        <f t="shared" si="85"/>
        <v>#DIV/0!</v>
      </c>
      <c r="BF154" s="675">
        <v>0</v>
      </c>
      <c r="BG154" s="676" t="e">
        <f t="shared" si="86"/>
        <v>#DIV/0!</v>
      </c>
      <c r="BH154" s="677" t="e">
        <f t="shared" si="87"/>
        <v>#DIV/0!</v>
      </c>
      <c r="BI154" s="697" t="e">
        <f t="shared" si="88"/>
        <v>#DIV/0!</v>
      </c>
      <c r="BJ154" s="675">
        <v>0</v>
      </c>
      <c r="BK154" s="676" t="e">
        <f t="shared" si="89"/>
        <v>#DIV/0!</v>
      </c>
      <c r="BL154" s="677" t="e">
        <f t="shared" si="90"/>
        <v>#DIV/0!</v>
      </c>
      <c r="BM154" s="164" t="e">
        <f t="shared" si="91"/>
        <v>#DIV/0!</v>
      </c>
      <c r="BO154" s="669" t="e">
        <f t="shared" si="92"/>
        <v>#DIV/0!</v>
      </c>
      <c r="BP154" s="670" t="e">
        <f t="shared" si="105"/>
        <v>#DIV/0!</v>
      </c>
      <c r="BQ154" s="671" t="e">
        <f t="shared" si="93"/>
        <v>#DIV/0!</v>
      </c>
      <c r="BR154" s="681" t="e">
        <f t="shared" si="106"/>
        <v>#DIV/0!</v>
      </c>
      <c r="BS154" s="698" t="e">
        <f t="shared" si="94"/>
        <v>#DIV/0!</v>
      </c>
      <c r="BT154" s="683" t="e">
        <f t="shared" si="107"/>
        <v>#DIV/0!</v>
      </c>
      <c r="BV154" s="684" t="e">
        <f t="shared" si="95"/>
        <v>#DIV/0!</v>
      </c>
      <c r="BW154" s="685">
        <f t="shared" si="108"/>
        <v>0</v>
      </c>
      <c r="BX154" s="685" t="e">
        <f t="shared" si="109"/>
        <v>#DIV/0!</v>
      </c>
      <c r="BY154" s="149">
        <f t="shared" si="96"/>
        <v>1</v>
      </c>
      <c r="BZ154" s="686" t="e">
        <f t="shared" si="110"/>
        <v>#DIV/0!</v>
      </c>
      <c r="CI154" s="699">
        <f t="shared" si="97"/>
        <v>0</v>
      </c>
      <c r="CJ154" s="700">
        <f t="shared" si="98"/>
        <v>0</v>
      </c>
      <c r="CK154" s="700">
        <f t="shared" si="123"/>
        <v>0</v>
      </c>
      <c r="CL154" s="149">
        <v>1</v>
      </c>
      <c r="CM154" s="687">
        <f t="shared" si="111"/>
        <v>0</v>
      </c>
    </row>
    <row r="155" spans="2:98" s="11" customFormat="1">
      <c r="B155" s="688"/>
      <c r="C155" s="689">
        <v>121</v>
      </c>
      <c r="D155" s="690"/>
      <c r="E155" s="690"/>
      <c r="F155" s="691"/>
      <c r="G155" s="691"/>
      <c r="H155" s="692"/>
      <c r="I155" s="692"/>
      <c r="J155" s="692"/>
      <c r="K155" s="692"/>
      <c r="L155" s="692"/>
      <c r="M155" s="654"/>
      <c r="N155" s="654"/>
      <c r="O155" s="654"/>
      <c r="P155" s="654"/>
      <c r="Q155" s="654"/>
      <c r="R155" s="654"/>
      <c r="S155" s="654"/>
      <c r="T155" s="654">
        <f t="shared" si="124"/>
        <v>0</v>
      </c>
      <c r="U155" s="654">
        <f t="shared" si="125"/>
        <v>0</v>
      </c>
      <c r="V155" s="655" t="e">
        <f t="shared" si="22"/>
        <v>#DIV/0!</v>
      </c>
      <c r="W155" s="656"/>
      <c r="X155" s="657"/>
      <c r="Y155" s="658"/>
      <c r="Z155" s="659" t="e">
        <f t="shared" si="81"/>
        <v>#DIV/0!</v>
      </c>
      <c r="AB155" s="661" t="e">
        <f t="shared" si="99"/>
        <v>#DIV/0!</v>
      </c>
      <c r="AC155" s="241" t="e">
        <f>V155/(1-AD33)+N("This is a comment: cell U points to Cost+Int per Unit cell")</f>
        <v>#DIV/0!</v>
      </c>
      <c r="AD155" s="662" t="e">
        <f t="shared" si="100"/>
        <v>#DIV/0!</v>
      </c>
      <c r="AF155" s="663" t="e">
        <f t="shared" si="101"/>
        <v>#DIV/0!</v>
      </c>
      <c r="AG155" s="664" t="e">
        <f t="shared" si="102"/>
        <v>#DIV/0!</v>
      </c>
      <c r="AH155" s="664" t="e">
        <f t="shared" si="103"/>
        <v>#DIV/0!</v>
      </c>
      <c r="AJ155" s="693" t="e">
        <f t="shared" si="82"/>
        <v>#DIV/0!</v>
      </c>
      <c r="AK155" s="656"/>
      <c r="AL155" s="327"/>
      <c r="AM155" s="150"/>
      <c r="AO155" s="694"/>
      <c r="AP155" s="668" t="e">
        <f t="shared" si="104"/>
        <v>#DIV/0!</v>
      </c>
      <c r="AR155" s="669">
        <v>0</v>
      </c>
      <c r="AS155" s="670">
        <v>0</v>
      </c>
      <c r="AT155" s="671">
        <v>0</v>
      </c>
      <c r="AU155" s="672">
        <v>0</v>
      </c>
      <c r="AW155" s="327"/>
      <c r="AX155" s="696"/>
      <c r="AY155" s="327"/>
      <c r="AZ155" s="150"/>
      <c r="BB155" s="675">
        <v>0</v>
      </c>
      <c r="BC155" s="676" t="e">
        <f t="shared" si="83"/>
        <v>#DIV/0!</v>
      </c>
      <c r="BD155" s="677" t="e">
        <f t="shared" si="84"/>
        <v>#DIV/0!</v>
      </c>
      <c r="BE155" s="658" t="e">
        <f t="shared" si="85"/>
        <v>#DIV/0!</v>
      </c>
      <c r="BF155" s="675">
        <v>0</v>
      </c>
      <c r="BG155" s="676" t="e">
        <f t="shared" si="86"/>
        <v>#DIV/0!</v>
      </c>
      <c r="BH155" s="677" t="e">
        <f t="shared" si="87"/>
        <v>#DIV/0!</v>
      </c>
      <c r="BI155" s="697" t="e">
        <f t="shared" si="88"/>
        <v>#DIV/0!</v>
      </c>
      <c r="BJ155" s="675">
        <v>0</v>
      </c>
      <c r="BK155" s="676" t="e">
        <f t="shared" si="89"/>
        <v>#DIV/0!</v>
      </c>
      <c r="BL155" s="677" t="e">
        <f t="shared" si="90"/>
        <v>#DIV/0!</v>
      </c>
      <c r="BM155" s="164" t="e">
        <f t="shared" si="91"/>
        <v>#DIV/0!</v>
      </c>
      <c r="BO155" s="669" t="e">
        <f t="shared" si="92"/>
        <v>#DIV/0!</v>
      </c>
      <c r="BP155" s="670" t="e">
        <f t="shared" si="105"/>
        <v>#DIV/0!</v>
      </c>
      <c r="BQ155" s="671" t="e">
        <f t="shared" si="93"/>
        <v>#DIV/0!</v>
      </c>
      <c r="BR155" s="681" t="e">
        <f t="shared" si="106"/>
        <v>#DIV/0!</v>
      </c>
      <c r="BS155" s="698" t="e">
        <f t="shared" si="94"/>
        <v>#DIV/0!</v>
      </c>
      <c r="BT155" s="683" t="e">
        <f t="shared" si="107"/>
        <v>#DIV/0!</v>
      </c>
      <c r="BV155" s="684" t="e">
        <f t="shared" si="95"/>
        <v>#DIV/0!</v>
      </c>
      <c r="BW155" s="685">
        <f t="shared" si="108"/>
        <v>0</v>
      </c>
      <c r="BX155" s="685" t="e">
        <f t="shared" si="109"/>
        <v>#DIV/0!</v>
      </c>
      <c r="BY155" s="149">
        <f t="shared" si="96"/>
        <v>1</v>
      </c>
      <c r="BZ155" s="686" t="e">
        <f t="shared" si="110"/>
        <v>#DIV/0!</v>
      </c>
      <c r="CI155" s="699">
        <f t="shared" si="97"/>
        <v>0</v>
      </c>
      <c r="CJ155" s="700">
        <f t="shared" si="98"/>
        <v>0</v>
      </c>
      <c r="CK155" s="700">
        <f t="shared" si="123"/>
        <v>0</v>
      </c>
      <c r="CL155" s="149">
        <v>1</v>
      </c>
      <c r="CM155" s="687">
        <f t="shared" si="111"/>
        <v>0</v>
      </c>
    </row>
    <row r="156" spans="2:98" s="11" customFormat="1">
      <c r="B156" s="688"/>
      <c r="C156" s="689">
        <v>122</v>
      </c>
      <c r="D156" s="690"/>
      <c r="E156" s="690"/>
      <c r="F156" s="691"/>
      <c r="G156" s="691"/>
      <c r="H156" s="692"/>
      <c r="I156" s="692"/>
      <c r="J156" s="692"/>
      <c r="K156" s="692"/>
      <c r="L156" s="692"/>
      <c r="M156" s="654"/>
      <c r="N156" s="654"/>
      <c r="O156" s="654"/>
      <c r="P156" s="654"/>
      <c r="Q156" s="654"/>
      <c r="R156" s="654"/>
      <c r="S156" s="654"/>
      <c r="T156" s="654">
        <f t="shared" si="124"/>
        <v>0</v>
      </c>
      <c r="U156" s="654">
        <f t="shared" si="125"/>
        <v>0</v>
      </c>
      <c r="V156" s="655" t="e">
        <f t="shared" si="22"/>
        <v>#DIV/0!</v>
      </c>
      <c r="W156" s="656"/>
      <c r="X156" s="657"/>
      <c r="Y156" s="658"/>
      <c r="Z156" s="659" t="e">
        <f t="shared" si="81"/>
        <v>#DIV/0!</v>
      </c>
      <c r="AB156" s="661" t="e">
        <f t="shared" si="99"/>
        <v>#DIV/0!</v>
      </c>
      <c r="AC156" s="241" t="e">
        <f>V156/(1-AD33)+N("This is a comment: cell U points to Cost+Int per Unit cell")</f>
        <v>#DIV/0!</v>
      </c>
      <c r="AD156" s="662" t="e">
        <f t="shared" si="100"/>
        <v>#DIV/0!</v>
      </c>
      <c r="AF156" s="663" t="e">
        <f t="shared" si="101"/>
        <v>#DIV/0!</v>
      </c>
      <c r="AG156" s="664" t="e">
        <f t="shared" si="102"/>
        <v>#DIV/0!</v>
      </c>
      <c r="AH156" s="664" t="e">
        <f t="shared" si="103"/>
        <v>#DIV/0!</v>
      </c>
      <c r="AJ156" s="693" t="e">
        <f t="shared" si="82"/>
        <v>#DIV/0!</v>
      </c>
      <c r="AK156" s="656"/>
      <c r="AL156" s="327"/>
      <c r="AM156" s="150"/>
      <c r="AO156" s="694"/>
      <c r="AP156" s="668" t="e">
        <f t="shared" si="104"/>
        <v>#DIV/0!</v>
      </c>
      <c r="AR156" s="669">
        <v>0</v>
      </c>
      <c r="AS156" s="670">
        <v>0</v>
      </c>
      <c r="AT156" s="671">
        <v>0</v>
      </c>
      <c r="AU156" s="672">
        <v>0</v>
      </c>
      <c r="AW156" s="327"/>
      <c r="AX156" s="696"/>
      <c r="AY156" s="327"/>
      <c r="AZ156" s="150"/>
      <c r="BB156" s="675">
        <v>0</v>
      </c>
      <c r="BC156" s="676" t="e">
        <f t="shared" si="83"/>
        <v>#DIV/0!</v>
      </c>
      <c r="BD156" s="677" t="e">
        <f t="shared" si="84"/>
        <v>#DIV/0!</v>
      </c>
      <c r="BE156" s="658" t="e">
        <f t="shared" si="85"/>
        <v>#DIV/0!</v>
      </c>
      <c r="BF156" s="675">
        <v>0</v>
      </c>
      <c r="BG156" s="676" t="e">
        <f t="shared" si="86"/>
        <v>#DIV/0!</v>
      </c>
      <c r="BH156" s="677" t="e">
        <f t="shared" si="87"/>
        <v>#DIV/0!</v>
      </c>
      <c r="BI156" s="697" t="e">
        <f t="shared" si="88"/>
        <v>#DIV/0!</v>
      </c>
      <c r="BJ156" s="675">
        <v>0</v>
      </c>
      <c r="BK156" s="676" t="e">
        <f t="shared" si="89"/>
        <v>#DIV/0!</v>
      </c>
      <c r="BL156" s="677" t="e">
        <f t="shared" si="90"/>
        <v>#DIV/0!</v>
      </c>
      <c r="BM156" s="164" t="e">
        <f t="shared" si="91"/>
        <v>#DIV/0!</v>
      </c>
      <c r="BO156" s="669" t="e">
        <f t="shared" si="92"/>
        <v>#DIV/0!</v>
      </c>
      <c r="BP156" s="670" t="e">
        <f t="shared" si="105"/>
        <v>#DIV/0!</v>
      </c>
      <c r="BQ156" s="671" t="e">
        <f t="shared" si="93"/>
        <v>#DIV/0!</v>
      </c>
      <c r="BR156" s="681" t="e">
        <f t="shared" si="106"/>
        <v>#DIV/0!</v>
      </c>
      <c r="BS156" s="698" t="e">
        <f t="shared" si="94"/>
        <v>#DIV/0!</v>
      </c>
      <c r="BT156" s="683" t="e">
        <f t="shared" si="107"/>
        <v>#DIV/0!</v>
      </c>
      <c r="BV156" s="684" t="e">
        <f t="shared" si="95"/>
        <v>#DIV/0!</v>
      </c>
      <c r="BW156" s="685">
        <f t="shared" si="108"/>
        <v>0</v>
      </c>
      <c r="BX156" s="685" t="e">
        <f t="shared" si="109"/>
        <v>#DIV/0!</v>
      </c>
      <c r="BY156" s="149">
        <f t="shared" si="96"/>
        <v>1</v>
      </c>
      <c r="BZ156" s="686" t="e">
        <f t="shared" si="110"/>
        <v>#DIV/0!</v>
      </c>
      <c r="CI156" s="699">
        <f t="shared" si="97"/>
        <v>0</v>
      </c>
      <c r="CJ156" s="700">
        <f t="shared" si="98"/>
        <v>0</v>
      </c>
      <c r="CK156" s="700">
        <f t="shared" si="123"/>
        <v>0</v>
      </c>
      <c r="CL156" s="149">
        <v>1</v>
      </c>
      <c r="CM156" s="687">
        <f t="shared" si="111"/>
        <v>0</v>
      </c>
    </row>
    <row r="157" spans="2:98" s="11" customFormat="1">
      <c r="B157" s="688"/>
      <c r="C157" s="689">
        <v>123</v>
      </c>
      <c r="D157" s="690"/>
      <c r="E157" s="651"/>
      <c r="F157" s="691"/>
      <c r="G157" s="691"/>
      <c r="H157" s="692"/>
      <c r="I157" s="692"/>
      <c r="J157" s="692"/>
      <c r="K157" s="692"/>
      <c r="L157" s="692"/>
      <c r="M157" s="654"/>
      <c r="N157" s="654"/>
      <c r="O157" s="654"/>
      <c r="P157" s="654"/>
      <c r="Q157" s="654"/>
      <c r="R157" s="654"/>
      <c r="S157" s="654"/>
      <c r="T157" s="654">
        <f t="shared" si="124"/>
        <v>0</v>
      </c>
      <c r="U157" s="654">
        <f t="shared" si="125"/>
        <v>0</v>
      </c>
      <c r="V157" s="655" t="e">
        <f t="shared" si="22"/>
        <v>#DIV/0!</v>
      </c>
      <c r="W157" s="656"/>
      <c r="X157" s="657"/>
      <c r="Y157" s="658"/>
      <c r="Z157" s="659" t="e">
        <f t="shared" si="81"/>
        <v>#DIV/0!</v>
      </c>
      <c r="AB157" s="661" t="e">
        <f t="shared" si="99"/>
        <v>#DIV/0!</v>
      </c>
      <c r="AC157" s="241" t="e">
        <f>V157/(1-AD33)+N("This is a comment: cell U points to Cost+Int per Unit cell")</f>
        <v>#DIV/0!</v>
      </c>
      <c r="AD157" s="662" t="e">
        <f t="shared" si="100"/>
        <v>#DIV/0!</v>
      </c>
      <c r="AF157" s="663" t="e">
        <f t="shared" si="101"/>
        <v>#DIV/0!</v>
      </c>
      <c r="AG157" s="664" t="e">
        <f t="shared" si="102"/>
        <v>#DIV/0!</v>
      </c>
      <c r="AH157" s="664" t="e">
        <f t="shared" si="103"/>
        <v>#DIV/0!</v>
      </c>
      <c r="AJ157" s="693" t="e">
        <f t="shared" si="82"/>
        <v>#DIV/0!</v>
      </c>
      <c r="AK157" s="656"/>
      <c r="AL157" s="327"/>
      <c r="AM157" s="150"/>
      <c r="AO157" s="694"/>
      <c r="AP157" s="668" t="e">
        <f t="shared" si="104"/>
        <v>#DIV/0!</v>
      </c>
      <c r="AR157" s="669">
        <v>0</v>
      </c>
      <c r="AS157" s="670">
        <v>0</v>
      </c>
      <c r="AT157" s="671">
        <v>0</v>
      </c>
      <c r="AU157" s="672">
        <v>0</v>
      </c>
      <c r="AW157" s="327"/>
      <c r="AX157" s="696"/>
      <c r="AY157" s="327"/>
      <c r="AZ157" s="150"/>
      <c r="BB157" s="675">
        <v>0</v>
      </c>
      <c r="BC157" s="676" t="e">
        <f t="shared" si="83"/>
        <v>#DIV/0!</v>
      </c>
      <c r="BD157" s="677" t="e">
        <f t="shared" si="84"/>
        <v>#DIV/0!</v>
      </c>
      <c r="BE157" s="658" t="e">
        <f t="shared" si="85"/>
        <v>#DIV/0!</v>
      </c>
      <c r="BF157" s="675">
        <v>0</v>
      </c>
      <c r="BG157" s="676" t="e">
        <f t="shared" si="86"/>
        <v>#DIV/0!</v>
      </c>
      <c r="BH157" s="677" t="e">
        <f t="shared" si="87"/>
        <v>#DIV/0!</v>
      </c>
      <c r="BI157" s="697" t="e">
        <f t="shared" si="88"/>
        <v>#DIV/0!</v>
      </c>
      <c r="BJ157" s="675">
        <v>0</v>
      </c>
      <c r="BK157" s="676" t="e">
        <f t="shared" si="89"/>
        <v>#DIV/0!</v>
      </c>
      <c r="BL157" s="677" t="e">
        <f t="shared" si="90"/>
        <v>#DIV/0!</v>
      </c>
      <c r="BM157" s="164" t="e">
        <f t="shared" si="91"/>
        <v>#DIV/0!</v>
      </c>
      <c r="BO157" s="669" t="e">
        <f t="shared" si="92"/>
        <v>#DIV/0!</v>
      </c>
      <c r="BP157" s="670" t="e">
        <f t="shared" si="105"/>
        <v>#DIV/0!</v>
      </c>
      <c r="BQ157" s="671" t="e">
        <f t="shared" si="93"/>
        <v>#DIV/0!</v>
      </c>
      <c r="BR157" s="681" t="e">
        <f t="shared" si="106"/>
        <v>#DIV/0!</v>
      </c>
      <c r="BS157" s="698" t="e">
        <f t="shared" si="94"/>
        <v>#DIV/0!</v>
      </c>
      <c r="BT157" s="683" t="e">
        <f t="shared" si="107"/>
        <v>#DIV/0!</v>
      </c>
      <c r="BV157" s="684" t="e">
        <f t="shared" si="95"/>
        <v>#DIV/0!</v>
      </c>
      <c r="BW157" s="685">
        <f t="shared" si="108"/>
        <v>0</v>
      </c>
      <c r="BX157" s="685" t="e">
        <f t="shared" si="109"/>
        <v>#DIV/0!</v>
      </c>
      <c r="BY157" s="149">
        <f t="shared" si="96"/>
        <v>1</v>
      </c>
      <c r="BZ157" s="686" t="e">
        <f t="shared" si="110"/>
        <v>#DIV/0!</v>
      </c>
      <c r="CI157" s="699">
        <f t="shared" si="97"/>
        <v>0</v>
      </c>
      <c r="CJ157" s="700">
        <f t="shared" si="98"/>
        <v>0</v>
      </c>
      <c r="CK157" s="700">
        <f t="shared" si="123"/>
        <v>0</v>
      </c>
      <c r="CL157" s="149">
        <v>1</v>
      </c>
      <c r="CM157" s="687">
        <f t="shared" si="111"/>
        <v>0</v>
      </c>
    </row>
    <row r="158" spans="2:98" s="11" customFormat="1">
      <c r="B158" s="688"/>
      <c r="C158" s="689">
        <v>124</v>
      </c>
      <c r="D158" s="690"/>
      <c r="E158" s="690"/>
      <c r="F158" s="691"/>
      <c r="G158" s="691"/>
      <c r="H158" s="692"/>
      <c r="I158" s="692"/>
      <c r="J158" s="692"/>
      <c r="K158" s="692"/>
      <c r="L158" s="692"/>
      <c r="M158" s="701"/>
      <c r="N158" s="701"/>
      <c r="O158" s="701"/>
      <c r="P158" s="701"/>
      <c r="Q158" s="701"/>
      <c r="R158" s="701"/>
      <c r="S158" s="701"/>
      <c r="T158" s="701">
        <f t="shared" si="124"/>
        <v>0</v>
      </c>
      <c r="U158" s="701">
        <f t="shared" si="125"/>
        <v>0</v>
      </c>
      <c r="V158" s="702" t="e">
        <f t="shared" si="22"/>
        <v>#DIV/0!</v>
      </c>
      <c r="W158" s="703"/>
      <c r="X158" s="657"/>
      <c r="Y158" s="704"/>
      <c r="Z158" s="659" t="e">
        <f t="shared" si="81"/>
        <v>#DIV/0!</v>
      </c>
      <c r="AB158" s="661" t="e">
        <f t="shared" si="99"/>
        <v>#DIV/0!</v>
      </c>
      <c r="AC158" s="241" t="e">
        <f>V158/(1-AD33)+N("This is a comment: cell U points to Cost+Int per Unit cell")</f>
        <v>#DIV/0!</v>
      </c>
      <c r="AD158" s="662" t="e">
        <f t="shared" si="100"/>
        <v>#DIV/0!</v>
      </c>
      <c r="AF158" s="663" t="e">
        <f t="shared" si="101"/>
        <v>#DIV/0!</v>
      </c>
      <c r="AG158" s="664" t="e">
        <f t="shared" si="102"/>
        <v>#DIV/0!</v>
      </c>
      <c r="AH158" s="664" t="e">
        <f t="shared" si="103"/>
        <v>#DIV/0!</v>
      </c>
      <c r="AJ158" s="693" t="e">
        <f t="shared" si="82"/>
        <v>#DIV/0!</v>
      </c>
      <c r="AK158" s="703"/>
      <c r="AL158" s="327"/>
      <c r="AM158" s="150"/>
      <c r="AO158" s="694"/>
      <c r="AP158" s="668" t="e">
        <f t="shared" si="104"/>
        <v>#DIV/0!</v>
      </c>
      <c r="AR158" s="669">
        <v>0</v>
      </c>
      <c r="AS158" s="670">
        <v>0</v>
      </c>
      <c r="AT158" s="671">
        <v>0</v>
      </c>
      <c r="AU158" s="672">
        <v>0</v>
      </c>
      <c r="AW158" s="327"/>
      <c r="AX158" s="696"/>
      <c r="AY158" s="327"/>
      <c r="AZ158" s="150"/>
      <c r="BB158" s="705">
        <v>0</v>
      </c>
      <c r="BC158" s="676" t="e">
        <f t="shared" si="83"/>
        <v>#DIV/0!</v>
      </c>
      <c r="BD158" s="706" t="e">
        <f t="shared" si="84"/>
        <v>#DIV/0!</v>
      </c>
      <c r="BE158" s="704" t="e">
        <f t="shared" si="85"/>
        <v>#DIV/0!</v>
      </c>
      <c r="BF158" s="705">
        <v>0</v>
      </c>
      <c r="BG158" s="676" t="e">
        <f t="shared" si="86"/>
        <v>#DIV/0!</v>
      </c>
      <c r="BH158" s="706" t="e">
        <f t="shared" si="87"/>
        <v>#DIV/0!</v>
      </c>
      <c r="BI158" s="707" t="e">
        <f t="shared" si="88"/>
        <v>#DIV/0!</v>
      </c>
      <c r="BJ158" s="675">
        <v>0</v>
      </c>
      <c r="BK158" s="676" t="e">
        <f t="shared" si="89"/>
        <v>#DIV/0!</v>
      </c>
      <c r="BL158" s="677" t="e">
        <f t="shared" si="90"/>
        <v>#DIV/0!</v>
      </c>
      <c r="BM158" s="164" t="e">
        <f t="shared" si="91"/>
        <v>#DIV/0!</v>
      </c>
      <c r="BO158" s="708" t="e">
        <f t="shared" si="92"/>
        <v>#DIV/0!</v>
      </c>
      <c r="BP158" s="670" t="e">
        <f t="shared" si="105"/>
        <v>#DIV/0!</v>
      </c>
      <c r="BQ158" s="709" t="e">
        <f t="shared" si="93"/>
        <v>#DIV/0!</v>
      </c>
      <c r="BR158" s="681" t="e">
        <f t="shared" si="106"/>
        <v>#DIV/0!</v>
      </c>
      <c r="BS158" s="710" t="e">
        <f t="shared" si="94"/>
        <v>#DIV/0!</v>
      </c>
      <c r="BT158" s="683" t="e">
        <f t="shared" si="107"/>
        <v>#DIV/0!</v>
      </c>
      <c r="BV158" s="684" t="e">
        <f t="shared" si="95"/>
        <v>#DIV/0!</v>
      </c>
      <c r="BW158" s="685">
        <f t="shared" si="108"/>
        <v>0</v>
      </c>
      <c r="BX158" s="685" t="e">
        <f t="shared" si="109"/>
        <v>#DIV/0!</v>
      </c>
      <c r="BY158" s="149">
        <f t="shared" si="96"/>
        <v>1</v>
      </c>
      <c r="BZ158" s="686" t="e">
        <f t="shared" si="110"/>
        <v>#DIV/0!</v>
      </c>
      <c r="CI158" s="699">
        <f t="shared" si="97"/>
        <v>0</v>
      </c>
      <c r="CJ158" s="700">
        <f t="shared" si="98"/>
        <v>0</v>
      </c>
      <c r="CK158" s="700">
        <f t="shared" si="123"/>
        <v>0</v>
      </c>
      <c r="CL158" s="149">
        <v>1</v>
      </c>
      <c r="CM158" s="687">
        <f t="shared" si="111"/>
        <v>0</v>
      </c>
    </row>
    <row r="159" spans="2:98" s="11" customFormat="1">
      <c r="B159" s="688"/>
      <c r="C159" s="689">
        <v>125</v>
      </c>
      <c r="D159" s="690"/>
      <c r="E159" s="690"/>
      <c r="F159" s="691"/>
      <c r="G159" s="691"/>
      <c r="H159" s="692"/>
      <c r="I159" s="692"/>
      <c r="J159" s="692"/>
      <c r="K159" s="692"/>
      <c r="L159" s="692"/>
      <c r="M159" s="701"/>
      <c r="N159" s="701"/>
      <c r="O159" s="701"/>
      <c r="P159" s="701"/>
      <c r="Q159" s="701"/>
      <c r="R159" s="701"/>
      <c r="S159" s="701"/>
      <c r="T159" s="701">
        <f t="shared" si="124"/>
        <v>0</v>
      </c>
      <c r="U159" s="701">
        <f t="shared" si="125"/>
        <v>0</v>
      </c>
      <c r="V159" s="702" t="e">
        <f t="shared" si="22"/>
        <v>#DIV/0!</v>
      </c>
      <c r="W159" s="703"/>
      <c r="X159" s="657"/>
      <c r="Y159" s="704"/>
      <c r="Z159" s="659" t="e">
        <f t="shared" si="81"/>
        <v>#DIV/0!</v>
      </c>
      <c r="AB159" s="661" t="e">
        <f t="shared" si="99"/>
        <v>#DIV/0!</v>
      </c>
      <c r="AC159" s="241" t="e">
        <f>V159/(1-AD33)+N("This is a comment: cell U points to Cost+Int per Unit cell")</f>
        <v>#DIV/0!</v>
      </c>
      <c r="AD159" s="662" t="e">
        <f t="shared" si="100"/>
        <v>#DIV/0!</v>
      </c>
      <c r="AF159" s="663" t="e">
        <f t="shared" si="101"/>
        <v>#DIV/0!</v>
      </c>
      <c r="AG159" s="664" t="e">
        <f t="shared" si="102"/>
        <v>#DIV/0!</v>
      </c>
      <c r="AH159" s="664" t="e">
        <f t="shared" si="103"/>
        <v>#DIV/0!</v>
      </c>
      <c r="AJ159" s="693" t="e">
        <f t="shared" si="82"/>
        <v>#DIV/0!</v>
      </c>
      <c r="AK159" s="703"/>
      <c r="AL159" s="327"/>
      <c r="AM159" s="150"/>
      <c r="AO159" s="694"/>
      <c r="AP159" s="668" t="e">
        <f t="shared" si="104"/>
        <v>#DIV/0!</v>
      </c>
      <c r="AR159" s="669">
        <v>0</v>
      </c>
      <c r="AS159" s="670">
        <v>0</v>
      </c>
      <c r="AT159" s="671">
        <v>0</v>
      </c>
      <c r="AU159" s="672">
        <v>0</v>
      </c>
      <c r="AW159" s="327"/>
      <c r="AX159" s="696"/>
      <c r="AY159" s="327"/>
      <c r="AZ159" s="150"/>
      <c r="BB159" s="705">
        <v>0</v>
      </c>
      <c r="BC159" s="676" t="e">
        <f t="shared" si="83"/>
        <v>#DIV/0!</v>
      </c>
      <c r="BD159" s="706" t="e">
        <f t="shared" si="84"/>
        <v>#DIV/0!</v>
      </c>
      <c r="BE159" s="704" t="e">
        <f t="shared" si="85"/>
        <v>#DIV/0!</v>
      </c>
      <c r="BF159" s="705">
        <v>0</v>
      </c>
      <c r="BG159" s="676" t="e">
        <f t="shared" si="86"/>
        <v>#DIV/0!</v>
      </c>
      <c r="BH159" s="706" t="e">
        <f t="shared" si="87"/>
        <v>#DIV/0!</v>
      </c>
      <c r="BI159" s="707" t="e">
        <f t="shared" si="88"/>
        <v>#DIV/0!</v>
      </c>
      <c r="BJ159" s="675">
        <v>0</v>
      </c>
      <c r="BK159" s="676" t="e">
        <f t="shared" si="89"/>
        <v>#DIV/0!</v>
      </c>
      <c r="BL159" s="677" t="e">
        <f t="shared" si="90"/>
        <v>#DIV/0!</v>
      </c>
      <c r="BM159" s="164" t="e">
        <f t="shared" si="91"/>
        <v>#DIV/0!</v>
      </c>
      <c r="BO159" s="708" t="e">
        <f t="shared" si="92"/>
        <v>#DIV/0!</v>
      </c>
      <c r="BP159" s="670" t="e">
        <f t="shared" si="105"/>
        <v>#DIV/0!</v>
      </c>
      <c r="BQ159" s="709" t="e">
        <f t="shared" si="93"/>
        <v>#DIV/0!</v>
      </c>
      <c r="BR159" s="681" t="e">
        <f t="shared" si="106"/>
        <v>#DIV/0!</v>
      </c>
      <c r="BS159" s="710" t="e">
        <f t="shared" si="94"/>
        <v>#DIV/0!</v>
      </c>
      <c r="BT159" s="683" t="e">
        <f t="shared" si="107"/>
        <v>#DIV/0!</v>
      </c>
      <c r="BV159" s="684" t="e">
        <f t="shared" si="95"/>
        <v>#DIV/0!</v>
      </c>
      <c r="BW159" s="685">
        <f t="shared" si="108"/>
        <v>0</v>
      </c>
      <c r="BX159" s="685" t="e">
        <f t="shared" si="109"/>
        <v>#DIV/0!</v>
      </c>
      <c r="BY159" s="149">
        <f t="shared" si="96"/>
        <v>1</v>
      </c>
      <c r="BZ159" s="686" t="e">
        <f t="shared" si="110"/>
        <v>#DIV/0!</v>
      </c>
      <c r="CI159" s="699">
        <f t="shared" si="97"/>
        <v>0</v>
      </c>
      <c r="CJ159" s="700">
        <f t="shared" si="98"/>
        <v>0</v>
      </c>
      <c r="CK159" s="700">
        <f t="shared" si="123"/>
        <v>0</v>
      </c>
      <c r="CL159" s="149">
        <v>1</v>
      </c>
      <c r="CM159" s="687">
        <f t="shared" si="111"/>
        <v>0</v>
      </c>
    </row>
    <row r="160" spans="2:98" s="11" customFormat="1">
      <c r="B160" s="688"/>
      <c r="C160" s="689">
        <v>126</v>
      </c>
      <c r="D160" s="690"/>
      <c r="E160" s="690"/>
      <c r="F160" s="691"/>
      <c r="G160" s="691"/>
      <c r="H160" s="692"/>
      <c r="I160" s="692"/>
      <c r="J160" s="692"/>
      <c r="K160" s="692"/>
      <c r="L160" s="692"/>
      <c r="M160" s="701"/>
      <c r="N160" s="701"/>
      <c r="O160" s="701"/>
      <c r="P160" s="701"/>
      <c r="Q160" s="701"/>
      <c r="R160" s="701"/>
      <c r="S160" s="701"/>
      <c r="T160" s="701">
        <f t="shared" si="124"/>
        <v>0</v>
      </c>
      <c r="U160" s="701">
        <f t="shared" si="125"/>
        <v>0</v>
      </c>
      <c r="V160" s="702" t="e">
        <f t="shared" si="22"/>
        <v>#DIV/0!</v>
      </c>
      <c r="W160" s="703"/>
      <c r="X160" s="657"/>
      <c r="Y160" s="704"/>
      <c r="Z160" s="659" t="e">
        <f t="shared" si="81"/>
        <v>#DIV/0!</v>
      </c>
      <c r="AB160" s="661" t="e">
        <f t="shared" si="99"/>
        <v>#DIV/0!</v>
      </c>
      <c r="AC160" s="241" t="e">
        <f>V160/(1-AD33)+N("This is a comment: cell U points to Cost+Int per Unit cell")</f>
        <v>#DIV/0!</v>
      </c>
      <c r="AD160" s="662" t="e">
        <f t="shared" si="100"/>
        <v>#DIV/0!</v>
      </c>
      <c r="AF160" s="663" t="e">
        <f t="shared" si="101"/>
        <v>#DIV/0!</v>
      </c>
      <c r="AG160" s="664" t="e">
        <f t="shared" si="102"/>
        <v>#DIV/0!</v>
      </c>
      <c r="AH160" s="664" t="e">
        <f t="shared" si="103"/>
        <v>#DIV/0!</v>
      </c>
      <c r="AJ160" s="693" t="e">
        <f t="shared" si="82"/>
        <v>#DIV/0!</v>
      </c>
      <c r="AK160" s="703"/>
      <c r="AL160" s="327"/>
      <c r="AM160" s="150"/>
      <c r="AO160" s="694"/>
      <c r="AP160" s="668" t="e">
        <f t="shared" si="104"/>
        <v>#DIV/0!</v>
      </c>
      <c r="AR160" s="669">
        <v>0</v>
      </c>
      <c r="AS160" s="670">
        <v>0</v>
      </c>
      <c r="AT160" s="671">
        <v>0</v>
      </c>
      <c r="AU160" s="672">
        <v>0</v>
      </c>
      <c r="AW160" s="327"/>
      <c r="AX160" s="696"/>
      <c r="AY160" s="327"/>
      <c r="AZ160" s="150"/>
      <c r="BB160" s="705">
        <v>0</v>
      </c>
      <c r="BC160" s="676" t="e">
        <f t="shared" si="83"/>
        <v>#DIV/0!</v>
      </c>
      <c r="BD160" s="706" t="e">
        <f t="shared" si="84"/>
        <v>#DIV/0!</v>
      </c>
      <c r="BE160" s="704" t="e">
        <f t="shared" si="85"/>
        <v>#DIV/0!</v>
      </c>
      <c r="BF160" s="705">
        <v>0</v>
      </c>
      <c r="BG160" s="676" t="e">
        <f t="shared" si="86"/>
        <v>#DIV/0!</v>
      </c>
      <c r="BH160" s="706" t="e">
        <f t="shared" si="87"/>
        <v>#DIV/0!</v>
      </c>
      <c r="BI160" s="707" t="e">
        <f t="shared" si="88"/>
        <v>#DIV/0!</v>
      </c>
      <c r="BJ160" s="675">
        <v>0</v>
      </c>
      <c r="BK160" s="676" t="e">
        <f t="shared" si="89"/>
        <v>#DIV/0!</v>
      </c>
      <c r="BL160" s="677" t="e">
        <f t="shared" si="90"/>
        <v>#DIV/0!</v>
      </c>
      <c r="BM160" s="164" t="e">
        <f t="shared" si="91"/>
        <v>#DIV/0!</v>
      </c>
      <c r="BO160" s="708" t="e">
        <f t="shared" si="92"/>
        <v>#DIV/0!</v>
      </c>
      <c r="BP160" s="670" t="e">
        <f t="shared" si="105"/>
        <v>#DIV/0!</v>
      </c>
      <c r="BQ160" s="709" t="e">
        <f t="shared" si="93"/>
        <v>#DIV/0!</v>
      </c>
      <c r="BR160" s="681" t="e">
        <f t="shared" si="106"/>
        <v>#DIV/0!</v>
      </c>
      <c r="BS160" s="710" t="e">
        <f t="shared" si="94"/>
        <v>#DIV/0!</v>
      </c>
      <c r="BT160" s="683" t="e">
        <f t="shared" si="107"/>
        <v>#DIV/0!</v>
      </c>
      <c r="BV160" s="684" t="e">
        <f t="shared" si="95"/>
        <v>#DIV/0!</v>
      </c>
      <c r="BW160" s="685">
        <f t="shared" si="108"/>
        <v>0</v>
      </c>
      <c r="BX160" s="685" t="e">
        <f t="shared" si="109"/>
        <v>#DIV/0!</v>
      </c>
      <c r="BY160" s="149">
        <f t="shared" si="96"/>
        <v>1</v>
      </c>
      <c r="BZ160" s="686" t="e">
        <f t="shared" si="110"/>
        <v>#DIV/0!</v>
      </c>
      <c r="CI160" s="699">
        <f t="shared" si="97"/>
        <v>0</v>
      </c>
      <c r="CJ160" s="700">
        <f t="shared" si="98"/>
        <v>0</v>
      </c>
      <c r="CK160" s="700">
        <f t="shared" si="123"/>
        <v>0</v>
      </c>
      <c r="CL160" s="149">
        <v>1</v>
      </c>
      <c r="CM160" s="687">
        <f t="shared" si="111"/>
        <v>0</v>
      </c>
    </row>
    <row r="161" spans="2:98" s="11" customFormat="1">
      <c r="B161" s="688"/>
      <c r="C161" s="689">
        <v>127</v>
      </c>
      <c r="D161" s="690"/>
      <c r="E161" s="651"/>
      <c r="F161" s="691"/>
      <c r="G161" s="691"/>
      <c r="H161" s="692"/>
      <c r="I161" s="692"/>
      <c r="J161" s="692"/>
      <c r="K161" s="692"/>
      <c r="L161" s="692"/>
      <c r="M161" s="701"/>
      <c r="N161" s="701"/>
      <c r="O161" s="701"/>
      <c r="P161" s="701"/>
      <c r="Q161" s="701"/>
      <c r="R161" s="701"/>
      <c r="S161" s="701"/>
      <c r="T161" s="701">
        <f t="shared" si="124"/>
        <v>0</v>
      </c>
      <c r="U161" s="701">
        <f t="shared" si="125"/>
        <v>0</v>
      </c>
      <c r="V161" s="702" t="e">
        <f t="shared" si="22"/>
        <v>#DIV/0!</v>
      </c>
      <c r="W161" s="703"/>
      <c r="X161" s="657"/>
      <c r="Y161" s="704"/>
      <c r="Z161" s="659" t="e">
        <f t="shared" si="81"/>
        <v>#DIV/0!</v>
      </c>
      <c r="AB161" s="661" t="e">
        <f t="shared" si="99"/>
        <v>#DIV/0!</v>
      </c>
      <c r="AC161" s="241" t="e">
        <f>V161/(1-AD33)+N("This is a comment: cell U points to Cost+Int per Unit cell")</f>
        <v>#DIV/0!</v>
      </c>
      <c r="AD161" s="662" t="e">
        <f t="shared" si="100"/>
        <v>#DIV/0!</v>
      </c>
      <c r="AF161" s="663" t="e">
        <f t="shared" si="101"/>
        <v>#DIV/0!</v>
      </c>
      <c r="AG161" s="664" t="e">
        <f t="shared" si="102"/>
        <v>#DIV/0!</v>
      </c>
      <c r="AH161" s="664" t="e">
        <f t="shared" si="103"/>
        <v>#DIV/0!</v>
      </c>
      <c r="AJ161" s="693" t="e">
        <f t="shared" si="82"/>
        <v>#DIV/0!</v>
      </c>
      <c r="AK161" s="703"/>
      <c r="AL161" s="327"/>
      <c r="AM161" s="150"/>
      <c r="AO161" s="694"/>
      <c r="AP161" s="668" t="e">
        <f t="shared" si="104"/>
        <v>#DIV/0!</v>
      </c>
      <c r="AR161" s="669">
        <v>0</v>
      </c>
      <c r="AS161" s="670">
        <v>0</v>
      </c>
      <c r="AT161" s="671">
        <v>0</v>
      </c>
      <c r="AU161" s="672">
        <v>0</v>
      </c>
      <c r="AW161" s="327"/>
      <c r="AX161" s="696"/>
      <c r="AY161" s="327"/>
      <c r="AZ161" s="150"/>
      <c r="BB161" s="705">
        <v>0</v>
      </c>
      <c r="BC161" s="676" t="e">
        <f t="shared" si="83"/>
        <v>#DIV/0!</v>
      </c>
      <c r="BD161" s="706" t="e">
        <f t="shared" si="84"/>
        <v>#DIV/0!</v>
      </c>
      <c r="BE161" s="704" t="e">
        <f t="shared" si="85"/>
        <v>#DIV/0!</v>
      </c>
      <c r="BF161" s="705">
        <v>0</v>
      </c>
      <c r="BG161" s="676" t="e">
        <f t="shared" si="86"/>
        <v>#DIV/0!</v>
      </c>
      <c r="BH161" s="706" t="e">
        <f t="shared" si="87"/>
        <v>#DIV/0!</v>
      </c>
      <c r="BI161" s="707" t="e">
        <f t="shared" si="88"/>
        <v>#DIV/0!</v>
      </c>
      <c r="BJ161" s="675">
        <v>0</v>
      </c>
      <c r="BK161" s="676" t="e">
        <f t="shared" si="89"/>
        <v>#DIV/0!</v>
      </c>
      <c r="BL161" s="677" t="e">
        <f t="shared" si="90"/>
        <v>#DIV/0!</v>
      </c>
      <c r="BM161" s="164" t="e">
        <f t="shared" si="91"/>
        <v>#DIV/0!</v>
      </c>
      <c r="BO161" s="708" t="e">
        <f t="shared" si="92"/>
        <v>#DIV/0!</v>
      </c>
      <c r="BP161" s="670" t="e">
        <f t="shared" si="105"/>
        <v>#DIV/0!</v>
      </c>
      <c r="BQ161" s="709" t="e">
        <f t="shared" si="93"/>
        <v>#DIV/0!</v>
      </c>
      <c r="BR161" s="681" t="e">
        <f t="shared" si="106"/>
        <v>#DIV/0!</v>
      </c>
      <c r="BS161" s="710" t="e">
        <f t="shared" si="94"/>
        <v>#DIV/0!</v>
      </c>
      <c r="BT161" s="683" t="e">
        <f t="shared" si="107"/>
        <v>#DIV/0!</v>
      </c>
      <c r="BV161" s="684" t="e">
        <f t="shared" si="95"/>
        <v>#DIV/0!</v>
      </c>
      <c r="BW161" s="685">
        <f t="shared" si="108"/>
        <v>0</v>
      </c>
      <c r="BX161" s="685" t="e">
        <f t="shared" si="109"/>
        <v>#DIV/0!</v>
      </c>
      <c r="BY161" s="149">
        <f t="shared" si="96"/>
        <v>1</v>
      </c>
      <c r="BZ161" s="686" t="e">
        <f t="shared" si="110"/>
        <v>#DIV/0!</v>
      </c>
      <c r="CI161" s="699">
        <f t="shared" si="97"/>
        <v>0</v>
      </c>
      <c r="CJ161" s="700">
        <f t="shared" si="98"/>
        <v>0</v>
      </c>
      <c r="CK161" s="700">
        <f t="shared" si="123"/>
        <v>0</v>
      </c>
      <c r="CL161" s="149">
        <v>1</v>
      </c>
      <c r="CM161" s="687">
        <f t="shared" si="111"/>
        <v>0</v>
      </c>
    </row>
    <row r="162" spans="2:98" s="660" customFormat="1" ht="17.100000000000001" customHeight="1">
      <c r="B162" s="688"/>
      <c r="C162" s="689">
        <v>128</v>
      </c>
      <c r="D162" s="651"/>
      <c r="E162" s="651"/>
      <c r="F162" s="652"/>
      <c r="G162" s="652"/>
      <c r="H162" s="653"/>
      <c r="I162" s="653"/>
      <c r="J162" s="653"/>
      <c r="K162" s="653"/>
      <c r="L162" s="653"/>
      <c r="M162" s="654"/>
      <c r="N162" s="654"/>
      <c r="O162" s="654"/>
      <c r="P162" s="654"/>
      <c r="Q162" s="654"/>
      <c r="R162" s="654"/>
      <c r="S162" s="654"/>
      <c r="T162" s="654">
        <f t="shared" si="124"/>
        <v>0</v>
      </c>
      <c r="U162" s="654">
        <f t="shared" si="125"/>
        <v>0</v>
      </c>
      <c r="V162" s="655" t="e">
        <f t="shared" si="22"/>
        <v>#DIV/0!</v>
      </c>
      <c r="W162" s="656"/>
      <c r="X162" s="657"/>
      <c r="Y162" s="658"/>
      <c r="Z162" s="659" t="e">
        <f t="shared" si="81"/>
        <v>#DIV/0!</v>
      </c>
      <c r="AB162" s="661" t="e">
        <f t="shared" si="99"/>
        <v>#DIV/0!</v>
      </c>
      <c r="AC162" s="241" t="e">
        <f>V162/(1-AD33)+N("This is a comment: cell U points to Cost+Int per Unit cell")</f>
        <v>#DIV/0!</v>
      </c>
      <c r="AD162" s="662" t="e">
        <f t="shared" si="100"/>
        <v>#DIV/0!</v>
      </c>
      <c r="AE162" s="11"/>
      <c r="AF162" s="663" t="e">
        <f t="shared" si="101"/>
        <v>#DIV/0!</v>
      </c>
      <c r="AG162" s="664" t="e">
        <f t="shared" si="102"/>
        <v>#DIV/0!</v>
      </c>
      <c r="AH162" s="664" t="e">
        <f t="shared" si="103"/>
        <v>#DIV/0!</v>
      </c>
      <c r="AJ162" s="711" t="e">
        <f t="shared" si="82"/>
        <v>#DIV/0!</v>
      </c>
      <c r="AK162" s="656"/>
      <c r="AL162" s="312"/>
      <c r="AM162" s="666"/>
      <c r="AO162" s="694"/>
      <c r="AP162" s="668" t="e">
        <f t="shared" si="104"/>
        <v>#DIV/0!</v>
      </c>
      <c r="AR162" s="669">
        <v>0</v>
      </c>
      <c r="AS162" s="670">
        <v>0</v>
      </c>
      <c r="AT162" s="671">
        <v>0</v>
      </c>
      <c r="AU162" s="672">
        <v>0</v>
      </c>
      <c r="AV162" s="356"/>
      <c r="AW162" s="327"/>
      <c r="AX162" s="696"/>
      <c r="AY162" s="327"/>
      <c r="AZ162" s="150"/>
      <c r="BA162" s="11"/>
      <c r="BB162" s="675">
        <v>0</v>
      </c>
      <c r="BC162" s="676" t="e">
        <f t="shared" si="83"/>
        <v>#DIV/0!</v>
      </c>
      <c r="BD162" s="677" t="e">
        <f t="shared" si="84"/>
        <v>#DIV/0!</v>
      </c>
      <c r="BE162" s="164" t="e">
        <f t="shared" si="85"/>
        <v>#DIV/0!</v>
      </c>
      <c r="BF162" s="675">
        <v>0</v>
      </c>
      <c r="BG162" s="676" t="e">
        <f t="shared" si="86"/>
        <v>#DIV/0!</v>
      </c>
      <c r="BH162" s="677" t="e">
        <f t="shared" si="87"/>
        <v>#DIV/0!</v>
      </c>
      <c r="BI162" s="678" t="e">
        <f t="shared" si="88"/>
        <v>#DIV/0!</v>
      </c>
      <c r="BJ162" s="675">
        <v>0</v>
      </c>
      <c r="BK162" s="676" t="e">
        <f t="shared" si="89"/>
        <v>#DIV/0!</v>
      </c>
      <c r="BL162" s="677" t="e">
        <f t="shared" si="90"/>
        <v>#DIV/0!</v>
      </c>
      <c r="BM162" s="164" t="e">
        <f t="shared" si="91"/>
        <v>#DIV/0!</v>
      </c>
      <c r="BN162" s="11"/>
      <c r="BO162" s="679" t="e">
        <f t="shared" si="92"/>
        <v>#DIV/0!</v>
      </c>
      <c r="BP162" s="670" t="e">
        <f t="shared" si="105"/>
        <v>#DIV/0!</v>
      </c>
      <c r="BQ162" s="680" t="e">
        <f t="shared" si="93"/>
        <v>#DIV/0!</v>
      </c>
      <c r="BR162" s="681" t="e">
        <f t="shared" si="106"/>
        <v>#DIV/0!</v>
      </c>
      <c r="BS162" s="698" t="e">
        <f t="shared" si="94"/>
        <v>#DIV/0!</v>
      </c>
      <c r="BT162" s="683" t="e">
        <f t="shared" si="107"/>
        <v>#DIV/0!</v>
      </c>
      <c r="BV162" s="684" t="e">
        <f t="shared" si="95"/>
        <v>#DIV/0!</v>
      </c>
      <c r="BW162" s="685">
        <f t="shared" si="108"/>
        <v>0</v>
      </c>
      <c r="BX162" s="685" t="e">
        <f t="shared" si="109"/>
        <v>#DIV/0!</v>
      </c>
      <c r="BY162" s="149">
        <f t="shared" si="96"/>
        <v>1</v>
      </c>
      <c r="BZ162" s="686" t="e">
        <f t="shared" si="110"/>
        <v>#DIV/0!</v>
      </c>
      <c r="CA162" s="11"/>
      <c r="CB162" s="11"/>
      <c r="CC162" s="11"/>
      <c r="CD162" s="11"/>
      <c r="CE162" s="11"/>
      <c r="CF162" s="11"/>
      <c r="CG162" s="11"/>
      <c r="CH162" s="11"/>
      <c r="CI162" s="684">
        <f t="shared" si="97"/>
        <v>0</v>
      </c>
      <c r="CJ162" s="685">
        <f t="shared" si="98"/>
        <v>0</v>
      </c>
      <c r="CK162" s="685">
        <f>CI162-CJ162</f>
        <v>0</v>
      </c>
      <c r="CL162" s="149">
        <v>1</v>
      </c>
      <c r="CM162" s="687">
        <f t="shared" si="111"/>
        <v>0</v>
      </c>
      <c r="CN162" s="11"/>
      <c r="CO162" s="11"/>
      <c r="CP162" s="11"/>
      <c r="CQ162" s="11"/>
      <c r="CR162" s="11"/>
      <c r="CS162" s="11"/>
      <c r="CT162" s="11"/>
    </row>
    <row r="163" spans="2:98" s="660" customFormat="1" ht="17.100000000000001" customHeight="1">
      <c r="B163" s="688"/>
      <c r="C163" s="689">
        <v>129</v>
      </c>
      <c r="D163" s="690"/>
      <c r="E163" s="690"/>
      <c r="F163" s="691"/>
      <c r="G163" s="691"/>
      <c r="H163" s="692"/>
      <c r="I163" s="692"/>
      <c r="J163" s="692"/>
      <c r="K163" s="692"/>
      <c r="L163" s="692"/>
      <c r="M163" s="654"/>
      <c r="N163" s="654"/>
      <c r="O163" s="654"/>
      <c r="P163" s="654"/>
      <c r="Q163" s="654"/>
      <c r="R163" s="654"/>
      <c r="S163" s="654"/>
      <c r="T163" s="654">
        <f t="shared" si="124"/>
        <v>0</v>
      </c>
      <c r="U163" s="654">
        <f t="shared" si="125"/>
        <v>0</v>
      </c>
      <c r="V163" s="655" t="e">
        <f t="shared" si="22"/>
        <v>#DIV/0!</v>
      </c>
      <c r="W163" s="656"/>
      <c r="X163" s="657"/>
      <c r="Y163" s="658"/>
      <c r="Z163" s="659" t="e">
        <f t="shared" ref="Z163:Z270" si="126">(X163-U163)/X163</f>
        <v>#DIV/0!</v>
      </c>
      <c r="AB163" s="661" t="e">
        <f t="shared" si="99"/>
        <v>#DIV/0!</v>
      </c>
      <c r="AC163" s="241" t="e">
        <f>V163/(1-AD33)+N("This is a comment: cell U points to Cost+Int per Unit cell")</f>
        <v>#DIV/0!</v>
      </c>
      <c r="AD163" s="662" t="e">
        <f t="shared" si="100"/>
        <v>#DIV/0!</v>
      </c>
      <c r="AE163" s="11"/>
      <c r="AF163" s="663" t="e">
        <f t="shared" si="101"/>
        <v>#DIV/0!</v>
      </c>
      <c r="AG163" s="664" t="e">
        <f t="shared" si="102"/>
        <v>#DIV/0!</v>
      </c>
      <c r="AH163" s="664" t="e">
        <f t="shared" si="103"/>
        <v>#DIV/0!</v>
      </c>
      <c r="AJ163" s="693" t="e">
        <f t="shared" ref="AJ163:AJ226" si="127">(AH163-Y163)/Y163</f>
        <v>#DIV/0!</v>
      </c>
      <c r="AK163" s="656"/>
      <c r="AL163" s="327"/>
      <c r="AM163" s="150"/>
      <c r="AO163" s="694"/>
      <c r="AP163" s="668" t="e">
        <f t="shared" si="104"/>
        <v>#DIV/0!</v>
      </c>
      <c r="AR163" s="669">
        <v>0</v>
      </c>
      <c r="AS163" s="670">
        <v>0</v>
      </c>
      <c r="AT163" s="671">
        <v>0</v>
      </c>
      <c r="AU163" s="672">
        <v>0</v>
      </c>
      <c r="AV163" s="11"/>
      <c r="AW163" s="327"/>
      <c r="AX163" s="696"/>
      <c r="AY163" s="327"/>
      <c r="AZ163" s="150"/>
      <c r="BA163" s="11"/>
      <c r="BB163" s="675">
        <v>0</v>
      </c>
      <c r="BC163" s="676" t="e">
        <f t="shared" ref="BC163:BC226" si="128">BB163/L163</f>
        <v>#DIV/0!</v>
      </c>
      <c r="BD163" s="677" t="e">
        <f t="shared" ref="BD163:BD226" si="129">BB163+AG163</f>
        <v>#DIV/0!</v>
      </c>
      <c r="BE163" s="658" t="e">
        <f t="shared" ref="BE163:BE226" si="130">BD163/L163</f>
        <v>#DIV/0!</v>
      </c>
      <c r="BF163" s="675">
        <v>0</v>
      </c>
      <c r="BG163" s="676" t="e">
        <f t="shared" ref="BG163:BG226" si="131">BF163/L163</f>
        <v>#DIV/0!</v>
      </c>
      <c r="BH163" s="677" t="e">
        <f t="shared" ref="BH163:BH226" si="132">BF163+AG163</f>
        <v>#DIV/0!</v>
      </c>
      <c r="BI163" s="697" t="e">
        <f t="shared" ref="BI163:BI226" si="133">BH163/L163</f>
        <v>#DIV/0!</v>
      </c>
      <c r="BJ163" s="675">
        <v>0</v>
      </c>
      <c r="BK163" s="676" t="e">
        <f t="shared" ref="BK163:BK226" si="134">BJ163/L163</f>
        <v>#DIV/0!</v>
      </c>
      <c r="BL163" s="677" t="e">
        <f t="shared" ref="BL163:BL226" si="135">BJ163+AG163</f>
        <v>#DIV/0!</v>
      </c>
      <c r="BM163" s="164" t="e">
        <f t="shared" ref="BM163:BM226" si="136">BL163/L163</f>
        <v>#DIV/0!</v>
      </c>
      <c r="BN163" s="11"/>
      <c r="BO163" s="669" t="e">
        <f t="shared" ref="BO163:BO226" si="137">BP163*L163</f>
        <v>#DIV/0!</v>
      </c>
      <c r="BP163" s="670" t="e">
        <f t="shared" si="105"/>
        <v>#DIV/0!</v>
      </c>
      <c r="BQ163" s="671" t="e">
        <f t="shared" ref="BQ163:BQ226" si="138">BR163*L163</f>
        <v>#DIV/0!</v>
      </c>
      <c r="BR163" s="681" t="e">
        <f t="shared" si="106"/>
        <v>#DIV/0!</v>
      </c>
      <c r="BS163" s="698" t="e">
        <f t="shared" ref="BS163:BS226" si="139">BT163*L163</f>
        <v>#DIV/0!</v>
      </c>
      <c r="BT163" s="683" t="e">
        <f t="shared" si="107"/>
        <v>#DIV/0!</v>
      </c>
      <c r="BV163" s="684" t="e">
        <f t="shared" ref="BV163:BV226" si="140">AG163</f>
        <v>#DIV/0!</v>
      </c>
      <c r="BW163" s="685">
        <f t="shared" si="108"/>
        <v>0</v>
      </c>
      <c r="BX163" s="685" t="e">
        <f t="shared" si="109"/>
        <v>#DIV/0!</v>
      </c>
      <c r="BY163" s="149">
        <f t="shared" ref="BY163:BY226" si="141">CL163</f>
        <v>1</v>
      </c>
      <c r="BZ163" s="686" t="e">
        <f t="shared" si="110"/>
        <v>#DIV/0!</v>
      </c>
      <c r="CA163" s="11"/>
      <c r="CB163" s="11"/>
      <c r="CC163" s="11"/>
      <c r="CD163" s="11"/>
      <c r="CE163" s="11"/>
      <c r="CF163" s="11"/>
      <c r="CG163" s="11"/>
      <c r="CH163" s="11"/>
      <c r="CI163" s="699">
        <f t="shared" ref="CI163:CI226" si="142">X163</f>
        <v>0</v>
      </c>
      <c r="CJ163" s="700">
        <f t="shared" ref="CJ163:CJ226" si="143">U163</f>
        <v>0</v>
      </c>
      <c r="CK163" s="700">
        <f t="shared" ref="CK163:CK174" si="144">CI163-CJ163</f>
        <v>0</v>
      </c>
      <c r="CL163" s="149">
        <v>1</v>
      </c>
      <c r="CM163" s="687">
        <f t="shared" si="111"/>
        <v>0</v>
      </c>
      <c r="CN163" s="11"/>
      <c r="CO163" s="11"/>
      <c r="CP163" s="11"/>
      <c r="CQ163" s="11"/>
      <c r="CR163" s="11"/>
      <c r="CS163" s="11"/>
      <c r="CT163" s="11"/>
    </row>
    <row r="164" spans="2:98" s="660" customFormat="1">
      <c r="B164" s="688"/>
      <c r="C164" s="689">
        <v>130</v>
      </c>
      <c r="D164" s="690"/>
      <c r="E164" s="690"/>
      <c r="F164" s="691"/>
      <c r="G164" s="691"/>
      <c r="H164" s="692"/>
      <c r="I164" s="692"/>
      <c r="J164" s="692"/>
      <c r="K164" s="692"/>
      <c r="L164" s="692"/>
      <c r="M164" s="654"/>
      <c r="N164" s="654"/>
      <c r="O164" s="654"/>
      <c r="P164" s="654"/>
      <c r="Q164" s="654"/>
      <c r="R164" s="654"/>
      <c r="S164" s="654"/>
      <c r="T164" s="654">
        <f t="shared" si="124"/>
        <v>0</v>
      </c>
      <c r="U164" s="654">
        <f t="shared" si="125"/>
        <v>0</v>
      </c>
      <c r="V164" s="655" t="e">
        <f t="shared" si="22"/>
        <v>#DIV/0!</v>
      </c>
      <c r="W164" s="656"/>
      <c r="X164" s="657"/>
      <c r="Y164" s="658"/>
      <c r="Z164" s="659" t="e">
        <f t="shared" si="126"/>
        <v>#DIV/0!</v>
      </c>
      <c r="AB164" s="661" t="e">
        <f t="shared" ref="AB164:AB227" si="145">AC164*L164</f>
        <v>#DIV/0!</v>
      </c>
      <c r="AC164" s="241" t="e">
        <f>V164/(1-AD33)+N("This is a comment: cell U points to Cost+Int per Unit cell")</f>
        <v>#DIV/0!</v>
      </c>
      <c r="AD164" s="662" t="e">
        <f t="shared" ref="AD164:AD227" si="146">(AB164-U164)/AB164</f>
        <v>#DIV/0!</v>
      </c>
      <c r="AE164" s="11"/>
      <c r="AF164" s="663" t="e">
        <f t="shared" ref="AF164:AF227" si="147">(AG164-U164)/AG164</f>
        <v>#DIV/0!</v>
      </c>
      <c r="AG164" s="664" t="e">
        <f t="shared" ref="AG164:AG227" si="148">AH164*L164</f>
        <v>#DIV/0!</v>
      </c>
      <c r="AH164" s="664" t="e">
        <f t="shared" ref="AH164:AH227" si="149">MROUND(AC164,0.005)</f>
        <v>#DIV/0!</v>
      </c>
      <c r="AJ164" s="693" t="e">
        <f t="shared" si="127"/>
        <v>#DIV/0!</v>
      </c>
      <c r="AK164" s="656"/>
      <c r="AL164" s="327"/>
      <c r="AM164" s="150"/>
      <c r="AO164" s="694"/>
      <c r="AP164" s="668" t="e">
        <f t="shared" ref="AP164:AP227" si="150">AO164/L164</f>
        <v>#DIV/0!</v>
      </c>
      <c r="AR164" s="669">
        <v>0</v>
      </c>
      <c r="AS164" s="670">
        <v>0</v>
      </c>
      <c r="AT164" s="671">
        <v>0</v>
      </c>
      <c r="AU164" s="672">
        <v>0</v>
      </c>
      <c r="AV164" s="11"/>
      <c r="AW164" s="327"/>
      <c r="AX164" s="696"/>
      <c r="AY164" s="327"/>
      <c r="AZ164" s="150"/>
      <c r="BA164" s="11"/>
      <c r="BB164" s="675">
        <v>0</v>
      </c>
      <c r="BC164" s="676" t="e">
        <f t="shared" si="128"/>
        <v>#DIV/0!</v>
      </c>
      <c r="BD164" s="677" t="e">
        <f t="shared" si="129"/>
        <v>#DIV/0!</v>
      </c>
      <c r="BE164" s="658" t="e">
        <f t="shared" si="130"/>
        <v>#DIV/0!</v>
      </c>
      <c r="BF164" s="675">
        <v>0</v>
      </c>
      <c r="BG164" s="676" t="e">
        <f t="shared" si="131"/>
        <v>#DIV/0!</v>
      </c>
      <c r="BH164" s="677" t="e">
        <f t="shared" si="132"/>
        <v>#DIV/0!</v>
      </c>
      <c r="BI164" s="697" t="e">
        <f t="shared" si="133"/>
        <v>#DIV/0!</v>
      </c>
      <c r="BJ164" s="675">
        <v>0</v>
      </c>
      <c r="BK164" s="676" t="e">
        <f t="shared" si="134"/>
        <v>#DIV/0!</v>
      </c>
      <c r="BL164" s="677" t="e">
        <f t="shared" si="135"/>
        <v>#DIV/0!</v>
      </c>
      <c r="BM164" s="164" t="e">
        <f t="shared" si="136"/>
        <v>#DIV/0!</v>
      </c>
      <c r="BN164" s="11"/>
      <c r="BO164" s="669" t="e">
        <f t="shared" si="137"/>
        <v>#DIV/0!</v>
      </c>
      <c r="BP164" s="670" t="e">
        <f t="shared" ref="BP164:BP227" si="151">MROUND(BE164,0.005)</f>
        <v>#DIV/0!</v>
      </c>
      <c r="BQ164" s="671" t="e">
        <f t="shared" si="138"/>
        <v>#DIV/0!</v>
      </c>
      <c r="BR164" s="681" t="e">
        <f t="shared" ref="BR164:BR227" si="152">MROUND(BI164,0.005)</f>
        <v>#DIV/0!</v>
      </c>
      <c r="BS164" s="698" t="e">
        <f t="shared" si="139"/>
        <v>#DIV/0!</v>
      </c>
      <c r="BT164" s="683" t="e">
        <f t="shared" ref="BT164:BT227" si="153">MROUND(BM164,0.005)</f>
        <v>#DIV/0!</v>
      </c>
      <c r="BV164" s="684" t="e">
        <f t="shared" si="140"/>
        <v>#DIV/0!</v>
      </c>
      <c r="BW164" s="685">
        <f t="shared" ref="BW164:BW227" si="154">U164</f>
        <v>0</v>
      </c>
      <c r="BX164" s="685" t="e">
        <f t="shared" ref="BX164:BX227" si="155">BV164-BW164</f>
        <v>#DIV/0!</v>
      </c>
      <c r="BY164" s="149">
        <f t="shared" si="141"/>
        <v>1</v>
      </c>
      <c r="BZ164" s="686" t="e">
        <f t="shared" ref="BZ164:BZ227" si="156">BX164*BY164</f>
        <v>#DIV/0!</v>
      </c>
      <c r="CA164" s="11"/>
      <c r="CB164" s="11"/>
      <c r="CC164" s="11"/>
      <c r="CD164" s="11"/>
      <c r="CE164" s="11"/>
      <c r="CF164" s="11"/>
      <c r="CG164" s="11"/>
      <c r="CH164" s="11"/>
      <c r="CI164" s="699">
        <f t="shared" si="142"/>
        <v>0</v>
      </c>
      <c r="CJ164" s="700">
        <f t="shared" si="143"/>
        <v>0</v>
      </c>
      <c r="CK164" s="700">
        <f t="shared" si="144"/>
        <v>0</v>
      </c>
      <c r="CL164" s="149">
        <v>1</v>
      </c>
      <c r="CM164" s="687">
        <f t="shared" ref="CM164:CM227" si="157">CK164*CL164</f>
        <v>0</v>
      </c>
      <c r="CN164" s="11"/>
      <c r="CO164" s="11"/>
      <c r="CP164" s="11"/>
      <c r="CQ164" s="11"/>
      <c r="CR164" s="11"/>
      <c r="CS164" s="11"/>
      <c r="CT164" s="11"/>
    </row>
    <row r="165" spans="2:98" s="11" customFormat="1" ht="16.5" customHeight="1">
      <c r="B165" s="688"/>
      <c r="C165" s="689">
        <v>131</v>
      </c>
      <c r="D165" s="690"/>
      <c r="E165" s="690"/>
      <c r="F165" s="691"/>
      <c r="G165" s="691"/>
      <c r="H165" s="692"/>
      <c r="I165" s="692"/>
      <c r="J165" s="692"/>
      <c r="K165" s="692"/>
      <c r="L165" s="692"/>
      <c r="M165" s="654"/>
      <c r="N165" s="654"/>
      <c r="O165" s="654"/>
      <c r="P165" s="654"/>
      <c r="Q165" s="654"/>
      <c r="R165" s="654"/>
      <c r="S165" s="654"/>
      <c r="T165" s="654">
        <f>SUM(M165:S165)</f>
        <v>0</v>
      </c>
      <c r="U165" s="654">
        <f>(SUM(M165:S165))*1.006</f>
        <v>0</v>
      </c>
      <c r="V165" s="655" t="e">
        <f t="shared" si="22"/>
        <v>#DIV/0!</v>
      </c>
      <c r="W165" s="656"/>
      <c r="X165" s="657"/>
      <c r="Y165" s="658"/>
      <c r="Z165" s="659" t="e">
        <f t="shared" si="126"/>
        <v>#DIV/0!</v>
      </c>
      <c r="AB165" s="661" t="e">
        <f t="shared" si="145"/>
        <v>#DIV/0!</v>
      </c>
      <c r="AC165" s="241" t="e">
        <f>V165/(1-AD33)+N("This is a comment: cell U points to Cost+Int per Unit cell")</f>
        <v>#DIV/0!</v>
      </c>
      <c r="AD165" s="662" t="e">
        <f t="shared" si="146"/>
        <v>#DIV/0!</v>
      </c>
      <c r="AF165" s="663" t="e">
        <f t="shared" si="147"/>
        <v>#DIV/0!</v>
      </c>
      <c r="AG165" s="664" t="e">
        <f t="shared" si="148"/>
        <v>#DIV/0!</v>
      </c>
      <c r="AH165" s="664" t="e">
        <f t="shared" si="149"/>
        <v>#DIV/0!</v>
      </c>
      <c r="AJ165" s="693" t="e">
        <f t="shared" si="127"/>
        <v>#DIV/0!</v>
      </c>
      <c r="AK165" s="656"/>
      <c r="AL165" s="327"/>
      <c r="AM165" s="150"/>
      <c r="AO165" s="694"/>
      <c r="AP165" s="668" t="e">
        <f t="shared" si="150"/>
        <v>#DIV/0!</v>
      </c>
      <c r="AR165" s="669">
        <v>0</v>
      </c>
      <c r="AS165" s="670">
        <v>0</v>
      </c>
      <c r="AT165" s="671">
        <v>0</v>
      </c>
      <c r="AU165" s="672">
        <v>0</v>
      </c>
      <c r="AW165" s="327"/>
      <c r="AX165" s="696"/>
      <c r="AY165" s="327"/>
      <c r="AZ165" s="150"/>
      <c r="BB165" s="675">
        <v>0</v>
      </c>
      <c r="BC165" s="676" t="e">
        <f t="shared" si="128"/>
        <v>#DIV/0!</v>
      </c>
      <c r="BD165" s="677" t="e">
        <f t="shared" si="129"/>
        <v>#DIV/0!</v>
      </c>
      <c r="BE165" s="658" t="e">
        <f t="shared" si="130"/>
        <v>#DIV/0!</v>
      </c>
      <c r="BF165" s="675">
        <v>0</v>
      </c>
      <c r="BG165" s="676" t="e">
        <f t="shared" si="131"/>
        <v>#DIV/0!</v>
      </c>
      <c r="BH165" s="677" t="e">
        <f t="shared" si="132"/>
        <v>#DIV/0!</v>
      </c>
      <c r="BI165" s="697" t="e">
        <f t="shared" si="133"/>
        <v>#DIV/0!</v>
      </c>
      <c r="BJ165" s="675">
        <v>0</v>
      </c>
      <c r="BK165" s="676" t="e">
        <f t="shared" si="134"/>
        <v>#DIV/0!</v>
      </c>
      <c r="BL165" s="677" t="e">
        <f t="shared" si="135"/>
        <v>#DIV/0!</v>
      </c>
      <c r="BM165" s="164" t="e">
        <f t="shared" si="136"/>
        <v>#DIV/0!</v>
      </c>
      <c r="BO165" s="669" t="e">
        <f t="shared" si="137"/>
        <v>#DIV/0!</v>
      </c>
      <c r="BP165" s="670" t="e">
        <f t="shared" si="151"/>
        <v>#DIV/0!</v>
      </c>
      <c r="BQ165" s="671" t="e">
        <f t="shared" si="138"/>
        <v>#DIV/0!</v>
      </c>
      <c r="BR165" s="681" t="e">
        <f t="shared" si="152"/>
        <v>#DIV/0!</v>
      </c>
      <c r="BS165" s="698" t="e">
        <f t="shared" si="139"/>
        <v>#DIV/0!</v>
      </c>
      <c r="BT165" s="683" t="e">
        <f t="shared" si="153"/>
        <v>#DIV/0!</v>
      </c>
      <c r="BV165" s="684" t="e">
        <f t="shared" si="140"/>
        <v>#DIV/0!</v>
      </c>
      <c r="BW165" s="685">
        <f t="shared" si="154"/>
        <v>0</v>
      </c>
      <c r="BX165" s="685" t="e">
        <f t="shared" si="155"/>
        <v>#DIV/0!</v>
      </c>
      <c r="BY165" s="149">
        <f t="shared" si="141"/>
        <v>1</v>
      </c>
      <c r="BZ165" s="686" t="e">
        <f t="shared" si="156"/>
        <v>#DIV/0!</v>
      </c>
      <c r="CI165" s="699">
        <f t="shared" si="142"/>
        <v>0</v>
      </c>
      <c r="CJ165" s="700">
        <f t="shared" si="143"/>
        <v>0</v>
      </c>
      <c r="CK165" s="700">
        <f t="shared" si="144"/>
        <v>0</v>
      </c>
      <c r="CL165" s="149">
        <v>1</v>
      </c>
      <c r="CM165" s="687">
        <f t="shared" si="157"/>
        <v>0</v>
      </c>
    </row>
    <row r="166" spans="2:98" s="11" customFormat="1">
      <c r="B166" s="688"/>
      <c r="C166" s="689">
        <v>132</v>
      </c>
      <c r="D166" s="690"/>
      <c r="E166" s="690"/>
      <c r="F166" s="691"/>
      <c r="G166" s="691"/>
      <c r="H166" s="692"/>
      <c r="I166" s="692"/>
      <c r="J166" s="692"/>
      <c r="K166" s="692"/>
      <c r="L166" s="692"/>
      <c r="M166" s="654"/>
      <c r="N166" s="654"/>
      <c r="O166" s="654"/>
      <c r="P166" s="654"/>
      <c r="Q166" s="654"/>
      <c r="R166" s="654"/>
      <c r="S166" s="654"/>
      <c r="T166" s="654">
        <f t="shared" ref="T166:T177" si="158">SUM(M166:S166)</f>
        <v>0</v>
      </c>
      <c r="U166" s="654">
        <f t="shared" ref="U166:U177" si="159">(SUM(M166:S166))*1.006</f>
        <v>0</v>
      </c>
      <c r="V166" s="655" t="e">
        <f t="shared" si="22"/>
        <v>#DIV/0!</v>
      </c>
      <c r="W166" s="656"/>
      <c r="X166" s="657"/>
      <c r="Y166" s="658"/>
      <c r="Z166" s="659" t="e">
        <f t="shared" si="126"/>
        <v>#DIV/0!</v>
      </c>
      <c r="AB166" s="661" t="e">
        <f t="shared" si="145"/>
        <v>#DIV/0!</v>
      </c>
      <c r="AC166" s="241" t="e">
        <f>V166/(1-AD33)+N("This is a comment: cell U points to Cost+Int per Unit cell")</f>
        <v>#DIV/0!</v>
      </c>
      <c r="AD166" s="662" t="e">
        <f t="shared" si="146"/>
        <v>#DIV/0!</v>
      </c>
      <c r="AF166" s="663" t="e">
        <f t="shared" si="147"/>
        <v>#DIV/0!</v>
      </c>
      <c r="AG166" s="664" t="e">
        <f t="shared" si="148"/>
        <v>#DIV/0!</v>
      </c>
      <c r="AH166" s="664" t="e">
        <f t="shared" si="149"/>
        <v>#DIV/0!</v>
      </c>
      <c r="AJ166" s="693" t="e">
        <f t="shared" si="127"/>
        <v>#DIV/0!</v>
      </c>
      <c r="AK166" s="656"/>
      <c r="AL166" s="327"/>
      <c r="AM166" s="150"/>
      <c r="AO166" s="694"/>
      <c r="AP166" s="668" t="e">
        <f t="shared" si="150"/>
        <v>#DIV/0!</v>
      </c>
      <c r="AR166" s="669">
        <v>0</v>
      </c>
      <c r="AS166" s="670">
        <v>0</v>
      </c>
      <c r="AT166" s="671">
        <v>0</v>
      </c>
      <c r="AU166" s="672">
        <v>0</v>
      </c>
      <c r="AW166" s="327"/>
      <c r="AX166" s="696"/>
      <c r="AY166" s="327"/>
      <c r="AZ166" s="150"/>
      <c r="BB166" s="675">
        <v>0</v>
      </c>
      <c r="BC166" s="676" t="e">
        <f t="shared" si="128"/>
        <v>#DIV/0!</v>
      </c>
      <c r="BD166" s="677" t="e">
        <f t="shared" si="129"/>
        <v>#DIV/0!</v>
      </c>
      <c r="BE166" s="658" t="e">
        <f t="shared" si="130"/>
        <v>#DIV/0!</v>
      </c>
      <c r="BF166" s="675">
        <v>0</v>
      </c>
      <c r="BG166" s="676" t="e">
        <f t="shared" si="131"/>
        <v>#DIV/0!</v>
      </c>
      <c r="BH166" s="677" t="e">
        <f t="shared" si="132"/>
        <v>#DIV/0!</v>
      </c>
      <c r="BI166" s="697" t="e">
        <f t="shared" si="133"/>
        <v>#DIV/0!</v>
      </c>
      <c r="BJ166" s="675">
        <v>0</v>
      </c>
      <c r="BK166" s="676" t="e">
        <f t="shared" si="134"/>
        <v>#DIV/0!</v>
      </c>
      <c r="BL166" s="677" t="e">
        <f t="shared" si="135"/>
        <v>#DIV/0!</v>
      </c>
      <c r="BM166" s="164" t="e">
        <f t="shared" si="136"/>
        <v>#DIV/0!</v>
      </c>
      <c r="BO166" s="669" t="e">
        <f t="shared" si="137"/>
        <v>#DIV/0!</v>
      </c>
      <c r="BP166" s="670" t="e">
        <f t="shared" si="151"/>
        <v>#DIV/0!</v>
      </c>
      <c r="BQ166" s="671" t="e">
        <f t="shared" si="138"/>
        <v>#DIV/0!</v>
      </c>
      <c r="BR166" s="681" t="e">
        <f t="shared" si="152"/>
        <v>#DIV/0!</v>
      </c>
      <c r="BS166" s="698" t="e">
        <f t="shared" si="139"/>
        <v>#DIV/0!</v>
      </c>
      <c r="BT166" s="683" t="e">
        <f t="shared" si="153"/>
        <v>#DIV/0!</v>
      </c>
      <c r="BV166" s="684" t="e">
        <f t="shared" si="140"/>
        <v>#DIV/0!</v>
      </c>
      <c r="BW166" s="685">
        <f t="shared" si="154"/>
        <v>0</v>
      </c>
      <c r="BX166" s="685" t="e">
        <f t="shared" si="155"/>
        <v>#DIV/0!</v>
      </c>
      <c r="BY166" s="149">
        <f t="shared" si="141"/>
        <v>1</v>
      </c>
      <c r="BZ166" s="686" t="e">
        <f t="shared" si="156"/>
        <v>#DIV/0!</v>
      </c>
      <c r="CI166" s="699">
        <f t="shared" si="142"/>
        <v>0</v>
      </c>
      <c r="CJ166" s="700">
        <f t="shared" si="143"/>
        <v>0</v>
      </c>
      <c r="CK166" s="700">
        <f t="shared" si="144"/>
        <v>0</v>
      </c>
      <c r="CL166" s="149">
        <v>1</v>
      </c>
      <c r="CM166" s="687">
        <f t="shared" si="157"/>
        <v>0</v>
      </c>
    </row>
    <row r="167" spans="2:98" s="11" customFormat="1">
      <c r="B167" s="688"/>
      <c r="C167" s="689">
        <v>133</v>
      </c>
      <c r="D167" s="690"/>
      <c r="E167" s="690"/>
      <c r="F167" s="691"/>
      <c r="G167" s="691"/>
      <c r="H167" s="692"/>
      <c r="I167" s="692"/>
      <c r="J167" s="692"/>
      <c r="K167" s="692"/>
      <c r="L167" s="692"/>
      <c r="M167" s="654"/>
      <c r="N167" s="654"/>
      <c r="O167" s="654"/>
      <c r="P167" s="654"/>
      <c r="Q167" s="654"/>
      <c r="R167" s="654"/>
      <c r="S167" s="654"/>
      <c r="T167" s="654">
        <f t="shared" si="158"/>
        <v>0</v>
      </c>
      <c r="U167" s="654">
        <f t="shared" si="159"/>
        <v>0</v>
      </c>
      <c r="V167" s="655" t="e">
        <f t="shared" si="22"/>
        <v>#DIV/0!</v>
      </c>
      <c r="W167" s="656"/>
      <c r="X167" s="657"/>
      <c r="Y167" s="658"/>
      <c r="Z167" s="659" t="e">
        <f t="shared" si="126"/>
        <v>#DIV/0!</v>
      </c>
      <c r="AB167" s="661" t="e">
        <f t="shared" si="145"/>
        <v>#DIV/0!</v>
      </c>
      <c r="AC167" s="241" t="e">
        <f>V167/(1-AD33)+N("This is a comment: cell U points to Cost+Int per Unit cell")</f>
        <v>#DIV/0!</v>
      </c>
      <c r="AD167" s="662" t="e">
        <f t="shared" si="146"/>
        <v>#DIV/0!</v>
      </c>
      <c r="AF167" s="663" t="e">
        <f t="shared" si="147"/>
        <v>#DIV/0!</v>
      </c>
      <c r="AG167" s="664" t="e">
        <f t="shared" si="148"/>
        <v>#DIV/0!</v>
      </c>
      <c r="AH167" s="664" t="e">
        <f t="shared" si="149"/>
        <v>#DIV/0!</v>
      </c>
      <c r="AJ167" s="693" t="e">
        <f t="shared" si="127"/>
        <v>#DIV/0!</v>
      </c>
      <c r="AK167" s="656"/>
      <c r="AL167" s="327"/>
      <c r="AM167" s="150"/>
      <c r="AO167" s="694"/>
      <c r="AP167" s="668" t="e">
        <f t="shared" si="150"/>
        <v>#DIV/0!</v>
      </c>
      <c r="AR167" s="669">
        <v>0</v>
      </c>
      <c r="AS167" s="670">
        <v>0</v>
      </c>
      <c r="AT167" s="671">
        <v>0</v>
      </c>
      <c r="AU167" s="672">
        <v>0</v>
      </c>
      <c r="AW167" s="327"/>
      <c r="AX167" s="696"/>
      <c r="AY167" s="327"/>
      <c r="AZ167" s="150"/>
      <c r="BB167" s="675">
        <v>0</v>
      </c>
      <c r="BC167" s="676" t="e">
        <f t="shared" si="128"/>
        <v>#DIV/0!</v>
      </c>
      <c r="BD167" s="677" t="e">
        <f t="shared" si="129"/>
        <v>#DIV/0!</v>
      </c>
      <c r="BE167" s="658" t="e">
        <f t="shared" si="130"/>
        <v>#DIV/0!</v>
      </c>
      <c r="BF167" s="675">
        <v>0</v>
      </c>
      <c r="BG167" s="676" t="e">
        <f t="shared" si="131"/>
        <v>#DIV/0!</v>
      </c>
      <c r="BH167" s="677" t="e">
        <f t="shared" si="132"/>
        <v>#DIV/0!</v>
      </c>
      <c r="BI167" s="697" t="e">
        <f t="shared" si="133"/>
        <v>#DIV/0!</v>
      </c>
      <c r="BJ167" s="675">
        <v>0</v>
      </c>
      <c r="BK167" s="676" t="e">
        <f t="shared" si="134"/>
        <v>#DIV/0!</v>
      </c>
      <c r="BL167" s="677" t="e">
        <f t="shared" si="135"/>
        <v>#DIV/0!</v>
      </c>
      <c r="BM167" s="164" t="e">
        <f t="shared" si="136"/>
        <v>#DIV/0!</v>
      </c>
      <c r="BO167" s="669" t="e">
        <f t="shared" si="137"/>
        <v>#DIV/0!</v>
      </c>
      <c r="BP167" s="670" t="e">
        <f t="shared" si="151"/>
        <v>#DIV/0!</v>
      </c>
      <c r="BQ167" s="671" t="e">
        <f t="shared" si="138"/>
        <v>#DIV/0!</v>
      </c>
      <c r="BR167" s="681" t="e">
        <f t="shared" si="152"/>
        <v>#DIV/0!</v>
      </c>
      <c r="BS167" s="698" t="e">
        <f t="shared" si="139"/>
        <v>#DIV/0!</v>
      </c>
      <c r="BT167" s="683" t="e">
        <f t="shared" si="153"/>
        <v>#DIV/0!</v>
      </c>
      <c r="BV167" s="684" t="e">
        <f t="shared" si="140"/>
        <v>#DIV/0!</v>
      </c>
      <c r="BW167" s="685">
        <f t="shared" si="154"/>
        <v>0</v>
      </c>
      <c r="BX167" s="685" t="e">
        <f t="shared" si="155"/>
        <v>#DIV/0!</v>
      </c>
      <c r="BY167" s="149">
        <f t="shared" si="141"/>
        <v>1</v>
      </c>
      <c r="BZ167" s="686" t="e">
        <f t="shared" si="156"/>
        <v>#DIV/0!</v>
      </c>
      <c r="CI167" s="699">
        <f t="shared" si="142"/>
        <v>0</v>
      </c>
      <c r="CJ167" s="700">
        <f t="shared" si="143"/>
        <v>0</v>
      </c>
      <c r="CK167" s="700">
        <f t="shared" si="144"/>
        <v>0</v>
      </c>
      <c r="CL167" s="149">
        <v>1</v>
      </c>
      <c r="CM167" s="687">
        <f t="shared" si="157"/>
        <v>0</v>
      </c>
    </row>
    <row r="168" spans="2:98" s="11" customFormat="1">
      <c r="B168" s="688"/>
      <c r="C168" s="689">
        <v>134</v>
      </c>
      <c r="D168" s="690"/>
      <c r="E168" s="690"/>
      <c r="F168" s="691"/>
      <c r="G168" s="691"/>
      <c r="H168" s="692"/>
      <c r="I168" s="692"/>
      <c r="J168" s="692"/>
      <c r="K168" s="692"/>
      <c r="L168" s="692"/>
      <c r="M168" s="654"/>
      <c r="N168" s="654"/>
      <c r="O168" s="654"/>
      <c r="P168" s="654"/>
      <c r="Q168" s="654"/>
      <c r="R168" s="654"/>
      <c r="S168" s="654"/>
      <c r="T168" s="654">
        <f t="shared" si="158"/>
        <v>0</v>
      </c>
      <c r="U168" s="654">
        <f t="shared" si="159"/>
        <v>0</v>
      </c>
      <c r="V168" s="655" t="e">
        <f t="shared" si="22"/>
        <v>#DIV/0!</v>
      </c>
      <c r="W168" s="656"/>
      <c r="X168" s="657"/>
      <c r="Y168" s="658"/>
      <c r="Z168" s="659" t="e">
        <f t="shared" si="126"/>
        <v>#DIV/0!</v>
      </c>
      <c r="AB168" s="661" t="e">
        <f t="shared" si="145"/>
        <v>#DIV/0!</v>
      </c>
      <c r="AC168" s="241" t="e">
        <f>V168/(1-AD33)+N("This is a comment: cell U points to Cost+Int per Unit cell")</f>
        <v>#DIV/0!</v>
      </c>
      <c r="AD168" s="662" t="e">
        <f t="shared" si="146"/>
        <v>#DIV/0!</v>
      </c>
      <c r="AF168" s="663" t="e">
        <f t="shared" si="147"/>
        <v>#DIV/0!</v>
      </c>
      <c r="AG168" s="664" t="e">
        <f t="shared" si="148"/>
        <v>#DIV/0!</v>
      </c>
      <c r="AH168" s="664" t="e">
        <f t="shared" si="149"/>
        <v>#DIV/0!</v>
      </c>
      <c r="AJ168" s="693" t="e">
        <f t="shared" si="127"/>
        <v>#DIV/0!</v>
      </c>
      <c r="AK168" s="656"/>
      <c r="AL168" s="327"/>
      <c r="AM168" s="150"/>
      <c r="AO168" s="694"/>
      <c r="AP168" s="668" t="e">
        <f t="shared" si="150"/>
        <v>#DIV/0!</v>
      </c>
      <c r="AR168" s="669">
        <v>0</v>
      </c>
      <c r="AS168" s="670">
        <v>0</v>
      </c>
      <c r="AT168" s="671">
        <v>0</v>
      </c>
      <c r="AU168" s="672">
        <v>0</v>
      </c>
      <c r="AW168" s="327"/>
      <c r="AX168" s="696"/>
      <c r="AY168" s="327"/>
      <c r="AZ168" s="150"/>
      <c r="BB168" s="675">
        <v>0</v>
      </c>
      <c r="BC168" s="676" t="e">
        <f t="shared" si="128"/>
        <v>#DIV/0!</v>
      </c>
      <c r="BD168" s="677" t="e">
        <f t="shared" si="129"/>
        <v>#DIV/0!</v>
      </c>
      <c r="BE168" s="658" t="e">
        <f t="shared" si="130"/>
        <v>#DIV/0!</v>
      </c>
      <c r="BF168" s="675">
        <v>0</v>
      </c>
      <c r="BG168" s="676" t="e">
        <f t="shared" si="131"/>
        <v>#DIV/0!</v>
      </c>
      <c r="BH168" s="677" t="e">
        <f t="shared" si="132"/>
        <v>#DIV/0!</v>
      </c>
      <c r="BI168" s="697" t="e">
        <f t="shared" si="133"/>
        <v>#DIV/0!</v>
      </c>
      <c r="BJ168" s="675">
        <v>0</v>
      </c>
      <c r="BK168" s="676" t="e">
        <f t="shared" si="134"/>
        <v>#DIV/0!</v>
      </c>
      <c r="BL168" s="677" t="e">
        <f t="shared" si="135"/>
        <v>#DIV/0!</v>
      </c>
      <c r="BM168" s="164" t="e">
        <f t="shared" si="136"/>
        <v>#DIV/0!</v>
      </c>
      <c r="BO168" s="669" t="e">
        <f t="shared" si="137"/>
        <v>#DIV/0!</v>
      </c>
      <c r="BP168" s="670" t="e">
        <f t="shared" si="151"/>
        <v>#DIV/0!</v>
      </c>
      <c r="BQ168" s="671" t="e">
        <f t="shared" si="138"/>
        <v>#DIV/0!</v>
      </c>
      <c r="BR168" s="681" t="e">
        <f t="shared" si="152"/>
        <v>#DIV/0!</v>
      </c>
      <c r="BS168" s="698" t="e">
        <f t="shared" si="139"/>
        <v>#DIV/0!</v>
      </c>
      <c r="BT168" s="683" t="e">
        <f t="shared" si="153"/>
        <v>#DIV/0!</v>
      </c>
      <c r="BV168" s="684" t="e">
        <f t="shared" si="140"/>
        <v>#DIV/0!</v>
      </c>
      <c r="BW168" s="685">
        <f t="shared" si="154"/>
        <v>0</v>
      </c>
      <c r="BX168" s="685" t="e">
        <f t="shared" si="155"/>
        <v>#DIV/0!</v>
      </c>
      <c r="BY168" s="149">
        <f t="shared" si="141"/>
        <v>1</v>
      </c>
      <c r="BZ168" s="686" t="e">
        <f t="shared" si="156"/>
        <v>#DIV/0!</v>
      </c>
      <c r="CI168" s="699">
        <f t="shared" si="142"/>
        <v>0</v>
      </c>
      <c r="CJ168" s="700">
        <f t="shared" si="143"/>
        <v>0</v>
      </c>
      <c r="CK168" s="700">
        <f t="shared" si="144"/>
        <v>0</v>
      </c>
      <c r="CL168" s="149">
        <v>1</v>
      </c>
      <c r="CM168" s="687">
        <f t="shared" si="157"/>
        <v>0</v>
      </c>
    </row>
    <row r="169" spans="2:98" s="11" customFormat="1">
      <c r="B169" s="688"/>
      <c r="C169" s="689">
        <v>135</v>
      </c>
      <c r="D169" s="690"/>
      <c r="E169" s="690"/>
      <c r="F169" s="691"/>
      <c r="G169" s="691"/>
      <c r="H169" s="692"/>
      <c r="I169" s="692"/>
      <c r="J169" s="692"/>
      <c r="K169" s="692"/>
      <c r="L169" s="692"/>
      <c r="M169" s="654"/>
      <c r="N169" s="654"/>
      <c r="O169" s="654"/>
      <c r="P169" s="654"/>
      <c r="Q169" s="654"/>
      <c r="R169" s="654"/>
      <c r="S169" s="654"/>
      <c r="T169" s="654">
        <f t="shared" si="158"/>
        <v>0</v>
      </c>
      <c r="U169" s="654">
        <f t="shared" si="159"/>
        <v>0</v>
      </c>
      <c r="V169" s="655" t="e">
        <f t="shared" si="22"/>
        <v>#DIV/0!</v>
      </c>
      <c r="W169" s="656"/>
      <c r="X169" s="657"/>
      <c r="Y169" s="658"/>
      <c r="Z169" s="659" t="e">
        <f t="shared" si="126"/>
        <v>#DIV/0!</v>
      </c>
      <c r="AB169" s="661" t="e">
        <f t="shared" si="145"/>
        <v>#DIV/0!</v>
      </c>
      <c r="AC169" s="241" t="e">
        <f>V169/(1-AD33)+N("This is a comment: cell U points to Cost+Int per Unit cell")</f>
        <v>#DIV/0!</v>
      </c>
      <c r="AD169" s="662" t="e">
        <f t="shared" si="146"/>
        <v>#DIV/0!</v>
      </c>
      <c r="AF169" s="663" t="e">
        <f t="shared" si="147"/>
        <v>#DIV/0!</v>
      </c>
      <c r="AG169" s="664" t="e">
        <f t="shared" si="148"/>
        <v>#DIV/0!</v>
      </c>
      <c r="AH169" s="664" t="e">
        <f t="shared" si="149"/>
        <v>#DIV/0!</v>
      </c>
      <c r="AJ169" s="693" t="e">
        <f t="shared" si="127"/>
        <v>#DIV/0!</v>
      </c>
      <c r="AK169" s="656"/>
      <c r="AL169" s="327"/>
      <c r="AM169" s="150"/>
      <c r="AO169" s="694"/>
      <c r="AP169" s="668" t="e">
        <f t="shared" si="150"/>
        <v>#DIV/0!</v>
      </c>
      <c r="AR169" s="669">
        <v>0</v>
      </c>
      <c r="AS169" s="670">
        <v>0</v>
      </c>
      <c r="AT169" s="671">
        <v>0</v>
      </c>
      <c r="AU169" s="672">
        <v>0</v>
      </c>
      <c r="AW169" s="327"/>
      <c r="AX169" s="696"/>
      <c r="AY169" s="327"/>
      <c r="AZ169" s="150"/>
      <c r="BB169" s="675">
        <v>0</v>
      </c>
      <c r="BC169" s="676" t="e">
        <f t="shared" si="128"/>
        <v>#DIV/0!</v>
      </c>
      <c r="BD169" s="677" t="e">
        <f t="shared" si="129"/>
        <v>#DIV/0!</v>
      </c>
      <c r="BE169" s="658" t="e">
        <f t="shared" si="130"/>
        <v>#DIV/0!</v>
      </c>
      <c r="BF169" s="675">
        <v>0</v>
      </c>
      <c r="BG169" s="676" t="e">
        <f t="shared" si="131"/>
        <v>#DIV/0!</v>
      </c>
      <c r="BH169" s="677" t="e">
        <f t="shared" si="132"/>
        <v>#DIV/0!</v>
      </c>
      <c r="BI169" s="697" t="e">
        <f t="shared" si="133"/>
        <v>#DIV/0!</v>
      </c>
      <c r="BJ169" s="675">
        <v>0</v>
      </c>
      <c r="BK169" s="676" t="e">
        <f t="shared" si="134"/>
        <v>#DIV/0!</v>
      </c>
      <c r="BL169" s="677" t="e">
        <f t="shared" si="135"/>
        <v>#DIV/0!</v>
      </c>
      <c r="BM169" s="164" t="e">
        <f t="shared" si="136"/>
        <v>#DIV/0!</v>
      </c>
      <c r="BO169" s="669" t="e">
        <f t="shared" si="137"/>
        <v>#DIV/0!</v>
      </c>
      <c r="BP169" s="670" t="e">
        <f t="shared" si="151"/>
        <v>#DIV/0!</v>
      </c>
      <c r="BQ169" s="671" t="e">
        <f t="shared" si="138"/>
        <v>#DIV/0!</v>
      </c>
      <c r="BR169" s="681" t="e">
        <f t="shared" si="152"/>
        <v>#DIV/0!</v>
      </c>
      <c r="BS169" s="698" t="e">
        <f t="shared" si="139"/>
        <v>#DIV/0!</v>
      </c>
      <c r="BT169" s="683" t="e">
        <f t="shared" si="153"/>
        <v>#DIV/0!</v>
      </c>
      <c r="BV169" s="684" t="e">
        <f t="shared" si="140"/>
        <v>#DIV/0!</v>
      </c>
      <c r="BW169" s="685">
        <f t="shared" si="154"/>
        <v>0</v>
      </c>
      <c r="BX169" s="685" t="e">
        <f t="shared" si="155"/>
        <v>#DIV/0!</v>
      </c>
      <c r="BY169" s="149">
        <f t="shared" si="141"/>
        <v>1</v>
      </c>
      <c r="BZ169" s="686" t="e">
        <f t="shared" si="156"/>
        <v>#DIV/0!</v>
      </c>
      <c r="CI169" s="699">
        <f t="shared" si="142"/>
        <v>0</v>
      </c>
      <c r="CJ169" s="700">
        <f t="shared" si="143"/>
        <v>0</v>
      </c>
      <c r="CK169" s="700">
        <f t="shared" si="144"/>
        <v>0</v>
      </c>
      <c r="CL169" s="149">
        <v>1</v>
      </c>
      <c r="CM169" s="687">
        <f t="shared" si="157"/>
        <v>0</v>
      </c>
    </row>
    <row r="170" spans="2:98" s="11" customFormat="1">
      <c r="B170" s="688"/>
      <c r="C170" s="689">
        <v>136</v>
      </c>
      <c r="D170" s="690"/>
      <c r="E170" s="651"/>
      <c r="F170" s="691"/>
      <c r="G170" s="691"/>
      <c r="H170" s="692"/>
      <c r="I170" s="692"/>
      <c r="J170" s="692"/>
      <c r="K170" s="692"/>
      <c r="L170" s="692"/>
      <c r="M170" s="654"/>
      <c r="N170" s="654"/>
      <c r="O170" s="654"/>
      <c r="P170" s="654"/>
      <c r="Q170" s="654"/>
      <c r="R170" s="654"/>
      <c r="S170" s="654"/>
      <c r="T170" s="654">
        <f t="shared" si="158"/>
        <v>0</v>
      </c>
      <c r="U170" s="654">
        <f t="shared" si="159"/>
        <v>0</v>
      </c>
      <c r="V170" s="655" t="e">
        <f t="shared" si="22"/>
        <v>#DIV/0!</v>
      </c>
      <c r="W170" s="656"/>
      <c r="X170" s="657"/>
      <c r="Y170" s="658"/>
      <c r="Z170" s="659" t="e">
        <f t="shared" si="126"/>
        <v>#DIV/0!</v>
      </c>
      <c r="AB170" s="661" t="e">
        <f t="shared" si="145"/>
        <v>#DIV/0!</v>
      </c>
      <c r="AC170" s="241" t="e">
        <f>V170/(1-AD33)+N("This is a comment: cell U points to Cost+Int per Unit cell")</f>
        <v>#DIV/0!</v>
      </c>
      <c r="AD170" s="662" t="e">
        <f t="shared" si="146"/>
        <v>#DIV/0!</v>
      </c>
      <c r="AF170" s="663" t="e">
        <f t="shared" si="147"/>
        <v>#DIV/0!</v>
      </c>
      <c r="AG170" s="664" t="e">
        <f t="shared" si="148"/>
        <v>#DIV/0!</v>
      </c>
      <c r="AH170" s="664" t="e">
        <f t="shared" si="149"/>
        <v>#DIV/0!</v>
      </c>
      <c r="AJ170" s="693" t="e">
        <f t="shared" si="127"/>
        <v>#DIV/0!</v>
      </c>
      <c r="AK170" s="656"/>
      <c r="AL170" s="327"/>
      <c r="AM170" s="150"/>
      <c r="AO170" s="694"/>
      <c r="AP170" s="668" t="e">
        <f t="shared" si="150"/>
        <v>#DIV/0!</v>
      </c>
      <c r="AR170" s="669">
        <v>0</v>
      </c>
      <c r="AS170" s="670">
        <v>0</v>
      </c>
      <c r="AT170" s="671">
        <v>0</v>
      </c>
      <c r="AU170" s="672">
        <v>0</v>
      </c>
      <c r="AW170" s="327"/>
      <c r="AX170" s="696"/>
      <c r="AY170" s="327"/>
      <c r="AZ170" s="150"/>
      <c r="BB170" s="675">
        <v>0</v>
      </c>
      <c r="BC170" s="676" t="e">
        <f t="shared" si="128"/>
        <v>#DIV/0!</v>
      </c>
      <c r="BD170" s="677" t="e">
        <f t="shared" si="129"/>
        <v>#DIV/0!</v>
      </c>
      <c r="BE170" s="658" t="e">
        <f t="shared" si="130"/>
        <v>#DIV/0!</v>
      </c>
      <c r="BF170" s="675">
        <v>0</v>
      </c>
      <c r="BG170" s="676" t="e">
        <f t="shared" si="131"/>
        <v>#DIV/0!</v>
      </c>
      <c r="BH170" s="677" t="e">
        <f t="shared" si="132"/>
        <v>#DIV/0!</v>
      </c>
      <c r="BI170" s="697" t="e">
        <f t="shared" si="133"/>
        <v>#DIV/0!</v>
      </c>
      <c r="BJ170" s="675">
        <v>0</v>
      </c>
      <c r="BK170" s="676" t="e">
        <f t="shared" si="134"/>
        <v>#DIV/0!</v>
      </c>
      <c r="BL170" s="677" t="e">
        <f t="shared" si="135"/>
        <v>#DIV/0!</v>
      </c>
      <c r="BM170" s="164" t="e">
        <f t="shared" si="136"/>
        <v>#DIV/0!</v>
      </c>
      <c r="BO170" s="669" t="e">
        <f t="shared" si="137"/>
        <v>#DIV/0!</v>
      </c>
      <c r="BP170" s="670" t="e">
        <f t="shared" si="151"/>
        <v>#DIV/0!</v>
      </c>
      <c r="BQ170" s="671" t="e">
        <f t="shared" si="138"/>
        <v>#DIV/0!</v>
      </c>
      <c r="BR170" s="681" t="e">
        <f t="shared" si="152"/>
        <v>#DIV/0!</v>
      </c>
      <c r="BS170" s="698" t="e">
        <f t="shared" si="139"/>
        <v>#DIV/0!</v>
      </c>
      <c r="BT170" s="683" t="e">
        <f t="shared" si="153"/>
        <v>#DIV/0!</v>
      </c>
      <c r="BV170" s="684" t="e">
        <f t="shared" si="140"/>
        <v>#DIV/0!</v>
      </c>
      <c r="BW170" s="685">
        <f t="shared" si="154"/>
        <v>0</v>
      </c>
      <c r="BX170" s="685" t="e">
        <f t="shared" si="155"/>
        <v>#DIV/0!</v>
      </c>
      <c r="BY170" s="149">
        <f t="shared" si="141"/>
        <v>1</v>
      </c>
      <c r="BZ170" s="686" t="e">
        <f t="shared" si="156"/>
        <v>#DIV/0!</v>
      </c>
      <c r="CI170" s="699">
        <f t="shared" si="142"/>
        <v>0</v>
      </c>
      <c r="CJ170" s="700">
        <f t="shared" si="143"/>
        <v>0</v>
      </c>
      <c r="CK170" s="700">
        <f t="shared" si="144"/>
        <v>0</v>
      </c>
      <c r="CL170" s="149">
        <v>1</v>
      </c>
      <c r="CM170" s="687">
        <f t="shared" si="157"/>
        <v>0</v>
      </c>
    </row>
    <row r="171" spans="2:98" s="11" customFormat="1">
      <c r="B171" s="688"/>
      <c r="C171" s="689">
        <v>137</v>
      </c>
      <c r="D171" s="690"/>
      <c r="E171" s="690"/>
      <c r="F171" s="691"/>
      <c r="G171" s="691"/>
      <c r="H171" s="692"/>
      <c r="I171" s="692"/>
      <c r="J171" s="692"/>
      <c r="K171" s="692"/>
      <c r="L171" s="692"/>
      <c r="M171" s="701"/>
      <c r="N171" s="701"/>
      <c r="O171" s="701"/>
      <c r="P171" s="701"/>
      <c r="Q171" s="701"/>
      <c r="R171" s="701"/>
      <c r="S171" s="701"/>
      <c r="T171" s="701">
        <f t="shared" si="158"/>
        <v>0</v>
      </c>
      <c r="U171" s="701">
        <f t="shared" si="159"/>
        <v>0</v>
      </c>
      <c r="V171" s="702" t="e">
        <f t="shared" si="22"/>
        <v>#DIV/0!</v>
      </c>
      <c r="W171" s="703"/>
      <c r="X171" s="657"/>
      <c r="Y171" s="704"/>
      <c r="Z171" s="659" t="e">
        <f t="shared" si="126"/>
        <v>#DIV/0!</v>
      </c>
      <c r="AB171" s="661" t="e">
        <f t="shared" si="145"/>
        <v>#DIV/0!</v>
      </c>
      <c r="AC171" s="241" t="e">
        <f>V171/(1-AD33)+N("This is a comment: cell U points to Cost+Int per Unit cell")</f>
        <v>#DIV/0!</v>
      </c>
      <c r="AD171" s="662" t="e">
        <f t="shared" si="146"/>
        <v>#DIV/0!</v>
      </c>
      <c r="AF171" s="663" t="e">
        <f t="shared" si="147"/>
        <v>#DIV/0!</v>
      </c>
      <c r="AG171" s="664" t="e">
        <f t="shared" si="148"/>
        <v>#DIV/0!</v>
      </c>
      <c r="AH171" s="664" t="e">
        <f t="shared" si="149"/>
        <v>#DIV/0!</v>
      </c>
      <c r="AJ171" s="693" t="e">
        <f t="shared" si="127"/>
        <v>#DIV/0!</v>
      </c>
      <c r="AK171" s="703"/>
      <c r="AL171" s="327"/>
      <c r="AM171" s="150"/>
      <c r="AO171" s="694"/>
      <c r="AP171" s="668" t="e">
        <f t="shared" si="150"/>
        <v>#DIV/0!</v>
      </c>
      <c r="AR171" s="669">
        <v>0</v>
      </c>
      <c r="AS171" s="670">
        <v>0</v>
      </c>
      <c r="AT171" s="671">
        <v>0</v>
      </c>
      <c r="AU171" s="672">
        <v>0</v>
      </c>
      <c r="AW171" s="327"/>
      <c r="AX171" s="696"/>
      <c r="AY171" s="327"/>
      <c r="AZ171" s="150"/>
      <c r="BB171" s="705">
        <v>0</v>
      </c>
      <c r="BC171" s="676" t="e">
        <f t="shared" si="128"/>
        <v>#DIV/0!</v>
      </c>
      <c r="BD171" s="706" t="e">
        <f t="shared" si="129"/>
        <v>#DIV/0!</v>
      </c>
      <c r="BE171" s="704" t="e">
        <f t="shared" si="130"/>
        <v>#DIV/0!</v>
      </c>
      <c r="BF171" s="705">
        <v>0</v>
      </c>
      <c r="BG171" s="676" t="e">
        <f t="shared" si="131"/>
        <v>#DIV/0!</v>
      </c>
      <c r="BH171" s="706" t="e">
        <f t="shared" si="132"/>
        <v>#DIV/0!</v>
      </c>
      <c r="BI171" s="707" t="e">
        <f t="shared" si="133"/>
        <v>#DIV/0!</v>
      </c>
      <c r="BJ171" s="675">
        <v>0</v>
      </c>
      <c r="BK171" s="676" t="e">
        <f t="shared" si="134"/>
        <v>#DIV/0!</v>
      </c>
      <c r="BL171" s="677" t="e">
        <f t="shared" si="135"/>
        <v>#DIV/0!</v>
      </c>
      <c r="BM171" s="164" t="e">
        <f t="shared" si="136"/>
        <v>#DIV/0!</v>
      </c>
      <c r="BO171" s="708" t="e">
        <f t="shared" si="137"/>
        <v>#DIV/0!</v>
      </c>
      <c r="BP171" s="670" t="e">
        <f t="shared" si="151"/>
        <v>#DIV/0!</v>
      </c>
      <c r="BQ171" s="709" t="e">
        <f t="shared" si="138"/>
        <v>#DIV/0!</v>
      </c>
      <c r="BR171" s="681" t="e">
        <f t="shared" si="152"/>
        <v>#DIV/0!</v>
      </c>
      <c r="BS171" s="710" t="e">
        <f t="shared" si="139"/>
        <v>#DIV/0!</v>
      </c>
      <c r="BT171" s="683" t="e">
        <f t="shared" si="153"/>
        <v>#DIV/0!</v>
      </c>
      <c r="BV171" s="684" t="e">
        <f t="shared" si="140"/>
        <v>#DIV/0!</v>
      </c>
      <c r="BW171" s="685">
        <f t="shared" si="154"/>
        <v>0</v>
      </c>
      <c r="BX171" s="685" t="e">
        <f t="shared" si="155"/>
        <v>#DIV/0!</v>
      </c>
      <c r="BY171" s="149">
        <f t="shared" si="141"/>
        <v>1</v>
      </c>
      <c r="BZ171" s="686" t="e">
        <f t="shared" si="156"/>
        <v>#DIV/0!</v>
      </c>
      <c r="CI171" s="699">
        <f t="shared" si="142"/>
        <v>0</v>
      </c>
      <c r="CJ171" s="700">
        <f t="shared" si="143"/>
        <v>0</v>
      </c>
      <c r="CK171" s="700">
        <f t="shared" si="144"/>
        <v>0</v>
      </c>
      <c r="CL171" s="149">
        <v>1</v>
      </c>
      <c r="CM171" s="687">
        <f t="shared" si="157"/>
        <v>0</v>
      </c>
    </row>
    <row r="172" spans="2:98" s="11" customFormat="1">
      <c r="B172" s="688"/>
      <c r="C172" s="689">
        <v>138</v>
      </c>
      <c r="D172" s="690"/>
      <c r="E172" s="690"/>
      <c r="F172" s="691"/>
      <c r="G172" s="691"/>
      <c r="H172" s="692"/>
      <c r="I172" s="692"/>
      <c r="J172" s="692"/>
      <c r="K172" s="692"/>
      <c r="L172" s="692"/>
      <c r="M172" s="701"/>
      <c r="N172" s="701"/>
      <c r="O172" s="701"/>
      <c r="P172" s="701"/>
      <c r="Q172" s="701"/>
      <c r="R172" s="701"/>
      <c r="S172" s="701"/>
      <c r="T172" s="701">
        <f t="shared" si="158"/>
        <v>0</v>
      </c>
      <c r="U172" s="701">
        <f t="shared" si="159"/>
        <v>0</v>
      </c>
      <c r="V172" s="702" t="e">
        <f t="shared" si="22"/>
        <v>#DIV/0!</v>
      </c>
      <c r="W172" s="703"/>
      <c r="X172" s="657"/>
      <c r="Y172" s="704"/>
      <c r="Z172" s="659" t="e">
        <f t="shared" si="126"/>
        <v>#DIV/0!</v>
      </c>
      <c r="AB172" s="661" t="e">
        <f t="shared" si="145"/>
        <v>#DIV/0!</v>
      </c>
      <c r="AC172" s="241" t="e">
        <f>V172/(1-AD33)+N("This is a comment: cell U points to Cost+Int per Unit cell")</f>
        <v>#DIV/0!</v>
      </c>
      <c r="AD172" s="662" t="e">
        <f t="shared" si="146"/>
        <v>#DIV/0!</v>
      </c>
      <c r="AF172" s="663" t="e">
        <f t="shared" si="147"/>
        <v>#DIV/0!</v>
      </c>
      <c r="AG172" s="664" t="e">
        <f t="shared" si="148"/>
        <v>#DIV/0!</v>
      </c>
      <c r="AH172" s="664" t="e">
        <f t="shared" si="149"/>
        <v>#DIV/0!</v>
      </c>
      <c r="AJ172" s="693" t="e">
        <f t="shared" si="127"/>
        <v>#DIV/0!</v>
      </c>
      <c r="AK172" s="703"/>
      <c r="AL172" s="327"/>
      <c r="AM172" s="150"/>
      <c r="AO172" s="694"/>
      <c r="AP172" s="668" t="e">
        <f t="shared" si="150"/>
        <v>#DIV/0!</v>
      </c>
      <c r="AR172" s="669">
        <v>0</v>
      </c>
      <c r="AS172" s="670">
        <v>0</v>
      </c>
      <c r="AT172" s="671">
        <v>0</v>
      </c>
      <c r="AU172" s="672">
        <v>0</v>
      </c>
      <c r="AW172" s="327"/>
      <c r="AX172" s="696"/>
      <c r="AY172" s="327"/>
      <c r="AZ172" s="150"/>
      <c r="BB172" s="705">
        <v>0</v>
      </c>
      <c r="BC172" s="676" t="e">
        <f t="shared" si="128"/>
        <v>#DIV/0!</v>
      </c>
      <c r="BD172" s="706" t="e">
        <f t="shared" si="129"/>
        <v>#DIV/0!</v>
      </c>
      <c r="BE172" s="704" t="e">
        <f t="shared" si="130"/>
        <v>#DIV/0!</v>
      </c>
      <c r="BF172" s="705">
        <v>0</v>
      </c>
      <c r="BG172" s="676" t="e">
        <f t="shared" si="131"/>
        <v>#DIV/0!</v>
      </c>
      <c r="BH172" s="706" t="e">
        <f t="shared" si="132"/>
        <v>#DIV/0!</v>
      </c>
      <c r="BI172" s="707" t="e">
        <f t="shared" si="133"/>
        <v>#DIV/0!</v>
      </c>
      <c r="BJ172" s="675">
        <v>0</v>
      </c>
      <c r="BK172" s="676" t="e">
        <f t="shared" si="134"/>
        <v>#DIV/0!</v>
      </c>
      <c r="BL172" s="677" t="e">
        <f t="shared" si="135"/>
        <v>#DIV/0!</v>
      </c>
      <c r="BM172" s="164" t="e">
        <f t="shared" si="136"/>
        <v>#DIV/0!</v>
      </c>
      <c r="BO172" s="708" t="e">
        <f t="shared" si="137"/>
        <v>#DIV/0!</v>
      </c>
      <c r="BP172" s="670" t="e">
        <f t="shared" si="151"/>
        <v>#DIV/0!</v>
      </c>
      <c r="BQ172" s="709" t="e">
        <f t="shared" si="138"/>
        <v>#DIV/0!</v>
      </c>
      <c r="BR172" s="681" t="e">
        <f t="shared" si="152"/>
        <v>#DIV/0!</v>
      </c>
      <c r="BS172" s="710" t="e">
        <f t="shared" si="139"/>
        <v>#DIV/0!</v>
      </c>
      <c r="BT172" s="683" t="e">
        <f t="shared" si="153"/>
        <v>#DIV/0!</v>
      </c>
      <c r="BV172" s="684" t="e">
        <f t="shared" si="140"/>
        <v>#DIV/0!</v>
      </c>
      <c r="BW172" s="685">
        <f t="shared" si="154"/>
        <v>0</v>
      </c>
      <c r="BX172" s="685" t="e">
        <f t="shared" si="155"/>
        <v>#DIV/0!</v>
      </c>
      <c r="BY172" s="149">
        <f t="shared" si="141"/>
        <v>1</v>
      </c>
      <c r="BZ172" s="686" t="e">
        <f t="shared" si="156"/>
        <v>#DIV/0!</v>
      </c>
      <c r="CI172" s="699">
        <f t="shared" si="142"/>
        <v>0</v>
      </c>
      <c r="CJ172" s="700">
        <f t="shared" si="143"/>
        <v>0</v>
      </c>
      <c r="CK172" s="700">
        <f t="shared" si="144"/>
        <v>0</v>
      </c>
      <c r="CL172" s="149">
        <v>1</v>
      </c>
      <c r="CM172" s="687">
        <f t="shared" si="157"/>
        <v>0</v>
      </c>
    </row>
    <row r="173" spans="2:98" s="11" customFormat="1">
      <c r="B173" s="688"/>
      <c r="C173" s="689">
        <v>139</v>
      </c>
      <c r="D173" s="690"/>
      <c r="E173" s="690"/>
      <c r="F173" s="691"/>
      <c r="G173" s="691"/>
      <c r="H173" s="692"/>
      <c r="I173" s="692"/>
      <c r="J173" s="692"/>
      <c r="K173" s="692"/>
      <c r="L173" s="692"/>
      <c r="M173" s="701"/>
      <c r="N173" s="701"/>
      <c r="O173" s="701"/>
      <c r="P173" s="701"/>
      <c r="Q173" s="701"/>
      <c r="R173" s="701"/>
      <c r="S173" s="701"/>
      <c r="T173" s="701">
        <f t="shared" si="158"/>
        <v>0</v>
      </c>
      <c r="U173" s="701">
        <f t="shared" si="159"/>
        <v>0</v>
      </c>
      <c r="V173" s="702" t="e">
        <f t="shared" si="22"/>
        <v>#DIV/0!</v>
      </c>
      <c r="W173" s="703"/>
      <c r="X173" s="657"/>
      <c r="Y173" s="704"/>
      <c r="Z173" s="659" t="e">
        <f t="shared" si="126"/>
        <v>#DIV/0!</v>
      </c>
      <c r="AB173" s="661" t="e">
        <f t="shared" si="145"/>
        <v>#DIV/0!</v>
      </c>
      <c r="AC173" s="241" t="e">
        <f>V173/(1-AD33)+N("This is a comment: cell U points to Cost+Int per Unit cell")</f>
        <v>#DIV/0!</v>
      </c>
      <c r="AD173" s="662" t="e">
        <f t="shared" si="146"/>
        <v>#DIV/0!</v>
      </c>
      <c r="AF173" s="663" t="e">
        <f t="shared" si="147"/>
        <v>#DIV/0!</v>
      </c>
      <c r="AG173" s="664" t="e">
        <f t="shared" si="148"/>
        <v>#DIV/0!</v>
      </c>
      <c r="AH173" s="664" t="e">
        <f t="shared" si="149"/>
        <v>#DIV/0!</v>
      </c>
      <c r="AJ173" s="693" t="e">
        <f t="shared" si="127"/>
        <v>#DIV/0!</v>
      </c>
      <c r="AK173" s="703"/>
      <c r="AL173" s="327"/>
      <c r="AM173" s="150"/>
      <c r="AO173" s="694"/>
      <c r="AP173" s="668" t="e">
        <f t="shared" si="150"/>
        <v>#DIV/0!</v>
      </c>
      <c r="AR173" s="669">
        <v>0</v>
      </c>
      <c r="AS173" s="670">
        <v>0</v>
      </c>
      <c r="AT173" s="671">
        <v>0</v>
      </c>
      <c r="AU173" s="672">
        <v>0</v>
      </c>
      <c r="AW173" s="327"/>
      <c r="AX173" s="696"/>
      <c r="AY173" s="327"/>
      <c r="AZ173" s="150"/>
      <c r="BB173" s="705">
        <v>0</v>
      </c>
      <c r="BC173" s="676" t="e">
        <f t="shared" si="128"/>
        <v>#DIV/0!</v>
      </c>
      <c r="BD173" s="706" t="e">
        <f t="shared" si="129"/>
        <v>#DIV/0!</v>
      </c>
      <c r="BE173" s="704" t="e">
        <f t="shared" si="130"/>
        <v>#DIV/0!</v>
      </c>
      <c r="BF173" s="705">
        <v>0</v>
      </c>
      <c r="BG173" s="676" t="e">
        <f t="shared" si="131"/>
        <v>#DIV/0!</v>
      </c>
      <c r="BH173" s="706" t="e">
        <f t="shared" si="132"/>
        <v>#DIV/0!</v>
      </c>
      <c r="BI173" s="707" t="e">
        <f t="shared" si="133"/>
        <v>#DIV/0!</v>
      </c>
      <c r="BJ173" s="675">
        <v>0</v>
      </c>
      <c r="BK173" s="676" t="e">
        <f t="shared" si="134"/>
        <v>#DIV/0!</v>
      </c>
      <c r="BL173" s="677" t="e">
        <f t="shared" si="135"/>
        <v>#DIV/0!</v>
      </c>
      <c r="BM173" s="164" t="e">
        <f t="shared" si="136"/>
        <v>#DIV/0!</v>
      </c>
      <c r="BO173" s="708" t="e">
        <f t="shared" si="137"/>
        <v>#DIV/0!</v>
      </c>
      <c r="BP173" s="670" t="e">
        <f t="shared" si="151"/>
        <v>#DIV/0!</v>
      </c>
      <c r="BQ173" s="709" t="e">
        <f t="shared" si="138"/>
        <v>#DIV/0!</v>
      </c>
      <c r="BR173" s="681" t="e">
        <f t="shared" si="152"/>
        <v>#DIV/0!</v>
      </c>
      <c r="BS173" s="710" t="e">
        <f t="shared" si="139"/>
        <v>#DIV/0!</v>
      </c>
      <c r="BT173" s="683" t="e">
        <f t="shared" si="153"/>
        <v>#DIV/0!</v>
      </c>
      <c r="BV173" s="684" t="e">
        <f t="shared" si="140"/>
        <v>#DIV/0!</v>
      </c>
      <c r="BW173" s="685">
        <f t="shared" si="154"/>
        <v>0</v>
      </c>
      <c r="BX173" s="685" t="e">
        <f t="shared" si="155"/>
        <v>#DIV/0!</v>
      </c>
      <c r="BY173" s="149">
        <f t="shared" si="141"/>
        <v>1</v>
      </c>
      <c r="BZ173" s="686" t="e">
        <f t="shared" si="156"/>
        <v>#DIV/0!</v>
      </c>
      <c r="CI173" s="699">
        <f t="shared" si="142"/>
        <v>0</v>
      </c>
      <c r="CJ173" s="700">
        <f t="shared" si="143"/>
        <v>0</v>
      </c>
      <c r="CK173" s="700">
        <f t="shared" si="144"/>
        <v>0</v>
      </c>
      <c r="CL173" s="149">
        <v>1</v>
      </c>
      <c r="CM173" s="687">
        <f t="shared" si="157"/>
        <v>0</v>
      </c>
    </row>
    <row r="174" spans="2:98" s="11" customFormat="1">
      <c r="B174" s="688"/>
      <c r="C174" s="689">
        <v>140</v>
      </c>
      <c r="D174" s="690"/>
      <c r="E174" s="651"/>
      <c r="F174" s="691"/>
      <c r="G174" s="691"/>
      <c r="H174" s="692"/>
      <c r="I174" s="692"/>
      <c r="J174" s="692"/>
      <c r="K174" s="692"/>
      <c r="L174" s="692"/>
      <c r="M174" s="701"/>
      <c r="N174" s="701"/>
      <c r="O174" s="701"/>
      <c r="P174" s="701"/>
      <c r="Q174" s="701"/>
      <c r="R174" s="701"/>
      <c r="S174" s="701"/>
      <c r="T174" s="701">
        <f t="shared" si="158"/>
        <v>0</v>
      </c>
      <c r="U174" s="701">
        <f t="shared" si="159"/>
        <v>0</v>
      </c>
      <c r="V174" s="702" t="e">
        <f t="shared" si="22"/>
        <v>#DIV/0!</v>
      </c>
      <c r="W174" s="703"/>
      <c r="X174" s="657"/>
      <c r="Y174" s="704"/>
      <c r="Z174" s="659" t="e">
        <f t="shared" si="126"/>
        <v>#DIV/0!</v>
      </c>
      <c r="AB174" s="661" t="e">
        <f t="shared" si="145"/>
        <v>#DIV/0!</v>
      </c>
      <c r="AC174" s="241" t="e">
        <f>V174/(1-AD33)+N("This is a comment: cell U points to Cost+Int per Unit cell")</f>
        <v>#DIV/0!</v>
      </c>
      <c r="AD174" s="662" t="e">
        <f t="shared" si="146"/>
        <v>#DIV/0!</v>
      </c>
      <c r="AF174" s="663" t="e">
        <f t="shared" si="147"/>
        <v>#DIV/0!</v>
      </c>
      <c r="AG174" s="664" t="e">
        <f t="shared" si="148"/>
        <v>#DIV/0!</v>
      </c>
      <c r="AH174" s="664" t="e">
        <f t="shared" si="149"/>
        <v>#DIV/0!</v>
      </c>
      <c r="AJ174" s="712" t="e">
        <f t="shared" si="127"/>
        <v>#DIV/0!</v>
      </c>
      <c r="AK174" s="703"/>
      <c r="AL174" s="327"/>
      <c r="AM174" s="150"/>
      <c r="AO174" s="694"/>
      <c r="AP174" s="668" t="e">
        <f t="shared" si="150"/>
        <v>#DIV/0!</v>
      </c>
      <c r="AR174" s="669">
        <v>0</v>
      </c>
      <c r="AS174" s="670">
        <v>0</v>
      </c>
      <c r="AT174" s="671">
        <v>0</v>
      </c>
      <c r="AU174" s="672">
        <v>0</v>
      </c>
      <c r="AW174" s="327"/>
      <c r="AX174" s="696"/>
      <c r="AY174" s="327"/>
      <c r="AZ174" s="150"/>
      <c r="BB174" s="705">
        <v>0</v>
      </c>
      <c r="BC174" s="676" t="e">
        <f t="shared" si="128"/>
        <v>#DIV/0!</v>
      </c>
      <c r="BD174" s="706" t="e">
        <f t="shared" si="129"/>
        <v>#DIV/0!</v>
      </c>
      <c r="BE174" s="704" t="e">
        <f t="shared" si="130"/>
        <v>#DIV/0!</v>
      </c>
      <c r="BF174" s="705">
        <v>0</v>
      </c>
      <c r="BG174" s="676" t="e">
        <f t="shared" si="131"/>
        <v>#DIV/0!</v>
      </c>
      <c r="BH174" s="706" t="e">
        <f t="shared" si="132"/>
        <v>#DIV/0!</v>
      </c>
      <c r="BI174" s="707" t="e">
        <f t="shared" si="133"/>
        <v>#DIV/0!</v>
      </c>
      <c r="BJ174" s="675">
        <v>0</v>
      </c>
      <c r="BK174" s="676" t="e">
        <f t="shared" si="134"/>
        <v>#DIV/0!</v>
      </c>
      <c r="BL174" s="677" t="e">
        <f t="shared" si="135"/>
        <v>#DIV/0!</v>
      </c>
      <c r="BM174" s="164" t="e">
        <f t="shared" si="136"/>
        <v>#DIV/0!</v>
      </c>
      <c r="BO174" s="708" t="e">
        <f t="shared" si="137"/>
        <v>#DIV/0!</v>
      </c>
      <c r="BP174" s="670" t="e">
        <f t="shared" si="151"/>
        <v>#DIV/0!</v>
      </c>
      <c r="BQ174" s="709" t="e">
        <f t="shared" si="138"/>
        <v>#DIV/0!</v>
      </c>
      <c r="BR174" s="681" t="e">
        <f t="shared" si="152"/>
        <v>#DIV/0!</v>
      </c>
      <c r="BS174" s="710" t="e">
        <f t="shared" si="139"/>
        <v>#DIV/0!</v>
      </c>
      <c r="BT174" s="683" t="e">
        <f t="shared" si="153"/>
        <v>#DIV/0!</v>
      </c>
      <c r="BV174" s="684" t="e">
        <f t="shared" si="140"/>
        <v>#DIV/0!</v>
      </c>
      <c r="BW174" s="685">
        <f t="shared" si="154"/>
        <v>0</v>
      </c>
      <c r="BX174" s="685" t="e">
        <f t="shared" si="155"/>
        <v>#DIV/0!</v>
      </c>
      <c r="BY174" s="149">
        <f t="shared" si="141"/>
        <v>1</v>
      </c>
      <c r="BZ174" s="686" t="e">
        <f t="shared" si="156"/>
        <v>#DIV/0!</v>
      </c>
      <c r="CI174" s="699">
        <f t="shared" si="142"/>
        <v>0</v>
      </c>
      <c r="CJ174" s="700">
        <f t="shared" si="143"/>
        <v>0</v>
      </c>
      <c r="CK174" s="700">
        <f t="shared" si="144"/>
        <v>0</v>
      </c>
      <c r="CL174" s="149">
        <v>1</v>
      </c>
      <c r="CM174" s="687">
        <f t="shared" si="157"/>
        <v>0</v>
      </c>
    </row>
    <row r="175" spans="2:98" s="660" customFormat="1" ht="17.100000000000001" customHeight="1">
      <c r="B175" s="688"/>
      <c r="C175" s="689">
        <v>141</v>
      </c>
      <c r="D175" s="651"/>
      <c r="E175" s="651"/>
      <c r="F175" s="652"/>
      <c r="G175" s="652"/>
      <c r="H175" s="653"/>
      <c r="I175" s="653"/>
      <c r="J175" s="653"/>
      <c r="K175" s="653"/>
      <c r="L175" s="653"/>
      <c r="M175" s="654"/>
      <c r="N175" s="654"/>
      <c r="O175" s="654"/>
      <c r="P175" s="654"/>
      <c r="Q175" s="654"/>
      <c r="R175" s="654"/>
      <c r="S175" s="654"/>
      <c r="T175" s="654">
        <f t="shared" si="158"/>
        <v>0</v>
      </c>
      <c r="U175" s="654">
        <f t="shared" si="159"/>
        <v>0</v>
      </c>
      <c r="V175" s="655" t="e">
        <f t="shared" si="22"/>
        <v>#DIV/0!</v>
      </c>
      <c r="W175" s="656"/>
      <c r="X175" s="657"/>
      <c r="Y175" s="658"/>
      <c r="Z175" s="659" t="e">
        <f t="shared" si="126"/>
        <v>#DIV/0!</v>
      </c>
      <c r="AB175" s="661" t="e">
        <f t="shared" si="145"/>
        <v>#DIV/0!</v>
      </c>
      <c r="AC175" s="241" t="e">
        <f>V175/(1-AD33)+N("This is a comment: cell U points to Cost+Int per Unit cell")</f>
        <v>#DIV/0!</v>
      </c>
      <c r="AD175" s="662" t="e">
        <f t="shared" si="146"/>
        <v>#DIV/0!</v>
      </c>
      <c r="AE175" s="11"/>
      <c r="AF175" s="663" t="e">
        <f t="shared" si="147"/>
        <v>#DIV/0!</v>
      </c>
      <c r="AG175" s="664" t="e">
        <f t="shared" si="148"/>
        <v>#DIV/0!</v>
      </c>
      <c r="AH175" s="664" t="e">
        <f t="shared" si="149"/>
        <v>#DIV/0!</v>
      </c>
      <c r="AJ175" s="693" t="e">
        <f t="shared" si="127"/>
        <v>#DIV/0!</v>
      </c>
      <c r="AK175" s="656"/>
      <c r="AL175" s="312"/>
      <c r="AM175" s="666"/>
      <c r="AO175" s="694"/>
      <c r="AP175" s="668" t="e">
        <f t="shared" si="150"/>
        <v>#DIV/0!</v>
      </c>
      <c r="AR175" s="669">
        <v>0</v>
      </c>
      <c r="AS175" s="670">
        <v>0</v>
      </c>
      <c r="AT175" s="671">
        <v>0</v>
      </c>
      <c r="AU175" s="672">
        <v>0</v>
      </c>
      <c r="AV175" s="356"/>
      <c r="AW175" s="327"/>
      <c r="AX175" s="696"/>
      <c r="AY175" s="327"/>
      <c r="AZ175" s="150"/>
      <c r="BA175" s="11"/>
      <c r="BB175" s="675">
        <v>0</v>
      </c>
      <c r="BC175" s="676" t="e">
        <f t="shared" si="128"/>
        <v>#DIV/0!</v>
      </c>
      <c r="BD175" s="677" t="e">
        <f t="shared" si="129"/>
        <v>#DIV/0!</v>
      </c>
      <c r="BE175" s="164" t="e">
        <f t="shared" si="130"/>
        <v>#DIV/0!</v>
      </c>
      <c r="BF175" s="675">
        <v>0</v>
      </c>
      <c r="BG175" s="676" t="e">
        <f t="shared" si="131"/>
        <v>#DIV/0!</v>
      </c>
      <c r="BH175" s="677" t="e">
        <f t="shared" si="132"/>
        <v>#DIV/0!</v>
      </c>
      <c r="BI175" s="678" t="e">
        <f t="shared" si="133"/>
        <v>#DIV/0!</v>
      </c>
      <c r="BJ175" s="675">
        <v>0</v>
      </c>
      <c r="BK175" s="676" t="e">
        <f t="shared" si="134"/>
        <v>#DIV/0!</v>
      </c>
      <c r="BL175" s="677" t="e">
        <f t="shared" si="135"/>
        <v>#DIV/0!</v>
      </c>
      <c r="BM175" s="164" t="e">
        <f t="shared" si="136"/>
        <v>#DIV/0!</v>
      </c>
      <c r="BN175" s="11"/>
      <c r="BO175" s="679" t="e">
        <f t="shared" si="137"/>
        <v>#DIV/0!</v>
      </c>
      <c r="BP175" s="670" t="e">
        <f t="shared" si="151"/>
        <v>#DIV/0!</v>
      </c>
      <c r="BQ175" s="680" t="e">
        <f t="shared" si="138"/>
        <v>#DIV/0!</v>
      </c>
      <c r="BR175" s="681" t="e">
        <f t="shared" si="152"/>
        <v>#DIV/0!</v>
      </c>
      <c r="BS175" s="698" t="e">
        <f t="shared" si="139"/>
        <v>#DIV/0!</v>
      </c>
      <c r="BT175" s="683" t="e">
        <f t="shared" si="153"/>
        <v>#DIV/0!</v>
      </c>
      <c r="BV175" s="684" t="e">
        <f t="shared" si="140"/>
        <v>#DIV/0!</v>
      </c>
      <c r="BW175" s="685">
        <f t="shared" si="154"/>
        <v>0</v>
      </c>
      <c r="BX175" s="685" t="e">
        <f t="shared" si="155"/>
        <v>#DIV/0!</v>
      </c>
      <c r="BY175" s="149">
        <f t="shared" si="141"/>
        <v>1</v>
      </c>
      <c r="BZ175" s="686" t="e">
        <f t="shared" si="156"/>
        <v>#DIV/0!</v>
      </c>
      <c r="CA175" s="11"/>
      <c r="CB175" s="11"/>
      <c r="CC175" s="11"/>
      <c r="CD175" s="11"/>
      <c r="CE175" s="11"/>
      <c r="CF175" s="11"/>
      <c r="CG175" s="11"/>
      <c r="CH175" s="11"/>
      <c r="CI175" s="684">
        <f t="shared" si="142"/>
        <v>0</v>
      </c>
      <c r="CJ175" s="685">
        <f t="shared" si="143"/>
        <v>0</v>
      </c>
      <c r="CK175" s="685">
        <f>CI175-CJ175</f>
        <v>0</v>
      </c>
      <c r="CL175" s="149">
        <v>1</v>
      </c>
      <c r="CM175" s="687">
        <f t="shared" si="157"/>
        <v>0</v>
      </c>
      <c r="CN175" s="11"/>
      <c r="CO175" s="11"/>
      <c r="CP175" s="11"/>
      <c r="CQ175" s="11"/>
      <c r="CR175" s="11"/>
      <c r="CS175" s="11"/>
      <c r="CT175" s="11"/>
    </row>
    <row r="176" spans="2:98" s="660" customFormat="1" ht="17.100000000000001" customHeight="1">
      <c r="B176" s="688"/>
      <c r="C176" s="689">
        <v>142</v>
      </c>
      <c r="D176" s="690"/>
      <c r="E176" s="690"/>
      <c r="F176" s="691"/>
      <c r="G176" s="691"/>
      <c r="H176" s="692"/>
      <c r="I176" s="692"/>
      <c r="J176" s="692"/>
      <c r="K176" s="692"/>
      <c r="L176" s="692"/>
      <c r="M176" s="654"/>
      <c r="N176" s="654"/>
      <c r="O176" s="654"/>
      <c r="P176" s="654"/>
      <c r="Q176" s="654"/>
      <c r="R176" s="654"/>
      <c r="S176" s="654"/>
      <c r="T176" s="654">
        <f t="shared" si="158"/>
        <v>0</v>
      </c>
      <c r="U176" s="654">
        <f t="shared" si="159"/>
        <v>0</v>
      </c>
      <c r="V176" s="655" t="e">
        <f t="shared" si="22"/>
        <v>#DIV/0!</v>
      </c>
      <c r="W176" s="656"/>
      <c r="X176" s="657"/>
      <c r="Y176" s="658"/>
      <c r="Z176" s="659" t="e">
        <f t="shared" si="126"/>
        <v>#DIV/0!</v>
      </c>
      <c r="AB176" s="661" t="e">
        <f t="shared" si="145"/>
        <v>#DIV/0!</v>
      </c>
      <c r="AC176" s="241" t="e">
        <f>V176/(1-AD33)+N("This is a comment: cell U points to Cost+Int per Unit cell")</f>
        <v>#DIV/0!</v>
      </c>
      <c r="AD176" s="662" t="e">
        <f t="shared" si="146"/>
        <v>#DIV/0!</v>
      </c>
      <c r="AE176" s="11"/>
      <c r="AF176" s="663" t="e">
        <f t="shared" si="147"/>
        <v>#DIV/0!</v>
      </c>
      <c r="AG176" s="664" t="e">
        <f t="shared" si="148"/>
        <v>#DIV/0!</v>
      </c>
      <c r="AH176" s="664" t="e">
        <f t="shared" si="149"/>
        <v>#DIV/0!</v>
      </c>
      <c r="AJ176" s="693" t="e">
        <f t="shared" si="127"/>
        <v>#DIV/0!</v>
      </c>
      <c r="AK176" s="656"/>
      <c r="AL176" s="327"/>
      <c r="AM176" s="150"/>
      <c r="AO176" s="694"/>
      <c r="AP176" s="668" t="e">
        <f t="shared" si="150"/>
        <v>#DIV/0!</v>
      </c>
      <c r="AR176" s="669">
        <v>0</v>
      </c>
      <c r="AS176" s="670">
        <v>0</v>
      </c>
      <c r="AT176" s="671">
        <v>0</v>
      </c>
      <c r="AU176" s="672">
        <v>0</v>
      </c>
      <c r="AV176" s="11"/>
      <c r="AW176" s="327"/>
      <c r="AX176" s="696"/>
      <c r="AY176" s="327"/>
      <c r="AZ176" s="150"/>
      <c r="BA176" s="11"/>
      <c r="BB176" s="675">
        <v>0</v>
      </c>
      <c r="BC176" s="676" t="e">
        <f t="shared" si="128"/>
        <v>#DIV/0!</v>
      </c>
      <c r="BD176" s="677" t="e">
        <f t="shared" si="129"/>
        <v>#DIV/0!</v>
      </c>
      <c r="BE176" s="658" t="e">
        <f t="shared" si="130"/>
        <v>#DIV/0!</v>
      </c>
      <c r="BF176" s="675">
        <v>0</v>
      </c>
      <c r="BG176" s="676" t="e">
        <f t="shared" si="131"/>
        <v>#DIV/0!</v>
      </c>
      <c r="BH176" s="677" t="e">
        <f t="shared" si="132"/>
        <v>#DIV/0!</v>
      </c>
      <c r="BI176" s="697" t="e">
        <f t="shared" si="133"/>
        <v>#DIV/0!</v>
      </c>
      <c r="BJ176" s="675">
        <v>0</v>
      </c>
      <c r="BK176" s="676" t="e">
        <f t="shared" si="134"/>
        <v>#DIV/0!</v>
      </c>
      <c r="BL176" s="677" t="e">
        <f t="shared" si="135"/>
        <v>#DIV/0!</v>
      </c>
      <c r="BM176" s="164" t="e">
        <f t="shared" si="136"/>
        <v>#DIV/0!</v>
      </c>
      <c r="BN176" s="11"/>
      <c r="BO176" s="669" t="e">
        <f t="shared" si="137"/>
        <v>#DIV/0!</v>
      </c>
      <c r="BP176" s="670" t="e">
        <f t="shared" si="151"/>
        <v>#DIV/0!</v>
      </c>
      <c r="BQ176" s="671" t="e">
        <f t="shared" si="138"/>
        <v>#DIV/0!</v>
      </c>
      <c r="BR176" s="681" t="e">
        <f t="shared" si="152"/>
        <v>#DIV/0!</v>
      </c>
      <c r="BS176" s="698" t="e">
        <f t="shared" si="139"/>
        <v>#DIV/0!</v>
      </c>
      <c r="BT176" s="683" t="e">
        <f t="shared" si="153"/>
        <v>#DIV/0!</v>
      </c>
      <c r="BV176" s="684" t="e">
        <f t="shared" si="140"/>
        <v>#DIV/0!</v>
      </c>
      <c r="BW176" s="685">
        <f t="shared" si="154"/>
        <v>0</v>
      </c>
      <c r="BX176" s="685" t="e">
        <f t="shared" si="155"/>
        <v>#DIV/0!</v>
      </c>
      <c r="BY176" s="149">
        <f t="shared" si="141"/>
        <v>1</v>
      </c>
      <c r="BZ176" s="686" t="e">
        <f t="shared" si="156"/>
        <v>#DIV/0!</v>
      </c>
      <c r="CA176" s="11"/>
      <c r="CB176" s="11"/>
      <c r="CC176" s="11"/>
      <c r="CD176" s="11"/>
      <c r="CE176" s="11"/>
      <c r="CF176" s="11"/>
      <c r="CG176" s="11"/>
      <c r="CH176" s="11"/>
      <c r="CI176" s="699">
        <f t="shared" si="142"/>
        <v>0</v>
      </c>
      <c r="CJ176" s="700">
        <f t="shared" si="143"/>
        <v>0</v>
      </c>
      <c r="CK176" s="700">
        <f t="shared" ref="CK176:CK187" si="160">CI176-CJ176</f>
        <v>0</v>
      </c>
      <c r="CL176" s="149">
        <v>1</v>
      </c>
      <c r="CM176" s="687">
        <f t="shared" si="157"/>
        <v>0</v>
      </c>
      <c r="CN176" s="11"/>
      <c r="CO176" s="11"/>
      <c r="CP176" s="11"/>
      <c r="CQ176" s="11"/>
      <c r="CR176" s="11"/>
      <c r="CS176" s="11"/>
      <c r="CT176" s="11"/>
    </row>
    <row r="177" spans="2:98" s="660" customFormat="1">
      <c r="B177" s="688"/>
      <c r="C177" s="689">
        <v>143</v>
      </c>
      <c r="D177" s="690"/>
      <c r="E177" s="690"/>
      <c r="F177" s="691"/>
      <c r="G177" s="691"/>
      <c r="H177" s="692"/>
      <c r="I177" s="692"/>
      <c r="J177" s="692"/>
      <c r="K177" s="692"/>
      <c r="L177" s="692"/>
      <c r="M177" s="654"/>
      <c r="N177" s="654"/>
      <c r="O177" s="654"/>
      <c r="P177" s="654"/>
      <c r="Q177" s="654"/>
      <c r="R177" s="654"/>
      <c r="S177" s="654"/>
      <c r="T177" s="654">
        <f t="shared" si="158"/>
        <v>0</v>
      </c>
      <c r="U177" s="654">
        <f t="shared" si="159"/>
        <v>0</v>
      </c>
      <c r="V177" s="655" t="e">
        <f t="shared" si="22"/>
        <v>#DIV/0!</v>
      </c>
      <c r="W177" s="656"/>
      <c r="X177" s="657"/>
      <c r="Y177" s="658"/>
      <c r="Z177" s="659" t="e">
        <f t="shared" si="126"/>
        <v>#DIV/0!</v>
      </c>
      <c r="AB177" s="661" t="e">
        <f t="shared" si="145"/>
        <v>#DIV/0!</v>
      </c>
      <c r="AC177" s="241" t="e">
        <f>V177/(1-AD33)+N("This is a comment: cell U points to Cost+Int per Unit cell")</f>
        <v>#DIV/0!</v>
      </c>
      <c r="AD177" s="662" t="e">
        <f t="shared" si="146"/>
        <v>#DIV/0!</v>
      </c>
      <c r="AE177" s="11"/>
      <c r="AF177" s="663" t="e">
        <f t="shared" si="147"/>
        <v>#DIV/0!</v>
      </c>
      <c r="AG177" s="664" t="e">
        <f t="shared" si="148"/>
        <v>#DIV/0!</v>
      </c>
      <c r="AH177" s="664" t="e">
        <f t="shared" si="149"/>
        <v>#DIV/0!</v>
      </c>
      <c r="AJ177" s="693" t="e">
        <f t="shared" si="127"/>
        <v>#DIV/0!</v>
      </c>
      <c r="AK177" s="656"/>
      <c r="AL177" s="327"/>
      <c r="AM177" s="150"/>
      <c r="AO177" s="694"/>
      <c r="AP177" s="668" t="e">
        <f t="shared" si="150"/>
        <v>#DIV/0!</v>
      </c>
      <c r="AR177" s="669">
        <v>0</v>
      </c>
      <c r="AS177" s="670">
        <v>0</v>
      </c>
      <c r="AT177" s="671">
        <v>0</v>
      </c>
      <c r="AU177" s="672">
        <v>0</v>
      </c>
      <c r="AV177" s="11"/>
      <c r="AW177" s="327"/>
      <c r="AX177" s="696"/>
      <c r="AY177" s="327"/>
      <c r="AZ177" s="150"/>
      <c r="BA177" s="11"/>
      <c r="BB177" s="675">
        <v>0</v>
      </c>
      <c r="BC177" s="676" t="e">
        <f t="shared" si="128"/>
        <v>#DIV/0!</v>
      </c>
      <c r="BD177" s="677" t="e">
        <f t="shared" si="129"/>
        <v>#DIV/0!</v>
      </c>
      <c r="BE177" s="658" t="e">
        <f t="shared" si="130"/>
        <v>#DIV/0!</v>
      </c>
      <c r="BF177" s="675">
        <v>0</v>
      </c>
      <c r="BG177" s="676" t="e">
        <f t="shared" si="131"/>
        <v>#DIV/0!</v>
      </c>
      <c r="BH177" s="677" t="e">
        <f t="shared" si="132"/>
        <v>#DIV/0!</v>
      </c>
      <c r="BI177" s="697" t="e">
        <f t="shared" si="133"/>
        <v>#DIV/0!</v>
      </c>
      <c r="BJ177" s="675">
        <v>0</v>
      </c>
      <c r="BK177" s="676" t="e">
        <f t="shared" si="134"/>
        <v>#DIV/0!</v>
      </c>
      <c r="BL177" s="677" t="e">
        <f t="shared" si="135"/>
        <v>#DIV/0!</v>
      </c>
      <c r="BM177" s="164" t="e">
        <f t="shared" si="136"/>
        <v>#DIV/0!</v>
      </c>
      <c r="BN177" s="11"/>
      <c r="BO177" s="669" t="e">
        <f t="shared" si="137"/>
        <v>#DIV/0!</v>
      </c>
      <c r="BP177" s="670" t="e">
        <f t="shared" si="151"/>
        <v>#DIV/0!</v>
      </c>
      <c r="BQ177" s="671" t="e">
        <f t="shared" si="138"/>
        <v>#DIV/0!</v>
      </c>
      <c r="BR177" s="681" t="e">
        <f t="shared" si="152"/>
        <v>#DIV/0!</v>
      </c>
      <c r="BS177" s="698" t="e">
        <f t="shared" si="139"/>
        <v>#DIV/0!</v>
      </c>
      <c r="BT177" s="683" t="e">
        <f t="shared" si="153"/>
        <v>#DIV/0!</v>
      </c>
      <c r="BV177" s="684" t="e">
        <f t="shared" si="140"/>
        <v>#DIV/0!</v>
      </c>
      <c r="BW177" s="685">
        <f t="shared" si="154"/>
        <v>0</v>
      </c>
      <c r="BX177" s="685" t="e">
        <f t="shared" si="155"/>
        <v>#DIV/0!</v>
      </c>
      <c r="BY177" s="149">
        <f t="shared" si="141"/>
        <v>1</v>
      </c>
      <c r="BZ177" s="686" t="e">
        <f t="shared" si="156"/>
        <v>#DIV/0!</v>
      </c>
      <c r="CA177" s="11"/>
      <c r="CB177" s="11"/>
      <c r="CC177" s="11"/>
      <c r="CD177" s="11"/>
      <c r="CE177" s="11"/>
      <c r="CF177" s="11"/>
      <c r="CG177" s="11"/>
      <c r="CH177" s="11"/>
      <c r="CI177" s="699">
        <f t="shared" si="142"/>
        <v>0</v>
      </c>
      <c r="CJ177" s="700">
        <f t="shared" si="143"/>
        <v>0</v>
      </c>
      <c r="CK177" s="700">
        <f t="shared" si="160"/>
        <v>0</v>
      </c>
      <c r="CL177" s="149">
        <v>1</v>
      </c>
      <c r="CM177" s="687">
        <f t="shared" si="157"/>
        <v>0</v>
      </c>
      <c r="CN177" s="11"/>
      <c r="CO177" s="11"/>
      <c r="CP177" s="11"/>
      <c r="CQ177" s="11"/>
      <c r="CR177" s="11"/>
      <c r="CS177" s="11"/>
      <c r="CT177" s="11"/>
    </row>
    <row r="178" spans="2:98" s="11" customFormat="1" ht="16.5" customHeight="1">
      <c r="B178" s="688"/>
      <c r="C178" s="689">
        <v>144</v>
      </c>
      <c r="D178" s="690"/>
      <c r="E178" s="690"/>
      <c r="F178" s="691"/>
      <c r="G178" s="691"/>
      <c r="H178" s="692"/>
      <c r="I178" s="692"/>
      <c r="J178" s="692"/>
      <c r="K178" s="692"/>
      <c r="L178" s="692"/>
      <c r="M178" s="654"/>
      <c r="N178" s="654"/>
      <c r="O178" s="654"/>
      <c r="P178" s="654"/>
      <c r="Q178" s="654"/>
      <c r="R178" s="654"/>
      <c r="S178" s="654"/>
      <c r="T178" s="654">
        <f>SUM(M178:S178)</f>
        <v>0</v>
      </c>
      <c r="U178" s="654">
        <f>(SUM(M178:S178))*1.006</f>
        <v>0</v>
      </c>
      <c r="V178" s="655" t="e">
        <f t="shared" si="22"/>
        <v>#DIV/0!</v>
      </c>
      <c r="W178" s="656"/>
      <c r="X178" s="657"/>
      <c r="Y178" s="658"/>
      <c r="Z178" s="659" t="e">
        <f t="shared" si="126"/>
        <v>#DIV/0!</v>
      </c>
      <c r="AB178" s="661" t="e">
        <f t="shared" si="145"/>
        <v>#DIV/0!</v>
      </c>
      <c r="AC178" s="241" t="e">
        <f>V178/(1-AD33)+N("This is a comment: cell U points to Cost+Int per Unit cell")</f>
        <v>#DIV/0!</v>
      </c>
      <c r="AD178" s="662" t="e">
        <f t="shared" si="146"/>
        <v>#DIV/0!</v>
      </c>
      <c r="AF178" s="663" t="e">
        <f t="shared" si="147"/>
        <v>#DIV/0!</v>
      </c>
      <c r="AG178" s="664" t="e">
        <f t="shared" si="148"/>
        <v>#DIV/0!</v>
      </c>
      <c r="AH178" s="664" t="e">
        <f t="shared" si="149"/>
        <v>#DIV/0!</v>
      </c>
      <c r="AJ178" s="693" t="e">
        <f t="shared" si="127"/>
        <v>#DIV/0!</v>
      </c>
      <c r="AK178" s="656"/>
      <c r="AL178" s="327"/>
      <c r="AM178" s="150"/>
      <c r="AO178" s="694"/>
      <c r="AP178" s="668" t="e">
        <f t="shared" si="150"/>
        <v>#DIV/0!</v>
      </c>
      <c r="AR178" s="669">
        <v>0</v>
      </c>
      <c r="AS178" s="670">
        <v>0</v>
      </c>
      <c r="AT178" s="671">
        <v>0</v>
      </c>
      <c r="AU178" s="672">
        <v>0</v>
      </c>
      <c r="AW178" s="327"/>
      <c r="AX178" s="696"/>
      <c r="AY178" s="327"/>
      <c r="AZ178" s="150"/>
      <c r="BB178" s="675">
        <v>0</v>
      </c>
      <c r="BC178" s="676" t="e">
        <f t="shared" si="128"/>
        <v>#DIV/0!</v>
      </c>
      <c r="BD178" s="677" t="e">
        <f t="shared" si="129"/>
        <v>#DIV/0!</v>
      </c>
      <c r="BE178" s="658" t="e">
        <f t="shared" si="130"/>
        <v>#DIV/0!</v>
      </c>
      <c r="BF178" s="675">
        <v>0</v>
      </c>
      <c r="BG178" s="676" t="e">
        <f t="shared" si="131"/>
        <v>#DIV/0!</v>
      </c>
      <c r="BH178" s="677" t="e">
        <f t="shared" si="132"/>
        <v>#DIV/0!</v>
      </c>
      <c r="BI178" s="697" t="e">
        <f t="shared" si="133"/>
        <v>#DIV/0!</v>
      </c>
      <c r="BJ178" s="675">
        <v>0</v>
      </c>
      <c r="BK178" s="676" t="e">
        <f t="shared" si="134"/>
        <v>#DIV/0!</v>
      </c>
      <c r="BL178" s="677" t="e">
        <f t="shared" si="135"/>
        <v>#DIV/0!</v>
      </c>
      <c r="BM178" s="164" t="e">
        <f t="shared" si="136"/>
        <v>#DIV/0!</v>
      </c>
      <c r="BO178" s="669" t="e">
        <f t="shared" si="137"/>
        <v>#DIV/0!</v>
      </c>
      <c r="BP178" s="670" t="e">
        <f t="shared" si="151"/>
        <v>#DIV/0!</v>
      </c>
      <c r="BQ178" s="671" t="e">
        <f t="shared" si="138"/>
        <v>#DIV/0!</v>
      </c>
      <c r="BR178" s="681" t="e">
        <f t="shared" si="152"/>
        <v>#DIV/0!</v>
      </c>
      <c r="BS178" s="698" t="e">
        <f t="shared" si="139"/>
        <v>#DIV/0!</v>
      </c>
      <c r="BT178" s="683" t="e">
        <f t="shared" si="153"/>
        <v>#DIV/0!</v>
      </c>
      <c r="BV178" s="684" t="e">
        <f t="shared" si="140"/>
        <v>#DIV/0!</v>
      </c>
      <c r="BW178" s="685">
        <f t="shared" si="154"/>
        <v>0</v>
      </c>
      <c r="BX178" s="685" t="e">
        <f t="shared" si="155"/>
        <v>#DIV/0!</v>
      </c>
      <c r="BY178" s="149">
        <f t="shared" si="141"/>
        <v>1</v>
      </c>
      <c r="BZ178" s="686" t="e">
        <f t="shared" si="156"/>
        <v>#DIV/0!</v>
      </c>
      <c r="CI178" s="699">
        <f t="shared" si="142"/>
        <v>0</v>
      </c>
      <c r="CJ178" s="700">
        <f t="shared" si="143"/>
        <v>0</v>
      </c>
      <c r="CK178" s="700">
        <f t="shared" si="160"/>
        <v>0</v>
      </c>
      <c r="CL178" s="149">
        <v>1</v>
      </c>
      <c r="CM178" s="687">
        <f t="shared" si="157"/>
        <v>0</v>
      </c>
    </row>
    <row r="179" spans="2:98" s="11" customFormat="1">
      <c r="B179" s="688"/>
      <c r="C179" s="689">
        <v>145</v>
      </c>
      <c r="D179" s="690"/>
      <c r="E179" s="690"/>
      <c r="F179" s="691"/>
      <c r="G179" s="691"/>
      <c r="H179" s="692"/>
      <c r="I179" s="692"/>
      <c r="J179" s="692"/>
      <c r="K179" s="692"/>
      <c r="L179" s="692"/>
      <c r="M179" s="654"/>
      <c r="N179" s="654"/>
      <c r="O179" s="654"/>
      <c r="P179" s="654"/>
      <c r="Q179" s="654"/>
      <c r="R179" s="654"/>
      <c r="S179" s="654"/>
      <c r="T179" s="654">
        <f t="shared" ref="T179:T190" si="161">SUM(M179:S179)</f>
        <v>0</v>
      </c>
      <c r="U179" s="654">
        <f t="shared" ref="U179:U190" si="162">(SUM(M179:S179))*1.006</f>
        <v>0</v>
      </c>
      <c r="V179" s="655" t="e">
        <f t="shared" si="22"/>
        <v>#DIV/0!</v>
      </c>
      <c r="W179" s="656"/>
      <c r="X179" s="657"/>
      <c r="Y179" s="658"/>
      <c r="Z179" s="659" t="e">
        <f t="shared" si="126"/>
        <v>#DIV/0!</v>
      </c>
      <c r="AB179" s="661" t="e">
        <f t="shared" si="145"/>
        <v>#DIV/0!</v>
      </c>
      <c r="AC179" s="241" t="e">
        <f>V179/(1-AD33)+N("This is a comment: cell U points to Cost+Int per Unit cell")</f>
        <v>#DIV/0!</v>
      </c>
      <c r="AD179" s="662" t="e">
        <f t="shared" si="146"/>
        <v>#DIV/0!</v>
      </c>
      <c r="AF179" s="663" t="e">
        <f t="shared" si="147"/>
        <v>#DIV/0!</v>
      </c>
      <c r="AG179" s="664" t="e">
        <f t="shared" si="148"/>
        <v>#DIV/0!</v>
      </c>
      <c r="AH179" s="664" t="e">
        <f t="shared" si="149"/>
        <v>#DIV/0!</v>
      </c>
      <c r="AJ179" s="693" t="e">
        <f t="shared" si="127"/>
        <v>#DIV/0!</v>
      </c>
      <c r="AK179" s="656"/>
      <c r="AL179" s="327"/>
      <c r="AM179" s="150"/>
      <c r="AO179" s="694"/>
      <c r="AP179" s="668" t="e">
        <f t="shared" si="150"/>
        <v>#DIV/0!</v>
      </c>
      <c r="AR179" s="669">
        <v>0</v>
      </c>
      <c r="AS179" s="670">
        <v>0</v>
      </c>
      <c r="AT179" s="671">
        <v>0</v>
      </c>
      <c r="AU179" s="672">
        <v>0</v>
      </c>
      <c r="AW179" s="327"/>
      <c r="AX179" s="696"/>
      <c r="AY179" s="327"/>
      <c r="AZ179" s="150"/>
      <c r="BB179" s="675">
        <v>0</v>
      </c>
      <c r="BC179" s="676" t="e">
        <f t="shared" si="128"/>
        <v>#DIV/0!</v>
      </c>
      <c r="BD179" s="677" t="e">
        <f t="shared" si="129"/>
        <v>#DIV/0!</v>
      </c>
      <c r="BE179" s="658" t="e">
        <f t="shared" si="130"/>
        <v>#DIV/0!</v>
      </c>
      <c r="BF179" s="675">
        <v>0</v>
      </c>
      <c r="BG179" s="676" t="e">
        <f t="shared" si="131"/>
        <v>#DIV/0!</v>
      </c>
      <c r="BH179" s="677" t="e">
        <f t="shared" si="132"/>
        <v>#DIV/0!</v>
      </c>
      <c r="BI179" s="697" t="e">
        <f t="shared" si="133"/>
        <v>#DIV/0!</v>
      </c>
      <c r="BJ179" s="675">
        <v>0</v>
      </c>
      <c r="BK179" s="676" t="e">
        <f t="shared" si="134"/>
        <v>#DIV/0!</v>
      </c>
      <c r="BL179" s="677" t="e">
        <f t="shared" si="135"/>
        <v>#DIV/0!</v>
      </c>
      <c r="BM179" s="164" t="e">
        <f t="shared" si="136"/>
        <v>#DIV/0!</v>
      </c>
      <c r="BO179" s="669" t="e">
        <f t="shared" si="137"/>
        <v>#DIV/0!</v>
      </c>
      <c r="BP179" s="670" t="e">
        <f t="shared" si="151"/>
        <v>#DIV/0!</v>
      </c>
      <c r="BQ179" s="671" t="e">
        <f t="shared" si="138"/>
        <v>#DIV/0!</v>
      </c>
      <c r="BR179" s="681" t="e">
        <f t="shared" si="152"/>
        <v>#DIV/0!</v>
      </c>
      <c r="BS179" s="698" t="e">
        <f t="shared" si="139"/>
        <v>#DIV/0!</v>
      </c>
      <c r="BT179" s="683" t="e">
        <f t="shared" si="153"/>
        <v>#DIV/0!</v>
      </c>
      <c r="BV179" s="684" t="e">
        <f t="shared" si="140"/>
        <v>#DIV/0!</v>
      </c>
      <c r="BW179" s="685">
        <f t="shared" si="154"/>
        <v>0</v>
      </c>
      <c r="BX179" s="685" t="e">
        <f t="shared" si="155"/>
        <v>#DIV/0!</v>
      </c>
      <c r="BY179" s="149">
        <f t="shared" si="141"/>
        <v>1</v>
      </c>
      <c r="BZ179" s="686" t="e">
        <f t="shared" si="156"/>
        <v>#DIV/0!</v>
      </c>
      <c r="CI179" s="699">
        <f t="shared" si="142"/>
        <v>0</v>
      </c>
      <c r="CJ179" s="700">
        <f t="shared" si="143"/>
        <v>0</v>
      </c>
      <c r="CK179" s="700">
        <f t="shared" si="160"/>
        <v>0</v>
      </c>
      <c r="CL179" s="149">
        <v>1</v>
      </c>
      <c r="CM179" s="687">
        <f t="shared" si="157"/>
        <v>0</v>
      </c>
    </row>
    <row r="180" spans="2:98" s="11" customFormat="1">
      <c r="B180" s="688"/>
      <c r="C180" s="689">
        <v>146</v>
      </c>
      <c r="D180" s="690"/>
      <c r="E180" s="690"/>
      <c r="F180" s="691"/>
      <c r="G180" s="691"/>
      <c r="H180" s="692"/>
      <c r="I180" s="692"/>
      <c r="J180" s="692"/>
      <c r="K180" s="692"/>
      <c r="L180" s="692"/>
      <c r="M180" s="654"/>
      <c r="N180" s="654"/>
      <c r="O180" s="654"/>
      <c r="P180" s="654"/>
      <c r="Q180" s="654"/>
      <c r="R180" s="654"/>
      <c r="S180" s="654"/>
      <c r="T180" s="654">
        <f t="shared" si="161"/>
        <v>0</v>
      </c>
      <c r="U180" s="654">
        <f t="shared" si="162"/>
        <v>0</v>
      </c>
      <c r="V180" s="655" t="e">
        <f t="shared" si="22"/>
        <v>#DIV/0!</v>
      </c>
      <c r="W180" s="656"/>
      <c r="X180" s="657"/>
      <c r="Y180" s="658"/>
      <c r="Z180" s="659" t="e">
        <f t="shared" si="126"/>
        <v>#DIV/0!</v>
      </c>
      <c r="AB180" s="661" t="e">
        <f t="shared" si="145"/>
        <v>#DIV/0!</v>
      </c>
      <c r="AC180" s="241" t="e">
        <f>V180/(1-AD33)+N("This is a comment: cell U points to Cost+Int per Unit cell")</f>
        <v>#DIV/0!</v>
      </c>
      <c r="AD180" s="662" t="e">
        <f t="shared" si="146"/>
        <v>#DIV/0!</v>
      </c>
      <c r="AF180" s="663" t="e">
        <f t="shared" si="147"/>
        <v>#DIV/0!</v>
      </c>
      <c r="AG180" s="664" t="e">
        <f t="shared" si="148"/>
        <v>#DIV/0!</v>
      </c>
      <c r="AH180" s="664" t="e">
        <f t="shared" si="149"/>
        <v>#DIV/0!</v>
      </c>
      <c r="AJ180" s="693" t="e">
        <f t="shared" si="127"/>
        <v>#DIV/0!</v>
      </c>
      <c r="AK180" s="656"/>
      <c r="AL180" s="327"/>
      <c r="AM180" s="150"/>
      <c r="AO180" s="694"/>
      <c r="AP180" s="668" t="e">
        <f t="shared" si="150"/>
        <v>#DIV/0!</v>
      </c>
      <c r="AR180" s="669">
        <v>0</v>
      </c>
      <c r="AS180" s="670">
        <v>0</v>
      </c>
      <c r="AT180" s="671">
        <v>0</v>
      </c>
      <c r="AU180" s="672">
        <v>0</v>
      </c>
      <c r="AW180" s="327"/>
      <c r="AX180" s="696"/>
      <c r="AY180" s="327"/>
      <c r="AZ180" s="150"/>
      <c r="BB180" s="675">
        <v>0</v>
      </c>
      <c r="BC180" s="676" t="e">
        <f t="shared" si="128"/>
        <v>#DIV/0!</v>
      </c>
      <c r="BD180" s="677" t="e">
        <f t="shared" si="129"/>
        <v>#DIV/0!</v>
      </c>
      <c r="BE180" s="658" t="e">
        <f t="shared" si="130"/>
        <v>#DIV/0!</v>
      </c>
      <c r="BF180" s="675">
        <v>0</v>
      </c>
      <c r="BG180" s="676" t="e">
        <f t="shared" si="131"/>
        <v>#DIV/0!</v>
      </c>
      <c r="BH180" s="677" t="e">
        <f t="shared" si="132"/>
        <v>#DIV/0!</v>
      </c>
      <c r="BI180" s="697" t="e">
        <f t="shared" si="133"/>
        <v>#DIV/0!</v>
      </c>
      <c r="BJ180" s="675">
        <v>0</v>
      </c>
      <c r="BK180" s="676" t="e">
        <f t="shared" si="134"/>
        <v>#DIV/0!</v>
      </c>
      <c r="BL180" s="677" t="e">
        <f t="shared" si="135"/>
        <v>#DIV/0!</v>
      </c>
      <c r="BM180" s="164" t="e">
        <f t="shared" si="136"/>
        <v>#DIV/0!</v>
      </c>
      <c r="BO180" s="669" t="e">
        <f t="shared" si="137"/>
        <v>#DIV/0!</v>
      </c>
      <c r="BP180" s="670" t="e">
        <f t="shared" si="151"/>
        <v>#DIV/0!</v>
      </c>
      <c r="BQ180" s="671" t="e">
        <f t="shared" si="138"/>
        <v>#DIV/0!</v>
      </c>
      <c r="BR180" s="681" t="e">
        <f t="shared" si="152"/>
        <v>#DIV/0!</v>
      </c>
      <c r="BS180" s="698" t="e">
        <f t="shared" si="139"/>
        <v>#DIV/0!</v>
      </c>
      <c r="BT180" s="683" t="e">
        <f t="shared" si="153"/>
        <v>#DIV/0!</v>
      </c>
      <c r="BV180" s="684" t="e">
        <f t="shared" si="140"/>
        <v>#DIV/0!</v>
      </c>
      <c r="BW180" s="685">
        <f t="shared" si="154"/>
        <v>0</v>
      </c>
      <c r="BX180" s="685" t="e">
        <f t="shared" si="155"/>
        <v>#DIV/0!</v>
      </c>
      <c r="BY180" s="149">
        <f t="shared" si="141"/>
        <v>1</v>
      </c>
      <c r="BZ180" s="686" t="e">
        <f t="shared" si="156"/>
        <v>#DIV/0!</v>
      </c>
      <c r="CI180" s="699">
        <f t="shared" si="142"/>
        <v>0</v>
      </c>
      <c r="CJ180" s="700">
        <f t="shared" si="143"/>
        <v>0</v>
      </c>
      <c r="CK180" s="700">
        <f t="shared" si="160"/>
        <v>0</v>
      </c>
      <c r="CL180" s="149">
        <v>1</v>
      </c>
      <c r="CM180" s="687">
        <f t="shared" si="157"/>
        <v>0</v>
      </c>
    </row>
    <row r="181" spans="2:98" s="11" customFormat="1">
      <c r="B181" s="688"/>
      <c r="C181" s="689">
        <v>147</v>
      </c>
      <c r="D181" s="690"/>
      <c r="E181" s="690"/>
      <c r="F181" s="691"/>
      <c r="G181" s="691"/>
      <c r="H181" s="692"/>
      <c r="I181" s="692"/>
      <c r="J181" s="692"/>
      <c r="K181" s="692"/>
      <c r="L181" s="692"/>
      <c r="M181" s="654"/>
      <c r="N181" s="654"/>
      <c r="O181" s="654"/>
      <c r="P181" s="654"/>
      <c r="Q181" s="654"/>
      <c r="R181" s="654"/>
      <c r="S181" s="654"/>
      <c r="T181" s="654">
        <f t="shared" si="161"/>
        <v>0</v>
      </c>
      <c r="U181" s="654">
        <f t="shared" si="162"/>
        <v>0</v>
      </c>
      <c r="V181" s="655" t="e">
        <f t="shared" si="22"/>
        <v>#DIV/0!</v>
      </c>
      <c r="W181" s="656"/>
      <c r="X181" s="657"/>
      <c r="Y181" s="658"/>
      <c r="Z181" s="659" t="e">
        <f t="shared" si="126"/>
        <v>#DIV/0!</v>
      </c>
      <c r="AB181" s="661" t="e">
        <f t="shared" si="145"/>
        <v>#DIV/0!</v>
      </c>
      <c r="AC181" s="241" t="e">
        <f>V181/(1-AD33)+N("This is a comment: cell U points to Cost+Int per Unit cell")</f>
        <v>#DIV/0!</v>
      </c>
      <c r="AD181" s="662" t="e">
        <f t="shared" si="146"/>
        <v>#DIV/0!</v>
      </c>
      <c r="AF181" s="663" t="e">
        <f t="shared" si="147"/>
        <v>#DIV/0!</v>
      </c>
      <c r="AG181" s="664" t="e">
        <f t="shared" si="148"/>
        <v>#DIV/0!</v>
      </c>
      <c r="AH181" s="664" t="e">
        <f t="shared" si="149"/>
        <v>#DIV/0!</v>
      </c>
      <c r="AJ181" s="693" t="e">
        <f t="shared" si="127"/>
        <v>#DIV/0!</v>
      </c>
      <c r="AK181" s="656"/>
      <c r="AL181" s="327"/>
      <c r="AM181" s="150"/>
      <c r="AO181" s="694"/>
      <c r="AP181" s="668" t="e">
        <f t="shared" si="150"/>
        <v>#DIV/0!</v>
      </c>
      <c r="AR181" s="669">
        <v>0</v>
      </c>
      <c r="AS181" s="670">
        <v>0</v>
      </c>
      <c r="AT181" s="671">
        <v>0</v>
      </c>
      <c r="AU181" s="672">
        <v>0</v>
      </c>
      <c r="AW181" s="327"/>
      <c r="AX181" s="696"/>
      <c r="AY181" s="327"/>
      <c r="AZ181" s="150"/>
      <c r="BB181" s="675">
        <v>0</v>
      </c>
      <c r="BC181" s="676" t="e">
        <f t="shared" si="128"/>
        <v>#DIV/0!</v>
      </c>
      <c r="BD181" s="677" t="e">
        <f t="shared" si="129"/>
        <v>#DIV/0!</v>
      </c>
      <c r="BE181" s="658" t="e">
        <f t="shared" si="130"/>
        <v>#DIV/0!</v>
      </c>
      <c r="BF181" s="675">
        <v>0</v>
      </c>
      <c r="BG181" s="676" t="e">
        <f t="shared" si="131"/>
        <v>#DIV/0!</v>
      </c>
      <c r="BH181" s="677" t="e">
        <f t="shared" si="132"/>
        <v>#DIV/0!</v>
      </c>
      <c r="BI181" s="697" t="e">
        <f t="shared" si="133"/>
        <v>#DIV/0!</v>
      </c>
      <c r="BJ181" s="675">
        <v>0</v>
      </c>
      <c r="BK181" s="676" t="e">
        <f t="shared" si="134"/>
        <v>#DIV/0!</v>
      </c>
      <c r="BL181" s="677" t="e">
        <f t="shared" si="135"/>
        <v>#DIV/0!</v>
      </c>
      <c r="BM181" s="164" t="e">
        <f t="shared" si="136"/>
        <v>#DIV/0!</v>
      </c>
      <c r="BO181" s="669" t="e">
        <f t="shared" si="137"/>
        <v>#DIV/0!</v>
      </c>
      <c r="BP181" s="670" t="e">
        <f t="shared" si="151"/>
        <v>#DIV/0!</v>
      </c>
      <c r="BQ181" s="671" t="e">
        <f t="shared" si="138"/>
        <v>#DIV/0!</v>
      </c>
      <c r="BR181" s="681" t="e">
        <f t="shared" si="152"/>
        <v>#DIV/0!</v>
      </c>
      <c r="BS181" s="698" t="e">
        <f t="shared" si="139"/>
        <v>#DIV/0!</v>
      </c>
      <c r="BT181" s="683" t="e">
        <f t="shared" si="153"/>
        <v>#DIV/0!</v>
      </c>
      <c r="BV181" s="684" t="e">
        <f t="shared" si="140"/>
        <v>#DIV/0!</v>
      </c>
      <c r="BW181" s="685">
        <f t="shared" si="154"/>
        <v>0</v>
      </c>
      <c r="BX181" s="685" t="e">
        <f t="shared" si="155"/>
        <v>#DIV/0!</v>
      </c>
      <c r="BY181" s="149">
        <f t="shared" si="141"/>
        <v>1</v>
      </c>
      <c r="BZ181" s="686" t="e">
        <f t="shared" si="156"/>
        <v>#DIV/0!</v>
      </c>
      <c r="CI181" s="699">
        <f t="shared" si="142"/>
        <v>0</v>
      </c>
      <c r="CJ181" s="700">
        <f t="shared" si="143"/>
        <v>0</v>
      </c>
      <c r="CK181" s="700">
        <f t="shared" si="160"/>
        <v>0</v>
      </c>
      <c r="CL181" s="149">
        <v>1</v>
      </c>
      <c r="CM181" s="687">
        <f t="shared" si="157"/>
        <v>0</v>
      </c>
    </row>
    <row r="182" spans="2:98" s="11" customFormat="1">
      <c r="B182" s="688"/>
      <c r="C182" s="689">
        <v>148</v>
      </c>
      <c r="D182" s="690"/>
      <c r="E182" s="690"/>
      <c r="F182" s="691"/>
      <c r="G182" s="691"/>
      <c r="H182" s="692"/>
      <c r="I182" s="692"/>
      <c r="J182" s="692"/>
      <c r="K182" s="692"/>
      <c r="L182" s="692"/>
      <c r="M182" s="654"/>
      <c r="N182" s="654"/>
      <c r="O182" s="654"/>
      <c r="P182" s="654"/>
      <c r="Q182" s="654"/>
      <c r="R182" s="654"/>
      <c r="S182" s="654"/>
      <c r="T182" s="654">
        <f t="shared" si="161"/>
        <v>0</v>
      </c>
      <c r="U182" s="654">
        <f t="shared" si="162"/>
        <v>0</v>
      </c>
      <c r="V182" s="655" t="e">
        <f t="shared" si="22"/>
        <v>#DIV/0!</v>
      </c>
      <c r="W182" s="656"/>
      <c r="X182" s="657"/>
      <c r="Y182" s="658"/>
      <c r="Z182" s="659" t="e">
        <f t="shared" si="126"/>
        <v>#DIV/0!</v>
      </c>
      <c r="AB182" s="661" t="e">
        <f t="shared" si="145"/>
        <v>#DIV/0!</v>
      </c>
      <c r="AC182" s="241" t="e">
        <f>V182/(1-AD33)+N("This is a comment: cell U points to Cost+Int per Unit cell")</f>
        <v>#DIV/0!</v>
      </c>
      <c r="AD182" s="662" t="e">
        <f t="shared" si="146"/>
        <v>#DIV/0!</v>
      </c>
      <c r="AF182" s="663" t="e">
        <f t="shared" si="147"/>
        <v>#DIV/0!</v>
      </c>
      <c r="AG182" s="664" t="e">
        <f t="shared" si="148"/>
        <v>#DIV/0!</v>
      </c>
      <c r="AH182" s="664" t="e">
        <f t="shared" si="149"/>
        <v>#DIV/0!</v>
      </c>
      <c r="AJ182" s="693" t="e">
        <f t="shared" si="127"/>
        <v>#DIV/0!</v>
      </c>
      <c r="AK182" s="656"/>
      <c r="AL182" s="327"/>
      <c r="AM182" s="150"/>
      <c r="AO182" s="694"/>
      <c r="AP182" s="668" t="e">
        <f t="shared" si="150"/>
        <v>#DIV/0!</v>
      </c>
      <c r="AR182" s="669">
        <v>0</v>
      </c>
      <c r="AS182" s="670">
        <v>0</v>
      </c>
      <c r="AT182" s="671">
        <v>0</v>
      </c>
      <c r="AU182" s="672">
        <v>0</v>
      </c>
      <c r="AW182" s="327"/>
      <c r="AX182" s="696"/>
      <c r="AY182" s="327"/>
      <c r="AZ182" s="150"/>
      <c r="BB182" s="675">
        <v>0</v>
      </c>
      <c r="BC182" s="676" t="e">
        <f t="shared" si="128"/>
        <v>#DIV/0!</v>
      </c>
      <c r="BD182" s="677" t="e">
        <f t="shared" si="129"/>
        <v>#DIV/0!</v>
      </c>
      <c r="BE182" s="658" t="e">
        <f t="shared" si="130"/>
        <v>#DIV/0!</v>
      </c>
      <c r="BF182" s="675">
        <v>0</v>
      </c>
      <c r="BG182" s="676" t="e">
        <f t="shared" si="131"/>
        <v>#DIV/0!</v>
      </c>
      <c r="BH182" s="677" t="e">
        <f t="shared" si="132"/>
        <v>#DIV/0!</v>
      </c>
      <c r="BI182" s="697" t="e">
        <f t="shared" si="133"/>
        <v>#DIV/0!</v>
      </c>
      <c r="BJ182" s="675">
        <v>0</v>
      </c>
      <c r="BK182" s="676" t="e">
        <f t="shared" si="134"/>
        <v>#DIV/0!</v>
      </c>
      <c r="BL182" s="677" t="e">
        <f t="shared" si="135"/>
        <v>#DIV/0!</v>
      </c>
      <c r="BM182" s="164" t="e">
        <f t="shared" si="136"/>
        <v>#DIV/0!</v>
      </c>
      <c r="BO182" s="669" t="e">
        <f t="shared" si="137"/>
        <v>#DIV/0!</v>
      </c>
      <c r="BP182" s="670" t="e">
        <f t="shared" si="151"/>
        <v>#DIV/0!</v>
      </c>
      <c r="BQ182" s="671" t="e">
        <f t="shared" si="138"/>
        <v>#DIV/0!</v>
      </c>
      <c r="BR182" s="681" t="e">
        <f t="shared" si="152"/>
        <v>#DIV/0!</v>
      </c>
      <c r="BS182" s="698" t="e">
        <f t="shared" si="139"/>
        <v>#DIV/0!</v>
      </c>
      <c r="BT182" s="683" t="e">
        <f t="shared" si="153"/>
        <v>#DIV/0!</v>
      </c>
      <c r="BV182" s="684" t="e">
        <f t="shared" si="140"/>
        <v>#DIV/0!</v>
      </c>
      <c r="BW182" s="685">
        <f t="shared" si="154"/>
        <v>0</v>
      </c>
      <c r="BX182" s="685" t="e">
        <f t="shared" si="155"/>
        <v>#DIV/0!</v>
      </c>
      <c r="BY182" s="149">
        <f t="shared" si="141"/>
        <v>1</v>
      </c>
      <c r="BZ182" s="686" t="e">
        <f t="shared" si="156"/>
        <v>#DIV/0!</v>
      </c>
      <c r="CI182" s="699">
        <f t="shared" si="142"/>
        <v>0</v>
      </c>
      <c r="CJ182" s="700">
        <f t="shared" si="143"/>
        <v>0</v>
      </c>
      <c r="CK182" s="700">
        <f t="shared" si="160"/>
        <v>0</v>
      </c>
      <c r="CL182" s="149">
        <v>1</v>
      </c>
      <c r="CM182" s="687">
        <f t="shared" si="157"/>
        <v>0</v>
      </c>
    </row>
    <row r="183" spans="2:98" s="11" customFormat="1">
      <c r="B183" s="688"/>
      <c r="C183" s="689">
        <v>149</v>
      </c>
      <c r="D183" s="690"/>
      <c r="E183" s="651"/>
      <c r="F183" s="691"/>
      <c r="G183" s="691"/>
      <c r="H183" s="692"/>
      <c r="I183" s="692"/>
      <c r="J183" s="692"/>
      <c r="K183" s="692"/>
      <c r="L183" s="692"/>
      <c r="M183" s="654"/>
      <c r="N183" s="654"/>
      <c r="O183" s="654"/>
      <c r="P183" s="654"/>
      <c r="Q183" s="654"/>
      <c r="R183" s="654"/>
      <c r="S183" s="654"/>
      <c r="T183" s="654">
        <f t="shared" si="161"/>
        <v>0</v>
      </c>
      <c r="U183" s="654">
        <f t="shared" si="162"/>
        <v>0</v>
      </c>
      <c r="V183" s="655" t="e">
        <f t="shared" si="22"/>
        <v>#DIV/0!</v>
      </c>
      <c r="W183" s="656"/>
      <c r="X183" s="657"/>
      <c r="Y183" s="658"/>
      <c r="Z183" s="659" t="e">
        <f t="shared" si="126"/>
        <v>#DIV/0!</v>
      </c>
      <c r="AB183" s="661" t="e">
        <f t="shared" si="145"/>
        <v>#DIV/0!</v>
      </c>
      <c r="AC183" s="241" t="e">
        <f>V183/(1-AD33)+N("This is a comment: cell U points to Cost+Int per Unit cell")</f>
        <v>#DIV/0!</v>
      </c>
      <c r="AD183" s="662" t="e">
        <f t="shared" si="146"/>
        <v>#DIV/0!</v>
      </c>
      <c r="AF183" s="663" t="e">
        <f t="shared" si="147"/>
        <v>#DIV/0!</v>
      </c>
      <c r="AG183" s="664" t="e">
        <f t="shared" si="148"/>
        <v>#DIV/0!</v>
      </c>
      <c r="AH183" s="664" t="e">
        <f t="shared" si="149"/>
        <v>#DIV/0!</v>
      </c>
      <c r="AJ183" s="693" t="e">
        <f t="shared" si="127"/>
        <v>#DIV/0!</v>
      </c>
      <c r="AK183" s="656"/>
      <c r="AL183" s="327"/>
      <c r="AM183" s="150"/>
      <c r="AO183" s="694"/>
      <c r="AP183" s="668" t="e">
        <f t="shared" si="150"/>
        <v>#DIV/0!</v>
      </c>
      <c r="AR183" s="669">
        <v>0</v>
      </c>
      <c r="AS183" s="670">
        <v>0</v>
      </c>
      <c r="AT183" s="671">
        <v>0</v>
      </c>
      <c r="AU183" s="672">
        <v>0</v>
      </c>
      <c r="AW183" s="327"/>
      <c r="AX183" s="696"/>
      <c r="AY183" s="327"/>
      <c r="AZ183" s="150"/>
      <c r="BB183" s="675">
        <v>0</v>
      </c>
      <c r="BC183" s="676" t="e">
        <f t="shared" si="128"/>
        <v>#DIV/0!</v>
      </c>
      <c r="BD183" s="677" t="e">
        <f t="shared" si="129"/>
        <v>#DIV/0!</v>
      </c>
      <c r="BE183" s="658" t="e">
        <f t="shared" si="130"/>
        <v>#DIV/0!</v>
      </c>
      <c r="BF183" s="675">
        <v>0</v>
      </c>
      <c r="BG183" s="676" t="e">
        <f t="shared" si="131"/>
        <v>#DIV/0!</v>
      </c>
      <c r="BH183" s="677" t="e">
        <f t="shared" si="132"/>
        <v>#DIV/0!</v>
      </c>
      <c r="BI183" s="697" t="e">
        <f t="shared" si="133"/>
        <v>#DIV/0!</v>
      </c>
      <c r="BJ183" s="675">
        <v>0</v>
      </c>
      <c r="BK183" s="676" t="e">
        <f t="shared" si="134"/>
        <v>#DIV/0!</v>
      </c>
      <c r="BL183" s="677" t="e">
        <f t="shared" si="135"/>
        <v>#DIV/0!</v>
      </c>
      <c r="BM183" s="164" t="e">
        <f t="shared" si="136"/>
        <v>#DIV/0!</v>
      </c>
      <c r="BO183" s="669" t="e">
        <f t="shared" si="137"/>
        <v>#DIV/0!</v>
      </c>
      <c r="BP183" s="670" t="e">
        <f t="shared" si="151"/>
        <v>#DIV/0!</v>
      </c>
      <c r="BQ183" s="671" t="e">
        <f t="shared" si="138"/>
        <v>#DIV/0!</v>
      </c>
      <c r="BR183" s="681" t="e">
        <f t="shared" si="152"/>
        <v>#DIV/0!</v>
      </c>
      <c r="BS183" s="698" t="e">
        <f t="shared" si="139"/>
        <v>#DIV/0!</v>
      </c>
      <c r="BT183" s="683" t="e">
        <f t="shared" si="153"/>
        <v>#DIV/0!</v>
      </c>
      <c r="BV183" s="684" t="e">
        <f t="shared" si="140"/>
        <v>#DIV/0!</v>
      </c>
      <c r="BW183" s="685">
        <f t="shared" si="154"/>
        <v>0</v>
      </c>
      <c r="BX183" s="685" t="e">
        <f t="shared" si="155"/>
        <v>#DIV/0!</v>
      </c>
      <c r="BY183" s="149">
        <f t="shared" si="141"/>
        <v>1</v>
      </c>
      <c r="BZ183" s="686" t="e">
        <f t="shared" si="156"/>
        <v>#DIV/0!</v>
      </c>
      <c r="CI183" s="699">
        <f t="shared" si="142"/>
        <v>0</v>
      </c>
      <c r="CJ183" s="700">
        <f t="shared" si="143"/>
        <v>0</v>
      </c>
      <c r="CK183" s="700">
        <f t="shared" si="160"/>
        <v>0</v>
      </c>
      <c r="CL183" s="149">
        <v>1</v>
      </c>
      <c r="CM183" s="687">
        <f t="shared" si="157"/>
        <v>0</v>
      </c>
    </row>
    <row r="184" spans="2:98" s="11" customFormat="1">
      <c r="B184" s="688"/>
      <c r="C184" s="689">
        <v>150</v>
      </c>
      <c r="D184" s="690"/>
      <c r="E184" s="690"/>
      <c r="F184" s="691"/>
      <c r="G184" s="691"/>
      <c r="H184" s="692"/>
      <c r="I184" s="692"/>
      <c r="J184" s="692"/>
      <c r="K184" s="692"/>
      <c r="L184" s="692"/>
      <c r="M184" s="701"/>
      <c r="N184" s="701"/>
      <c r="O184" s="701"/>
      <c r="P184" s="701"/>
      <c r="Q184" s="701"/>
      <c r="R184" s="701"/>
      <c r="S184" s="701"/>
      <c r="T184" s="701">
        <f t="shared" si="161"/>
        <v>0</v>
      </c>
      <c r="U184" s="701">
        <f t="shared" si="162"/>
        <v>0</v>
      </c>
      <c r="V184" s="702" t="e">
        <f t="shared" si="22"/>
        <v>#DIV/0!</v>
      </c>
      <c r="W184" s="703"/>
      <c r="X184" s="657"/>
      <c r="Y184" s="704"/>
      <c r="Z184" s="659" t="e">
        <f t="shared" si="126"/>
        <v>#DIV/0!</v>
      </c>
      <c r="AB184" s="661" t="e">
        <f t="shared" si="145"/>
        <v>#DIV/0!</v>
      </c>
      <c r="AC184" s="241" t="e">
        <f>V184/(1-AD33)+N("This is a comment: cell U points to Cost+Int per Unit cell")</f>
        <v>#DIV/0!</v>
      </c>
      <c r="AD184" s="662" t="e">
        <f t="shared" si="146"/>
        <v>#DIV/0!</v>
      </c>
      <c r="AF184" s="663" t="e">
        <f t="shared" si="147"/>
        <v>#DIV/0!</v>
      </c>
      <c r="AG184" s="664" t="e">
        <f t="shared" si="148"/>
        <v>#DIV/0!</v>
      </c>
      <c r="AH184" s="664" t="e">
        <f t="shared" si="149"/>
        <v>#DIV/0!</v>
      </c>
      <c r="AJ184" s="693" t="e">
        <f t="shared" si="127"/>
        <v>#DIV/0!</v>
      </c>
      <c r="AK184" s="703"/>
      <c r="AL184" s="327"/>
      <c r="AM184" s="150"/>
      <c r="AO184" s="694"/>
      <c r="AP184" s="668" t="e">
        <f t="shared" si="150"/>
        <v>#DIV/0!</v>
      </c>
      <c r="AR184" s="669">
        <v>0</v>
      </c>
      <c r="AS184" s="670">
        <v>0</v>
      </c>
      <c r="AT184" s="671">
        <v>0</v>
      </c>
      <c r="AU184" s="672">
        <v>0</v>
      </c>
      <c r="AW184" s="327"/>
      <c r="AX184" s="696"/>
      <c r="AY184" s="327"/>
      <c r="AZ184" s="150"/>
      <c r="BB184" s="705">
        <v>0</v>
      </c>
      <c r="BC184" s="676" t="e">
        <f t="shared" si="128"/>
        <v>#DIV/0!</v>
      </c>
      <c r="BD184" s="706" t="e">
        <f t="shared" si="129"/>
        <v>#DIV/0!</v>
      </c>
      <c r="BE184" s="704" t="e">
        <f t="shared" si="130"/>
        <v>#DIV/0!</v>
      </c>
      <c r="BF184" s="705">
        <v>0</v>
      </c>
      <c r="BG184" s="676" t="e">
        <f t="shared" si="131"/>
        <v>#DIV/0!</v>
      </c>
      <c r="BH184" s="706" t="e">
        <f t="shared" si="132"/>
        <v>#DIV/0!</v>
      </c>
      <c r="BI184" s="707" t="e">
        <f t="shared" si="133"/>
        <v>#DIV/0!</v>
      </c>
      <c r="BJ184" s="675">
        <v>0</v>
      </c>
      <c r="BK184" s="676" t="e">
        <f t="shared" si="134"/>
        <v>#DIV/0!</v>
      </c>
      <c r="BL184" s="677" t="e">
        <f t="shared" si="135"/>
        <v>#DIV/0!</v>
      </c>
      <c r="BM184" s="164" t="e">
        <f t="shared" si="136"/>
        <v>#DIV/0!</v>
      </c>
      <c r="BO184" s="708" t="e">
        <f t="shared" si="137"/>
        <v>#DIV/0!</v>
      </c>
      <c r="BP184" s="670" t="e">
        <f t="shared" si="151"/>
        <v>#DIV/0!</v>
      </c>
      <c r="BQ184" s="709" t="e">
        <f t="shared" si="138"/>
        <v>#DIV/0!</v>
      </c>
      <c r="BR184" s="681" t="e">
        <f t="shared" si="152"/>
        <v>#DIV/0!</v>
      </c>
      <c r="BS184" s="710" t="e">
        <f t="shared" si="139"/>
        <v>#DIV/0!</v>
      </c>
      <c r="BT184" s="683" t="e">
        <f t="shared" si="153"/>
        <v>#DIV/0!</v>
      </c>
      <c r="BV184" s="684" t="e">
        <f t="shared" si="140"/>
        <v>#DIV/0!</v>
      </c>
      <c r="BW184" s="685">
        <f t="shared" si="154"/>
        <v>0</v>
      </c>
      <c r="BX184" s="685" t="e">
        <f t="shared" si="155"/>
        <v>#DIV/0!</v>
      </c>
      <c r="BY184" s="149">
        <f t="shared" si="141"/>
        <v>1</v>
      </c>
      <c r="BZ184" s="686" t="e">
        <f t="shared" si="156"/>
        <v>#DIV/0!</v>
      </c>
      <c r="CI184" s="699">
        <f t="shared" si="142"/>
        <v>0</v>
      </c>
      <c r="CJ184" s="700">
        <f t="shared" si="143"/>
        <v>0</v>
      </c>
      <c r="CK184" s="700">
        <f t="shared" si="160"/>
        <v>0</v>
      </c>
      <c r="CL184" s="149">
        <v>1</v>
      </c>
      <c r="CM184" s="687">
        <f t="shared" si="157"/>
        <v>0</v>
      </c>
    </row>
    <row r="185" spans="2:98" s="11" customFormat="1">
      <c r="B185" s="688"/>
      <c r="C185" s="689">
        <v>151</v>
      </c>
      <c r="D185" s="690"/>
      <c r="E185" s="690"/>
      <c r="F185" s="691"/>
      <c r="G185" s="691"/>
      <c r="H185" s="692"/>
      <c r="I185" s="692"/>
      <c r="J185" s="692"/>
      <c r="K185" s="692"/>
      <c r="L185" s="692"/>
      <c r="M185" s="701"/>
      <c r="N185" s="701"/>
      <c r="O185" s="701"/>
      <c r="P185" s="701"/>
      <c r="Q185" s="701"/>
      <c r="R185" s="701"/>
      <c r="S185" s="701"/>
      <c r="T185" s="701">
        <f t="shared" si="161"/>
        <v>0</v>
      </c>
      <c r="U185" s="701">
        <f t="shared" si="162"/>
        <v>0</v>
      </c>
      <c r="V185" s="702" t="e">
        <f t="shared" si="22"/>
        <v>#DIV/0!</v>
      </c>
      <c r="W185" s="703"/>
      <c r="X185" s="657"/>
      <c r="Y185" s="704"/>
      <c r="Z185" s="659" t="e">
        <f t="shared" si="126"/>
        <v>#DIV/0!</v>
      </c>
      <c r="AB185" s="661" t="e">
        <f t="shared" si="145"/>
        <v>#DIV/0!</v>
      </c>
      <c r="AC185" s="241" t="e">
        <f>V185/(1-AD33)+N("This is a comment: cell U points to Cost+Int per Unit cell")</f>
        <v>#DIV/0!</v>
      </c>
      <c r="AD185" s="662" t="e">
        <f t="shared" si="146"/>
        <v>#DIV/0!</v>
      </c>
      <c r="AF185" s="663" t="e">
        <f t="shared" si="147"/>
        <v>#DIV/0!</v>
      </c>
      <c r="AG185" s="664" t="e">
        <f t="shared" si="148"/>
        <v>#DIV/0!</v>
      </c>
      <c r="AH185" s="664" t="e">
        <f t="shared" si="149"/>
        <v>#DIV/0!</v>
      </c>
      <c r="AJ185" s="693" t="e">
        <f t="shared" si="127"/>
        <v>#DIV/0!</v>
      </c>
      <c r="AK185" s="703"/>
      <c r="AL185" s="327"/>
      <c r="AM185" s="150"/>
      <c r="AO185" s="694"/>
      <c r="AP185" s="668" t="e">
        <f t="shared" si="150"/>
        <v>#DIV/0!</v>
      </c>
      <c r="AR185" s="669">
        <v>0</v>
      </c>
      <c r="AS185" s="670">
        <v>0</v>
      </c>
      <c r="AT185" s="671">
        <v>0</v>
      </c>
      <c r="AU185" s="672">
        <v>0</v>
      </c>
      <c r="AW185" s="327"/>
      <c r="AX185" s="696"/>
      <c r="AY185" s="327"/>
      <c r="AZ185" s="150"/>
      <c r="BB185" s="705">
        <v>0</v>
      </c>
      <c r="BC185" s="676" t="e">
        <f t="shared" si="128"/>
        <v>#DIV/0!</v>
      </c>
      <c r="BD185" s="706" t="e">
        <f t="shared" si="129"/>
        <v>#DIV/0!</v>
      </c>
      <c r="BE185" s="704" t="e">
        <f t="shared" si="130"/>
        <v>#DIV/0!</v>
      </c>
      <c r="BF185" s="705">
        <v>0</v>
      </c>
      <c r="BG185" s="676" t="e">
        <f t="shared" si="131"/>
        <v>#DIV/0!</v>
      </c>
      <c r="BH185" s="706" t="e">
        <f t="shared" si="132"/>
        <v>#DIV/0!</v>
      </c>
      <c r="BI185" s="707" t="e">
        <f t="shared" si="133"/>
        <v>#DIV/0!</v>
      </c>
      <c r="BJ185" s="675">
        <v>0</v>
      </c>
      <c r="BK185" s="676" t="e">
        <f t="shared" si="134"/>
        <v>#DIV/0!</v>
      </c>
      <c r="BL185" s="677" t="e">
        <f t="shared" si="135"/>
        <v>#DIV/0!</v>
      </c>
      <c r="BM185" s="164" t="e">
        <f t="shared" si="136"/>
        <v>#DIV/0!</v>
      </c>
      <c r="BO185" s="708" t="e">
        <f t="shared" si="137"/>
        <v>#DIV/0!</v>
      </c>
      <c r="BP185" s="670" t="e">
        <f t="shared" si="151"/>
        <v>#DIV/0!</v>
      </c>
      <c r="BQ185" s="709" t="e">
        <f t="shared" si="138"/>
        <v>#DIV/0!</v>
      </c>
      <c r="BR185" s="681" t="e">
        <f t="shared" si="152"/>
        <v>#DIV/0!</v>
      </c>
      <c r="BS185" s="710" t="e">
        <f t="shared" si="139"/>
        <v>#DIV/0!</v>
      </c>
      <c r="BT185" s="683" t="e">
        <f t="shared" si="153"/>
        <v>#DIV/0!</v>
      </c>
      <c r="BV185" s="684" t="e">
        <f t="shared" si="140"/>
        <v>#DIV/0!</v>
      </c>
      <c r="BW185" s="685">
        <f t="shared" si="154"/>
        <v>0</v>
      </c>
      <c r="BX185" s="685" t="e">
        <f t="shared" si="155"/>
        <v>#DIV/0!</v>
      </c>
      <c r="BY185" s="149">
        <f t="shared" si="141"/>
        <v>1</v>
      </c>
      <c r="BZ185" s="686" t="e">
        <f t="shared" si="156"/>
        <v>#DIV/0!</v>
      </c>
      <c r="CI185" s="699">
        <f t="shared" si="142"/>
        <v>0</v>
      </c>
      <c r="CJ185" s="700">
        <f t="shared" si="143"/>
        <v>0</v>
      </c>
      <c r="CK185" s="700">
        <f t="shared" si="160"/>
        <v>0</v>
      </c>
      <c r="CL185" s="149">
        <v>1</v>
      </c>
      <c r="CM185" s="687">
        <f t="shared" si="157"/>
        <v>0</v>
      </c>
    </row>
    <row r="186" spans="2:98" s="11" customFormat="1">
      <c r="B186" s="688"/>
      <c r="C186" s="689">
        <v>152</v>
      </c>
      <c r="D186" s="690"/>
      <c r="E186" s="690"/>
      <c r="F186" s="691"/>
      <c r="G186" s="691"/>
      <c r="H186" s="692"/>
      <c r="I186" s="692"/>
      <c r="J186" s="692"/>
      <c r="K186" s="692"/>
      <c r="L186" s="692"/>
      <c r="M186" s="701"/>
      <c r="N186" s="701"/>
      <c r="O186" s="701"/>
      <c r="P186" s="701"/>
      <c r="Q186" s="701"/>
      <c r="R186" s="701"/>
      <c r="S186" s="701"/>
      <c r="T186" s="701">
        <f t="shared" si="161"/>
        <v>0</v>
      </c>
      <c r="U186" s="701">
        <f t="shared" si="162"/>
        <v>0</v>
      </c>
      <c r="V186" s="702" t="e">
        <f t="shared" si="22"/>
        <v>#DIV/0!</v>
      </c>
      <c r="W186" s="703"/>
      <c r="X186" s="657"/>
      <c r="Y186" s="704"/>
      <c r="Z186" s="659" t="e">
        <f t="shared" si="126"/>
        <v>#DIV/0!</v>
      </c>
      <c r="AB186" s="661" t="e">
        <f t="shared" si="145"/>
        <v>#DIV/0!</v>
      </c>
      <c r="AC186" s="241" t="e">
        <f>V186/(1-AD33)+N("This is a comment: cell U points to Cost+Int per Unit cell")</f>
        <v>#DIV/0!</v>
      </c>
      <c r="AD186" s="662" t="e">
        <f t="shared" si="146"/>
        <v>#DIV/0!</v>
      </c>
      <c r="AF186" s="663" t="e">
        <f t="shared" si="147"/>
        <v>#DIV/0!</v>
      </c>
      <c r="AG186" s="664" t="e">
        <f t="shared" si="148"/>
        <v>#DIV/0!</v>
      </c>
      <c r="AH186" s="664" t="e">
        <f t="shared" si="149"/>
        <v>#DIV/0!</v>
      </c>
      <c r="AJ186" s="693" t="e">
        <f t="shared" si="127"/>
        <v>#DIV/0!</v>
      </c>
      <c r="AK186" s="703"/>
      <c r="AL186" s="327"/>
      <c r="AM186" s="150"/>
      <c r="AO186" s="694"/>
      <c r="AP186" s="668" t="e">
        <f t="shared" si="150"/>
        <v>#DIV/0!</v>
      </c>
      <c r="AR186" s="669">
        <v>0</v>
      </c>
      <c r="AS186" s="670">
        <v>0</v>
      </c>
      <c r="AT186" s="671">
        <v>0</v>
      </c>
      <c r="AU186" s="672">
        <v>0</v>
      </c>
      <c r="AW186" s="327"/>
      <c r="AX186" s="696"/>
      <c r="AY186" s="327"/>
      <c r="AZ186" s="150"/>
      <c r="BB186" s="705">
        <v>0</v>
      </c>
      <c r="BC186" s="676" t="e">
        <f t="shared" si="128"/>
        <v>#DIV/0!</v>
      </c>
      <c r="BD186" s="706" t="e">
        <f t="shared" si="129"/>
        <v>#DIV/0!</v>
      </c>
      <c r="BE186" s="704" t="e">
        <f t="shared" si="130"/>
        <v>#DIV/0!</v>
      </c>
      <c r="BF186" s="705">
        <v>0</v>
      </c>
      <c r="BG186" s="676" t="e">
        <f t="shared" si="131"/>
        <v>#DIV/0!</v>
      </c>
      <c r="BH186" s="706" t="e">
        <f t="shared" si="132"/>
        <v>#DIV/0!</v>
      </c>
      <c r="BI186" s="707" t="e">
        <f t="shared" si="133"/>
        <v>#DIV/0!</v>
      </c>
      <c r="BJ186" s="675">
        <v>0</v>
      </c>
      <c r="BK186" s="676" t="e">
        <f t="shared" si="134"/>
        <v>#DIV/0!</v>
      </c>
      <c r="BL186" s="677" t="e">
        <f t="shared" si="135"/>
        <v>#DIV/0!</v>
      </c>
      <c r="BM186" s="164" t="e">
        <f t="shared" si="136"/>
        <v>#DIV/0!</v>
      </c>
      <c r="BO186" s="708" t="e">
        <f t="shared" si="137"/>
        <v>#DIV/0!</v>
      </c>
      <c r="BP186" s="670" t="e">
        <f t="shared" si="151"/>
        <v>#DIV/0!</v>
      </c>
      <c r="BQ186" s="709" t="e">
        <f t="shared" si="138"/>
        <v>#DIV/0!</v>
      </c>
      <c r="BR186" s="681" t="e">
        <f t="shared" si="152"/>
        <v>#DIV/0!</v>
      </c>
      <c r="BS186" s="710" t="e">
        <f t="shared" si="139"/>
        <v>#DIV/0!</v>
      </c>
      <c r="BT186" s="683" t="e">
        <f t="shared" si="153"/>
        <v>#DIV/0!</v>
      </c>
      <c r="BV186" s="684" t="e">
        <f t="shared" si="140"/>
        <v>#DIV/0!</v>
      </c>
      <c r="BW186" s="685">
        <f t="shared" si="154"/>
        <v>0</v>
      </c>
      <c r="BX186" s="685" t="e">
        <f t="shared" si="155"/>
        <v>#DIV/0!</v>
      </c>
      <c r="BY186" s="149">
        <f t="shared" si="141"/>
        <v>1</v>
      </c>
      <c r="BZ186" s="686" t="e">
        <f t="shared" si="156"/>
        <v>#DIV/0!</v>
      </c>
      <c r="CI186" s="699">
        <f t="shared" si="142"/>
        <v>0</v>
      </c>
      <c r="CJ186" s="700">
        <f t="shared" si="143"/>
        <v>0</v>
      </c>
      <c r="CK186" s="700">
        <f t="shared" si="160"/>
        <v>0</v>
      </c>
      <c r="CL186" s="149">
        <v>1</v>
      </c>
      <c r="CM186" s="687">
        <f t="shared" si="157"/>
        <v>0</v>
      </c>
    </row>
    <row r="187" spans="2:98" s="11" customFormat="1">
      <c r="B187" s="688"/>
      <c r="C187" s="689">
        <v>153</v>
      </c>
      <c r="D187" s="690"/>
      <c r="E187" s="651"/>
      <c r="F187" s="691"/>
      <c r="G187" s="691"/>
      <c r="H187" s="692"/>
      <c r="I187" s="692"/>
      <c r="J187" s="692"/>
      <c r="K187" s="692"/>
      <c r="L187" s="692"/>
      <c r="M187" s="701"/>
      <c r="N187" s="701"/>
      <c r="O187" s="701"/>
      <c r="P187" s="701"/>
      <c r="Q187" s="701"/>
      <c r="R187" s="701"/>
      <c r="S187" s="701"/>
      <c r="T187" s="701">
        <f t="shared" si="161"/>
        <v>0</v>
      </c>
      <c r="U187" s="701">
        <f t="shared" si="162"/>
        <v>0</v>
      </c>
      <c r="V187" s="702" t="e">
        <f t="shared" si="22"/>
        <v>#DIV/0!</v>
      </c>
      <c r="W187" s="703"/>
      <c r="X187" s="657"/>
      <c r="Y187" s="704"/>
      <c r="Z187" s="659" t="e">
        <f t="shared" si="126"/>
        <v>#DIV/0!</v>
      </c>
      <c r="AB187" s="661" t="e">
        <f t="shared" si="145"/>
        <v>#DIV/0!</v>
      </c>
      <c r="AC187" s="241" t="e">
        <f>V187/(1-AD33)+N("This is a comment: cell U points to Cost+Int per Unit cell")</f>
        <v>#DIV/0!</v>
      </c>
      <c r="AD187" s="662" t="e">
        <f t="shared" si="146"/>
        <v>#DIV/0!</v>
      </c>
      <c r="AF187" s="663" t="e">
        <f t="shared" si="147"/>
        <v>#DIV/0!</v>
      </c>
      <c r="AG187" s="664" t="e">
        <f t="shared" si="148"/>
        <v>#DIV/0!</v>
      </c>
      <c r="AH187" s="664" t="e">
        <f t="shared" si="149"/>
        <v>#DIV/0!</v>
      </c>
      <c r="AJ187" s="693" t="e">
        <f t="shared" si="127"/>
        <v>#DIV/0!</v>
      </c>
      <c r="AK187" s="703"/>
      <c r="AL187" s="327"/>
      <c r="AM187" s="150"/>
      <c r="AO187" s="694"/>
      <c r="AP187" s="668" t="e">
        <f t="shared" si="150"/>
        <v>#DIV/0!</v>
      </c>
      <c r="AR187" s="669">
        <v>0</v>
      </c>
      <c r="AS187" s="670">
        <v>0</v>
      </c>
      <c r="AT187" s="671">
        <v>0</v>
      </c>
      <c r="AU187" s="672">
        <v>0</v>
      </c>
      <c r="AW187" s="327"/>
      <c r="AX187" s="696"/>
      <c r="AY187" s="327"/>
      <c r="AZ187" s="150"/>
      <c r="BB187" s="705">
        <v>0</v>
      </c>
      <c r="BC187" s="676" t="e">
        <f t="shared" si="128"/>
        <v>#DIV/0!</v>
      </c>
      <c r="BD187" s="706" t="e">
        <f t="shared" si="129"/>
        <v>#DIV/0!</v>
      </c>
      <c r="BE187" s="704" t="e">
        <f t="shared" si="130"/>
        <v>#DIV/0!</v>
      </c>
      <c r="BF187" s="705">
        <v>0</v>
      </c>
      <c r="BG187" s="676" t="e">
        <f t="shared" si="131"/>
        <v>#DIV/0!</v>
      </c>
      <c r="BH187" s="706" t="e">
        <f t="shared" si="132"/>
        <v>#DIV/0!</v>
      </c>
      <c r="BI187" s="707" t="e">
        <f t="shared" si="133"/>
        <v>#DIV/0!</v>
      </c>
      <c r="BJ187" s="675">
        <v>0</v>
      </c>
      <c r="BK187" s="676" t="e">
        <f t="shared" si="134"/>
        <v>#DIV/0!</v>
      </c>
      <c r="BL187" s="677" t="e">
        <f t="shared" si="135"/>
        <v>#DIV/0!</v>
      </c>
      <c r="BM187" s="164" t="e">
        <f t="shared" si="136"/>
        <v>#DIV/0!</v>
      </c>
      <c r="BO187" s="708" t="e">
        <f t="shared" si="137"/>
        <v>#DIV/0!</v>
      </c>
      <c r="BP187" s="670" t="e">
        <f t="shared" si="151"/>
        <v>#DIV/0!</v>
      </c>
      <c r="BQ187" s="709" t="e">
        <f t="shared" si="138"/>
        <v>#DIV/0!</v>
      </c>
      <c r="BR187" s="681" t="e">
        <f t="shared" si="152"/>
        <v>#DIV/0!</v>
      </c>
      <c r="BS187" s="710" t="e">
        <f t="shared" si="139"/>
        <v>#DIV/0!</v>
      </c>
      <c r="BT187" s="683" t="e">
        <f t="shared" si="153"/>
        <v>#DIV/0!</v>
      </c>
      <c r="BV187" s="684" t="e">
        <f t="shared" si="140"/>
        <v>#DIV/0!</v>
      </c>
      <c r="BW187" s="685">
        <f t="shared" si="154"/>
        <v>0</v>
      </c>
      <c r="BX187" s="685" t="e">
        <f t="shared" si="155"/>
        <v>#DIV/0!</v>
      </c>
      <c r="BY187" s="149">
        <f t="shared" si="141"/>
        <v>1</v>
      </c>
      <c r="BZ187" s="686" t="e">
        <f t="shared" si="156"/>
        <v>#DIV/0!</v>
      </c>
      <c r="CI187" s="699">
        <f t="shared" si="142"/>
        <v>0</v>
      </c>
      <c r="CJ187" s="700">
        <f t="shared" si="143"/>
        <v>0</v>
      </c>
      <c r="CK187" s="700">
        <f t="shared" si="160"/>
        <v>0</v>
      </c>
      <c r="CL187" s="149">
        <v>1</v>
      </c>
      <c r="CM187" s="687">
        <f t="shared" si="157"/>
        <v>0</v>
      </c>
    </row>
    <row r="188" spans="2:98" s="660" customFormat="1" ht="17.100000000000001" customHeight="1">
      <c r="B188" s="688"/>
      <c r="C188" s="689">
        <v>154</v>
      </c>
      <c r="D188" s="651"/>
      <c r="E188" s="651"/>
      <c r="F188" s="652"/>
      <c r="G188" s="652"/>
      <c r="H188" s="653"/>
      <c r="I188" s="653"/>
      <c r="J188" s="653"/>
      <c r="K188" s="653"/>
      <c r="L188" s="653"/>
      <c r="M188" s="654"/>
      <c r="N188" s="654"/>
      <c r="O188" s="654"/>
      <c r="P188" s="654"/>
      <c r="Q188" s="654"/>
      <c r="R188" s="654"/>
      <c r="S188" s="654"/>
      <c r="T188" s="654">
        <f t="shared" si="161"/>
        <v>0</v>
      </c>
      <c r="U188" s="654">
        <f t="shared" si="162"/>
        <v>0</v>
      </c>
      <c r="V188" s="655" t="e">
        <f t="shared" si="22"/>
        <v>#DIV/0!</v>
      </c>
      <c r="W188" s="656"/>
      <c r="X188" s="657"/>
      <c r="Y188" s="658"/>
      <c r="Z188" s="659" t="e">
        <f t="shared" si="126"/>
        <v>#DIV/0!</v>
      </c>
      <c r="AB188" s="661" t="e">
        <f t="shared" si="145"/>
        <v>#DIV/0!</v>
      </c>
      <c r="AC188" s="241" t="e">
        <f>V188/(1-AD33)+N("This is a comment: cell U points to Cost+Int per Unit cell")</f>
        <v>#DIV/0!</v>
      </c>
      <c r="AD188" s="662" t="e">
        <f t="shared" si="146"/>
        <v>#DIV/0!</v>
      </c>
      <c r="AE188" s="11"/>
      <c r="AF188" s="663" t="e">
        <f t="shared" si="147"/>
        <v>#DIV/0!</v>
      </c>
      <c r="AG188" s="664" t="e">
        <f t="shared" si="148"/>
        <v>#DIV/0!</v>
      </c>
      <c r="AH188" s="664" t="e">
        <f t="shared" si="149"/>
        <v>#DIV/0!</v>
      </c>
      <c r="AJ188" s="711" t="e">
        <f t="shared" si="127"/>
        <v>#DIV/0!</v>
      </c>
      <c r="AK188" s="656"/>
      <c r="AL188" s="312"/>
      <c r="AM188" s="666"/>
      <c r="AO188" s="694"/>
      <c r="AP188" s="668" t="e">
        <f t="shared" si="150"/>
        <v>#DIV/0!</v>
      </c>
      <c r="AR188" s="669">
        <v>0</v>
      </c>
      <c r="AS188" s="670">
        <v>0</v>
      </c>
      <c r="AT188" s="671">
        <v>0</v>
      </c>
      <c r="AU188" s="672">
        <v>0</v>
      </c>
      <c r="AV188" s="356"/>
      <c r="AW188" s="327"/>
      <c r="AX188" s="696"/>
      <c r="AY188" s="327"/>
      <c r="AZ188" s="150"/>
      <c r="BA188" s="11"/>
      <c r="BB188" s="675">
        <v>0</v>
      </c>
      <c r="BC188" s="676" t="e">
        <f t="shared" si="128"/>
        <v>#DIV/0!</v>
      </c>
      <c r="BD188" s="677" t="e">
        <f t="shared" si="129"/>
        <v>#DIV/0!</v>
      </c>
      <c r="BE188" s="164" t="e">
        <f t="shared" si="130"/>
        <v>#DIV/0!</v>
      </c>
      <c r="BF188" s="675">
        <v>0</v>
      </c>
      <c r="BG188" s="676" t="e">
        <f t="shared" si="131"/>
        <v>#DIV/0!</v>
      </c>
      <c r="BH188" s="677" t="e">
        <f t="shared" si="132"/>
        <v>#DIV/0!</v>
      </c>
      <c r="BI188" s="678" t="e">
        <f t="shared" si="133"/>
        <v>#DIV/0!</v>
      </c>
      <c r="BJ188" s="675">
        <v>0</v>
      </c>
      <c r="BK188" s="676" t="e">
        <f t="shared" si="134"/>
        <v>#DIV/0!</v>
      </c>
      <c r="BL188" s="677" t="e">
        <f t="shared" si="135"/>
        <v>#DIV/0!</v>
      </c>
      <c r="BM188" s="164" t="e">
        <f t="shared" si="136"/>
        <v>#DIV/0!</v>
      </c>
      <c r="BN188" s="11"/>
      <c r="BO188" s="679" t="e">
        <f t="shared" si="137"/>
        <v>#DIV/0!</v>
      </c>
      <c r="BP188" s="670" t="e">
        <f t="shared" si="151"/>
        <v>#DIV/0!</v>
      </c>
      <c r="BQ188" s="680" t="e">
        <f t="shared" si="138"/>
        <v>#DIV/0!</v>
      </c>
      <c r="BR188" s="681" t="e">
        <f t="shared" si="152"/>
        <v>#DIV/0!</v>
      </c>
      <c r="BS188" s="698" t="e">
        <f t="shared" si="139"/>
        <v>#DIV/0!</v>
      </c>
      <c r="BT188" s="683" t="e">
        <f t="shared" si="153"/>
        <v>#DIV/0!</v>
      </c>
      <c r="BV188" s="684" t="e">
        <f t="shared" si="140"/>
        <v>#DIV/0!</v>
      </c>
      <c r="BW188" s="685">
        <f t="shared" si="154"/>
        <v>0</v>
      </c>
      <c r="BX188" s="685" t="e">
        <f t="shared" si="155"/>
        <v>#DIV/0!</v>
      </c>
      <c r="BY188" s="149">
        <f t="shared" si="141"/>
        <v>1</v>
      </c>
      <c r="BZ188" s="686" t="e">
        <f t="shared" si="156"/>
        <v>#DIV/0!</v>
      </c>
      <c r="CA188" s="11"/>
      <c r="CB188" s="11"/>
      <c r="CC188" s="11"/>
      <c r="CD188" s="11"/>
      <c r="CE188" s="11"/>
      <c r="CF188" s="11"/>
      <c r="CG188" s="11"/>
      <c r="CH188" s="11"/>
      <c r="CI188" s="684">
        <f t="shared" si="142"/>
        <v>0</v>
      </c>
      <c r="CJ188" s="685">
        <f t="shared" si="143"/>
        <v>0</v>
      </c>
      <c r="CK188" s="685">
        <f>CI188-CJ188</f>
        <v>0</v>
      </c>
      <c r="CL188" s="149">
        <v>1</v>
      </c>
      <c r="CM188" s="687">
        <f t="shared" si="157"/>
        <v>0</v>
      </c>
      <c r="CN188" s="11"/>
      <c r="CO188" s="11"/>
      <c r="CP188" s="11"/>
      <c r="CQ188" s="11"/>
      <c r="CR188" s="11"/>
      <c r="CS188" s="11"/>
      <c r="CT188" s="11"/>
    </row>
    <row r="189" spans="2:98" s="660" customFormat="1" ht="17.100000000000001" customHeight="1">
      <c r="B189" s="688"/>
      <c r="C189" s="689">
        <v>155</v>
      </c>
      <c r="D189" s="690"/>
      <c r="E189" s="690"/>
      <c r="F189" s="691"/>
      <c r="G189" s="691"/>
      <c r="H189" s="692"/>
      <c r="I189" s="692"/>
      <c r="J189" s="692"/>
      <c r="K189" s="692"/>
      <c r="L189" s="692"/>
      <c r="M189" s="654"/>
      <c r="N189" s="654"/>
      <c r="O189" s="654"/>
      <c r="P189" s="654"/>
      <c r="Q189" s="654"/>
      <c r="R189" s="654"/>
      <c r="S189" s="654"/>
      <c r="T189" s="654">
        <f t="shared" si="161"/>
        <v>0</v>
      </c>
      <c r="U189" s="654">
        <f t="shared" si="162"/>
        <v>0</v>
      </c>
      <c r="V189" s="655" t="e">
        <f t="shared" si="22"/>
        <v>#DIV/0!</v>
      </c>
      <c r="W189" s="656"/>
      <c r="X189" s="657"/>
      <c r="Y189" s="658"/>
      <c r="Z189" s="659" t="e">
        <f t="shared" si="126"/>
        <v>#DIV/0!</v>
      </c>
      <c r="AB189" s="661" t="e">
        <f t="shared" si="145"/>
        <v>#DIV/0!</v>
      </c>
      <c r="AC189" s="241" t="e">
        <f>V189/(1-AD33)+N("This is a comment: cell U points to Cost+Int per Unit cell")</f>
        <v>#DIV/0!</v>
      </c>
      <c r="AD189" s="662" t="e">
        <f t="shared" si="146"/>
        <v>#DIV/0!</v>
      </c>
      <c r="AE189" s="11"/>
      <c r="AF189" s="663" t="e">
        <f t="shared" si="147"/>
        <v>#DIV/0!</v>
      </c>
      <c r="AG189" s="664" t="e">
        <f t="shared" si="148"/>
        <v>#DIV/0!</v>
      </c>
      <c r="AH189" s="664" t="e">
        <f t="shared" si="149"/>
        <v>#DIV/0!</v>
      </c>
      <c r="AJ189" s="693" t="e">
        <f t="shared" si="127"/>
        <v>#DIV/0!</v>
      </c>
      <c r="AK189" s="656"/>
      <c r="AL189" s="327"/>
      <c r="AM189" s="150"/>
      <c r="AO189" s="694"/>
      <c r="AP189" s="668" t="e">
        <f t="shared" si="150"/>
        <v>#DIV/0!</v>
      </c>
      <c r="AR189" s="669">
        <v>0</v>
      </c>
      <c r="AS189" s="670">
        <v>0</v>
      </c>
      <c r="AT189" s="671">
        <v>0</v>
      </c>
      <c r="AU189" s="672">
        <v>0</v>
      </c>
      <c r="AV189" s="11"/>
      <c r="AW189" s="327"/>
      <c r="AX189" s="696"/>
      <c r="AY189" s="327"/>
      <c r="AZ189" s="150"/>
      <c r="BA189" s="11"/>
      <c r="BB189" s="675">
        <v>0</v>
      </c>
      <c r="BC189" s="676" t="e">
        <f t="shared" si="128"/>
        <v>#DIV/0!</v>
      </c>
      <c r="BD189" s="677" t="e">
        <f t="shared" si="129"/>
        <v>#DIV/0!</v>
      </c>
      <c r="BE189" s="658" t="e">
        <f t="shared" si="130"/>
        <v>#DIV/0!</v>
      </c>
      <c r="BF189" s="675">
        <v>0</v>
      </c>
      <c r="BG189" s="676" t="e">
        <f t="shared" si="131"/>
        <v>#DIV/0!</v>
      </c>
      <c r="BH189" s="677" t="e">
        <f t="shared" si="132"/>
        <v>#DIV/0!</v>
      </c>
      <c r="BI189" s="697" t="e">
        <f t="shared" si="133"/>
        <v>#DIV/0!</v>
      </c>
      <c r="BJ189" s="675">
        <v>0</v>
      </c>
      <c r="BK189" s="676" t="e">
        <f t="shared" si="134"/>
        <v>#DIV/0!</v>
      </c>
      <c r="BL189" s="677" t="e">
        <f t="shared" si="135"/>
        <v>#DIV/0!</v>
      </c>
      <c r="BM189" s="164" t="e">
        <f t="shared" si="136"/>
        <v>#DIV/0!</v>
      </c>
      <c r="BN189" s="11"/>
      <c r="BO189" s="669" t="e">
        <f t="shared" si="137"/>
        <v>#DIV/0!</v>
      </c>
      <c r="BP189" s="670" t="e">
        <f t="shared" si="151"/>
        <v>#DIV/0!</v>
      </c>
      <c r="BQ189" s="671" t="e">
        <f t="shared" si="138"/>
        <v>#DIV/0!</v>
      </c>
      <c r="BR189" s="681" t="e">
        <f t="shared" si="152"/>
        <v>#DIV/0!</v>
      </c>
      <c r="BS189" s="698" t="e">
        <f t="shared" si="139"/>
        <v>#DIV/0!</v>
      </c>
      <c r="BT189" s="683" t="e">
        <f t="shared" si="153"/>
        <v>#DIV/0!</v>
      </c>
      <c r="BV189" s="684" t="e">
        <f t="shared" si="140"/>
        <v>#DIV/0!</v>
      </c>
      <c r="BW189" s="685">
        <f t="shared" si="154"/>
        <v>0</v>
      </c>
      <c r="BX189" s="685" t="e">
        <f t="shared" si="155"/>
        <v>#DIV/0!</v>
      </c>
      <c r="BY189" s="149">
        <f t="shared" si="141"/>
        <v>1</v>
      </c>
      <c r="BZ189" s="686" t="e">
        <f t="shared" si="156"/>
        <v>#DIV/0!</v>
      </c>
      <c r="CA189" s="11"/>
      <c r="CB189" s="11"/>
      <c r="CC189" s="11"/>
      <c r="CD189" s="11"/>
      <c r="CE189" s="11"/>
      <c r="CF189" s="11"/>
      <c r="CG189" s="11"/>
      <c r="CH189" s="11"/>
      <c r="CI189" s="699">
        <f t="shared" si="142"/>
        <v>0</v>
      </c>
      <c r="CJ189" s="700">
        <f t="shared" si="143"/>
        <v>0</v>
      </c>
      <c r="CK189" s="700">
        <f t="shared" ref="CK189:CK200" si="163">CI189-CJ189</f>
        <v>0</v>
      </c>
      <c r="CL189" s="149">
        <v>1</v>
      </c>
      <c r="CM189" s="687">
        <f t="shared" si="157"/>
        <v>0</v>
      </c>
      <c r="CN189" s="11"/>
      <c r="CO189" s="11"/>
      <c r="CP189" s="11"/>
      <c r="CQ189" s="11"/>
      <c r="CR189" s="11"/>
      <c r="CS189" s="11"/>
      <c r="CT189" s="11"/>
    </row>
    <row r="190" spans="2:98" s="660" customFormat="1">
      <c r="B190" s="688"/>
      <c r="C190" s="689">
        <v>156</v>
      </c>
      <c r="D190" s="690"/>
      <c r="E190" s="690"/>
      <c r="F190" s="691"/>
      <c r="G190" s="691"/>
      <c r="H190" s="692"/>
      <c r="I190" s="692"/>
      <c r="J190" s="692"/>
      <c r="K190" s="692"/>
      <c r="L190" s="692"/>
      <c r="M190" s="654"/>
      <c r="N190" s="654"/>
      <c r="O190" s="654"/>
      <c r="P190" s="654"/>
      <c r="Q190" s="654"/>
      <c r="R190" s="654"/>
      <c r="S190" s="654"/>
      <c r="T190" s="654">
        <f t="shared" si="161"/>
        <v>0</v>
      </c>
      <c r="U190" s="654">
        <f t="shared" si="162"/>
        <v>0</v>
      </c>
      <c r="V190" s="655" t="e">
        <f t="shared" si="22"/>
        <v>#DIV/0!</v>
      </c>
      <c r="W190" s="656"/>
      <c r="X190" s="657"/>
      <c r="Y190" s="658"/>
      <c r="Z190" s="659" t="e">
        <f t="shared" si="126"/>
        <v>#DIV/0!</v>
      </c>
      <c r="AB190" s="661" t="e">
        <f t="shared" si="145"/>
        <v>#DIV/0!</v>
      </c>
      <c r="AC190" s="241" t="e">
        <f>V190/(1-AD33)+N("This is a comment: cell U points to Cost+Int per Unit cell")</f>
        <v>#DIV/0!</v>
      </c>
      <c r="AD190" s="662" t="e">
        <f t="shared" si="146"/>
        <v>#DIV/0!</v>
      </c>
      <c r="AE190" s="11"/>
      <c r="AF190" s="663" t="e">
        <f t="shared" si="147"/>
        <v>#DIV/0!</v>
      </c>
      <c r="AG190" s="664" t="e">
        <f t="shared" si="148"/>
        <v>#DIV/0!</v>
      </c>
      <c r="AH190" s="664" t="e">
        <f t="shared" si="149"/>
        <v>#DIV/0!</v>
      </c>
      <c r="AJ190" s="693" t="e">
        <f t="shared" si="127"/>
        <v>#DIV/0!</v>
      </c>
      <c r="AK190" s="656"/>
      <c r="AL190" s="327"/>
      <c r="AM190" s="150"/>
      <c r="AO190" s="694"/>
      <c r="AP190" s="668" t="e">
        <f t="shared" si="150"/>
        <v>#DIV/0!</v>
      </c>
      <c r="AR190" s="669">
        <v>0</v>
      </c>
      <c r="AS190" s="670">
        <v>0</v>
      </c>
      <c r="AT190" s="671">
        <v>0</v>
      </c>
      <c r="AU190" s="672">
        <v>0</v>
      </c>
      <c r="AV190" s="11"/>
      <c r="AW190" s="327"/>
      <c r="AX190" s="696"/>
      <c r="AY190" s="327"/>
      <c r="AZ190" s="150"/>
      <c r="BA190" s="11"/>
      <c r="BB190" s="675">
        <v>0</v>
      </c>
      <c r="BC190" s="676" t="e">
        <f t="shared" si="128"/>
        <v>#DIV/0!</v>
      </c>
      <c r="BD190" s="677" t="e">
        <f t="shared" si="129"/>
        <v>#DIV/0!</v>
      </c>
      <c r="BE190" s="658" t="e">
        <f t="shared" si="130"/>
        <v>#DIV/0!</v>
      </c>
      <c r="BF190" s="675">
        <v>0</v>
      </c>
      <c r="BG190" s="676" t="e">
        <f t="shared" si="131"/>
        <v>#DIV/0!</v>
      </c>
      <c r="BH190" s="677" t="e">
        <f t="shared" si="132"/>
        <v>#DIV/0!</v>
      </c>
      <c r="BI190" s="697" t="e">
        <f t="shared" si="133"/>
        <v>#DIV/0!</v>
      </c>
      <c r="BJ190" s="675">
        <v>0</v>
      </c>
      <c r="BK190" s="676" t="e">
        <f t="shared" si="134"/>
        <v>#DIV/0!</v>
      </c>
      <c r="BL190" s="677" t="e">
        <f t="shared" si="135"/>
        <v>#DIV/0!</v>
      </c>
      <c r="BM190" s="164" t="e">
        <f t="shared" si="136"/>
        <v>#DIV/0!</v>
      </c>
      <c r="BN190" s="11"/>
      <c r="BO190" s="669" t="e">
        <f t="shared" si="137"/>
        <v>#DIV/0!</v>
      </c>
      <c r="BP190" s="670" t="e">
        <f t="shared" si="151"/>
        <v>#DIV/0!</v>
      </c>
      <c r="BQ190" s="671" t="e">
        <f t="shared" si="138"/>
        <v>#DIV/0!</v>
      </c>
      <c r="BR190" s="681" t="e">
        <f t="shared" si="152"/>
        <v>#DIV/0!</v>
      </c>
      <c r="BS190" s="698" t="e">
        <f t="shared" si="139"/>
        <v>#DIV/0!</v>
      </c>
      <c r="BT190" s="683" t="e">
        <f t="shared" si="153"/>
        <v>#DIV/0!</v>
      </c>
      <c r="BV190" s="684" t="e">
        <f t="shared" si="140"/>
        <v>#DIV/0!</v>
      </c>
      <c r="BW190" s="685">
        <f t="shared" si="154"/>
        <v>0</v>
      </c>
      <c r="BX190" s="685" t="e">
        <f t="shared" si="155"/>
        <v>#DIV/0!</v>
      </c>
      <c r="BY190" s="149">
        <f t="shared" si="141"/>
        <v>1</v>
      </c>
      <c r="BZ190" s="686" t="e">
        <f t="shared" si="156"/>
        <v>#DIV/0!</v>
      </c>
      <c r="CA190" s="11"/>
      <c r="CB190" s="11"/>
      <c r="CC190" s="11"/>
      <c r="CD190" s="11"/>
      <c r="CE190" s="11"/>
      <c r="CF190" s="11"/>
      <c r="CG190" s="11"/>
      <c r="CH190" s="11"/>
      <c r="CI190" s="699">
        <f t="shared" si="142"/>
        <v>0</v>
      </c>
      <c r="CJ190" s="700">
        <f t="shared" si="143"/>
        <v>0</v>
      </c>
      <c r="CK190" s="700">
        <f t="shared" si="163"/>
        <v>0</v>
      </c>
      <c r="CL190" s="149">
        <v>1</v>
      </c>
      <c r="CM190" s="687">
        <f t="shared" si="157"/>
        <v>0</v>
      </c>
      <c r="CN190" s="11"/>
      <c r="CO190" s="11"/>
      <c r="CP190" s="11"/>
      <c r="CQ190" s="11"/>
      <c r="CR190" s="11"/>
      <c r="CS190" s="11"/>
      <c r="CT190" s="11"/>
    </row>
    <row r="191" spans="2:98" s="11" customFormat="1" ht="16.5" customHeight="1">
      <c r="B191" s="688"/>
      <c r="C191" s="689">
        <v>157</v>
      </c>
      <c r="D191" s="690"/>
      <c r="E191" s="690"/>
      <c r="F191" s="691"/>
      <c r="G191" s="691"/>
      <c r="H191" s="692"/>
      <c r="I191" s="692"/>
      <c r="J191" s="692"/>
      <c r="K191" s="692"/>
      <c r="L191" s="692"/>
      <c r="M191" s="654"/>
      <c r="N191" s="654"/>
      <c r="O191" s="654"/>
      <c r="P191" s="654"/>
      <c r="Q191" s="654"/>
      <c r="R191" s="654"/>
      <c r="S191" s="654"/>
      <c r="T191" s="654">
        <f>SUM(M191:S191)</f>
        <v>0</v>
      </c>
      <c r="U191" s="654">
        <f>(SUM(M191:S191))*1.006</f>
        <v>0</v>
      </c>
      <c r="V191" s="655" t="e">
        <f t="shared" si="22"/>
        <v>#DIV/0!</v>
      </c>
      <c r="W191" s="656"/>
      <c r="X191" s="657"/>
      <c r="Y191" s="658"/>
      <c r="Z191" s="659" t="e">
        <f t="shared" si="126"/>
        <v>#DIV/0!</v>
      </c>
      <c r="AB191" s="661" t="e">
        <f t="shared" si="145"/>
        <v>#DIV/0!</v>
      </c>
      <c r="AC191" s="241" t="e">
        <f>V191/(1-AD33)+N("This is a comment: cell U points to Cost+Int per Unit cell")</f>
        <v>#DIV/0!</v>
      </c>
      <c r="AD191" s="662" t="e">
        <f t="shared" si="146"/>
        <v>#DIV/0!</v>
      </c>
      <c r="AF191" s="663" t="e">
        <f t="shared" si="147"/>
        <v>#DIV/0!</v>
      </c>
      <c r="AG191" s="664" t="e">
        <f t="shared" si="148"/>
        <v>#DIV/0!</v>
      </c>
      <c r="AH191" s="664" t="e">
        <f t="shared" si="149"/>
        <v>#DIV/0!</v>
      </c>
      <c r="AJ191" s="693" t="e">
        <f t="shared" si="127"/>
        <v>#DIV/0!</v>
      </c>
      <c r="AK191" s="656"/>
      <c r="AL191" s="327"/>
      <c r="AM191" s="150"/>
      <c r="AO191" s="694"/>
      <c r="AP191" s="668" t="e">
        <f t="shared" si="150"/>
        <v>#DIV/0!</v>
      </c>
      <c r="AR191" s="669">
        <v>0</v>
      </c>
      <c r="AS191" s="670">
        <v>0</v>
      </c>
      <c r="AT191" s="671">
        <v>0</v>
      </c>
      <c r="AU191" s="672">
        <v>0</v>
      </c>
      <c r="AW191" s="327"/>
      <c r="AX191" s="696"/>
      <c r="AY191" s="327"/>
      <c r="AZ191" s="150"/>
      <c r="BB191" s="675">
        <v>0</v>
      </c>
      <c r="BC191" s="676" t="e">
        <f t="shared" si="128"/>
        <v>#DIV/0!</v>
      </c>
      <c r="BD191" s="677" t="e">
        <f t="shared" si="129"/>
        <v>#DIV/0!</v>
      </c>
      <c r="BE191" s="658" t="e">
        <f t="shared" si="130"/>
        <v>#DIV/0!</v>
      </c>
      <c r="BF191" s="675">
        <v>0</v>
      </c>
      <c r="BG191" s="676" t="e">
        <f t="shared" si="131"/>
        <v>#DIV/0!</v>
      </c>
      <c r="BH191" s="677" t="e">
        <f t="shared" si="132"/>
        <v>#DIV/0!</v>
      </c>
      <c r="BI191" s="697" t="e">
        <f t="shared" si="133"/>
        <v>#DIV/0!</v>
      </c>
      <c r="BJ191" s="675">
        <v>0</v>
      </c>
      <c r="BK191" s="676" t="e">
        <f t="shared" si="134"/>
        <v>#DIV/0!</v>
      </c>
      <c r="BL191" s="677" t="e">
        <f t="shared" si="135"/>
        <v>#DIV/0!</v>
      </c>
      <c r="BM191" s="164" t="e">
        <f t="shared" si="136"/>
        <v>#DIV/0!</v>
      </c>
      <c r="BO191" s="669" t="e">
        <f t="shared" si="137"/>
        <v>#DIV/0!</v>
      </c>
      <c r="BP191" s="670" t="e">
        <f t="shared" si="151"/>
        <v>#DIV/0!</v>
      </c>
      <c r="BQ191" s="671" t="e">
        <f t="shared" si="138"/>
        <v>#DIV/0!</v>
      </c>
      <c r="BR191" s="681" t="e">
        <f t="shared" si="152"/>
        <v>#DIV/0!</v>
      </c>
      <c r="BS191" s="698" t="e">
        <f t="shared" si="139"/>
        <v>#DIV/0!</v>
      </c>
      <c r="BT191" s="683" t="e">
        <f t="shared" si="153"/>
        <v>#DIV/0!</v>
      </c>
      <c r="BV191" s="684" t="e">
        <f t="shared" si="140"/>
        <v>#DIV/0!</v>
      </c>
      <c r="BW191" s="685">
        <f t="shared" si="154"/>
        <v>0</v>
      </c>
      <c r="BX191" s="685" t="e">
        <f t="shared" si="155"/>
        <v>#DIV/0!</v>
      </c>
      <c r="BY191" s="149">
        <f t="shared" si="141"/>
        <v>1</v>
      </c>
      <c r="BZ191" s="686" t="e">
        <f t="shared" si="156"/>
        <v>#DIV/0!</v>
      </c>
      <c r="CI191" s="699">
        <f t="shared" si="142"/>
        <v>0</v>
      </c>
      <c r="CJ191" s="700">
        <f t="shared" si="143"/>
        <v>0</v>
      </c>
      <c r="CK191" s="700">
        <f t="shared" si="163"/>
        <v>0</v>
      </c>
      <c r="CL191" s="149">
        <v>1</v>
      </c>
      <c r="CM191" s="687">
        <f t="shared" si="157"/>
        <v>0</v>
      </c>
    </row>
    <row r="192" spans="2:98" s="11" customFormat="1">
      <c r="B192" s="688"/>
      <c r="C192" s="689">
        <v>158</v>
      </c>
      <c r="D192" s="690"/>
      <c r="E192" s="690"/>
      <c r="F192" s="691"/>
      <c r="G192" s="691"/>
      <c r="H192" s="692"/>
      <c r="I192" s="692"/>
      <c r="J192" s="692"/>
      <c r="K192" s="692"/>
      <c r="L192" s="692"/>
      <c r="M192" s="654"/>
      <c r="N192" s="654"/>
      <c r="O192" s="654"/>
      <c r="P192" s="654"/>
      <c r="Q192" s="654"/>
      <c r="R192" s="654"/>
      <c r="S192" s="654"/>
      <c r="T192" s="654">
        <f t="shared" ref="T192:T203" si="164">SUM(M192:S192)</f>
        <v>0</v>
      </c>
      <c r="U192" s="654">
        <f t="shared" ref="U192:U203" si="165">(SUM(M192:S192))*1.006</f>
        <v>0</v>
      </c>
      <c r="V192" s="655" t="e">
        <f t="shared" si="22"/>
        <v>#DIV/0!</v>
      </c>
      <c r="W192" s="656"/>
      <c r="X192" s="657"/>
      <c r="Y192" s="658"/>
      <c r="Z192" s="659" t="e">
        <f t="shared" si="126"/>
        <v>#DIV/0!</v>
      </c>
      <c r="AB192" s="661" t="e">
        <f t="shared" si="145"/>
        <v>#DIV/0!</v>
      </c>
      <c r="AC192" s="241" t="e">
        <f>V192/(1-AD33)+N("This is a comment: cell U points to Cost+Int per Unit cell")</f>
        <v>#DIV/0!</v>
      </c>
      <c r="AD192" s="662" t="e">
        <f t="shared" si="146"/>
        <v>#DIV/0!</v>
      </c>
      <c r="AF192" s="663" t="e">
        <f t="shared" si="147"/>
        <v>#DIV/0!</v>
      </c>
      <c r="AG192" s="664" t="e">
        <f t="shared" si="148"/>
        <v>#DIV/0!</v>
      </c>
      <c r="AH192" s="664" t="e">
        <f t="shared" si="149"/>
        <v>#DIV/0!</v>
      </c>
      <c r="AJ192" s="693" t="e">
        <f t="shared" si="127"/>
        <v>#DIV/0!</v>
      </c>
      <c r="AK192" s="656"/>
      <c r="AL192" s="327"/>
      <c r="AM192" s="150"/>
      <c r="AO192" s="694"/>
      <c r="AP192" s="668" t="e">
        <f t="shared" si="150"/>
        <v>#DIV/0!</v>
      </c>
      <c r="AR192" s="669">
        <v>0</v>
      </c>
      <c r="AS192" s="670">
        <v>0</v>
      </c>
      <c r="AT192" s="671">
        <v>0</v>
      </c>
      <c r="AU192" s="672">
        <v>0</v>
      </c>
      <c r="AW192" s="327"/>
      <c r="AX192" s="696"/>
      <c r="AY192" s="327"/>
      <c r="AZ192" s="150"/>
      <c r="BB192" s="675">
        <v>0</v>
      </c>
      <c r="BC192" s="676" t="e">
        <f t="shared" si="128"/>
        <v>#DIV/0!</v>
      </c>
      <c r="BD192" s="677" t="e">
        <f t="shared" si="129"/>
        <v>#DIV/0!</v>
      </c>
      <c r="BE192" s="658" t="e">
        <f t="shared" si="130"/>
        <v>#DIV/0!</v>
      </c>
      <c r="BF192" s="675">
        <v>0</v>
      </c>
      <c r="BG192" s="676" t="e">
        <f t="shared" si="131"/>
        <v>#DIV/0!</v>
      </c>
      <c r="BH192" s="677" t="e">
        <f t="shared" si="132"/>
        <v>#DIV/0!</v>
      </c>
      <c r="BI192" s="697" t="e">
        <f t="shared" si="133"/>
        <v>#DIV/0!</v>
      </c>
      <c r="BJ192" s="675">
        <v>0</v>
      </c>
      <c r="BK192" s="676" t="e">
        <f t="shared" si="134"/>
        <v>#DIV/0!</v>
      </c>
      <c r="BL192" s="677" t="e">
        <f t="shared" si="135"/>
        <v>#DIV/0!</v>
      </c>
      <c r="BM192" s="164" t="e">
        <f t="shared" si="136"/>
        <v>#DIV/0!</v>
      </c>
      <c r="BO192" s="669" t="e">
        <f t="shared" si="137"/>
        <v>#DIV/0!</v>
      </c>
      <c r="BP192" s="670" t="e">
        <f t="shared" si="151"/>
        <v>#DIV/0!</v>
      </c>
      <c r="BQ192" s="671" t="e">
        <f t="shared" si="138"/>
        <v>#DIV/0!</v>
      </c>
      <c r="BR192" s="681" t="e">
        <f t="shared" si="152"/>
        <v>#DIV/0!</v>
      </c>
      <c r="BS192" s="698" t="e">
        <f t="shared" si="139"/>
        <v>#DIV/0!</v>
      </c>
      <c r="BT192" s="683" t="e">
        <f t="shared" si="153"/>
        <v>#DIV/0!</v>
      </c>
      <c r="BV192" s="684" t="e">
        <f t="shared" si="140"/>
        <v>#DIV/0!</v>
      </c>
      <c r="BW192" s="685">
        <f t="shared" si="154"/>
        <v>0</v>
      </c>
      <c r="BX192" s="685" t="e">
        <f t="shared" si="155"/>
        <v>#DIV/0!</v>
      </c>
      <c r="BY192" s="149">
        <f t="shared" si="141"/>
        <v>1</v>
      </c>
      <c r="BZ192" s="686" t="e">
        <f t="shared" si="156"/>
        <v>#DIV/0!</v>
      </c>
      <c r="CI192" s="699">
        <f t="shared" si="142"/>
        <v>0</v>
      </c>
      <c r="CJ192" s="700">
        <f t="shared" si="143"/>
        <v>0</v>
      </c>
      <c r="CK192" s="700">
        <f t="shared" si="163"/>
        <v>0</v>
      </c>
      <c r="CL192" s="149">
        <v>1</v>
      </c>
      <c r="CM192" s="687">
        <f t="shared" si="157"/>
        <v>0</v>
      </c>
    </row>
    <row r="193" spans="2:98" s="11" customFormat="1">
      <c r="B193" s="688"/>
      <c r="C193" s="689">
        <v>159</v>
      </c>
      <c r="D193" s="690"/>
      <c r="E193" s="690"/>
      <c r="F193" s="691"/>
      <c r="G193" s="691"/>
      <c r="H193" s="692"/>
      <c r="I193" s="692"/>
      <c r="J193" s="692"/>
      <c r="K193" s="692"/>
      <c r="L193" s="692"/>
      <c r="M193" s="654"/>
      <c r="N193" s="654"/>
      <c r="O193" s="654"/>
      <c r="P193" s="654"/>
      <c r="Q193" s="654"/>
      <c r="R193" s="654"/>
      <c r="S193" s="654"/>
      <c r="T193" s="654">
        <f t="shared" si="164"/>
        <v>0</v>
      </c>
      <c r="U193" s="654">
        <f t="shared" si="165"/>
        <v>0</v>
      </c>
      <c r="V193" s="655" t="e">
        <f t="shared" si="22"/>
        <v>#DIV/0!</v>
      </c>
      <c r="W193" s="656"/>
      <c r="X193" s="657"/>
      <c r="Y193" s="658"/>
      <c r="Z193" s="659" t="e">
        <f t="shared" si="126"/>
        <v>#DIV/0!</v>
      </c>
      <c r="AB193" s="661" t="e">
        <f t="shared" si="145"/>
        <v>#DIV/0!</v>
      </c>
      <c r="AC193" s="241" t="e">
        <f>V193/(1-AD33)+N("This is a comment: cell U points to Cost+Int per Unit cell")</f>
        <v>#DIV/0!</v>
      </c>
      <c r="AD193" s="662" t="e">
        <f t="shared" si="146"/>
        <v>#DIV/0!</v>
      </c>
      <c r="AF193" s="663" t="e">
        <f t="shared" si="147"/>
        <v>#DIV/0!</v>
      </c>
      <c r="AG193" s="664" t="e">
        <f t="shared" si="148"/>
        <v>#DIV/0!</v>
      </c>
      <c r="AH193" s="664" t="e">
        <f t="shared" si="149"/>
        <v>#DIV/0!</v>
      </c>
      <c r="AJ193" s="693" t="e">
        <f t="shared" si="127"/>
        <v>#DIV/0!</v>
      </c>
      <c r="AK193" s="656"/>
      <c r="AL193" s="327"/>
      <c r="AM193" s="150"/>
      <c r="AO193" s="694"/>
      <c r="AP193" s="668" t="e">
        <f t="shared" si="150"/>
        <v>#DIV/0!</v>
      </c>
      <c r="AR193" s="669">
        <v>0</v>
      </c>
      <c r="AS193" s="670">
        <v>0</v>
      </c>
      <c r="AT193" s="671">
        <v>0</v>
      </c>
      <c r="AU193" s="672">
        <v>0</v>
      </c>
      <c r="AW193" s="327"/>
      <c r="AX193" s="696"/>
      <c r="AY193" s="327"/>
      <c r="AZ193" s="150"/>
      <c r="BB193" s="675">
        <v>0</v>
      </c>
      <c r="BC193" s="676" t="e">
        <f t="shared" si="128"/>
        <v>#DIV/0!</v>
      </c>
      <c r="BD193" s="677" t="e">
        <f t="shared" si="129"/>
        <v>#DIV/0!</v>
      </c>
      <c r="BE193" s="658" t="e">
        <f t="shared" si="130"/>
        <v>#DIV/0!</v>
      </c>
      <c r="BF193" s="675">
        <v>0</v>
      </c>
      <c r="BG193" s="676" t="e">
        <f t="shared" si="131"/>
        <v>#DIV/0!</v>
      </c>
      <c r="BH193" s="677" t="e">
        <f t="shared" si="132"/>
        <v>#DIV/0!</v>
      </c>
      <c r="BI193" s="697" t="e">
        <f t="shared" si="133"/>
        <v>#DIV/0!</v>
      </c>
      <c r="BJ193" s="675">
        <v>0</v>
      </c>
      <c r="BK193" s="676" t="e">
        <f t="shared" si="134"/>
        <v>#DIV/0!</v>
      </c>
      <c r="BL193" s="677" t="e">
        <f t="shared" si="135"/>
        <v>#DIV/0!</v>
      </c>
      <c r="BM193" s="164" t="e">
        <f t="shared" si="136"/>
        <v>#DIV/0!</v>
      </c>
      <c r="BO193" s="669" t="e">
        <f t="shared" si="137"/>
        <v>#DIV/0!</v>
      </c>
      <c r="BP193" s="670" t="e">
        <f t="shared" si="151"/>
        <v>#DIV/0!</v>
      </c>
      <c r="BQ193" s="671" t="e">
        <f t="shared" si="138"/>
        <v>#DIV/0!</v>
      </c>
      <c r="BR193" s="681" t="e">
        <f t="shared" si="152"/>
        <v>#DIV/0!</v>
      </c>
      <c r="BS193" s="698" t="e">
        <f t="shared" si="139"/>
        <v>#DIV/0!</v>
      </c>
      <c r="BT193" s="683" t="e">
        <f t="shared" si="153"/>
        <v>#DIV/0!</v>
      </c>
      <c r="BV193" s="684" t="e">
        <f t="shared" si="140"/>
        <v>#DIV/0!</v>
      </c>
      <c r="BW193" s="685">
        <f t="shared" si="154"/>
        <v>0</v>
      </c>
      <c r="BX193" s="685" t="e">
        <f t="shared" si="155"/>
        <v>#DIV/0!</v>
      </c>
      <c r="BY193" s="149">
        <f t="shared" si="141"/>
        <v>1</v>
      </c>
      <c r="BZ193" s="686" t="e">
        <f t="shared" si="156"/>
        <v>#DIV/0!</v>
      </c>
      <c r="CI193" s="699">
        <f t="shared" si="142"/>
        <v>0</v>
      </c>
      <c r="CJ193" s="700">
        <f t="shared" si="143"/>
        <v>0</v>
      </c>
      <c r="CK193" s="700">
        <f t="shared" si="163"/>
        <v>0</v>
      </c>
      <c r="CL193" s="149">
        <v>1</v>
      </c>
      <c r="CM193" s="687">
        <f t="shared" si="157"/>
        <v>0</v>
      </c>
    </row>
    <row r="194" spans="2:98" s="11" customFormat="1">
      <c r="B194" s="688"/>
      <c r="C194" s="689">
        <v>160</v>
      </c>
      <c r="D194" s="690"/>
      <c r="E194" s="690"/>
      <c r="F194" s="691"/>
      <c r="G194" s="691"/>
      <c r="H194" s="692"/>
      <c r="I194" s="692"/>
      <c r="J194" s="692"/>
      <c r="K194" s="692"/>
      <c r="L194" s="692"/>
      <c r="M194" s="654"/>
      <c r="N194" s="654"/>
      <c r="O194" s="654"/>
      <c r="P194" s="654"/>
      <c r="Q194" s="654"/>
      <c r="R194" s="654"/>
      <c r="S194" s="654"/>
      <c r="T194" s="654">
        <f t="shared" si="164"/>
        <v>0</v>
      </c>
      <c r="U194" s="654">
        <f t="shared" si="165"/>
        <v>0</v>
      </c>
      <c r="V194" s="655" t="e">
        <f t="shared" si="22"/>
        <v>#DIV/0!</v>
      </c>
      <c r="W194" s="656"/>
      <c r="X194" s="657"/>
      <c r="Y194" s="658"/>
      <c r="Z194" s="659" t="e">
        <f t="shared" si="126"/>
        <v>#DIV/0!</v>
      </c>
      <c r="AB194" s="661" t="e">
        <f t="shared" si="145"/>
        <v>#DIV/0!</v>
      </c>
      <c r="AC194" s="241" t="e">
        <f>V194/(1-AD33)+N("This is a comment: cell U points to Cost+Int per Unit cell")</f>
        <v>#DIV/0!</v>
      </c>
      <c r="AD194" s="662" t="e">
        <f t="shared" si="146"/>
        <v>#DIV/0!</v>
      </c>
      <c r="AF194" s="663" t="e">
        <f t="shared" si="147"/>
        <v>#DIV/0!</v>
      </c>
      <c r="AG194" s="664" t="e">
        <f t="shared" si="148"/>
        <v>#DIV/0!</v>
      </c>
      <c r="AH194" s="664" t="e">
        <f t="shared" si="149"/>
        <v>#DIV/0!</v>
      </c>
      <c r="AJ194" s="693" t="e">
        <f t="shared" si="127"/>
        <v>#DIV/0!</v>
      </c>
      <c r="AK194" s="656"/>
      <c r="AL194" s="327"/>
      <c r="AM194" s="150"/>
      <c r="AO194" s="694"/>
      <c r="AP194" s="668" t="e">
        <f t="shared" si="150"/>
        <v>#DIV/0!</v>
      </c>
      <c r="AR194" s="669">
        <v>0</v>
      </c>
      <c r="AS194" s="670">
        <v>0</v>
      </c>
      <c r="AT194" s="671">
        <v>0</v>
      </c>
      <c r="AU194" s="672">
        <v>0</v>
      </c>
      <c r="AW194" s="327"/>
      <c r="AX194" s="696"/>
      <c r="AY194" s="327"/>
      <c r="AZ194" s="150"/>
      <c r="BB194" s="675">
        <v>0</v>
      </c>
      <c r="BC194" s="676" t="e">
        <f t="shared" si="128"/>
        <v>#DIV/0!</v>
      </c>
      <c r="BD194" s="677" t="e">
        <f t="shared" si="129"/>
        <v>#DIV/0!</v>
      </c>
      <c r="BE194" s="658" t="e">
        <f t="shared" si="130"/>
        <v>#DIV/0!</v>
      </c>
      <c r="BF194" s="675">
        <v>0</v>
      </c>
      <c r="BG194" s="676" t="e">
        <f t="shared" si="131"/>
        <v>#DIV/0!</v>
      </c>
      <c r="BH194" s="677" t="e">
        <f t="shared" si="132"/>
        <v>#DIV/0!</v>
      </c>
      <c r="BI194" s="697" t="e">
        <f t="shared" si="133"/>
        <v>#DIV/0!</v>
      </c>
      <c r="BJ194" s="675">
        <v>0</v>
      </c>
      <c r="BK194" s="676" t="e">
        <f t="shared" si="134"/>
        <v>#DIV/0!</v>
      </c>
      <c r="BL194" s="677" t="e">
        <f t="shared" si="135"/>
        <v>#DIV/0!</v>
      </c>
      <c r="BM194" s="164" t="e">
        <f t="shared" si="136"/>
        <v>#DIV/0!</v>
      </c>
      <c r="BO194" s="669" t="e">
        <f t="shared" si="137"/>
        <v>#DIV/0!</v>
      </c>
      <c r="BP194" s="670" t="e">
        <f t="shared" si="151"/>
        <v>#DIV/0!</v>
      </c>
      <c r="BQ194" s="671" t="e">
        <f t="shared" si="138"/>
        <v>#DIV/0!</v>
      </c>
      <c r="BR194" s="681" t="e">
        <f t="shared" si="152"/>
        <v>#DIV/0!</v>
      </c>
      <c r="BS194" s="698" t="e">
        <f t="shared" si="139"/>
        <v>#DIV/0!</v>
      </c>
      <c r="BT194" s="683" t="e">
        <f t="shared" si="153"/>
        <v>#DIV/0!</v>
      </c>
      <c r="BV194" s="684" t="e">
        <f t="shared" si="140"/>
        <v>#DIV/0!</v>
      </c>
      <c r="BW194" s="685">
        <f t="shared" si="154"/>
        <v>0</v>
      </c>
      <c r="BX194" s="685" t="e">
        <f t="shared" si="155"/>
        <v>#DIV/0!</v>
      </c>
      <c r="BY194" s="149">
        <f t="shared" si="141"/>
        <v>1</v>
      </c>
      <c r="BZ194" s="686" t="e">
        <f t="shared" si="156"/>
        <v>#DIV/0!</v>
      </c>
      <c r="CI194" s="699">
        <f t="shared" si="142"/>
        <v>0</v>
      </c>
      <c r="CJ194" s="700">
        <f t="shared" si="143"/>
        <v>0</v>
      </c>
      <c r="CK194" s="700">
        <f t="shared" si="163"/>
        <v>0</v>
      </c>
      <c r="CL194" s="149">
        <v>1</v>
      </c>
      <c r="CM194" s="687">
        <f t="shared" si="157"/>
        <v>0</v>
      </c>
    </row>
    <row r="195" spans="2:98" s="11" customFormat="1">
      <c r="B195" s="688"/>
      <c r="C195" s="689">
        <v>161</v>
      </c>
      <c r="D195" s="690"/>
      <c r="E195" s="690"/>
      <c r="F195" s="691"/>
      <c r="G195" s="691"/>
      <c r="H195" s="692"/>
      <c r="I195" s="692"/>
      <c r="J195" s="692"/>
      <c r="K195" s="692"/>
      <c r="L195" s="692"/>
      <c r="M195" s="654"/>
      <c r="N195" s="654"/>
      <c r="O195" s="654"/>
      <c r="P195" s="654"/>
      <c r="Q195" s="654"/>
      <c r="R195" s="654"/>
      <c r="S195" s="654"/>
      <c r="T195" s="654">
        <f t="shared" si="164"/>
        <v>0</v>
      </c>
      <c r="U195" s="654">
        <f t="shared" si="165"/>
        <v>0</v>
      </c>
      <c r="V195" s="655" t="e">
        <f t="shared" si="22"/>
        <v>#DIV/0!</v>
      </c>
      <c r="W195" s="656"/>
      <c r="X195" s="657"/>
      <c r="Y195" s="658"/>
      <c r="Z195" s="659" t="e">
        <f t="shared" si="126"/>
        <v>#DIV/0!</v>
      </c>
      <c r="AB195" s="661" t="e">
        <f t="shared" si="145"/>
        <v>#DIV/0!</v>
      </c>
      <c r="AC195" s="241" t="e">
        <f>V195/(1-AD33)+N("This is a comment: cell U points to Cost+Int per Unit cell")</f>
        <v>#DIV/0!</v>
      </c>
      <c r="AD195" s="662" t="e">
        <f t="shared" si="146"/>
        <v>#DIV/0!</v>
      </c>
      <c r="AF195" s="663" t="e">
        <f t="shared" si="147"/>
        <v>#DIV/0!</v>
      </c>
      <c r="AG195" s="664" t="e">
        <f t="shared" si="148"/>
        <v>#DIV/0!</v>
      </c>
      <c r="AH195" s="664" t="e">
        <f t="shared" si="149"/>
        <v>#DIV/0!</v>
      </c>
      <c r="AJ195" s="693" t="e">
        <f t="shared" si="127"/>
        <v>#DIV/0!</v>
      </c>
      <c r="AK195" s="656"/>
      <c r="AL195" s="327"/>
      <c r="AM195" s="150"/>
      <c r="AO195" s="694"/>
      <c r="AP195" s="668" t="e">
        <f t="shared" si="150"/>
        <v>#DIV/0!</v>
      </c>
      <c r="AR195" s="669">
        <v>0</v>
      </c>
      <c r="AS195" s="670">
        <v>0</v>
      </c>
      <c r="AT195" s="671">
        <v>0</v>
      </c>
      <c r="AU195" s="672">
        <v>0</v>
      </c>
      <c r="AW195" s="327"/>
      <c r="AX195" s="696"/>
      <c r="AY195" s="327"/>
      <c r="AZ195" s="150"/>
      <c r="BB195" s="675">
        <v>0</v>
      </c>
      <c r="BC195" s="676" t="e">
        <f t="shared" si="128"/>
        <v>#DIV/0!</v>
      </c>
      <c r="BD195" s="677" t="e">
        <f t="shared" si="129"/>
        <v>#DIV/0!</v>
      </c>
      <c r="BE195" s="658" t="e">
        <f t="shared" si="130"/>
        <v>#DIV/0!</v>
      </c>
      <c r="BF195" s="675">
        <v>0</v>
      </c>
      <c r="BG195" s="676" t="e">
        <f t="shared" si="131"/>
        <v>#DIV/0!</v>
      </c>
      <c r="BH195" s="677" t="e">
        <f t="shared" si="132"/>
        <v>#DIV/0!</v>
      </c>
      <c r="BI195" s="697" t="e">
        <f t="shared" si="133"/>
        <v>#DIV/0!</v>
      </c>
      <c r="BJ195" s="675">
        <v>0</v>
      </c>
      <c r="BK195" s="676" t="e">
        <f t="shared" si="134"/>
        <v>#DIV/0!</v>
      </c>
      <c r="BL195" s="677" t="e">
        <f t="shared" si="135"/>
        <v>#DIV/0!</v>
      </c>
      <c r="BM195" s="164" t="e">
        <f t="shared" si="136"/>
        <v>#DIV/0!</v>
      </c>
      <c r="BO195" s="669" t="e">
        <f t="shared" si="137"/>
        <v>#DIV/0!</v>
      </c>
      <c r="BP195" s="670" t="e">
        <f t="shared" si="151"/>
        <v>#DIV/0!</v>
      </c>
      <c r="BQ195" s="671" t="e">
        <f t="shared" si="138"/>
        <v>#DIV/0!</v>
      </c>
      <c r="BR195" s="681" t="e">
        <f t="shared" si="152"/>
        <v>#DIV/0!</v>
      </c>
      <c r="BS195" s="698" t="e">
        <f t="shared" si="139"/>
        <v>#DIV/0!</v>
      </c>
      <c r="BT195" s="683" t="e">
        <f t="shared" si="153"/>
        <v>#DIV/0!</v>
      </c>
      <c r="BV195" s="684" t="e">
        <f t="shared" si="140"/>
        <v>#DIV/0!</v>
      </c>
      <c r="BW195" s="685">
        <f t="shared" si="154"/>
        <v>0</v>
      </c>
      <c r="BX195" s="685" t="e">
        <f t="shared" si="155"/>
        <v>#DIV/0!</v>
      </c>
      <c r="BY195" s="149">
        <f t="shared" si="141"/>
        <v>1</v>
      </c>
      <c r="BZ195" s="686" t="e">
        <f t="shared" si="156"/>
        <v>#DIV/0!</v>
      </c>
      <c r="CI195" s="699">
        <f t="shared" si="142"/>
        <v>0</v>
      </c>
      <c r="CJ195" s="700">
        <f t="shared" si="143"/>
        <v>0</v>
      </c>
      <c r="CK195" s="700">
        <f t="shared" si="163"/>
        <v>0</v>
      </c>
      <c r="CL195" s="149">
        <v>1</v>
      </c>
      <c r="CM195" s="687">
        <f t="shared" si="157"/>
        <v>0</v>
      </c>
    </row>
    <row r="196" spans="2:98" s="11" customFormat="1">
      <c r="B196" s="688"/>
      <c r="C196" s="689">
        <v>162</v>
      </c>
      <c r="D196" s="690"/>
      <c r="E196" s="651"/>
      <c r="F196" s="691"/>
      <c r="G196" s="691"/>
      <c r="H196" s="692"/>
      <c r="I196" s="692"/>
      <c r="J196" s="692"/>
      <c r="K196" s="692"/>
      <c r="L196" s="692"/>
      <c r="M196" s="654"/>
      <c r="N196" s="654"/>
      <c r="O196" s="654"/>
      <c r="P196" s="654"/>
      <c r="Q196" s="654"/>
      <c r="R196" s="654"/>
      <c r="S196" s="654"/>
      <c r="T196" s="654">
        <f t="shared" si="164"/>
        <v>0</v>
      </c>
      <c r="U196" s="654">
        <f t="shared" si="165"/>
        <v>0</v>
      </c>
      <c r="V196" s="655" t="e">
        <f t="shared" si="22"/>
        <v>#DIV/0!</v>
      </c>
      <c r="W196" s="656"/>
      <c r="X196" s="657"/>
      <c r="Y196" s="658"/>
      <c r="Z196" s="659" t="e">
        <f t="shared" si="126"/>
        <v>#DIV/0!</v>
      </c>
      <c r="AB196" s="661" t="e">
        <f t="shared" si="145"/>
        <v>#DIV/0!</v>
      </c>
      <c r="AC196" s="241" t="e">
        <f>V196/(1-AD33)+N("This is a comment: cell U points to Cost+Int per Unit cell")</f>
        <v>#DIV/0!</v>
      </c>
      <c r="AD196" s="662" t="e">
        <f t="shared" si="146"/>
        <v>#DIV/0!</v>
      </c>
      <c r="AF196" s="663" t="e">
        <f t="shared" si="147"/>
        <v>#DIV/0!</v>
      </c>
      <c r="AG196" s="664" t="e">
        <f t="shared" si="148"/>
        <v>#DIV/0!</v>
      </c>
      <c r="AH196" s="664" t="e">
        <f t="shared" si="149"/>
        <v>#DIV/0!</v>
      </c>
      <c r="AJ196" s="693" t="e">
        <f t="shared" si="127"/>
        <v>#DIV/0!</v>
      </c>
      <c r="AK196" s="656"/>
      <c r="AL196" s="327"/>
      <c r="AM196" s="150"/>
      <c r="AO196" s="694"/>
      <c r="AP196" s="668" t="e">
        <f t="shared" si="150"/>
        <v>#DIV/0!</v>
      </c>
      <c r="AR196" s="669">
        <v>0</v>
      </c>
      <c r="AS196" s="670">
        <v>0</v>
      </c>
      <c r="AT196" s="671">
        <v>0</v>
      </c>
      <c r="AU196" s="672">
        <v>0</v>
      </c>
      <c r="AW196" s="327"/>
      <c r="AX196" s="696"/>
      <c r="AY196" s="327"/>
      <c r="AZ196" s="150"/>
      <c r="BB196" s="675">
        <v>0</v>
      </c>
      <c r="BC196" s="676" t="e">
        <f t="shared" si="128"/>
        <v>#DIV/0!</v>
      </c>
      <c r="BD196" s="677" t="e">
        <f t="shared" si="129"/>
        <v>#DIV/0!</v>
      </c>
      <c r="BE196" s="658" t="e">
        <f t="shared" si="130"/>
        <v>#DIV/0!</v>
      </c>
      <c r="BF196" s="675">
        <v>0</v>
      </c>
      <c r="BG196" s="676" t="e">
        <f t="shared" si="131"/>
        <v>#DIV/0!</v>
      </c>
      <c r="BH196" s="677" t="e">
        <f t="shared" si="132"/>
        <v>#DIV/0!</v>
      </c>
      <c r="BI196" s="697" t="e">
        <f t="shared" si="133"/>
        <v>#DIV/0!</v>
      </c>
      <c r="BJ196" s="675">
        <v>0</v>
      </c>
      <c r="BK196" s="676" t="e">
        <f t="shared" si="134"/>
        <v>#DIV/0!</v>
      </c>
      <c r="BL196" s="677" t="e">
        <f t="shared" si="135"/>
        <v>#DIV/0!</v>
      </c>
      <c r="BM196" s="164" t="e">
        <f t="shared" si="136"/>
        <v>#DIV/0!</v>
      </c>
      <c r="BO196" s="669" t="e">
        <f t="shared" si="137"/>
        <v>#DIV/0!</v>
      </c>
      <c r="BP196" s="670" t="e">
        <f t="shared" si="151"/>
        <v>#DIV/0!</v>
      </c>
      <c r="BQ196" s="671" t="e">
        <f t="shared" si="138"/>
        <v>#DIV/0!</v>
      </c>
      <c r="BR196" s="681" t="e">
        <f t="shared" si="152"/>
        <v>#DIV/0!</v>
      </c>
      <c r="BS196" s="698" t="e">
        <f t="shared" si="139"/>
        <v>#DIV/0!</v>
      </c>
      <c r="BT196" s="683" t="e">
        <f t="shared" si="153"/>
        <v>#DIV/0!</v>
      </c>
      <c r="BV196" s="684" t="e">
        <f t="shared" si="140"/>
        <v>#DIV/0!</v>
      </c>
      <c r="BW196" s="685">
        <f t="shared" si="154"/>
        <v>0</v>
      </c>
      <c r="BX196" s="685" t="e">
        <f t="shared" si="155"/>
        <v>#DIV/0!</v>
      </c>
      <c r="BY196" s="149">
        <f t="shared" si="141"/>
        <v>1</v>
      </c>
      <c r="BZ196" s="686" t="e">
        <f t="shared" si="156"/>
        <v>#DIV/0!</v>
      </c>
      <c r="CI196" s="699">
        <f t="shared" si="142"/>
        <v>0</v>
      </c>
      <c r="CJ196" s="700">
        <f t="shared" si="143"/>
        <v>0</v>
      </c>
      <c r="CK196" s="700">
        <f t="shared" si="163"/>
        <v>0</v>
      </c>
      <c r="CL196" s="149">
        <v>1</v>
      </c>
      <c r="CM196" s="687">
        <f t="shared" si="157"/>
        <v>0</v>
      </c>
    </row>
    <row r="197" spans="2:98" s="11" customFormat="1">
      <c r="B197" s="688"/>
      <c r="C197" s="689">
        <v>163</v>
      </c>
      <c r="D197" s="690"/>
      <c r="E197" s="690"/>
      <c r="F197" s="691"/>
      <c r="G197" s="691"/>
      <c r="H197" s="692"/>
      <c r="I197" s="692"/>
      <c r="J197" s="692"/>
      <c r="K197" s="692"/>
      <c r="L197" s="692"/>
      <c r="M197" s="701"/>
      <c r="N197" s="701"/>
      <c r="O197" s="701"/>
      <c r="P197" s="701"/>
      <c r="Q197" s="701"/>
      <c r="R197" s="701"/>
      <c r="S197" s="701"/>
      <c r="T197" s="701">
        <f t="shared" si="164"/>
        <v>0</v>
      </c>
      <c r="U197" s="701">
        <f t="shared" si="165"/>
        <v>0</v>
      </c>
      <c r="V197" s="702" t="e">
        <f t="shared" si="22"/>
        <v>#DIV/0!</v>
      </c>
      <c r="W197" s="703"/>
      <c r="X197" s="657"/>
      <c r="Y197" s="704"/>
      <c r="Z197" s="659" t="e">
        <f t="shared" si="126"/>
        <v>#DIV/0!</v>
      </c>
      <c r="AB197" s="661" t="e">
        <f t="shared" si="145"/>
        <v>#DIV/0!</v>
      </c>
      <c r="AC197" s="241" t="e">
        <f>V197/(1-AD33)+N("This is a comment: cell U points to Cost+Int per Unit cell")</f>
        <v>#DIV/0!</v>
      </c>
      <c r="AD197" s="662" t="e">
        <f t="shared" si="146"/>
        <v>#DIV/0!</v>
      </c>
      <c r="AF197" s="663" t="e">
        <f t="shared" si="147"/>
        <v>#DIV/0!</v>
      </c>
      <c r="AG197" s="664" t="e">
        <f t="shared" si="148"/>
        <v>#DIV/0!</v>
      </c>
      <c r="AH197" s="664" t="e">
        <f t="shared" si="149"/>
        <v>#DIV/0!</v>
      </c>
      <c r="AJ197" s="693" t="e">
        <f t="shared" si="127"/>
        <v>#DIV/0!</v>
      </c>
      <c r="AK197" s="703"/>
      <c r="AL197" s="327"/>
      <c r="AM197" s="150"/>
      <c r="AO197" s="694"/>
      <c r="AP197" s="668" t="e">
        <f t="shared" si="150"/>
        <v>#DIV/0!</v>
      </c>
      <c r="AR197" s="669">
        <v>0</v>
      </c>
      <c r="AS197" s="670">
        <v>0</v>
      </c>
      <c r="AT197" s="671">
        <v>0</v>
      </c>
      <c r="AU197" s="672">
        <v>0</v>
      </c>
      <c r="AW197" s="327"/>
      <c r="AX197" s="696"/>
      <c r="AY197" s="327"/>
      <c r="AZ197" s="150"/>
      <c r="BB197" s="705">
        <v>0</v>
      </c>
      <c r="BC197" s="676" t="e">
        <f t="shared" si="128"/>
        <v>#DIV/0!</v>
      </c>
      <c r="BD197" s="706" t="e">
        <f t="shared" si="129"/>
        <v>#DIV/0!</v>
      </c>
      <c r="BE197" s="704" t="e">
        <f t="shared" si="130"/>
        <v>#DIV/0!</v>
      </c>
      <c r="BF197" s="705">
        <v>0</v>
      </c>
      <c r="BG197" s="676" t="e">
        <f t="shared" si="131"/>
        <v>#DIV/0!</v>
      </c>
      <c r="BH197" s="706" t="e">
        <f t="shared" si="132"/>
        <v>#DIV/0!</v>
      </c>
      <c r="BI197" s="707" t="e">
        <f t="shared" si="133"/>
        <v>#DIV/0!</v>
      </c>
      <c r="BJ197" s="675">
        <v>0</v>
      </c>
      <c r="BK197" s="676" t="e">
        <f t="shared" si="134"/>
        <v>#DIV/0!</v>
      </c>
      <c r="BL197" s="677" t="e">
        <f t="shared" si="135"/>
        <v>#DIV/0!</v>
      </c>
      <c r="BM197" s="164" t="e">
        <f t="shared" si="136"/>
        <v>#DIV/0!</v>
      </c>
      <c r="BO197" s="708" t="e">
        <f t="shared" si="137"/>
        <v>#DIV/0!</v>
      </c>
      <c r="BP197" s="670" t="e">
        <f t="shared" si="151"/>
        <v>#DIV/0!</v>
      </c>
      <c r="BQ197" s="709" t="e">
        <f t="shared" si="138"/>
        <v>#DIV/0!</v>
      </c>
      <c r="BR197" s="681" t="e">
        <f t="shared" si="152"/>
        <v>#DIV/0!</v>
      </c>
      <c r="BS197" s="710" t="e">
        <f t="shared" si="139"/>
        <v>#DIV/0!</v>
      </c>
      <c r="BT197" s="683" t="e">
        <f t="shared" si="153"/>
        <v>#DIV/0!</v>
      </c>
      <c r="BV197" s="684" t="e">
        <f t="shared" si="140"/>
        <v>#DIV/0!</v>
      </c>
      <c r="BW197" s="685">
        <f t="shared" si="154"/>
        <v>0</v>
      </c>
      <c r="BX197" s="685" t="e">
        <f t="shared" si="155"/>
        <v>#DIV/0!</v>
      </c>
      <c r="BY197" s="149">
        <f t="shared" si="141"/>
        <v>1</v>
      </c>
      <c r="BZ197" s="686" t="e">
        <f t="shared" si="156"/>
        <v>#DIV/0!</v>
      </c>
      <c r="CI197" s="699">
        <f t="shared" si="142"/>
        <v>0</v>
      </c>
      <c r="CJ197" s="700">
        <f t="shared" si="143"/>
        <v>0</v>
      </c>
      <c r="CK197" s="700">
        <f t="shared" si="163"/>
        <v>0</v>
      </c>
      <c r="CL197" s="149">
        <v>1</v>
      </c>
      <c r="CM197" s="687">
        <f t="shared" si="157"/>
        <v>0</v>
      </c>
    </row>
    <row r="198" spans="2:98" s="11" customFormat="1">
      <c r="B198" s="688"/>
      <c r="C198" s="689">
        <v>164</v>
      </c>
      <c r="D198" s="690"/>
      <c r="E198" s="690"/>
      <c r="F198" s="691"/>
      <c r="G198" s="691"/>
      <c r="H198" s="692"/>
      <c r="I198" s="692"/>
      <c r="J198" s="692"/>
      <c r="K198" s="692"/>
      <c r="L198" s="692"/>
      <c r="M198" s="701"/>
      <c r="N198" s="701"/>
      <c r="O198" s="701"/>
      <c r="P198" s="701"/>
      <c r="Q198" s="701"/>
      <c r="R198" s="701"/>
      <c r="S198" s="701"/>
      <c r="T198" s="701">
        <f t="shared" si="164"/>
        <v>0</v>
      </c>
      <c r="U198" s="701">
        <f t="shared" si="165"/>
        <v>0</v>
      </c>
      <c r="V198" s="702" t="e">
        <f t="shared" si="22"/>
        <v>#DIV/0!</v>
      </c>
      <c r="W198" s="703"/>
      <c r="X198" s="657"/>
      <c r="Y198" s="704"/>
      <c r="Z198" s="659" t="e">
        <f t="shared" si="126"/>
        <v>#DIV/0!</v>
      </c>
      <c r="AB198" s="661" t="e">
        <f t="shared" si="145"/>
        <v>#DIV/0!</v>
      </c>
      <c r="AC198" s="241" t="e">
        <f>V198/(1-AD33)+N("This is a comment: cell U points to Cost+Int per Unit cell")</f>
        <v>#DIV/0!</v>
      </c>
      <c r="AD198" s="662" t="e">
        <f t="shared" si="146"/>
        <v>#DIV/0!</v>
      </c>
      <c r="AF198" s="663" t="e">
        <f t="shared" si="147"/>
        <v>#DIV/0!</v>
      </c>
      <c r="AG198" s="664" t="e">
        <f t="shared" si="148"/>
        <v>#DIV/0!</v>
      </c>
      <c r="AH198" s="664" t="e">
        <f t="shared" si="149"/>
        <v>#DIV/0!</v>
      </c>
      <c r="AJ198" s="693" t="e">
        <f t="shared" si="127"/>
        <v>#DIV/0!</v>
      </c>
      <c r="AK198" s="703"/>
      <c r="AL198" s="327"/>
      <c r="AM198" s="150"/>
      <c r="AO198" s="694"/>
      <c r="AP198" s="668" t="e">
        <f t="shared" si="150"/>
        <v>#DIV/0!</v>
      </c>
      <c r="AR198" s="669">
        <v>0</v>
      </c>
      <c r="AS198" s="670">
        <v>0</v>
      </c>
      <c r="AT198" s="671">
        <v>0</v>
      </c>
      <c r="AU198" s="672">
        <v>0</v>
      </c>
      <c r="AW198" s="327"/>
      <c r="AX198" s="696"/>
      <c r="AY198" s="327"/>
      <c r="AZ198" s="150"/>
      <c r="BB198" s="705">
        <v>0</v>
      </c>
      <c r="BC198" s="676" t="e">
        <f t="shared" si="128"/>
        <v>#DIV/0!</v>
      </c>
      <c r="BD198" s="706" t="e">
        <f t="shared" si="129"/>
        <v>#DIV/0!</v>
      </c>
      <c r="BE198" s="704" t="e">
        <f t="shared" si="130"/>
        <v>#DIV/0!</v>
      </c>
      <c r="BF198" s="705">
        <v>0</v>
      </c>
      <c r="BG198" s="676" t="e">
        <f t="shared" si="131"/>
        <v>#DIV/0!</v>
      </c>
      <c r="BH198" s="706" t="e">
        <f t="shared" si="132"/>
        <v>#DIV/0!</v>
      </c>
      <c r="BI198" s="707" t="e">
        <f t="shared" si="133"/>
        <v>#DIV/0!</v>
      </c>
      <c r="BJ198" s="675">
        <v>0</v>
      </c>
      <c r="BK198" s="676" t="e">
        <f t="shared" si="134"/>
        <v>#DIV/0!</v>
      </c>
      <c r="BL198" s="677" t="e">
        <f t="shared" si="135"/>
        <v>#DIV/0!</v>
      </c>
      <c r="BM198" s="164" t="e">
        <f t="shared" si="136"/>
        <v>#DIV/0!</v>
      </c>
      <c r="BO198" s="708" t="e">
        <f t="shared" si="137"/>
        <v>#DIV/0!</v>
      </c>
      <c r="BP198" s="670" t="e">
        <f t="shared" si="151"/>
        <v>#DIV/0!</v>
      </c>
      <c r="BQ198" s="709" t="e">
        <f t="shared" si="138"/>
        <v>#DIV/0!</v>
      </c>
      <c r="BR198" s="681" t="e">
        <f t="shared" si="152"/>
        <v>#DIV/0!</v>
      </c>
      <c r="BS198" s="710" t="e">
        <f t="shared" si="139"/>
        <v>#DIV/0!</v>
      </c>
      <c r="BT198" s="683" t="e">
        <f t="shared" si="153"/>
        <v>#DIV/0!</v>
      </c>
      <c r="BV198" s="684" t="e">
        <f t="shared" si="140"/>
        <v>#DIV/0!</v>
      </c>
      <c r="BW198" s="685">
        <f t="shared" si="154"/>
        <v>0</v>
      </c>
      <c r="BX198" s="685" t="e">
        <f t="shared" si="155"/>
        <v>#DIV/0!</v>
      </c>
      <c r="BY198" s="149">
        <f t="shared" si="141"/>
        <v>1</v>
      </c>
      <c r="BZ198" s="686" t="e">
        <f t="shared" si="156"/>
        <v>#DIV/0!</v>
      </c>
      <c r="CI198" s="699">
        <f t="shared" si="142"/>
        <v>0</v>
      </c>
      <c r="CJ198" s="700">
        <f t="shared" si="143"/>
        <v>0</v>
      </c>
      <c r="CK198" s="700">
        <f t="shared" si="163"/>
        <v>0</v>
      </c>
      <c r="CL198" s="149">
        <v>1</v>
      </c>
      <c r="CM198" s="687">
        <f t="shared" si="157"/>
        <v>0</v>
      </c>
    </row>
    <row r="199" spans="2:98" s="11" customFormat="1">
      <c r="B199" s="688"/>
      <c r="C199" s="689">
        <v>165</v>
      </c>
      <c r="D199" s="690"/>
      <c r="E199" s="690"/>
      <c r="F199" s="691"/>
      <c r="G199" s="691"/>
      <c r="H199" s="692"/>
      <c r="I199" s="692"/>
      <c r="J199" s="692"/>
      <c r="K199" s="692"/>
      <c r="L199" s="692"/>
      <c r="M199" s="701"/>
      <c r="N199" s="701"/>
      <c r="O199" s="701"/>
      <c r="P199" s="701"/>
      <c r="Q199" s="701"/>
      <c r="R199" s="701"/>
      <c r="S199" s="701"/>
      <c r="T199" s="701">
        <f t="shared" si="164"/>
        <v>0</v>
      </c>
      <c r="U199" s="701">
        <f t="shared" si="165"/>
        <v>0</v>
      </c>
      <c r="V199" s="702" t="e">
        <f t="shared" si="22"/>
        <v>#DIV/0!</v>
      </c>
      <c r="W199" s="703"/>
      <c r="X199" s="657"/>
      <c r="Y199" s="704"/>
      <c r="Z199" s="659" t="e">
        <f t="shared" si="126"/>
        <v>#DIV/0!</v>
      </c>
      <c r="AB199" s="661" t="e">
        <f t="shared" si="145"/>
        <v>#DIV/0!</v>
      </c>
      <c r="AC199" s="241" t="e">
        <f>V199/(1-AD33)+N("This is a comment: cell U points to Cost+Int per Unit cell")</f>
        <v>#DIV/0!</v>
      </c>
      <c r="AD199" s="662" t="e">
        <f t="shared" si="146"/>
        <v>#DIV/0!</v>
      </c>
      <c r="AF199" s="663" t="e">
        <f t="shared" si="147"/>
        <v>#DIV/0!</v>
      </c>
      <c r="AG199" s="664" t="e">
        <f t="shared" si="148"/>
        <v>#DIV/0!</v>
      </c>
      <c r="AH199" s="664" t="e">
        <f t="shared" si="149"/>
        <v>#DIV/0!</v>
      </c>
      <c r="AJ199" s="693" t="e">
        <f t="shared" si="127"/>
        <v>#DIV/0!</v>
      </c>
      <c r="AK199" s="703"/>
      <c r="AL199" s="327"/>
      <c r="AM199" s="150"/>
      <c r="AO199" s="694"/>
      <c r="AP199" s="668" t="e">
        <f t="shared" si="150"/>
        <v>#DIV/0!</v>
      </c>
      <c r="AR199" s="669">
        <v>0</v>
      </c>
      <c r="AS199" s="670">
        <v>0</v>
      </c>
      <c r="AT199" s="671">
        <v>0</v>
      </c>
      <c r="AU199" s="672">
        <v>0</v>
      </c>
      <c r="AW199" s="327"/>
      <c r="AX199" s="696"/>
      <c r="AY199" s="327"/>
      <c r="AZ199" s="150"/>
      <c r="BB199" s="705">
        <v>0</v>
      </c>
      <c r="BC199" s="676" t="e">
        <f t="shared" si="128"/>
        <v>#DIV/0!</v>
      </c>
      <c r="BD199" s="706" t="e">
        <f t="shared" si="129"/>
        <v>#DIV/0!</v>
      </c>
      <c r="BE199" s="704" t="e">
        <f t="shared" si="130"/>
        <v>#DIV/0!</v>
      </c>
      <c r="BF199" s="705">
        <v>0</v>
      </c>
      <c r="BG199" s="676" t="e">
        <f t="shared" si="131"/>
        <v>#DIV/0!</v>
      </c>
      <c r="BH199" s="706" t="e">
        <f t="shared" si="132"/>
        <v>#DIV/0!</v>
      </c>
      <c r="BI199" s="707" t="e">
        <f t="shared" si="133"/>
        <v>#DIV/0!</v>
      </c>
      <c r="BJ199" s="675">
        <v>0</v>
      </c>
      <c r="BK199" s="676" t="e">
        <f t="shared" si="134"/>
        <v>#DIV/0!</v>
      </c>
      <c r="BL199" s="677" t="e">
        <f t="shared" si="135"/>
        <v>#DIV/0!</v>
      </c>
      <c r="BM199" s="164" t="e">
        <f t="shared" si="136"/>
        <v>#DIV/0!</v>
      </c>
      <c r="BO199" s="708" t="e">
        <f t="shared" si="137"/>
        <v>#DIV/0!</v>
      </c>
      <c r="BP199" s="670" t="e">
        <f t="shared" si="151"/>
        <v>#DIV/0!</v>
      </c>
      <c r="BQ199" s="709" t="e">
        <f t="shared" si="138"/>
        <v>#DIV/0!</v>
      </c>
      <c r="BR199" s="681" t="e">
        <f t="shared" si="152"/>
        <v>#DIV/0!</v>
      </c>
      <c r="BS199" s="710" t="e">
        <f t="shared" si="139"/>
        <v>#DIV/0!</v>
      </c>
      <c r="BT199" s="683" t="e">
        <f t="shared" si="153"/>
        <v>#DIV/0!</v>
      </c>
      <c r="BV199" s="684" t="e">
        <f t="shared" si="140"/>
        <v>#DIV/0!</v>
      </c>
      <c r="BW199" s="685">
        <f t="shared" si="154"/>
        <v>0</v>
      </c>
      <c r="BX199" s="685" t="e">
        <f t="shared" si="155"/>
        <v>#DIV/0!</v>
      </c>
      <c r="BY199" s="149">
        <f t="shared" si="141"/>
        <v>1</v>
      </c>
      <c r="BZ199" s="686" t="e">
        <f t="shared" si="156"/>
        <v>#DIV/0!</v>
      </c>
      <c r="CI199" s="699">
        <f t="shared" si="142"/>
        <v>0</v>
      </c>
      <c r="CJ199" s="700">
        <f t="shared" si="143"/>
        <v>0</v>
      </c>
      <c r="CK199" s="700">
        <f t="shared" si="163"/>
        <v>0</v>
      </c>
      <c r="CL199" s="149">
        <v>1</v>
      </c>
      <c r="CM199" s="687">
        <f t="shared" si="157"/>
        <v>0</v>
      </c>
    </row>
    <row r="200" spans="2:98" s="11" customFormat="1">
      <c r="B200" s="688"/>
      <c r="C200" s="689">
        <v>166</v>
      </c>
      <c r="D200" s="690"/>
      <c r="E200" s="651"/>
      <c r="F200" s="691"/>
      <c r="G200" s="691"/>
      <c r="H200" s="692"/>
      <c r="I200" s="692"/>
      <c r="J200" s="692"/>
      <c r="K200" s="692"/>
      <c r="L200" s="692"/>
      <c r="M200" s="701"/>
      <c r="N200" s="701"/>
      <c r="O200" s="701"/>
      <c r="P200" s="701"/>
      <c r="Q200" s="701"/>
      <c r="R200" s="701"/>
      <c r="S200" s="701"/>
      <c r="T200" s="701">
        <f t="shared" si="164"/>
        <v>0</v>
      </c>
      <c r="U200" s="701">
        <f t="shared" si="165"/>
        <v>0</v>
      </c>
      <c r="V200" s="702" t="e">
        <f t="shared" si="22"/>
        <v>#DIV/0!</v>
      </c>
      <c r="W200" s="703"/>
      <c r="X200" s="657"/>
      <c r="Y200" s="704"/>
      <c r="Z200" s="659" t="e">
        <f t="shared" si="126"/>
        <v>#DIV/0!</v>
      </c>
      <c r="AB200" s="661" t="e">
        <f t="shared" si="145"/>
        <v>#DIV/0!</v>
      </c>
      <c r="AC200" s="241" t="e">
        <f>V200/(1-AD33)+N("This is a comment: cell U points to Cost+Int per Unit cell")</f>
        <v>#DIV/0!</v>
      </c>
      <c r="AD200" s="662" t="e">
        <f t="shared" si="146"/>
        <v>#DIV/0!</v>
      </c>
      <c r="AF200" s="663" t="e">
        <f t="shared" si="147"/>
        <v>#DIV/0!</v>
      </c>
      <c r="AG200" s="664" t="e">
        <f t="shared" si="148"/>
        <v>#DIV/0!</v>
      </c>
      <c r="AH200" s="664" t="e">
        <f t="shared" si="149"/>
        <v>#DIV/0!</v>
      </c>
      <c r="AJ200" s="712" t="e">
        <f t="shared" si="127"/>
        <v>#DIV/0!</v>
      </c>
      <c r="AK200" s="703"/>
      <c r="AL200" s="327"/>
      <c r="AM200" s="150"/>
      <c r="AO200" s="694"/>
      <c r="AP200" s="668" t="e">
        <f t="shared" si="150"/>
        <v>#DIV/0!</v>
      </c>
      <c r="AR200" s="669">
        <v>0</v>
      </c>
      <c r="AS200" s="670">
        <v>0</v>
      </c>
      <c r="AT200" s="671">
        <v>0</v>
      </c>
      <c r="AU200" s="672">
        <v>0</v>
      </c>
      <c r="AW200" s="327"/>
      <c r="AX200" s="696"/>
      <c r="AY200" s="327"/>
      <c r="AZ200" s="150"/>
      <c r="BB200" s="705">
        <v>0</v>
      </c>
      <c r="BC200" s="676" t="e">
        <f t="shared" si="128"/>
        <v>#DIV/0!</v>
      </c>
      <c r="BD200" s="706" t="e">
        <f t="shared" si="129"/>
        <v>#DIV/0!</v>
      </c>
      <c r="BE200" s="704" t="e">
        <f t="shared" si="130"/>
        <v>#DIV/0!</v>
      </c>
      <c r="BF200" s="705">
        <v>0</v>
      </c>
      <c r="BG200" s="676" t="e">
        <f t="shared" si="131"/>
        <v>#DIV/0!</v>
      </c>
      <c r="BH200" s="706" t="e">
        <f t="shared" si="132"/>
        <v>#DIV/0!</v>
      </c>
      <c r="BI200" s="707" t="e">
        <f t="shared" si="133"/>
        <v>#DIV/0!</v>
      </c>
      <c r="BJ200" s="675">
        <v>0</v>
      </c>
      <c r="BK200" s="676" t="e">
        <f t="shared" si="134"/>
        <v>#DIV/0!</v>
      </c>
      <c r="BL200" s="677" t="e">
        <f t="shared" si="135"/>
        <v>#DIV/0!</v>
      </c>
      <c r="BM200" s="164" t="e">
        <f t="shared" si="136"/>
        <v>#DIV/0!</v>
      </c>
      <c r="BO200" s="708" t="e">
        <f t="shared" si="137"/>
        <v>#DIV/0!</v>
      </c>
      <c r="BP200" s="670" t="e">
        <f t="shared" si="151"/>
        <v>#DIV/0!</v>
      </c>
      <c r="BQ200" s="709" t="e">
        <f t="shared" si="138"/>
        <v>#DIV/0!</v>
      </c>
      <c r="BR200" s="681" t="e">
        <f t="shared" si="152"/>
        <v>#DIV/0!</v>
      </c>
      <c r="BS200" s="710" t="e">
        <f t="shared" si="139"/>
        <v>#DIV/0!</v>
      </c>
      <c r="BT200" s="683" t="e">
        <f t="shared" si="153"/>
        <v>#DIV/0!</v>
      </c>
      <c r="BV200" s="684" t="e">
        <f t="shared" si="140"/>
        <v>#DIV/0!</v>
      </c>
      <c r="BW200" s="685">
        <f t="shared" si="154"/>
        <v>0</v>
      </c>
      <c r="BX200" s="685" t="e">
        <f t="shared" si="155"/>
        <v>#DIV/0!</v>
      </c>
      <c r="BY200" s="149">
        <f t="shared" si="141"/>
        <v>1</v>
      </c>
      <c r="BZ200" s="686" t="e">
        <f t="shared" si="156"/>
        <v>#DIV/0!</v>
      </c>
      <c r="CI200" s="699">
        <f t="shared" si="142"/>
        <v>0</v>
      </c>
      <c r="CJ200" s="700">
        <f t="shared" si="143"/>
        <v>0</v>
      </c>
      <c r="CK200" s="700">
        <f t="shared" si="163"/>
        <v>0</v>
      </c>
      <c r="CL200" s="149">
        <v>1</v>
      </c>
      <c r="CM200" s="687">
        <f t="shared" si="157"/>
        <v>0</v>
      </c>
    </row>
    <row r="201" spans="2:98" s="660" customFormat="1" ht="17.100000000000001" customHeight="1">
      <c r="B201" s="688"/>
      <c r="C201" s="689">
        <v>167</v>
      </c>
      <c r="D201" s="651"/>
      <c r="E201" s="651"/>
      <c r="F201" s="652"/>
      <c r="G201" s="652"/>
      <c r="H201" s="653"/>
      <c r="I201" s="653"/>
      <c r="J201" s="653"/>
      <c r="K201" s="653"/>
      <c r="L201" s="653"/>
      <c r="M201" s="654"/>
      <c r="N201" s="654"/>
      <c r="O201" s="654"/>
      <c r="P201" s="654"/>
      <c r="Q201" s="654"/>
      <c r="R201" s="654"/>
      <c r="S201" s="654"/>
      <c r="T201" s="654">
        <f t="shared" si="164"/>
        <v>0</v>
      </c>
      <c r="U201" s="654">
        <f t="shared" si="165"/>
        <v>0</v>
      </c>
      <c r="V201" s="655" t="e">
        <f t="shared" si="22"/>
        <v>#DIV/0!</v>
      </c>
      <c r="W201" s="656"/>
      <c r="X201" s="657"/>
      <c r="Y201" s="658"/>
      <c r="Z201" s="659" t="e">
        <f t="shared" si="126"/>
        <v>#DIV/0!</v>
      </c>
      <c r="AB201" s="661" t="e">
        <f t="shared" si="145"/>
        <v>#DIV/0!</v>
      </c>
      <c r="AC201" s="241" t="e">
        <f>V201/(1-AD33)+N("This is a comment: cell U points to Cost+Int per Unit cell")</f>
        <v>#DIV/0!</v>
      </c>
      <c r="AD201" s="662" t="e">
        <f t="shared" si="146"/>
        <v>#DIV/0!</v>
      </c>
      <c r="AE201" s="11"/>
      <c r="AF201" s="663" t="e">
        <f t="shared" si="147"/>
        <v>#DIV/0!</v>
      </c>
      <c r="AG201" s="664" t="e">
        <f t="shared" si="148"/>
        <v>#DIV/0!</v>
      </c>
      <c r="AH201" s="664" t="e">
        <f t="shared" si="149"/>
        <v>#DIV/0!</v>
      </c>
      <c r="AJ201" s="693" t="e">
        <f t="shared" si="127"/>
        <v>#DIV/0!</v>
      </c>
      <c r="AK201" s="656"/>
      <c r="AL201" s="312"/>
      <c r="AM201" s="666"/>
      <c r="AO201" s="694"/>
      <c r="AP201" s="668" t="e">
        <f t="shared" si="150"/>
        <v>#DIV/0!</v>
      </c>
      <c r="AR201" s="669">
        <v>0</v>
      </c>
      <c r="AS201" s="670">
        <v>0</v>
      </c>
      <c r="AT201" s="671">
        <v>0</v>
      </c>
      <c r="AU201" s="672">
        <v>0</v>
      </c>
      <c r="AV201" s="356"/>
      <c r="AW201" s="327"/>
      <c r="AX201" s="696"/>
      <c r="AY201" s="327"/>
      <c r="AZ201" s="150"/>
      <c r="BA201" s="11"/>
      <c r="BB201" s="675">
        <v>0</v>
      </c>
      <c r="BC201" s="676" t="e">
        <f t="shared" si="128"/>
        <v>#DIV/0!</v>
      </c>
      <c r="BD201" s="677" t="e">
        <f t="shared" si="129"/>
        <v>#DIV/0!</v>
      </c>
      <c r="BE201" s="164" t="e">
        <f t="shared" si="130"/>
        <v>#DIV/0!</v>
      </c>
      <c r="BF201" s="675">
        <v>0</v>
      </c>
      <c r="BG201" s="676" t="e">
        <f t="shared" si="131"/>
        <v>#DIV/0!</v>
      </c>
      <c r="BH201" s="677" t="e">
        <f t="shared" si="132"/>
        <v>#DIV/0!</v>
      </c>
      <c r="BI201" s="678" t="e">
        <f t="shared" si="133"/>
        <v>#DIV/0!</v>
      </c>
      <c r="BJ201" s="675">
        <v>0</v>
      </c>
      <c r="BK201" s="676" t="e">
        <f t="shared" si="134"/>
        <v>#DIV/0!</v>
      </c>
      <c r="BL201" s="677" t="e">
        <f t="shared" si="135"/>
        <v>#DIV/0!</v>
      </c>
      <c r="BM201" s="164" t="e">
        <f t="shared" si="136"/>
        <v>#DIV/0!</v>
      </c>
      <c r="BN201" s="11"/>
      <c r="BO201" s="679" t="e">
        <f t="shared" si="137"/>
        <v>#DIV/0!</v>
      </c>
      <c r="BP201" s="670" t="e">
        <f t="shared" si="151"/>
        <v>#DIV/0!</v>
      </c>
      <c r="BQ201" s="680" t="e">
        <f t="shared" si="138"/>
        <v>#DIV/0!</v>
      </c>
      <c r="BR201" s="681" t="e">
        <f t="shared" si="152"/>
        <v>#DIV/0!</v>
      </c>
      <c r="BS201" s="698" t="e">
        <f t="shared" si="139"/>
        <v>#DIV/0!</v>
      </c>
      <c r="BT201" s="683" t="e">
        <f t="shared" si="153"/>
        <v>#DIV/0!</v>
      </c>
      <c r="BV201" s="684" t="e">
        <f t="shared" si="140"/>
        <v>#DIV/0!</v>
      </c>
      <c r="BW201" s="685">
        <f t="shared" si="154"/>
        <v>0</v>
      </c>
      <c r="BX201" s="685" t="e">
        <f t="shared" si="155"/>
        <v>#DIV/0!</v>
      </c>
      <c r="BY201" s="149">
        <f t="shared" si="141"/>
        <v>1</v>
      </c>
      <c r="BZ201" s="686" t="e">
        <f t="shared" si="156"/>
        <v>#DIV/0!</v>
      </c>
      <c r="CA201" s="11"/>
      <c r="CB201" s="11"/>
      <c r="CC201" s="11"/>
      <c r="CD201" s="11"/>
      <c r="CE201" s="11"/>
      <c r="CF201" s="11"/>
      <c r="CG201" s="11"/>
      <c r="CH201" s="11"/>
      <c r="CI201" s="684">
        <f t="shared" si="142"/>
        <v>0</v>
      </c>
      <c r="CJ201" s="685">
        <f t="shared" si="143"/>
        <v>0</v>
      </c>
      <c r="CK201" s="685">
        <f>CI201-CJ201</f>
        <v>0</v>
      </c>
      <c r="CL201" s="149">
        <v>1</v>
      </c>
      <c r="CM201" s="687">
        <f t="shared" si="157"/>
        <v>0</v>
      </c>
      <c r="CN201" s="11"/>
      <c r="CO201" s="11"/>
      <c r="CP201" s="11"/>
      <c r="CQ201" s="11"/>
      <c r="CR201" s="11"/>
      <c r="CS201" s="11"/>
      <c r="CT201" s="11"/>
    </row>
    <row r="202" spans="2:98" s="660" customFormat="1" ht="17.100000000000001" customHeight="1">
      <c r="B202" s="688"/>
      <c r="C202" s="689">
        <v>168</v>
      </c>
      <c r="D202" s="690"/>
      <c r="E202" s="690"/>
      <c r="F202" s="691"/>
      <c r="G202" s="691"/>
      <c r="H202" s="692"/>
      <c r="I202" s="692"/>
      <c r="J202" s="692"/>
      <c r="K202" s="692"/>
      <c r="L202" s="692"/>
      <c r="M202" s="654"/>
      <c r="N202" s="654"/>
      <c r="O202" s="654"/>
      <c r="P202" s="654"/>
      <c r="Q202" s="654"/>
      <c r="R202" s="654"/>
      <c r="S202" s="654"/>
      <c r="T202" s="654">
        <f t="shared" si="164"/>
        <v>0</v>
      </c>
      <c r="U202" s="654">
        <f t="shared" si="165"/>
        <v>0</v>
      </c>
      <c r="V202" s="655" t="e">
        <f t="shared" si="22"/>
        <v>#DIV/0!</v>
      </c>
      <c r="W202" s="656"/>
      <c r="X202" s="657"/>
      <c r="Y202" s="658"/>
      <c r="Z202" s="659" t="e">
        <f t="shared" si="126"/>
        <v>#DIV/0!</v>
      </c>
      <c r="AB202" s="661" t="e">
        <f t="shared" si="145"/>
        <v>#DIV/0!</v>
      </c>
      <c r="AC202" s="241" t="e">
        <f>V202/(1-AD33)+N("This is a comment: cell U points to Cost+Int per Unit cell")</f>
        <v>#DIV/0!</v>
      </c>
      <c r="AD202" s="662" t="e">
        <f t="shared" si="146"/>
        <v>#DIV/0!</v>
      </c>
      <c r="AE202" s="11"/>
      <c r="AF202" s="663" t="e">
        <f t="shared" si="147"/>
        <v>#DIV/0!</v>
      </c>
      <c r="AG202" s="664" t="e">
        <f t="shared" si="148"/>
        <v>#DIV/0!</v>
      </c>
      <c r="AH202" s="664" t="e">
        <f t="shared" si="149"/>
        <v>#DIV/0!</v>
      </c>
      <c r="AJ202" s="693" t="e">
        <f t="shared" si="127"/>
        <v>#DIV/0!</v>
      </c>
      <c r="AK202" s="656"/>
      <c r="AL202" s="327"/>
      <c r="AM202" s="150"/>
      <c r="AO202" s="694"/>
      <c r="AP202" s="668" t="e">
        <f t="shared" si="150"/>
        <v>#DIV/0!</v>
      </c>
      <c r="AR202" s="669">
        <v>0</v>
      </c>
      <c r="AS202" s="670">
        <v>0</v>
      </c>
      <c r="AT202" s="671">
        <v>0</v>
      </c>
      <c r="AU202" s="672">
        <v>0</v>
      </c>
      <c r="AV202" s="11"/>
      <c r="AW202" s="327"/>
      <c r="AX202" s="696"/>
      <c r="AY202" s="327"/>
      <c r="AZ202" s="150"/>
      <c r="BA202" s="11"/>
      <c r="BB202" s="675">
        <v>0</v>
      </c>
      <c r="BC202" s="676" t="e">
        <f t="shared" si="128"/>
        <v>#DIV/0!</v>
      </c>
      <c r="BD202" s="677" t="e">
        <f t="shared" si="129"/>
        <v>#DIV/0!</v>
      </c>
      <c r="BE202" s="658" t="e">
        <f t="shared" si="130"/>
        <v>#DIV/0!</v>
      </c>
      <c r="BF202" s="675">
        <v>0</v>
      </c>
      <c r="BG202" s="676" t="e">
        <f t="shared" si="131"/>
        <v>#DIV/0!</v>
      </c>
      <c r="BH202" s="677" t="e">
        <f t="shared" si="132"/>
        <v>#DIV/0!</v>
      </c>
      <c r="BI202" s="697" t="e">
        <f t="shared" si="133"/>
        <v>#DIV/0!</v>
      </c>
      <c r="BJ202" s="675">
        <v>0</v>
      </c>
      <c r="BK202" s="676" t="e">
        <f t="shared" si="134"/>
        <v>#DIV/0!</v>
      </c>
      <c r="BL202" s="677" t="e">
        <f t="shared" si="135"/>
        <v>#DIV/0!</v>
      </c>
      <c r="BM202" s="164" t="e">
        <f t="shared" si="136"/>
        <v>#DIV/0!</v>
      </c>
      <c r="BN202" s="11"/>
      <c r="BO202" s="669" t="e">
        <f t="shared" si="137"/>
        <v>#DIV/0!</v>
      </c>
      <c r="BP202" s="670" t="e">
        <f t="shared" si="151"/>
        <v>#DIV/0!</v>
      </c>
      <c r="BQ202" s="671" t="e">
        <f t="shared" si="138"/>
        <v>#DIV/0!</v>
      </c>
      <c r="BR202" s="681" t="e">
        <f t="shared" si="152"/>
        <v>#DIV/0!</v>
      </c>
      <c r="BS202" s="698" t="e">
        <f t="shared" si="139"/>
        <v>#DIV/0!</v>
      </c>
      <c r="BT202" s="683" t="e">
        <f t="shared" si="153"/>
        <v>#DIV/0!</v>
      </c>
      <c r="BV202" s="684" t="e">
        <f t="shared" si="140"/>
        <v>#DIV/0!</v>
      </c>
      <c r="BW202" s="685">
        <f t="shared" si="154"/>
        <v>0</v>
      </c>
      <c r="BX202" s="685" t="e">
        <f t="shared" si="155"/>
        <v>#DIV/0!</v>
      </c>
      <c r="BY202" s="149">
        <f t="shared" si="141"/>
        <v>1</v>
      </c>
      <c r="BZ202" s="686" t="e">
        <f t="shared" si="156"/>
        <v>#DIV/0!</v>
      </c>
      <c r="CA202" s="11"/>
      <c r="CB202" s="11"/>
      <c r="CC202" s="11"/>
      <c r="CD202" s="11"/>
      <c r="CE202" s="11"/>
      <c r="CF202" s="11"/>
      <c r="CG202" s="11"/>
      <c r="CH202" s="11"/>
      <c r="CI202" s="699">
        <f t="shared" si="142"/>
        <v>0</v>
      </c>
      <c r="CJ202" s="700">
        <f t="shared" si="143"/>
        <v>0</v>
      </c>
      <c r="CK202" s="700">
        <f t="shared" ref="CK202:CK213" si="166">CI202-CJ202</f>
        <v>0</v>
      </c>
      <c r="CL202" s="149">
        <v>1</v>
      </c>
      <c r="CM202" s="687">
        <f t="shared" si="157"/>
        <v>0</v>
      </c>
      <c r="CN202" s="11"/>
      <c r="CO202" s="11"/>
      <c r="CP202" s="11"/>
      <c r="CQ202" s="11"/>
      <c r="CR202" s="11"/>
      <c r="CS202" s="11"/>
      <c r="CT202" s="11"/>
    </row>
    <row r="203" spans="2:98" s="660" customFormat="1">
      <c r="B203" s="688"/>
      <c r="C203" s="689">
        <v>169</v>
      </c>
      <c r="D203" s="690"/>
      <c r="E203" s="690"/>
      <c r="F203" s="691"/>
      <c r="G203" s="691"/>
      <c r="H203" s="692"/>
      <c r="I203" s="692"/>
      <c r="J203" s="692"/>
      <c r="K203" s="692"/>
      <c r="L203" s="692"/>
      <c r="M203" s="654"/>
      <c r="N203" s="654"/>
      <c r="O203" s="654"/>
      <c r="P203" s="654"/>
      <c r="Q203" s="654"/>
      <c r="R203" s="654"/>
      <c r="S203" s="654"/>
      <c r="T203" s="654">
        <f t="shared" si="164"/>
        <v>0</v>
      </c>
      <c r="U203" s="654">
        <f t="shared" si="165"/>
        <v>0</v>
      </c>
      <c r="V203" s="655" t="e">
        <f t="shared" si="22"/>
        <v>#DIV/0!</v>
      </c>
      <c r="W203" s="656"/>
      <c r="X203" s="657"/>
      <c r="Y203" s="658"/>
      <c r="Z203" s="659" t="e">
        <f t="shared" si="126"/>
        <v>#DIV/0!</v>
      </c>
      <c r="AB203" s="661" t="e">
        <f t="shared" si="145"/>
        <v>#DIV/0!</v>
      </c>
      <c r="AC203" s="241" t="e">
        <f>V203/(1-AD33)+N("This is a comment: cell U points to Cost+Int per Unit cell")</f>
        <v>#DIV/0!</v>
      </c>
      <c r="AD203" s="662" t="e">
        <f t="shared" si="146"/>
        <v>#DIV/0!</v>
      </c>
      <c r="AE203" s="11"/>
      <c r="AF203" s="663" t="e">
        <f t="shared" si="147"/>
        <v>#DIV/0!</v>
      </c>
      <c r="AG203" s="664" t="e">
        <f t="shared" si="148"/>
        <v>#DIV/0!</v>
      </c>
      <c r="AH203" s="664" t="e">
        <f t="shared" si="149"/>
        <v>#DIV/0!</v>
      </c>
      <c r="AJ203" s="693" t="e">
        <f t="shared" si="127"/>
        <v>#DIV/0!</v>
      </c>
      <c r="AK203" s="656"/>
      <c r="AL203" s="327"/>
      <c r="AM203" s="150"/>
      <c r="AO203" s="694"/>
      <c r="AP203" s="668" t="e">
        <f t="shared" si="150"/>
        <v>#DIV/0!</v>
      </c>
      <c r="AR203" s="669">
        <v>0</v>
      </c>
      <c r="AS203" s="670">
        <v>0</v>
      </c>
      <c r="AT203" s="671">
        <v>0</v>
      </c>
      <c r="AU203" s="672">
        <v>0</v>
      </c>
      <c r="AV203" s="11"/>
      <c r="AW203" s="327"/>
      <c r="AX203" s="696"/>
      <c r="AY203" s="327"/>
      <c r="AZ203" s="150"/>
      <c r="BA203" s="11"/>
      <c r="BB203" s="675">
        <v>0</v>
      </c>
      <c r="BC203" s="676" t="e">
        <f t="shared" si="128"/>
        <v>#DIV/0!</v>
      </c>
      <c r="BD203" s="677" t="e">
        <f t="shared" si="129"/>
        <v>#DIV/0!</v>
      </c>
      <c r="BE203" s="658" t="e">
        <f t="shared" si="130"/>
        <v>#DIV/0!</v>
      </c>
      <c r="BF203" s="675">
        <v>0</v>
      </c>
      <c r="BG203" s="676" t="e">
        <f t="shared" si="131"/>
        <v>#DIV/0!</v>
      </c>
      <c r="BH203" s="677" t="e">
        <f t="shared" si="132"/>
        <v>#DIV/0!</v>
      </c>
      <c r="BI203" s="697" t="e">
        <f t="shared" si="133"/>
        <v>#DIV/0!</v>
      </c>
      <c r="BJ203" s="675">
        <v>0</v>
      </c>
      <c r="BK203" s="676" t="e">
        <f t="shared" si="134"/>
        <v>#DIV/0!</v>
      </c>
      <c r="BL203" s="677" t="e">
        <f t="shared" si="135"/>
        <v>#DIV/0!</v>
      </c>
      <c r="BM203" s="164" t="e">
        <f t="shared" si="136"/>
        <v>#DIV/0!</v>
      </c>
      <c r="BN203" s="11"/>
      <c r="BO203" s="669" t="e">
        <f t="shared" si="137"/>
        <v>#DIV/0!</v>
      </c>
      <c r="BP203" s="670" t="e">
        <f t="shared" si="151"/>
        <v>#DIV/0!</v>
      </c>
      <c r="BQ203" s="671" t="e">
        <f t="shared" si="138"/>
        <v>#DIV/0!</v>
      </c>
      <c r="BR203" s="681" t="e">
        <f t="shared" si="152"/>
        <v>#DIV/0!</v>
      </c>
      <c r="BS203" s="698" t="e">
        <f t="shared" si="139"/>
        <v>#DIV/0!</v>
      </c>
      <c r="BT203" s="683" t="e">
        <f t="shared" si="153"/>
        <v>#DIV/0!</v>
      </c>
      <c r="BV203" s="684" t="e">
        <f t="shared" si="140"/>
        <v>#DIV/0!</v>
      </c>
      <c r="BW203" s="685">
        <f t="shared" si="154"/>
        <v>0</v>
      </c>
      <c r="BX203" s="685" t="e">
        <f t="shared" si="155"/>
        <v>#DIV/0!</v>
      </c>
      <c r="BY203" s="149">
        <f t="shared" si="141"/>
        <v>1</v>
      </c>
      <c r="BZ203" s="686" t="e">
        <f t="shared" si="156"/>
        <v>#DIV/0!</v>
      </c>
      <c r="CA203" s="11"/>
      <c r="CB203" s="11"/>
      <c r="CC203" s="11"/>
      <c r="CD203" s="11"/>
      <c r="CE203" s="11"/>
      <c r="CF203" s="11"/>
      <c r="CG203" s="11"/>
      <c r="CH203" s="11"/>
      <c r="CI203" s="699">
        <f t="shared" si="142"/>
        <v>0</v>
      </c>
      <c r="CJ203" s="700">
        <f t="shared" si="143"/>
        <v>0</v>
      </c>
      <c r="CK203" s="700">
        <f t="shared" si="166"/>
        <v>0</v>
      </c>
      <c r="CL203" s="149">
        <v>1</v>
      </c>
      <c r="CM203" s="687">
        <f t="shared" si="157"/>
        <v>0</v>
      </c>
      <c r="CN203" s="11"/>
      <c r="CO203" s="11"/>
      <c r="CP203" s="11"/>
      <c r="CQ203" s="11"/>
      <c r="CR203" s="11"/>
      <c r="CS203" s="11"/>
      <c r="CT203" s="11"/>
    </row>
    <row r="204" spans="2:98" s="11" customFormat="1" ht="16.5" customHeight="1">
      <c r="B204" s="688"/>
      <c r="C204" s="689">
        <v>170</v>
      </c>
      <c r="D204" s="690"/>
      <c r="E204" s="690"/>
      <c r="F204" s="691"/>
      <c r="G204" s="691"/>
      <c r="H204" s="692"/>
      <c r="I204" s="692"/>
      <c r="J204" s="692"/>
      <c r="K204" s="692"/>
      <c r="L204" s="692"/>
      <c r="M204" s="654"/>
      <c r="N204" s="654"/>
      <c r="O204" s="654"/>
      <c r="P204" s="654"/>
      <c r="Q204" s="654"/>
      <c r="R204" s="654"/>
      <c r="S204" s="654"/>
      <c r="T204" s="654">
        <f>SUM(M204:S204)</f>
        <v>0</v>
      </c>
      <c r="U204" s="654">
        <f>(SUM(M204:S204))*1.006</f>
        <v>0</v>
      </c>
      <c r="V204" s="655" t="e">
        <f t="shared" si="22"/>
        <v>#DIV/0!</v>
      </c>
      <c r="W204" s="656"/>
      <c r="X204" s="657"/>
      <c r="Y204" s="658"/>
      <c r="Z204" s="659" t="e">
        <f t="shared" si="126"/>
        <v>#DIV/0!</v>
      </c>
      <c r="AB204" s="661" t="e">
        <f t="shared" si="145"/>
        <v>#DIV/0!</v>
      </c>
      <c r="AC204" s="241" t="e">
        <f>V204/(1-AD33)+N("This is a comment: cell U points to Cost+Int per Unit cell")</f>
        <v>#DIV/0!</v>
      </c>
      <c r="AD204" s="662" t="e">
        <f t="shared" si="146"/>
        <v>#DIV/0!</v>
      </c>
      <c r="AF204" s="663" t="e">
        <f t="shared" si="147"/>
        <v>#DIV/0!</v>
      </c>
      <c r="AG204" s="664" t="e">
        <f t="shared" si="148"/>
        <v>#DIV/0!</v>
      </c>
      <c r="AH204" s="664" t="e">
        <f t="shared" si="149"/>
        <v>#DIV/0!</v>
      </c>
      <c r="AJ204" s="693" t="e">
        <f t="shared" si="127"/>
        <v>#DIV/0!</v>
      </c>
      <c r="AK204" s="656"/>
      <c r="AL204" s="327"/>
      <c r="AM204" s="150"/>
      <c r="AO204" s="694"/>
      <c r="AP204" s="668" t="e">
        <f t="shared" si="150"/>
        <v>#DIV/0!</v>
      </c>
      <c r="AR204" s="669">
        <v>0</v>
      </c>
      <c r="AS204" s="670">
        <v>0</v>
      </c>
      <c r="AT204" s="671">
        <v>0</v>
      </c>
      <c r="AU204" s="672">
        <v>0</v>
      </c>
      <c r="AW204" s="327"/>
      <c r="AX204" s="696"/>
      <c r="AY204" s="327"/>
      <c r="AZ204" s="150"/>
      <c r="BB204" s="675">
        <v>0</v>
      </c>
      <c r="BC204" s="676" t="e">
        <f t="shared" si="128"/>
        <v>#DIV/0!</v>
      </c>
      <c r="BD204" s="677" t="e">
        <f t="shared" si="129"/>
        <v>#DIV/0!</v>
      </c>
      <c r="BE204" s="658" t="e">
        <f t="shared" si="130"/>
        <v>#DIV/0!</v>
      </c>
      <c r="BF204" s="675">
        <v>0</v>
      </c>
      <c r="BG204" s="676" t="e">
        <f t="shared" si="131"/>
        <v>#DIV/0!</v>
      </c>
      <c r="BH204" s="677" t="e">
        <f t="shared" si="132"/>
        <v>#DIV/0!</v>
      </c>
      <c r="BI204" s="697" t="e">
        <f t="shared" si="133"/>
        <v>#DIV/0!</v>
      </c>
      <c r="BJ204" s="675">
        <v>0</v>
      </c>
      <c r="BK204" s="676" t="e">
        <f t="shared" si="134"/>
        <v>#DIV/0!</v>
      </c>
      <c r="BL204" s="677" t="e">
        <f t="shared" si="135"/>
        <v>#DIV/0!</v>
      </c>
      <c r="BM204" s="164" t="e">
        <f t="shared" si="136"/>
        <v>#DIV/0!</v>
      </c>
      <c r="BO204" s="669" t="e">
        <f t="shared" si="137"/>
        <v>#DIV/0!</v>
      </c>
      <c r="BP204" s="670" t="e">
        <f t="shared" si="151"/>
        <v>#DIV/0!</v>
      </c>
      <c r="BQ204" s="671" t="e">
        <f t="shared" si="138"/>
        <v>#DIV/0!</v>
      </c>
      <c r="BR204" s="681" t="e">
        <f t="shared" si="152"/>
        <v>#DIV/0!</v>
      </c>
      <c r="BS204" s="698" t="e">
        <f t="shared" si="139"/>
        <v>#DIV/0!</v>
      </c>
      <c r="BT204" s="683" t="e">
        <f t="shared" si="153"/>
        <v>#DIV/0!</v>
      </c>
      <c r="BV204" s="684" t="e">
        <f t="shared" si="140"/>
        <v>#DIV/0!</v>
      </c>
      <c r="BW204" s="685">
        <f t="shared" si="154"/>
        <v>0</v>
      </c>
      <c r="BX204" s="685" t="e">
        <f t="shared" si="155"/>
        <v>#DIV/0!</v>
      </c>
      <c r="BY204" s="149">
        <f t="shared" si="141"/>
        <v>1</v>
      </c>
      <c r="BZ204" s="686" t="e">
        <f t="shared" si="156"/>
        <v>#DIV/0!</v>
      </c>
      <c r="CI204" s="699">
        <f t="shared" si="142"/>
        <v>0</v>
      </c>
      <c r="CJ204" s="700">
        <f t="shared" si="143"/>
        <v>0</v>
      </c>
      <c r="CK204" s="700">
        <f t="shared" si="166"/>
        <v>0</v>
      </c>
      <c r="CL204" s="149">
        <v>1</v>
      </c>
      <c r="CM204" s="687">
        <f t="shared" si="157"/>
        <v>0</v>
      </c>
    </row>
    <row r="205" spans="2:98" s="11" customFormat="1">
      <c r="B205" s="688"/>
      <c r="C205" s="689">
        <v>171</v>
      </c>
      <c r="D205" s="690"/>
      <c r="E205" s="690"/>
      <c r="F205" s="691"/>
      <c r="G205" s="691"/>
      <c r="H205" s="692"/>
      <c r="I205" s="692"/>
      <c r="J205" s="692"/>
      <c r="K205" s="692"/>
      <c r="L205" s="692"/>
      <c r="M205" s="654"/>
      <c r="N205" s="654"/>
      <c r="O205" s="654"/>
      <c r="P205" s="654"/>
      <c r="Q205" s="654"/>
      <c r="R205" s="654"/>
      <c r="S205" s="654"/>
      <c r="T205" s="654">
        <f t="shared" ref="T205:T216" si="167">SUM(M205:S205)</f>
        <v>0</v>
      </c>
      <c r="U205" s="654">
        <f t="shared" ref="U205:U216" si="168">(SUM(M205:S205))*1.006</f>
        <v>0</v>
      </c>
      <c r="V205" s="655" t="e">
        <f t="shared" si="22"/>
        <v>#DIV/0!</v>
      </c>
      <c r="W205" s="656"/>
      <c r="X205" s="657"/>
      <c r="Y205" s="658"/>
      <c r="Z205" s="659" t="e">
        <f t="shared" si="126"/>
        <v>#DIV/0!</v>
      </c>
      <c r="AB205" s="661" t="e">
        <f t="shared" si="145"/>
        <v>#DIV/0!</v>
      </c>
      <c r="AC205" s="241" t="e">
        <f>V205/(1-AD33)+N("This is a comment: cell U points to Cost+Int per Unit cell")</f>
        <v>#DIV/0!</v>
      </c>
      <c r="AD205" s="662" t="e">
        <f t="shared" si="146"/>
        <v>#DIV/0!</v>
      </c>
      <c r="AF205" s="663" t="e">
        <f t="shared" si="147"/>
        <v>#DIV/0!</v>
      </c>
      <c r="AG205" s="664" t="e">
        <f t="shared" si="148"/>
        <v>#DIV/0!</v>
      </c>
      <c r="AH205" s="664" t="e">
        <f t="shared" si="149"/>
        <v>#DIV/0!</v>
      </c>
      <c r="AJ205" s="693" t="e">
        <f t="shared" si="127"/>
        <v>#DIV/0!</v>
      </c>
      <c r="AK205" s="656"/>
      <c r="AL205" s="327"/>
      <c r="AM205" s="150"/>
      <c r="AO205" s="694"/>
      <c r="AP205" s="668" t="e">
        <f t="shared" si="150"/>
        <v>#DIV/0!</v>
      </c>
      <c r="AR205" s="669">
        <v>0</v>
      </c>
      <c r="AS205" s="670">
        <v>0</v>
      </c>
      <c r="AT205" s="671">
        <v>0</v>
      </c>
      <c r="AU205" s="672">
        <v>0</v>
      </c>
      <c r="AW205" s="327"/>
      <c r="AX205" s="696"/>
      <c r="AY205" s="327"/>
      <c r="AZ205" s="150"/>
      <c r="BB205" s="675">
        <v>0</v>
      </c>
      <c r="BC205" s="676" t="e">
        <f t="shared" si="128"/>
        <v>#DIV/0!</v>
      </c>
      <c r="BD205" s="677" t="e">
        <f t="shared" si="129"/>
        <v>#DIV/0!</v>
      </c>
      <c r="BE205" s="658" t="e">
        <f t="shared" si="130"/>
        <v>#DIV/0!</v>
      </c>
      <c r="BF205" s="675">
        <v>0</v>
      </c>
      <c r="BG205" s="676" t="e">
        <f t="shared" si="131"/>
        <v>#DIV/0!</v>
      </c>
      <c r="BH205" s="677" t="e">
        <f t="shared" si="132"/>
        <v>#DIV/0!</v>
      </c>
      <c r="BI205" s="697" t="e">
        <f t="shared" si="133"/>
        <v>#DIV/0!</v>
      </c>
      <c r="BJ205" s="675">
        <v>0</v>
      </c>
      <c r="BK205" s="676" t="e">
        <f t="shared" si="134"/>
        <v>#DIV/0!</v>
      </c>
      <c r="BL205" s="677" t="e">
        <f t="shared" si="135"/>
        <v>#DIV/0!</v>
      </c>
      <c r="BM205" s="164" t="e">
        <f t="shared" si="136"/>
        <v>#DIV/0!</v>
      </c>
      <c r="BO205" s="669" t="e">
        <f t="shared" si="137"/>
        <v>#DIV/0!</v>
      </c>
      <c r="BP205" s="670" t="e">
        <f t="shared" si="151"/>
        <v>#DIV/0!</v>
      </c>
      <c r="BQ205" s="671" t="e">
        <f t="shared" si="138"/>
        <v>#DIV/0!</v>
      </c>
      <c r="BR205" s="681" t="e">
        <f t="shared" si="152"/>
        <v>#DIV/0!</v>
      </c>
      <c r="BS205" s="698" t="e">
        <f t="shared" si="139"/>
        <v>#DIV/0!</v>
      </c>
      <c r="BT205" s="683" t="e">
        <f t="shared" si="153"/>
        <v>#DIV/0!</v>
      </c>
      <c r="BV205" s="684" t="e">
        <f t="shared" si="140"/>
        <v>#DIV/0!</v>
      </c>
      <c r="BW205" s="685">
        <f t="shared" si="154"/>
        <v>0</v>
      </c>
      <c r="BX205" s="685" t="e">
        <f t="shared" si="155"/>
        <v>#DIV/0!</v>
      </c>
      <c r="BY205" s="149">
        <f t="shared" si="141"/>
        <v>1</v>
      </c>
      <c r="BZ205" s="686" t="e">
        <f t="shared" si="156"/>
        <v>#DIV/0!</v>
      </c>
      <c r="CI205" s="699">
        <f t="shared" si="142"/>
        <v>0</v>
      </c>
      <c r="CJ205" s="700">
        <f t="shared" si="143"/>
        <v>0</v>
      </c>
      <c r="CK205" s="700">
        <f t="shared" si="166"/>
        <v>0</v>
      </c>
      <c r="CL205" s="149">
        <v>1</v>
      </c>
      <c r="CM205" s="687">
        <f t="shared" si="157"/>
        <v>0</v>
      </c>
    </row>
    <row r="206" spans="2:98" s="11" customFormat="1">
      <c r="B206" s="688"/>
      <c r="C206" s="689">
        <v>172</v>
      </c>
      <c r="D206" s="690"/>
      <c r="E206" s="690"/>
      <c r="F206" s="691"/>
      <c r="G206" s="691"/>
      <c r="H206" s="692"/>
      <c r="I206" s="692"/>
      <c r="J206" s="692"/>
      <c r="K206" s="692"/>
      <c r="L206" s="692"/>
      <c r="M206" s="654"/>
      <c r="N206" s="654"/>
      <c r="O206" s="654"/>
      <c r="P206" s="654"/>
      <c r="Q206" s="654"/>
      <c r="R206" s="654"/>
      <c r="S206" s="654"/>
      <c r="T206" s="654">
        <f t="shared" si="167"/>
        <v>0</v>
      </c>
      <c r="U206" s="654">
        <f t="shared" si="168"/>
        <v>0</v>
      </c>
      <c r="V206" s="655" t="e">
        <f t="shared" si="22"/>
        <v>#DIV/0!</v>
      </c>
      <c r="W206" s="656"/>
      <c r="X206" s="657"/>
      <c r="Y206" s="658"/>
      <c r="Z206" s="659" t="e">
        <f t="shared" si="126"/>
        <v>#DIV/0!</v>
      </c>
      <c r="AB206" s="661" t="e">
        <f t="shared" si="145"/>
        <v>#DIV/0!</v>
      </c>
      <c r="AC206" s="241" t="e">
        <f>V206/(1-AD33)+N("This is a comment: cell U points to Cost+Int per Unit cell")</f>
        <v>#DIV/0!</v>
      </c>
      <c r="AD206" s="662" t="e">
        <f t="shared" si="146"/>
        <v>#DIV/0!</v>
      </c>
      <c r="AF206" s="663" t="e">
        <f t="shared" si="147"/>
        <v>#DIV/0!</v>
      </c>
      <c r="AG206" s="664" t="e">
        <f t="shared" si="148"/>
        <v>#DIV/0!</v>
      </c>
      <c r="AH206" s="664" t="e">
        <f t="shared" si="149"/>
        <v>#DIV/0!</v>
      </c>
      <c r="AJ206" s="693" t="e">
        <f t="shared" si="127"/>
        <v>#DIV/0!</v>
      </c>
      <c r="AK206" s="656"/>
      <c r="AL206" s="327"/>
      <c r="AM206" s="150"/>
      <c r="AO206" s="694"/>
      <c r="AP206" s="668" t="e">
        <f t="shared" si="150"/>
        <v>#DIV/0!</v>
      </c>
      <c r="AR206" s="669">
        <v>0</v>
      </c>
      <c r="AS206" s="670">
        <v>0</v>
      </c>
      <c r="AT206" s="671">
        <v>0</v>
      </c>
      <c r="AU206" s="672">
        <v>0</v>
      </c>
      <c r="AW206" s="327"/>
      <c r="AX206" s="696"/>
      <c r="AY206" s="327"/>
      <c r="AZ206" s="150"/>
      <c r="BB206" s="675">
        <v>0</v>
      </c>
      <c r="BC206" s="676" t="e">
        <f t="shared" si="128"/>
        <v>#DIV/0!</v>
      </c>
      <c r="BD206" s="677" t="e">
        <f t="shared" si="129"/>
        <v>#DIV/0!</v>
      </c>
      <c r="BE206" s="658" t="e">
        <f t="shared" si="130"/>
        <v>#DIV/0!</v>
      </c>
      <c r="BF206" s="675">
        <v>0</v>
      </c>
      <c r="BG206" s="676" t="e">
        <f t="shared" si="131"/>
        <v>#DIV/0!</v>
      </c>
      <c r="BH206" s="677" t="e">
        <f t="shared" si="132"/>
        <v>#DIV/0!</v>
      </c>
      <c r="BI206" s="697" t="e">
        <f t="shared" si="133"/>
        <v>#DIV/0!</v>
      </c>
      <c r="BJ206" s="675">
        <v>0</v>
      </c>
      <c r="BK206" s="676" t="e">
        <f t="shared" si="134"/>
        <v>#DIV/0!</v>
      </c>
      <c r="BL206" s="677" t="e">
        <f t="shared" si="135"/>
        <v>#DIV/0!</v>
      </c>
      <c r="BM206" s="164" t="e">
        <f t="shared" si="136"/>
        <v>#DIV/0!</v>
      </c>
      <c r="BO206" s="669" t="e">
        <f t="shared" si="137"/>
        <v>#DIV/0!</v>
      </c>
      <c r="BP206" s="670" t="e">
        <f t="shared" si="151"/>
        <v>#DIV/0!</v>
      </c>
      <c r="BQ206" s="671" t="e">
        <f t="shared" si="138"/>
        <v>#DIV/0!</v>
      </c>
      <c r="BR206" s="681" t="e">
        <f t="shared" si="152"/>
        <v>#DIV/0!</v>
      </c>
      <c r="BS206" s="698" t="e">
        <f t="shared" si="139"/>
        <v>#DIV/0!</v>
      </c>
      <c r="BT206" s="683" t="e">
        <f t="shared" si="153"/>
        <v>#DIV/0!</v>
      </c>
      <c r="BV206" s="684" t="e">
        <f t="shared" si="140"/>
        <v>#DIV/0!</v>
      </c>
      <c r="BW206" s="685">
        <f t="shared" si="154"/>
        <v>0</v>
      </c>
      <c r="BX206" s="685" t="e">
        <f t="shared" si="155"/>
        <v>#DIV/0!</v>
      </c>
      <c r="BY206" s="149">
        <f t="shared" si="141"/>
        <v>1</v>
      </c>
      <c r="BZ206" s="686" t="e">
        <f t="shared" si="156"/>
        <v>#DIV/0!</v>
      </c>
      <c r="CI206" s="699">
        <f t="shared" si="142"/>
        <v>0</v>
      </c>
      <c r="CJ206" s="700">
        <f t="shared" si="143"/>
        <v>0</v>
      </c>
      <c r="CK206" s="700">
        <f t="shared" si="166"/>
        <v>0</v>
      </c>
      <c r="CL206" s="149">
        <v>1</v>
      </c>
      <c r="CM206" s="687">
        <f t="shared" si="157"/>
        <v>0</v>
      </c>
    </row>
    <row r="207" spans="2:98" s="11" customFormat="1">
      <c r="B207" s="688"/>
      <c r="C207" s="689">
        <v>173</v>
      </c>
      <c r="D207" s="690"/>
      <c r="E207" s="690"/>
      <c r="F207" s="691"/>
      <c r="G207" s="691"/>
      <c r="H207" s="692"/>
      <c r="I207" s="692"/>
      <c r="J207" s="692"/>
      <c r="K207" s="692"/>
      <c r="L207" s="692"/>
      <c r="M207" s="654"/>
      <c r="N207" s="654"/>
      <c r="O207" s="654"/>
      <c r="P207" s="654"/>
      <c r="Q207" s="654"/>
      <c r="R207" s="654"/>
      <c r="S207" s="654"/>
      <c r="T207" s="654">
        <f t="shared" si="167"/>
        <v>0</v>
      </c>
      <c r="U207" s="654">
        <f t="shared" si="168"/>
        <v>0</v>
      </c>
      <c r="V207" s="655" t="e">
        <f t="shared" si="22"/>
        <v>#DIV/0!</v>
      </c>
      <c r="W207" s="656"/>
      <c r="X207" s="657"/>
      <c r="Y207" s="658"/>
      <c r="Z207" s="659" t="e">
        <f t="shared" si="126"/>
        <v>#DIV/0!</v>
      </c>
      <c r="AB207" s="661" t="e">
        <f t="shared" si="145"/>
        <v>#DIV/0!</v>
      </c>
      <c r="AC207" s="241" t="e">
        <f>V207/(1-AD33)+N("This is a comment: cell U points to Cost+Int per Unit cell")</f>
        <v>#DIV/0!</v>
      </c>
      <c r="AD207" s="662" t="e">
        <f t="shared" si="146"/>
        <v>#DIV/0!</v>
      </c>
      <c r="AF207" s="663" t="e">
        <f t="shared" si="147"/>
        <v>#DIV/0!</v>
      </c>
      <c r="AG207" s="664" t="e">
        <f t="shared" si="148"/>
        <v>#DIV/0!</v>
      </c>
      <c r="AH207" s="664" t="e">
        <f t="shared" si="149"/>
        <v>#DIV/0!</v>
      </c>
      <c r="AJ207" s="693" t="e">
        <f t="shared" si="127"/>
        <v>#DIV/0!</v>
      </c>
      <c r="AK207" s="656"/>
      <c r="AL207" s="327"/>
      <c r="AM207" s="150"/>
      <c r="AO207" s="694"/>
      <c r="AP207" s="668" t="e">
        <f t="shared" si="150"/>
        <v>#DIV/0!</v>
      </c>
      <c r="AR207" s="669">
        <v>0</v>
      </c>
      <c r="AS207" s="670">
        <v>0</v>
      </c>
      <c r="AT207" s="671">
        <v>0</v>
      </c>
      <c r="AU207" s="672">
        <v>0</v>
      </c>
      <c r="AW207" s="327"/>
      <c r="AX207" s="696"/>
      <c r="AY207" s="327"/>
      <c r="AZ207" s="150"/>
      <c r="BB207" s="675">
        <v>0</v>
      </c>
      <c r="BC207" s="676" t="e">
        <f t="shared" si="128"/>
        <v>#DIV/0!</v>
      </c>
      <c r="BD207" s="677" t="e">
        <f t="shared" si="129"/>
        <v>#DIV/0!</v>
      </c>
      <c r="BE207" s="658" t="e">
        <f t="shared" si="130"/>
        <v>#DIV/0!</v>
      </c>
      <c r="BF207" s="675">
        <v>0</v>
      </c>
      <c r="BG207" s="676" t="e">
        <f t="shared" si="131"/>
        <v>#DIV/0!</v>
      </c>
      <c r="BH207" s="677" t="e">
        <f t="shared" si="132"/>
        <v>#DIV/0!</v>
      </c>
      <c r="BI207" s="697" t="e">
        <f t="shared" si="133"/>
        <v>#DIV/0!</v>
      </c>
      <c r="BJ207" s="675">
        <v>0</v>
      </c>
      <c r="BK207" s="676" t="e">
        <f t="shared" si="134"/>
        <v>#DIV/0!</v>
      </c>
      <c r="BL207" s="677" t="e">
        <f t="shared" si="135"/>
        <v>#DIV/0!</v>
      </c>
      <c r="BM207" s="164" t="e">
        <f t="shared" si="136"/>
        <v>#DIV/0!</v>
      </c>
      <c r="BO207" s="669" t="e">
        <f t="shared" si="137"/>
        <v>#DIV/0!</v>
      </c>
      <c r="BP207" s="670" t="e">
        <f t="shared" si="151"/>
        <v>#DIV/0!</v>
      </c>
      <c r="BQ207" s="671" t="e">
        <f t="shared" si="138"/>
        <v>#DIV/0!</v>
      </c>
      <c r="BR207" s="681" t="e">
        <f t="shared" si="152"/>
        <v>#DIV/0!</v>
      </c>
      <c r="BS207" s="698" t="e">
        <f t="shared" si="139"/>
        <v>#DIV/0!</v>
      </c>
      <c r="BT207" s="683" t="e">
        <f t="shared" si="153"/>
        <v>#DIV/0!</v>
      </c>
      <c r="BV207" s="684" t="e">
        <f t="shared" si="140"/>
        <v>#DIV/0!</v>
      </c>
      <c r="BW207" s="685">
        <f t="shared" si="154"/>
        <v>0</v>
      </c>
      <c r="BX207" s="685" t="e">
        <f t="shared" si="155"/>
        <v>#DIV/0!</v>
      </c>
      <c r="BY207" s="149">
        <f t="shared" si="141"/>
        <v>1</v>
      </c>
      <c r="BZ207" s="686" t="e">
        <f t="shared" si="156"/>
        <v>#DIV/0!</v>
      </c>
      <c r="CI207" s="699">
        <f t="shared" si="142"/>
        <v>0</v>
      </c>
      <c r="CJ207" s="700">
        <f t="shared" si="143"/>
        <v>0</v>
      </c>
      <c r="CK207" s="700">
        <f t="shared" si="166"/>
        <v>0</v>
      </c>
      <c r="CL207" s="149">
        <v>1</v>
      </c>
      <c r="CM207" s="687">
        <f t="shared" si="157"/>
        <v>0</v>
      </c>
    </row>
    <row r="208" spans="2:98" s="11" customFormat="1">
      <c r="B208" s="688"/>
      <c r="C208" s="689">
        <v>174</v>
      </c>
      <c r="D208" s="690"/>
      <c r="E208" s="690"/>
      <c r="F208" s="691"/>
      <c r="G208" s="691"/>
      <c r="H208" s="692"/>
      <c r="I208" s="692"/>
      <c r="J208" s="692"/>
      <c r="K208" s="692"/>
      <c r="L208" s="692"/>
      <c r="M208" s="654"/>
      <c r="N208" s="654"/>
      <c r="O208" s="654"/>
      <c r="P208" s="654"/>
      <c r="Q208" s="654"/>
      <c r="R208" s="654"/>
      <c r="S208" s="654"/>
      <c r="T208" s="654">
        <f t="shared" si="167"/>
        <v>0</v>
      </c>
      <c r="U208" s="654">
        <f t="shared" si="168"/>
        <v>0</v>
      </c>
      <c r="V208" s="655" t="e">
        <f t="shared" si="22"/>
        <v>#DIV/0!</v>
      </c>
      <c r="W208" s="656"/>
      <c r="X208" s="657"/>
      <c r="Y208" s="658"/>
      <c r="Z208" s="659" t="e">
        <f t="shared" si="126"/>
        <v>#DIV/0!</v>
      </c>
      <c r="AB208" s="661" t="e">
        <f t="shared" si="145"/>
        <v>#DIV/0!</v>
      </c>
      <c r="AC208" s="241" t="e">
        <f>V208/(1-AD33)+N("This is a comment: cell U points to Cost+Int per Unit cell")</f>
        <v>#DIV/0!</v>
      </c>
      <c r="AD208" s="662" t="e">
        <f t="shared" si="146"/>
        <v>#DIV/0!</v>
      </c>
      <c r="AF208" s="663" t="e">
        <f t="shared" si="147"/>
        <v>#DIV/0!</v>
      </c>
      <c r="AG208" s="664" t="e">
        <f t="shared" si="148"/>
        <v>#DIV/0!</v>
      </c>
      <c r="AH208" s="664" t="e">
        <f t="shared" si="149"/>
        <v>#DIV/0!</v>
      </c>
      <c r="AJ208" s="693" t="e">
        <f t="shared" si="127"/>
        <v>#DIV/0!</v>
      </c>
      <c r="AK208" s="656"/>
      <c r="AL208" s="327"/>
      <c r="AM208" s="150"/>
      <c r="AO208" s="694"/>
      <c r="AP208" s="668" t="e">
        <f t="shared" si="150"/>
        <v>#DIV/0!</v>
      </c>
      <c r="AR208" s="669">
        <v>0</v>
      </c>
      <c r="AS208" s="670">
        <v>0</v>
      </c>
      <c r="AT208" s="671">
        <v>0</v>
      </c>
      <c r="AU208" s="672">
        <v>0</v>
      </c>
      <c r="AW208" s="327"/>
      <c r="AX208" s="696"/>
      <c r="AY208" s="327"/>
      <c r="AZ208" s="150"/>
      <c r="BB208" s="675">
        <v>0</v>
      </c>
      <c r="BC208" s="676" t="e">
        <f t="shared" si="128"/>
        <v>#DIV/0!</v>
      </c>
      <c r="BD208" s="677" t="e">
        <f t="shared" si="129"/>
        <v>#DIV/0!</v>
      </c>
      <c r="BE208" s="658" t="e">
        <f t="shared" si="130"/>
        <v>#DIV/0!</v>
      </c>
      <c r="BF208" s="675">
        <v>0</v>
      </c>
      <c r="BG208" s="676" t="e">
        <f t="shared" si="131"/>
        <v>#DIV/0!</v>
      </c>
      <c r="BH208" s="677" t="e">
        <f t="shared" si="132"/>
        <v>#DIV/0!</v>
      </c>
      <c r="BI208" s="697" t="e">
        <f t="shared" si="133"/>
        <v>#DIV/0!</v>
      </c>
      <c r="BJ208" s="675">
        <v>0</v>
      </c>
      <c r="BK208" s="676" t="e">
        <f t="shared" si="134"/>
        <v>#DIV/0!</v>
      </c>
      <c r="BL208" s="677" t="e">
        <f t="shared" si="135"/>
        <v>#DIV/0!</v>
      </c>
      <c r="BM208" s="164" t="e">
        <f t="shared" si="136"/>
        <v>#DIV/0!</v>
      </c>
      <c r="BO208" s="669" t="e">
        <f t="shared" si="137"/>
        <v>#DIV/0!</v>
      </c>
      <c r="BP208" s="670" t="e">
        <f t="shared" si="151"/>
        <v>#DIV/0!</v>
      </c>
      <c r="BQ208" s="671" t="e">
        <f t="shared" si="138"/>
        <v>#DIV/0!</v>
      </c>
      <c r="BR208" s="681" t="e">
        <f t="shared" si="152"/>
        <v>#DIV/0!</v>
      </c>
      <c r="BS208" s="698" t="e">
        <f t="shared" si="139"/>
        <v>#DIV/0!</v>
      </c>
      <c r="BT208" s="683" t="e">
        <f t="shared" si="153"/>
        <v>#DIV/0!</v>
      </c>
      <c r="BV208" s="684" t="e">
        <f t="shared" si="140"/>
        <v>#DIV/0!</v>
      </c>
      <c r="BW208" s="685">
        <f t="shared" si="154"/>
        <v>0</v>
      </c>
      <c r="BX208" s="685" t="e">
        <f t="shared" si="155"/>
        <v>#DIV/0!</v>
      </c>
      <c r="BY208" s="149">
        <f t="shared" si="141"/>
        <v>1</v>
      </c>
      <c r="BZ208" s="686" t="e">
        <f t="shared" si="156"/>
        <v>#DIV/0!</v>
      </c>
      <c r="CI208" s="699">
        <f t="shared" si="142"/>
        <v>0</v>
      </c>
      <c r="CJ208" s="700">
        <f t="shared" si="143"/>
        <v>0</v>
      </c>
      <c r="CK208" s="700">
        <f t="shared" si="166"/>
        <v>0</v>
      </c>
      <c r="CL208" s="149">
        <v>1</v>
      </c>
      <c r="CM208" s="687">
        <f t="shared" si="157"/>
        <v>0</v>
      </c>
    </row>
    <row r="209" spans="2:98" s="11" customFormat="1">
      <c r="B209" s="688"/>
      <c r="C209" s="689">
        <v>175</v>
      </c>
      <c r="D209" s="690"/>
      <c r="E209" s="651"/>
      <c r="F209" s="691"/>
      <c r="G209" s="691"/>
      <c r="H209" s="692"/>
      <c r="I209" s="692"/>
      <c r="J209" s="692"/>
      <c r="K209" s="692"/>
      <c r="L209" s="692"/>
      <c r="M209" s="654"/>
      <c r="N209" s="654"/>
      <c r="O209" s="654"/>
      <c r="P209" s="654"/>
      <c r="Q209" s="654"/>
      <c r="R209" s="654"/>
      <c r="S209" s="654"/>
      <c r="T209" s="654">
        <f t="shared" si="167"/>
        <v>0</v>
      </c>
      <c r="U209" s="654">
        <f t="shared" si="168"/>
        <v>0</v>
      </c>
      <c r="V209" s="655" t="e">
        <f t="shared" si="22"/>
        <v>#DIV/0!</v>
      </c>
      <c r="W209" s="656"/>
      <c r="X209" s="657"/>
      <c r="Y209" s="658"/>
      <c r="Z209" s="659" t="e">
        <f t="shared" si="126"/>
        <v>#DIV/0!</v>
      </c>
      <c r="AB209" s="661" t="e">
        <f t="shared" si="145"/>
        <v>#DIV/0!</v>
      </c>
      <c r="AC209" s="241" t="e">
        <f>V209/(1-AD33)+N("This is a comment: cell U points to Cost+Int per Unit cell")</f>
        <v>#DIV/0!</v>
      </c>
      <c r="AD209" s="662" t="e">
        <f t="shared" si="146"/>
        <v>#DIV/0!</v>
      </c>
      <c r="AF209" s="663" t="e">
        <f t="shared" si="147"/>
        <v>#DIV/0!</v>
      </c>
      <c r="AG209" s="664" t="e">
        <f t="shared" si="148"/>
        <v>#DIV/0!</v>
      </c>
      <c r="AH209" s="664" t="e">
        <f t="shared" si="149"/>
        <v>#DIV/0!</v>
      </c>
      <c r="AJ209" s="693" t="e">
        <f t="shared" si="127"/>
        <v>#DIV/0!</v>
      </c>
      <c r="AK209" s="656"/>
      <c r="AL209" s="327"/>
      <c r="AM209" s="150"/>
      <c r="AO209" s="694"/>
      <c r="AP209" s="668" t="e">
        <f t="shared" si="150"/>
        <v>#DIV/0!</v>
      </c>
      <c r="AR209" s="669">
        <v>0</v>
      </c>
      <c r="AS209" s="670">
        <v>0</v>
      </c>
      <c r="AT209" s="671">
        <v>0</v>
      </c>
      <c r="AU209" s="672">
        <v>0</v>
      </c>
      <c r="AW209" s="327"/>
      <c r="AX209" s="696"/>
      <c r="AY209" s="327"/>
      <c r="AZ209" s="150"/>
      <c r="BB209" s="675">
        <v>0</v>
      </c>
      <c r="BC209" s="676" t="e">
        <f t="shared" si="128"/>
        <v>#DIV/0!</v>
      </c>
      <c r="BD209" s="677" t="e">
        <f t="shared" si="129"/>
        <v>#DIV/0!</v>
      </c>
      <c r="BE209" s="658" t="e">
        <f t="shared" si="130"/>
        <v>#DIV/0!</v>
      </c>
      <c r="BF209" s="675">
        <v>0</v>
      </c>
      <c r="BG209" s="676" t="e">
        <f t="shared" si="131"/>
        <v>#DIV/0!</v>
      </c>
      <c r="BH209" s="677" t="e">
        <f t="shared" si="132"/>
        <v>#DIV/0!</v>
      </c>
      <c r="BI209" s="697" t="e">
        <f t="shared" si="133"/>
        <v>#DIV/0!</v>
      </c>
      <c r="BJ209" s="675">
        <v>0</v>
      </c>
      <c r="BK209" s="676" t="e">
        <f t="shared" si="134"/>
        <v>#DIV/0!</v>
      </c>
      <c r="BL209" s="677" t="e">
        <f t="shared" si="135"/>
        <v>#DIV/0!</v>
      </c>
      <c r="BM209" s="164" t="e">
        <f t="shared" si="136"/>
        <v>#DIV/0!</v>
      </c>
      <c r="BO209" s="669" t="e">
        <f t="shared" si="137"/>
        <v>#DIV/0!</v>
      </c>
      <c r="BP209" s="670" t="e">
        <f t="shared" si="151"/>
        <v>#DIV/0!</v>
      </c>
      <c r="BQ209" s="671" t="e">
        <f t="shared" si="138"/>
        <v>#DIV/0!</v>
      </c>
      <c r="BR209" s="681" t="e">
        <f t="shared" si="152"/>
        <v>#DIV/0!</v>
      </c>
      <c r="BS209" s="698" t="e">
        <f t="shared" si="139"/>
        <v>#DIV/0!</v>
      </c>
      <c r="BT209" s="683" t="e">
        <f t="shared" si="153"/>
        <v>#DIV/0!</v>
      </c>
      <c r="BV209" s="684" t="e">
        <f t="shared" si="140"/>
        <v>#DIV/0!</v>
      </c>
      <c r="BW209" s="685">
        <f t="shared" si="154"/>
        <v>0</v>
      </c>
      <c r="BX209" s="685" t="e">
        <f t="shared" si="155"/>
        <v>#DIV/0!</v>
      </c>
      <c r="BY209" s="149">
        <f t="shared" si="141"/>
        <v>1</v>
      </c>
      <c r="BZ209" s="686" t="e">
        <f t="shared" si="156"/>
        <v>#DIV/0!</v>
      </c>
      <c r="CI209" s="699">
        <f t="shared" si="142"/>
        <v>0</v>
      </c>
      <c r="CJ209" s="700">
        <f t="shared" si="143"/>
        <v>0</v>
      </c>
      <c r="CK209" s="700">
        <f t="shared" si="166"/>
        <v>0</v>
      </c>
      <c r="CL209" s="149">
        <v>1</v>
      </c>
      <c r="CM209" s="687">
        <f t="shared" si="157"/>
        <v>0</v>
      </c>
    </row>
    <row r="210" spans="2:98" s="11" customFormat="1">
      <c r="B210" s="688"/>
      <c r="C210" s="689">
        <v>176</v>
      </c>
      <c r="D210" s="690"/>
      <c r="E210" s="690"/>
      <c r="F210" s="691"/>
      <c r="G210" s="691"/>
      <c r="H210" s="692"/>
      <c r="I210" s="692"/>
      <c r="J210" s="692"/>
      <c r="K210" s="692"/>
      <c r="L210" s="692"/>
      <c r="M210" s="701"/>
      <c r="N210" s="701"/>
      <c r="O210" s="701"/>
      <c r="P210" s="701"/>
      <c r="Q210" s="701"/>
      <c r="R210" s="701"/>
      <c r="S210" s="701"/>
      <c r="T210" s="701">
        <f t="shared" si="167"/>
        <v>0</v>
      </c>
      <c r="U210" s="701">
        <f t="shared" si="168"/>
        <v>0</v>
      </c>
      <c r="V210" s="702" t="e">
        <f t="shared" si="22"/>
        <v>#DIV/0!</v>
      </c>
      <c r="W210" s="703"/>
      <c r="X210" s="657"/>
      <c r="Y210" s="704"/>
      <c r="Z210" s="659" t="e">
        <f t="shared" si="126"/>
        <v>#DIV/0!</v>
      </c>
      <c r="AB210" s="661" t="e">
        <f t="shared" si="145"/>
        <v>#DIV/0!</v>
      </c>
      <c r="AC210" s="241" t="e">
        <f>V210/(1-AD33)+N("This is a comment: cell U points to Cost+Int per Unit cell")</f>
        <v>#DIV/0!</v>
      </c>
      <c r="AD210" s="662" t="e">
        <f t="shared" si="146"/>
        <v>#DIV/0!</v>
      </c>
      <c r="AF210" s="663" t="e">
        <f t="shared" si="147"/>
        <v>#DIV/0!</v>
      </c>
      <c r="AG210" s="664" t="e">
        <f t="shared" si="148"/>
        <v>#DIV/0!</v>
      </c>
      <c r="AH210" s="664" t="e">
        <f t="shared" si="149"/>
        <v>#DIV/0!</v>
      </c>
      <c r="AJ210" s="693" t="e">
        <f t="shared" si="127"/>
        <v>#DIV/0!</v>
      </c>
      <c r="AK210" s="703"/>
      <c r="AL210" s="327"/>
      <c r="AM210" s="150"/>
      <c r="AO210" s="694"/>
      <c r="AP210" s="668" t="e">
        <f t="shared" si="150"/>
        <v>#DIV/0!</v>
      </c>
      <c r="AR210" s="669">
        <v>0</v>
      </c>
      <c r="AS210" s="670">
        <v>0</v>
      </c>
      <c r="AT210" s="671">
        <v>0</v>
      </c>
      <c r="AU210" s="672">
        <v>0</v>
      </c>
      <c r="AW210" s="327"/>
      <c r="AX210" s="696"/>
      <c r="AY210" s="327"/>
      <c r="AZ210" s="150"/>
      <c r="BB210" s="705">
        <v>0</v>
      </c>
      <c r="BC210" s="676" t="e">
        <f t="shared" si="128"/>
        <v>#DIV/0!</v>
      </c>
      <c r="BD210" s="706" t="e">
        <f t="shared" si="129"/>
        <v>#DIV/0!</v>
      </c>
      <c r="BE210" s="704" t="e">
        <f t="shared" si="130"/>
        <v>#DIV/0!</v>
      </c>
      <c r="BF210" s="705">
        <v>0</v>
      </c>
      <c r="BG210" s="676" t="e">
        <f t="shared" si="131"/>
        <v>#DIV/0!</v>
      </c>
      <c r="BH210" s="706" t="e">
        <f t="shared" si="132"/>
        <v>#DIV/0!</v>
      </c>
      <c r="BI210" s="707" t="e">
        <f t="shared" si="133"/>
        <v>#DIV/0!</v>
      </c>
      <c r="BJ210" s="675">
        <v>0</v>
      </c>
      <c r="BK210" s="676" t="e">
        <f t="shared" si="134"/>
        <v>#DIV/0!</v>
      </c>
      <c r="BL210" s="677" t="e">
        <f t="shared" si="135"/>
        <v>#DIV/0!</v>
      </c>
      <c r="BM210" s="164" t="e">
        <f t="shared" si="136"/>
        <v>#DIV/0!</v>
      </c>
      <c r="BO210" s="708" t="e">
        <f t="shared" si="137"/>
        <v>#DIV/0!</v>
      </c>
      <c r="BP210" s="670" t="e">
        <f t="shared" si="151"/>
        <v>#DIV/0!</v>
      </c>
      <c r="BQ210" s="709" t="e">
        <f t="shared" si="138"/>
        <v>#DIV/0!</v>
      </c>
      <c r="BR210" s="681" t="e">
        <f t="shared" si="152"/>
        <v>#DIV/0!</v>
      </c>
      <c r="BS210" s="710" t="e">
        <f t="shared" si="139"/>
        <v>#DIV/0!</v>
      </c>
      <c r="BT210" s="683" t="e">
        <f t="shared" si="153"/>
        <v>#DIV/0!</v>
      </c>
      <c r="BV210" s="684" t="e">
        <f t="shared" si="140"/>
        <v>#DIV/0!</v>
      </c>
      <c r="BW210" s="685">
        <f t="shared" si="154"/>
        <v>0</v>
      </c>
      <c r="BX210" s="685" t="e">
        <f t="shared" si="155"/>
        <v>#DIV/0!</v>
      </c>
      <c r="BY210" s="149">
        <f t="shared" si="141"/>
        <v>1</v>
      </c>
      <c r="BZ210" s="686" t="e">
        <f t="shared" si="156"/>
        <v>#DIV/0!</v>
      </c>
      <c r="CI210" s="699">
        <f t="shared" si="142"/>
        <v>0</v>
      </c>
      <c r="CJ210" s="700">
        <f t="shared" si="143"/>
        <v>0</v>
      </c>
      <c r="CK210" s="700">
        <f t="shared" si="166"/>
        <v>0</v>
      </c>
      <c r="CL210" s="149">
        <v>1</v>
      </c>
      <c r="CM210" s="687">
        <f t="shared" si="157"/>
        <v>0</v>
      </c>
    </row>
    <row r="211" spans="2:98" s="11" customFormat="1">
      <c r="B211" s="688"/>
      <c r="C211" s="689">
        <v>177</v>
      </c>
      <c r="D211" s="690"/>
      <c r="E211" s="690"/>
      <c r="F211" s="691"/>
      <c r="G211" s="691"/>
      <c r="H211" s="692"/>
      <c r="I211" s="692"/>
      <c r="J211" s="692"/>
      <c r="K211" s="692"/>
      <c r="L211" s="692"/>
      <c r="M211" s="701"/>
      <c r="N211" s="701"/>
      <c r="O211" s="701"/>
      <c r="P211" s="701"/>
      <c r="Q211" s="701"/>
      <c r="R211" s="701"/>
      <c r="S211" s="701"/>
      <c r="T211" s="701">
        <f t="shared" si="167"/>
        <v>0</v>
      </c>
      <c r="U211" s="701">
        <f t="shared" si="168"/>
        <v>0</v>
      </c>
      <c r="V211" s="702" t="e">
        <f t="shared" si="22"/>
        <v>#DIV/0!</v>
      </c>
      <c r="W211" s="703"/>
      <c r="X211" s="657"/>
      <c r="Y211" s="704"/>
      <c r="Z211" s="659" t="e">
        <f t="shared" si="126"/>
        <v>#DIV/0!</v>
      </c>
      <c r="AB211" s="661" t="e">
        <f t="shared" si="145"/>
        <v>#DIV/0!</v>
      </c>
      <c r="AC211" s="241" t="e">
        <f>V211/(1-AD33)+N("This is a comment: cell U points to Cost+Int per Unit cell")</f>
        <v>#DIV/0!</v>
      </c>
      <c r="AD211" s="662" t="e">
        <f t="shared" si="146"/>
        <v>#DIV/0!</v>
      </c>
      <c r="AF211" s="663" t="e">
        <f t="shared" si="147"/>
        <v>#DIV/0!</v>
      </c>
      <c r="AG211" s="664" t="e">
        <f t="shared" si="148"/>
        <v>#DIV/0!</v>
      </c>
      <c r="AH211" s="664" t="e">
        <f t="shared" si="149"/>
        <v>#DIV/0!</v>
      </c>
      <c r="AJ211" s="693" t="e">
        <f t="shared" si="127"/>
        <v>#DIV/0!</v>
      </c>
      <c r="AK211" s="703"/>
      <c r="AL211" s="327"/>
      <c r="AM211" s="150"/>
      <c r="AO211" s="694"/>
      <c r="AP211" s="668" t="e">
        <f t="shared" si="150"/>
        <v>#DIV/0!</v>
      </c>
      <c r="AR211" s="669">
        <v>0</v>
      </c>
      <c r="AS211" s="670">
        <v>0</v>
      </c>
      <c r="AT211" s="671">
        <v>0</v>
      </c>
      <c r="AU211" s="672">
        <v>0</v>
      </c>
      <c r="AW211" s="327"/>
      <c r="AX211" s="696"/>
      <c r="AY211" s="327"/>
      <c r="AZ211" s="150"/>
      <c r="BB211" s="705">
        <v>0</v>
      </c>
      <c r="BC211" s="676" t="e">
        <f t="shared" si="128"/>
        <v>#DIV/0!</v>
      </c>
      <c r="BD211" s="706" t="e">
        <f t="shared" si="129"/>
        <v>#DIV/0!</v>
      </c>
      <c r="BE211" s="704" t="e">
        <f t="shared" si="130"/>
        <v>#DIV/0!</v>
      </c>
      <c r="BF211" s="705">
        <v>0</v>
      </c>
      <c r="BG211" s="676" t="e">
        <f t="shared" si="131"/>
        <v>#DIV/0!</v>
      </c>
      <c r="BH211" s="706" t="e">
        <f t="shared" si="132"/>
        <v>#DIV/0!</v>
      </c>
      <c r="BI211" s="707" t="e">
        <f t="shared" si="133"/>
        <v>#DIV/0!</v>
      </c>
      <c r="BJ211" s="675">
        <v>0</v>
      </c>
      <c r="BK211" s="676" t="e">
        <f t="shared" si="134"/>
        <v>#DIV/0!</v>
      </c>
      <c r="BL211" s="677" t="e">
        <f t="shared" si="135"/>
        <v>#DIV/0!</v>
      </c>
      <c r="BM211" s="164" t="e">
        <f t="shared" si="136"/>
        <v>#DIV/0!</v>
      </c>
      <c r="BO211" s="708" t="e">
        <f t="shared" si="137"/>
        <v>#DIV/0!</v>
      </c>
      <c r="BP211" s="670" t="e">
        <f t="shared" si="151"/>
        <v>#DIV/0!</v>
      </c>
      <c r="BQ211" s="709" t="e">
        <f t="shared" si="138"/>
        <v>#DIV/0!</v>
      </c>
      <c r="BR211" s="681" t="e">
        <f t="shared" si="152"/>
        <v>#DIV/0!</v>
      </c>
      <c r="BS211" s="710" t="e">
        <f t="shared" si="139"/>
        <v>#DIV/0!</v>
      </c>
      <c r="BT211" s="683" t="e">
        <f t="shared" si="153"/>
        <v>#DIV/0!</v>
      </c>
      <c r="BV211" s="684" t="e">
        <f t="shared" si="140"/>
        <v>#DIV/0!</v>
      </c>
      <c r="BW211" s="685">
        <f t="shared" si="154"/>
        <v>0</v>
      </c>
      <c r="BX211" s="685" t="e">
        <f t="shared" si="155"/>
        <v>#DIV/0!</v>
      </c>
      <c r="BY211" s="149">
        <f t="shared" si="141"/>
        <v>1</v>
      </c>
      <c r="BZ211" s="686" t="e">
        <f t="shared" si="156"/>
        <v>#DIV/0!</v>
      </c>
      <c r="CI211" s="699">
        <f t="shared" si="142"/>
        <v>0</v>
      </c>
      <c r="CJ211" s="700">
        <f t="shared" si="143"/>
        <v>0</v>
      </c>
      <c r="CK211" s="700">
        <f t="shared" si="166"/>
        <v>0</v>
      </c>
      <c r="CL211" s="149">
        <v>1</v>
      </c>
      <c r="CM211" s="687">
        <f t="shared" si="157"/>
        <v>0</v>
      </c>
    </row>
    <row r="212" spans="2:98" s="11" customFormat="1">
      <c r="B212" s="688"/>
      <c r="C212" s="689">
        <v>178</v>
      </c>
      <c r="D212" s="690"/>
      <c r="E212" s="690"/>
      <c r="F212" s="691"/>
      <c r="G212" s="691"/>
      <c r="H212" s="692"/>
      <c r="I212" s="692"/>
      <c r="J212" s="692"/>
      <c r="K212" s="692"/>
      <c r="L212" s="692"/>
      <c r="M212" s="701"/>
      <c r="N212" s="701"/>
      <c r="O212" s="701"/>
      <c r="P212" s="701"/>
      <c r="Q212" s="701"/>
      <c r="R212" s="701"/>
      <c r="S212" s="701"/>
      <c r="T212" s="701">
        <f t="shared" si="167"/>
        <v>0</v>
      </c>
      <c r="U212" s="701">
        <f t="shared" si="168"/>
        <v>0</v>
      </c>
      <c r="V212" s="702" t="e">
        <f t="shared" si="22"/>
        <v>#DIV/0!</v>
      </c>
      <c r="W212" s="703"/>
      <c r="X212" s="657"/>
      <c r="Y212" s="704"/>
      <c r="Z212" s="659" t="e">
        <f t="shared" si="126"/>
        <v>#DIV/0!</v>
      </c>
      <c r="AB212" s="661" t="e">
        <f t="shared" si="145"/>
        <v>#DIV/0!</v>
      </c>
      <c r="AC212" s="241" t="e">
        <f>V212/(1-AD33)+N("This is a comment: cell U points to Cost+Int per Unit cell")</f>
        <v>#DIV/0!</v>
      </c>
      <c r="AD212" s="662" t="e">
        <f t="shared" si="146"/>
        <v>#DIV/0!</v>
      </c>
      <c r="AF212" s="663" t="e">
        <f t="shared" si="147"/>
        <v>#DIV/0!</v>
      </c>
      <c r="AG212" s="664" t="e">
        <f t="shared" si="148"/>
        <v>#DIV/0!</v>
      </c>
      <c r="AH212" s="664" t="e">
        <f t="shared" si="149"/>
        <v>#DIV/0!</v>
      </c>
      <c r="AJ212" s="693" t="e">
        <f t="shared" si="127"/>
        <v>#DIV/0!</v>
      </c>
      <c r="AK212" s="703"/>
      <c r="AL212" s="327"/>
      <c r="AM212" s="150"/>
      <c r="AO212" s="694"/>
      <c r="AP212" s="668" t="e">
        <f t="shared" si="150"/>
        <v>#DIV/0!</v>
      </c>
      <c r="AR212" s="669">
        <v>0</v>
      </c>
      <c r="AS212" s="670">
        <v>0</v>
      </c>
      <c r="AT212" s="671">
        <v>0</v>
      </c>
      <c r="AU212" s="672">
        <v>0</v>
      </c>
      <c r="AW212" s="327"/>
      <c r="AX212" s="696"/>
      <c r="AY212" s="327"/>
      <c r="AZ212" s="150"/>
      <c r="BB212" s="705">
        <v>0</v>
      </c>
      <c r="BC212" s="676" t="e">
        <f t="shared" si="128"/>
        <v>#DIV/0!</v>
      </c>
      <c r="BD212" s="706" t="e">
        <f t="shared" si="129"/>
        <v>#DIV/0!</v>
      </c>
      <c r="BE212" s="704" t="e">
        <f t="shared" si="130"/>
        <v>#DIV/0!</v>
      </c>
      <c r="BF212" s="705">
        <v>0</v>
      </c>
      <c r="BG212" s="676" t="e">
        <f t="shared" si="131"/>
        <v>#DIV/0!</v>
      </c>
      <c r="BH212" s="706" t="e">
        <f t="shared" si="132"/>
        <v>#DIV/0!</v>
      </c>
      <c r="BI212" s="707" t="e">
        <f t="shared" si="133"/>
        <v>#DIV/0!</v>
      </c>
      <c r="BJ212" s="675">
        <v>0</v>
      </c>
      <c r="BK212" s="676" t="e">
        <f t="shared" si="134"/>
        <v>#DIV/0!</v>
      </c>
      <c r="BL212" s="677" t="e">
        <f t="shared" si="135"/>
        <v>#DIV/0!</v>
      </c>
      <c r="BM212" s="164" t="e">
        <f t="shared" si="136"/>
        <v>#DIV/0!</v>
      </c>
      <c r="BO212" s="708" t="e">
        <f t="shared" si="137"/>
        <v>#DIV/0!</v>
      </c>
      <c r="BP212" s="670" t="e">
        <f t="shared" si="151"/>
        <v>#DIV/0!</v>
      </c>
      <c r="BQ212" s="709" t="e">
        <f t="shared" si="138"/>
        <v>#DIV/0!</v>
      </c>
      <c r="BR212" s="681" t="e">
        <f t="shared" si="152"/>
        <v>#DIV/0!</v>
      </c>
      <c r="BS212" s="710" t="e">
        <f t="shared" si="139"/>
        <v>#DIV/0!</v>
      </c>
      <c r="BT212" s="683" t="e">
        <f t="shared" si="153"/>
        <v>#DIV/0!</v>
      </c>
      <c r="BV212" s="684" t="e">
        <f t="shared" si="140"/>
        <v>#DIV/0!</v>
      </c>
      <c r="BW212" s="685">
        <f t="shared" si="154"/>
        <v>0</v>
      </c>
      <c r="BX212" s="685" t="e">
        <f t="shared" si="155"/>
        <v>#DIV/0!</v>
      </c>
      <c r="BY212" s="149">
        <f t="shared" si="141"/>
        <v>1</v>
      </c>
      <c r="BZ212" s="686" t="e">
        <f t="shared" si="156"/>
        <v>#DIV/0!</v>
      </c>
      <c r="CI212" s="699">
        <f t="shared" si="142"/>
        <v>0</v>
      </c>
      <c r="CJ212" s="700">
        <f t="shared" si="143"/>
        <v>0</v>
      </c>
      <c r="CK212" s="700">
        <f t="shared" si="166"/>
        <v>0</v>
      </c>
      <c r="CL212" s="149">
        <v>1</v>
      </c>
      <c r="CM212" s="687">
        <f t="shared" si="157"/>
        <v>0</v>
      </c>
    </row>
    <row r="213" spans="2:98" s="11" customFormat="1">
      <c r="B213" s="688"/>
      <c r="C213" s="689">
        <v>179</v>
      </c>
      <c r="D213" s="690"/>
      <c r="E213" s="651"/>
      <c r="F213" s="691"/>
      <c r="G213" s="691"/>
      <c r="H213" s="692"/>
      <c r="I213" s="692"/>
      <c r="J213" s="692"/>
      <c r="K213" s="692"/>
      <c r="L213" s="692"/>
      <c r="M213" s="701"/>
      <c r="N213" s="701"/>
      <c r="O213" s="701"/>
      <c r="P213" s="701"/>
      <c r="Q213" s="701"/>
      <c r="R213" s="701"/>
      <c r="S213" s="701"/>
      <c r="T213" s="701">
        <f t="shared" si="167"/>
        <v>0</v>
      </c>
      <c r="U213" s="701">
        <f t="shared" si="168"/>
        <v>0</v>
      </c>
      <c r="V213" s="702" t="e">
        <f t="shared" si="22"/>
        <v>#DIV/0!</v>
      </c>
      <c r="W213" s="703"/>
      <c r="X213" s="657"/>
      <c r="Y213" s="704"/>
      <c r="Z213" s="659" t="e">
        <f t="shared" si="126"/>
        <v>#DIV/0!</v>
      </c>
      <c r="AB213" s="661" t="e">
        <f t="shared" si="145"/>
        <v>#DIV/0!</v>
      </c>
      <c r="AC213" s="241" t="e">
        <f>V213/(1-AD33)+N("This is a comment: cell U points to Cost+Int per Unit cell")</f>
        <v>#DIV/0!</v>
      </c>
      <c r="AD213" s="662" t="e">
        <f t="shared" si="146"/>
        <v>#DIV/0!</v>
      </c>
      <c r="AF213" s="663" t="e">
        <f t="shared" si="147"/>
        <v>#DIV/0!</v>
      </c>
      <c r="AG213" s="664" t="e">
        <f t="shared" si="148"/>
        <v>#DIV/0!</v>
      </c>
      <c r="AH213" s="664" t="e">
        <f t="shared" si="149"/>
        <v>#DIV/0!</v>
      </c>
      <c r="AJ213" s="712" t="e">
        <f t="shared" si="127"/>
        <v>#DIV/0!</v>
      </c>
      <c r="AK213" s="703"/>
      <c r="AL213" s="327"/>
      <c r="AM213" s="150"/>
      <c r="AO213" s="694"/>
      <c r="AP213" s="668" t="e">
        <f t="shared" si="150"/>
        <v>#DIV/0!</v>
      </c>
      <c r="AR213" s="669">
        <v>0</v>
      </c>
      <c r="AS213" s="670">
        <v>0</v>
      </c>
      <c r="AT213" s="671">
        <v>0</v>
      </c>
      <c r="AU213" s="672">
        <v>0</v>
      </c>
      <c r="AW213" s="327"/>
      <c r="AX213" s="696"/>
      <c r="AY213" s="327"/>
      <c r="AZ213" s="150"/>
      <c r="BB213" s="705">
        <v>0</v>
      </c>
      <c r="BC213" s="676" t="e">
        <f t="shared" si="128"/>
        <v>#DIV/0!</v>
      </c>
      <c r="BD213" s="706" t="e">
        <f t="shared" si="129"/>
        <v>#DIV/0!</v>
      </c>
      <c r="BE213" s="704" t="e">
        <f t="shared" si="130"/>
        <v>#DIV/0!</v>
      </c>
      <c r="BF213" s="705">
        <v>0</v>
      </c>
      <c r="BG213" s="676" t="e">
        <f t="shared" si="131"/>
        <v>#DIV/0!</v>
      </c>
      <c r="BH213" s="706" t="e">
        <f t="shared" si="132"/>
        <v>#DIV/0!</v>
      </c>
      <c r="BI213" s="707" t="e">
        <f t="shared" si="133"/>
        <v>#DIV/0!</v>
      </c>
      <c r="BJ213" s="675">
        <v>0</v>
      </c>
      <c r="BK213" s="676" t="e">
        <f t="shared" si="134"/>
        <v>#DIV/0!</v>
      </c>
      <c r="BL213" s="677" t="e">
        <f t="shared" si="135"/>
        <v>#DIV/0!</v>
      </c>
      <c r="BM213" s="164" t="e">
        <f t="shared" si="136"/>
        <v>#DIV/0!</v>
      </c>
      <c r="BO213" s="708" t="e">
        <f t="shared" si="137"/>
        <v>#DIV/0!</v>
      </c>
      <c r="BP213" s="670" t="e">
        <f t="shared" si="151"/>
        <v>#DIV/0!</v>
      </c>
      <c r="BQ213" s="709" t="e">
        <f t="shared" si="138"/>
        <v>#DIV/0!</v>
      </c>
      <c r="BR213" s="681" t="e">
        <f t="shared" si="152"/>
        <v>#DIV/0!</v>
      </c>
      <c r="BS213" s="710" t="e">
        <f t="shared" si="139"/>
        <v>#DIV/0!</v>
      </c>
      <c r="BT213" s="683" t="e">
        <f t="shared" si="153"/>
        <v>#DIV/0!</v>
      </c>
      <c r="BV213" s="684" t="e">
        <f t="shared" si="140"/>
        <v>#DIV/0!</v>
      </c>
      <c r="BW213" s="685">
        <f t="shared" si="154"/>
        <v>0</v>
      </c>
      <c r="BX213" s="685" t="e">
        <f t="shared" si="155"/>
        <v>#DIV/0!</v>
      </c>
      <c r="BY213" s="149">
        <f t="shared" si="141"/>
        <v>1</v>
      </c>
      <c r="BZ213" s="686" t="e">
        <f t="shared" si="156"/>
        <v>#DIV/0!</v>
      </c>
      <c r="CI213" s="699">
        <f t="shared" si="142"/>
        <v>0</v>
      </c>
      <c r="CJ213" s="700">
        <f t="shared" si="143"/>
        <v>0</v>
      </c>
      <c r="CK213" s="700">
        <f t="shared" si="166"/>
        <v>0</v>
      </c>
      <c r="CL213" s="149">
        <v>1</v>
      </c>
      <c r="CM213" s="687">
        <f t="shared" si="157"/>
        <v>0</v>
      </c>
    </row>
    <row r="214" spans="2:98" s="660" customFormat="1" ht="17.100000000000001" customHeight="1">
      <c r="B214" s="688"/>
      <c r="C214" s="689">
        <v>180</v>
      </c>
      <c r="D214" s="651"/>
      <c r="E214" s="651"/>
      <c r="F214" s="652"/>
      <c r="G214" s="652"/>
      <c r="H214" s="653"/>
      <c r="I214" s="653"/>
      <c r="J214" s="653"/>
      <c r="K214" s="653"/>
      <c r="L214" s="653"/>
      <c r="M214" s="654"/>
      <c r="N214" s="654"/>
      <c r="O214" s="654"/>
      <c r="P214" s="654"/>
      <c r="Q214" s="654"/>
      <c r="R214" s="654"/>
      <c r="S214" s="654"/>
      <c r="T214" s="654">
        <f t="shared" si="167"/>
        <v>0</v>
      </c>
      <c r="U214" s="654">
        <f t="shared" si="168"/>
        <v>0</v>
      </c>
      <c r="V214" s="655" t="e">
        <f t="shared" si="22"/>
        <v>#DIV/0!</v>
      </c>
      <c r="W214" s="656"/>
      <c r="X214" s="657"/>
      <c r="Y214" s="658"/>
      <c r="Z214" s="659" t="e">
        <f t="shared" si="126"/>
        <v>#DIV/0!</v>
      </c>
      <c r="AB214" s="661" t="e">
        <f t="shared" si="145"/>
        <v>#DIV/0!</v>
      </c>
      <c r="AC214" s="241" t="e">
        <f>V214/(1-AD33)+N("This is a comment: cell U points to Cost+Int per Unit cell")</f>
        <v>#DIV/0!</v>
      </c>
      <c r="AD214" s="662" t="e">
        <f t="shared" si="146"/>
        <v>#DIV/0!</v>
      </c>
      <c r="AE214" s="11"/>
      <c r="AF214" s="663" t="e">
        <f t="shared" si="147"/>
        <v>#DIV/0!</v>
      </c>
      <c r="AG214" s="664" t="e">
        <f t="shared" si="148"/>
        <v>#DIV/0!</v>
      </c>
      <c r="AH214" s="664" t="e">
        <f t="shared" si="149"/>
        <v>#DIV/0!</v>
      </c>
      <c r="AJ214" s="693" t="e">
        <f t="shared" si="127"/>
        <v>#DIV/0!</v>
      </c>
      <c r="AK214" s="656"/>
      <c r="AL214" s="312"/>
      <c r="AM214" s="666"/>
      <c r="AO214" s="694"/>
      <c r="AP214" s="668" t="e">
        <f t="shared" si="150"/>
        <v>#DIV/0!</v>
      </c>
      <c r="AR214" s="669">
        <v>0</v>
      </c>
      <c r="AS214" s="670">
        <v>0</v>
      </c>
      <c r="AT214" s="671">
        <v>0</v>
      </c>
      <c r="AU214" s="672">
        <v>0</v>
      </c>
      <c r="AV214" s="356"/>
      <c r="AW214" s="327"/>
      <c r="AX214" s="696"/>
      <c r="AY214" s="327"/>
      <c r="AZ214" s="150"/>
      <c r="BA214" s="11"/>
      <c r="BB214" s="675">
        <v>0</v>
      </c>
      <c r="BC214" s="676" t="e">
        <f t="shared" si="128"/>
        <v>#DIV/0!</v>
      </c>
      <c r="BD214" s="677" t="e">
        <f t="shared" si="129"/>
        <v>#DIV/0!</v>
      </c>
      <c r="BE214" s="164" t="e">
        <f t="shared" si="130"/>
        <v>#DIV/0!</v>
      </c>
      <c r="BF214" s="675">
        <v>0</v>
      </c>
      <c r="BG214" s="676" t="e">
        <f t="shared" si="131"/>
        <v>#DIV/0!</v>
      </c>
      <c r="BH214" s="677" t="e">
        <f t="shared" si="132"/>
        <v>#DIV/0!</v>
      </c>
      <c r="BI214" s="678" t="e">
        <f t="shared" si="133"/>
        <v>#DIV/0!</v>
      </c>
      <c r="BJ214" s="675">
        <v>0</v>
      </c>
      <c r="BK214" s="676" t="e">
        <f t="shared" si="134"/>
        <v>#DIV/0!</v>
      </c>
      <c r="BL214" s="677" t="e">
        <f t="shared" si="135"/>
        <v>#DIV/0!</v>
      </c>
      <c r="BM214" s="164" t="e">
        <f t="shared" si="136"/>
        <v>#DIV/0!</v>
      </c>
      <c r="BN214" s="11"/>
      <c r="BO214" s="679" t="e">
        <f t="shared" si="137"/>
        <v>#DIV/0!</v>
      </c>
      <c r="BP214" s="670" t="e">
        <f t="shared" si="151"/>
        <v>#DIV/0!</v>
      </c>
      <c r="BQ214" s="680" t="e">
        <f t="shared" si="138"/>
        <v>#DIV/0!</v>
      </c>
      <c r="BR214" s="681" t="e">
        <f t="shared" si="152"/>
        <v>#DIV/0!</v>
      </c>
      <c r="BS214" s="698" t="e">
        <f t="shared" si="139"/>
        <v>#DIV/0!</v>
      </c>
      <c r="BT214" s="683" t="e">
        <f t="shared" si="153"/>
        <v>#DIV/0!</v>
      </c>
      <c r="BV214" s="684" t="e">
        <f t="shared" si="140"/>
        <v>#DIV/0!</v>
      </c>
      <c r="BW214" s="685">
        <f t="shared" si="154"/>
        <v>0</v>
      </c>
      <c r="BX214" s="685" t="e">
        <f t="shared" si="155"/>
        <v>#DIV/0!</v>
      </c>
      <c r="BY214" s="149">
        <f t="shared" si="141"/>
        <v>1</v>
      </c>
      <c r="BZ214" s="686" t="e">
        <f t="shared" si="156"/>
        <v>#DIV/0!</v>
      </c>
      <c r="CA214" s="11"/>
      <c r="CB214" s="11"/>
      <c r="CC214" s="11"/>
      <c r="CD214" s="11"/>
      <c r="CE214" s="11"/>
      <c r="CF214" s="11"/>
      <c r="CG214" s="11"/>
      <c r="CH214" s="11"/>
      <c r="CI214" s="684">
        <f t="shared" si="142"/>
        <v>0</v>
      </c>
      <c r="CJ214" s="685">
        <f t="shared" si="143"/>
        <v>0</v>
      </c>
      <c r="CK214" s="685">
        <f>CI214-CJ214</f>
        <v>0</v>
      </c>
      <c r="CL214" s="149">
        <v>1</v>
      </c>
      <c r="CM214" s="687">
        <f t="shared" si="157"/>
        <v>0</v>
      </c>
      <c r="CN214" s="11"/>
      <c r="CO214" s="11"/>
      <c r="CP214" s="11"/>
      <c r="CQ214" s="11"/>
      <c r="CR214" s="11"/>
      <c r="CS214" s="11"/>
      <c r="CT214" s="11"/>
    </row>
    <row r="215" spans="2:98" s="660" customFormat="1" ht="17.100000000000001" customHeight="1">
      <c r="B215" s="688"/>
      <c r="C215" s="689">
        <v>181</v>
      </c>
      <c r="D215" s="690"/>
      <c r="E215" s="690"/>
      <c r="F215" s="691"/>
      <c r="G215" s="691"/>
      <c r="H215" s="692"/>
      <c r="I215" s="692"/>
      <c r="J215" s="692"/>
      <c r="K215" s="692"/>
      <c r="L215" s="692"/>
      <c r="M215" s="654"/>
      <c r="N215" s="654"/>
      <c r="O215" s="654"/>
      <c r="P215" s="654"/>
      <c r="Q215" s="654"/>
      <c r="R215" s="654"/>
      <c r="S215" s="654"/>
      <c r="T215" s="654">
        <f t="shared" si="167"/>
        <v>0</v>
      </c>
      <c r="U215" s="654">
        <f t="shared" si="168"/>
        <v>0</v>
      </c>
      <c r="V215" s="655" t="e">
        <f t="shared" si="22"/>
        <v>#DIV/0!</v>
      </c>
      <c r="W215" s="656"/>
      <c r="X215" s="657"/>
      <c r="Y215" s="658"/>
      <c r="Z215" s="659" t="e">
        <f t="shared" si="126"/>
        <v>#DIV/0!</v>
      </c>
      <c r="AB215" s="661" t="e">
        <f t="shared" si="145"/>
        <v>#DIV/0!</v>
      </c>
      <c r="AC215" s="241" t="e">
        <f>V215/(1-AD33)+N("This is a comment: cell U points to Cost+Int per Unit cell")</f>
        <v>#DIV/0!</v>
      </c>
      <c r="AD215" s="662" t="e">
        <f t="shared" si="146"/>
        <v>#DIV/0!</v>
      </c>
      <c r="AE215" s="11"/>
      <c r="AF215" s="663" t="e">
        <f t="shared" si="147"/>
        <v>#DIV/0!</v>
      </c>
      <c r="AG215" s="664" t="e">
        <f t="shared" si="148"/>
        <v>#DIV/0!</v>
      </c>
      <c r="AH215" s="664" t="e">
        <f t="shared" si="149"/>
        <v>#DIV/0!</v>
      </c>
      <c r="AJ215" s="693" t="e">
        <f t="shared" si="127"/>
        <v>#DIV/0!</v>
      </c>
      <c r="AK215" s="656"/>
      <c r="AL215" s="327"/>
      <c r="AM215" s="150"/>
      <c r="AO215" s="694"/>
      <c r="AP215" s="668" t="e">
        <f t="shared" si="150"/>
        <v>#DIV/0!</v>
      </c>
      <c r="AR215" s="669">
        <v>0</v>
      </c>
      <c r="AS215" s="670">
        <v>0</v>
      </c>
      <c r="AT215" s="671">
        <v>0</v>
      </c>
      <c r="AU215" s="672">
        <v>0</v>
      </c>
      <c r="AV215" s="11"/>
      <c r="AW215" s="327"/>
      <c r="AX215" s="696"/>
      <c r="AY215" s="327"/>
      <c r="AZ215" s="150"/>
      <c r="BA215" s="11"/>
      <c r="BB215" s="675">
        <v>0</v>
      </c>
      <c r="BC215" s="676" t="e">
        <f t="shared" si="128"/>
        <v>#DIV/0!</v>
      </c>
      <c r="BD215" s="677" t="e">
        <f t="shared" si="129"/>
        <v>#DIV/0!</v>
      </c>
      <c r="BE215" s="658" t="e">
        <f t="shared" si="130"/>
        <v>#DIV/0!</v>
      </c>
      <c r="BF215" s="675">
        <v>0</v>
      </c>
      <c r="BG215" s="676" t="e">
        <f t="shared" si="131"/>
        <v>#DIV/0!</v>
      </c>
      <c r="BH215" s="677" t="e">
        <f t="shared" si="132"/>
        <v>#DIV/0!</v>
      </c>
      <c r="BI215" s="697" t="e">
        <f t="shared" si="133"/>
        <v>#DIV/0!</v>
      </c>
      <c r="BJ215" s="675">
        <v>0</v>
      </c>
      <c r="BK215" s="676" t="e">
        <f t="shared" si="134"/>
        <v>#DIV/0!</v>
      </c>
      <c r="BL215" s="677" t="e">
        <f t="shared" si="135"/>
        <v>#DIV/0!</v>
      </c>
      <c r="BM215" s="164" t="e">
        <f t="shared" si="136"/>
        <v>#DIV/0!</v>
      </c>
      <c r="BN215" s="11"/>
      <c r="BO215" s="669" t="e">
        <f t="shared" si="137"/>
        <v>#DIV/0!</v>
      </c>
      <c r="BP215" s="670" t="e">
        <f t="shared" si="151"/>
        <v>#DIV/0!</v>
      </c>
      <c r="BQ215" s="671" t="e">
        <f t="shared" si="138"/>
        <v>#DIV/0!</v>
      </c>
      <c r="BR215" s="681" t="e">
        <f t="shared" si="152"/>
        <v>#DIV/0!</v>
      </c>
      <c r="BS215" s="698" t="e">
        <f t="shared" si="139"/>
        <v>#DIV/0!</v>
      </c>
      <c r="BT215" s="683" t="e">
        <f t="shared" si="153"/>
        <v>#DIV/0!</v>
      </c>
      <c r="BV215" s="684" t="e">
        <f t="shared" si="140"/>
        <v>#DIV/0!</v>
      </c>
      <c r="BW215" s="685">
        <f t="shared" si="154"/>
        <v>0</v>
      </c>
      <c r="BX215" s="685" t="e">
        <f t="shared" si="155"/>
        <v>#DIV/0!</v>
      </c>
      <c r="BY215" s="149">
        <f t="shared" si="141"/>
        <v>1</v>
      </c>
      <c r="BZ215" s="686" t="e">
        <f t="shared" si="156"/>
        <v>#DIV/0!</v>
      </c>
      <c r="CA215" s="11"/>
      <c r="CB215" s="11"/>
      <c r="CC215" s="11"/>
      <c r="CD215" s="11"/>
      <c r="CE215" s="11"/>
      <c r="CF215" s="11"/>
      <c r="CG215" s="11"/>
      <c r="CH215" s="11"/>
      <c r="CI215" s="699">
        <f t="shared" si="142"/>
        <v>0</v>
      </c>
      <c r="CJ215" s="700">
        <f t="shared" si="143"/>
        <v>0</v>
      </c>
      <c r="CK215" s="700">
        <f t="shared" ref="CK215:CK226" si="169">CI215-CJ215</f>
        <v>0</v>
      </c>
      <c r="CL215" s="149">
        <v>1</v>
      </c>
      <c r="CM215" s="687">
        <f t="shared" si="157"/>
        <v>0</v>
      </c>
      <c r="CN215" s="11"/>
      <c r="CO215" s="11"/>
      <c r="CP215" s="11"/>
      <c r="CQ215" s="11"/>
      <c r="CR215" s="11"/>
      <c r="CS215" s="11"/>
      <c r="CT215" s="11"/>
    </row>
    <row r="216" spans="2:98" s="660" customFormat="1">
      <c r="B216" s="688"/>
      <c r="C216" s="689">
        <v>182</v>
      </c>
      <c r="D216" s="690"/>
      <c r="E216" s="690"/>
      <c r="F216" s="691"/>
      <c r="G216" s="691"/>
      <c r="H216" s="692"/>
      <c r="I216" s="692"/>
      <c r="J216" s="692"/>
      <c r="K216" s="692"/>
      <c r="L216" s="692"/>
      <c r="M216" s="654"/>
      <c r="N216" s="654"/>
      <c r="O216" s="654"/>
      <c r="P216" s="654"/>
      <c r="Q216" s="654"/>
      <c r="R216" s="654"/>
      <c r="S216" s="654"/>
      <c r="T216" s="654">
        <f t="shared" si="167"/>
        <v>0</v>
      </c>
      <c r="U216" s="654">
        <f t="shared" si="168"/>
        <v>0</v>
      </c>
      <c r="V216" s="655" t="e">
        <f t="shared" si="22"/>
        <v>#DIV/0!</v>
      </c>
      <c r="W216" s="656"/>
      <c r="X216" s="657"/>
      <c r="Y216" s="658"/>
      <c r="Z216" s="659" t="e">
        <f t="shared" si="126"/>
        <v>#DIV/0!</v>
      </c>
      <c r="AB216" s="661" t="e">
        <f t="shared" si="145"/>
        <v>#DIV/0!</v>
      </c>
      <c r="AC216" s="241" t="e">
        <f>V216/(1-AD33)+N("This is a comment: cell U points to Cost+Int per Unit cell")</f>
        <v>#DIV/0!</v>
      </c>
      <c r="AD216" s="662" t="e">
        <f t="shared" si="146"/>
        <v>#DIV/0!</v>
      </c>
      <c r="AE216" s="11"/>
      <c r="AF216" s="663" t="e">
        <f t="shared" si="147"/>
        <v>#DIV/0!</v>
      </c>
      <c r="AG216" s="664" t="e">
        <f t="shared" si="148"/>
        <v>#DIV/0!</v>
      </c>
      <c r="AH216" s="664" t="e">
        <f t="shared" si="149"/>
        <v>#DIV/0!</v>
      </c>
      <c r="AJ216" s="693" t="e">
        <f t="shared" si="127"/>
        <v>#DIV/0!</v>
      </c>
      <c r="AK216" s="656"/>
      <c r="AL216" s="327"/>
      <c r="AM216" s="150"/>
      <c r="AO216" s="694"/>
      <c r="AP216" s="668" t="e">
        <f t="shared" si="150"/>
        <v>#DIV/0!</v>
      </c>
      <c r="AR216" s="669">
        <v>0</v>
      </c>
      <c r="AS216" s="670">
        <v>0</v>
      </c>
      <c r="AT216" s="671">
        <v>0</v>
      </c>
      <c r="AU216" s="672">
        <v>0</v>
      </c>
      <c r="AV216" s="11"/>
      <c r="AW216" s="327"/>
      <c r="AX216" s="696"/>
      <c r="AY216" s="327"/>
      <c r="AZ216" s="150"/>
      <c r="BA216" s="11"/>
      <c r="BB216" s="675">
        <v>0</v>
      </c>
      <c r="BC216" s="676" t="e">
        <f t="shared" si="128"/>
        <v>#DIV/0!</v>
      </c>
      <c r="BD216" s="677" t="e">
        <f t="shared" si="129"/>
        <v>#DIV/0!</v>
      </c>
      <c r="BE216" s="658" t="e">
        <f t="shared" si="130"/>
        <v>#DIV/0!</v>
      </c>
      <c r="BF216" s="675">
        <v>0</v>
      </c>
      <c r="BG216" s="676" t="e">
        <f t="shared" si="131"/>
        <v>#DIV/0!</v>
      </c>
      <c r="BH216" s="677" t="e">
        <f t="shared" si="132"/>
        <v>#DIV/0!</v>
      </c>
      <c r="BI216" s="697" t="e">
        <f t="shared" si="133"/>
        <v>#DIV/0!</v>
      </c>
      <c r="BJ216" s="675">
        <v>0</v>
      </c>
      <c r="BK216" s="676" t="e">
        <f t="shared" si="134"/>
        <v>#DIV/0!</v>
      </c>
      <c r="BL216" s="677" t="e">
        <f t="shared" si="135"/>
        <v>#DIV/0!</v>
      </c>
      <c r="BM216" s="164" t="e">
        <f t="shared" si="136"/>
        <v>#DIV/0!</v>
      </c>
      <c r="BN216" s="11"/>
      <c r="BO216" s="669" t="e">
        <f t="shared" si="137"/>
        <v>#DIV/0!</v>
      </c>
      <c r="BP216" s="670" t="e">
        <f t="shared" si="151"/>
        <v>#DIV/0!</v>
      </c>
      <c r="BQ216" s="671" t="e">
        <f t="shared" si="138"/>
        <v>#DIV/0!</v>
      </c>
      <c r="BR216" s="681" t="e">
        <f t="shared" si="152"/>
        <v>#DIV/0!</v>
      </c>
      <c r="BS216" s="698" t="e">
        <f t="shared" si="139"/>
        <v>#DIV/0!</v>
      </c>
      <c r="BT216" s="683" t="e">
        <f t="shared" si="153"/>
        <v>#DIV/0!</v>
      </c>
      <c r="BV216" s="684" t="e">
        <f t="shared" si="140"/>
        <v>#DIV/0!</v>
      </c>
      <c r="BW216" s="685">
        <f t="shared" si="154"/>
        <v>0</v>
      </c>
      <c r="BX216" s="685" t="e">
        <f t="shared" si="155"/>
        <v>#DIV/0!</v>
      </c>
      <c r="BY216" s="149">
        <f t="shared" si="141"/>
        <v>1</v>
      </c>
      <c r="BZ216" s="686" t="e">
        <f t="shared" si="156"/>
        <v>#DIV/0!</v>
      </c>
      <c r="CA216" s="11"/>
      <c r="CB216" s="11"/>
      <c r="CC216" s="11"/>
      <c r="CD216" s="11"/>
      <c r="CE216" s="11"/>
      <c r="CF216" s="11"/>
      <c r="CG216" s="11"/>
      <c r="CH216" s="11"/>
      <c r="CI216" s="699">
        <f t="shared" si="142"/>
        <v>0</v>
      </c>
      <c r="CJ216" s="700">
        <f t="shared" si="143"/>
        <v>0</v>
      </c>
      <c r="CK216" s="700">
        <f t="shared" si="169"/>
        <v>0</v>
      </c>
      <c r="CL216" s="149">
        <v>1</v>
      </c>
      <c r="CM216" s="687">
        <f t="shared" si="157"/>
        <v>0</v>
      </c>
      <c r="CN216" s="11"/>
      <c r="CO216" s="11"/>
      <c r="CP216" s="11"/>
      <c r="CQ216" s="11"/>
      <c r="CR216" s="11"/>
      <c r="CS216" s="11"/>
      <c r="CT216" s="11"/>
    </row>
    <row r="217" spans="2:98" s="11" customFormat="1" ht="16.5" customHeight="1">
      <c r="B217" s="688"/>
      <c r="C217" s="689">
        <v>183</v>
      </c>
      <c r="D217" s="690"/>
      <c r="E217" s="690"/>
      <c r="F217" s="691"/>
      <c r="G217" s="691"/>
      <c r="H217" s="692"/>
      <c r="I217" s="692"/>
      <c r="J217" s="692"/>
      <c r="K217" s="692"/>
      <c r="L217" s="692"/>
      <c r="M217" s="654"/>
      <c r="N217" s="654"/>
      <c r="O217" s="654"/>
      <c r="P217" s="654"/>
      <c r="Q217" s="654"/>
      <c r="R217" s="654"/>
      <c r="S217" s="654"/>
      <c r="T217" s="654">
        <f>SUM(M217:S217)</f>
        <v>0</v>
      </c>
      <c r="U217" s="654">
        <f>(SUM(M217:S217))*1.006</f>
        <v>0</v>
      </c>
      <c r="V217" s="655" t="e">
        <f t="shared" si="22"/>
        <v>#DIV/0!</v>
      </c>
      <c r="W217" s="656"/>
      <c r="X217" s="657"/>
      <c r="Y217" s="658"/>
      <c r="Z217" s="659" t="e">
        <f t="shared" si="126"/>
        <v>#DIV/0!</v>
      </c>
      <c r="AB217" s="661" t="e">
        <f t="shared" si="145"/>
        <v>#DIV/0!</v>
      </c>
      <c r="AC217" s="241" t="e">
        <f>V217/(1-AD33)+N("This is a comment: cell U points to Cost+Int per Unit cell")</f>
        <v>#DIV/0!</v>
      </c>
      <c r="AD217" s="662" t="e">
        <f t="shared" si="146"/>
        <v>#DIV/0!</v>
      </c>
      <c r="AF217" s="663" t="e">
        <f t="shared" si="147"/>
        <v>#DIV/0!</v>
      </c>
      <c r="AG217" s="664" t="e">
        <f t="shared" si="148"/>
        <v>#DIV/0!</v>
      </c>
      <c r="AH217" s="664" t="e">
        <f t="shared" si="149"/>
        <v>#DIV/0!</v>
      </c>
      <c r="AJ217" s="693" t="e">
        <f t="shared" si="127"/>
        <v>#DIV/0!</v>
      </c>
      <c r="AK217" s="656"/>
      <c r="AL217" s="327"/>
      <c r="AM217" s="150"/>
      <c r="AO217" s="694"/>
      <c r="AP217" s="668" t="e">
        <f t="shared" si="150"/>
        <v>#DIV/0!</v>
      </c>
      <c r="AR217" s="669">
        <v>0</v>
      </c>
      <c r="AS217" s="670">
        <v>0</v>
      </c>
      <c r="AT217" s="671">
        <v>0</v>
      </c>
      <c r="AU217" s="672">
        <v>0</v>
      </c>
      <c r="AW217" s="327"/>
      <c r="AX217" s="696"/>
      <c r="AY217" s="327"/>
      <c r="AZ217" s="150"/>
      <c r="BB217" s="675">
        <v>0</v>
      </c>
      <c r="BC217" s="676" t="e">
        <f t="shared" si="128"/>
        <v>#DIV/0!</v>
      </c>
      <c r="BD217" s="677" t="e">
        <f t="shared" si="129"/>
        <v>#DIV/0!</v>
      </c>
      <c r="BE217" s="658" t="e">
        <f t="shared" si="130"/>
        <v>#DIV/0!</v>
      </c>
      <c r="BF217" s="675">
        <v>0</v>
      </c>
      <c r="BG217" s="676" t="e">
        <f t="shared" si="131"/>
        <v>#DIV/0!</v>
      </c>
      <c r="BH217" s="677" t="e">
        <f t="shared" si="132"/>
        <v>#DIV/0!</v>
      </c>
      <c r="BI217" s="697" t="e">
        <f t="shared" si="133"/>
        <v>#DIV/0!</v>
      </c>
      <c r="BJ217" s="675">
        <v>0</v>
      </c>
      <c r="BK217" s="676" t="e">
        <f t="shared" si="134"/>
        <v>#DIV/0!</v>
      </c>
      <c r="BL217" s="677" t="e">
        <f t="shared" si="135"/>
        <v>#DIV/0!</v>
      </c>
      <c r="BM217" s="164" t="e">
        <f t="shared" si="136"/>
        <v>#DIV/0!</v>
      </c>
      <c r="BO217" s="669" t="e">
        <f t="shared" si="137"/>
        <v>#DIV/0!</v>
      </c>
      <c r="BP217" s="670" t="e">
        <f t="shared" si="151"/>
        <v>#DIV/0!</v>
      </c>
      <c r="BQ217" s="671" t="e">
        <f t="shared" si="138"/>
        <v>#DIV/0!</v>
      </c>
      <c r="BR217" s="681" t="e">
        <f t="shared" si="152"/>
        <v>#DIV/0!</v>
      </c>
      <c r="BS217" s="698" t="e">
        <f t="shared" si="139"/>
        <v>#DIV/0!</v>
      </c>
      <c r="BT217" s="683" t="e">
        <f t="shared" si="153"/>
        <v>#DIV/0!</v>
      </c>
      <c r="BV217" s="684" t="e">
        <f t="shared" si="140"/>
        <v>#DIV/0!</v>
      </c>
      <c r="BW217" s="685">
        <f t="shared" si="154"/>
        <v>0</v>
      </c>
      <c r="BX217" s="685" t="e">
        <f t="shared" si="155"/>
        <v>#DIV/0!</v>
      </c>
      <c r="BY217" s="149">
        <f t="shared" si="141"/>
        <v>1</v>
      </c>
      <c r="BZ217" s="686" t="e">
        <f t="shared" si="156"/>
        <v>#DIV/0!</v>
      </c>
      <c r="CI217" s="699">
        <f t="shared" si="142"/>
        <v>0</v>
      </c>
      <c r="CJ217" s="700">
        <f t="shared" si="143"/>
        <v>0</v>
      </c>
      <c r="CK217" s="700">
        <f t="shared" si="169"/>
        <v>0</v>
      </c>
      <c r="CL217" s="149">
        <v>1</v>
      </c>
      <c r="CM217" s="687">
        <f t="shared" si="157"/>
        <v>0</v>
      </c>
    </row>
    <row r="218" spans="2:98" s="11" customFormat="1">
      <c r="B218" s="688"/>
      <c r="C218" s="689">
        <v>184</v>
      </c>
      <c r="D218" s="690"/>
      <c r="E218" s="690"/>
      <c r="F218" s="691"/>
      <c r="G218" s="691"/>
      <c r="H218" s="692"/>
      <c r="I218" s="692"/>
      <c r="J218" s="692"/>
      <c r="K218" s="692"/>
      <c r="L218" s="692"/>
      <c r="M218" s="654"/>
      <c r="N218" s="654"/>
      <c r="O218" s="654"/>
      <c r="P218" s="654"/>
      <c r="Q218" s="654"/>
      <c r="R218" s="654"/>
      <c r="S218" s="654"/>
      <c r="T218" s="654">
        <f t="shared" ref="T218:T229" si="170">SUM(M218:S218)</f>
        <v>0</v>
      </c>
      <c r="U218" s="654">
        <f t="shared" ref="U218:U229" si="171">(SUM(M218:S218))*1.006</f>
        <v>0</v>
      </c>
      <c r="V218" s="655" t="e">
        <f t="shared" si="22"/>
        <v>#DIV/0!</v>
      </c>
      <c r="W218" s="656"/>
      <c r="X218" s="657"/>
      <c r="Y218" s="658"/>
      <c r="Z218" s="659" t="e">
        <f t="shared" si="126"/>
        <v>#DIV/0!</v>
      </c>
      <c r="AB218" s="661" t="e">
        <f t="shared" si="145"/>
        <v>#DIV/0!</v>
      </c>
      <c r="AC218" s="241" t="e">
        <f>V218/(1-AD33)+N("This is a comment: cell U points to Cost+Int per Unit cell")</f>
        <v>#DIV/0!</v>
      </c>
      <c r="AD218" s="662" t="e">
        <f t="shared" si="146"/>
        <v>#DIV/0!</v>
      </c>
      <c r="AF218" s="663" t="e">
        <f t="shared" si="147"/>
        <v>#DIV/0!</v>
      </c>
      <c r="AG218" s="664" t="e">
        <f t="shared" si="148"/>
        <v>#DIV/0!</v>
      </c>
      <c r="AH218" s="664" t="e">
        <f t="shared" si="149"/>
        <v>#DIV/0!</v>
      </c>
      <c r="AJ218" s="693" t="e">
        <f t="shared" si="127"/>
        <v>#DIV/0!</v>
      </c>
      <c r="AK218" s="656"/>
      <c r="AL218" s="327"/>
      <c r="AM218" s="150"/>
      <c r="AO218" s="694"/>
      <c r="AP218" s="668" t="e">
        <f t="shared" si="150"/>
        <v>#DIV/0!</v>
      </c>
      <c r="AR218" s="669">
        <v>0</v>
      </c>
      <c r="AS218" s="670">
        <v>0</v>
      </c>
      <c r="AT218" s="671">
        <v>0</v>
      </c>
      <c r="AU218" s="672">
        <v>0</v>
      </c>
      <c r="AW218" s="327"/>
      <c r="AX218" s="696"/>
      <c r="AY218" s="327"/>
      <c r="AZ218" s="150"/>
      <c r="BB218" s="675">
        <v>0</v>
      </c>
      <c r="BC218" s="676" t="e">
        <f t="shared" si="128"/>
        <v>#DIV/0!</v>
      </c>
      <c r="BD218" s="677" t="e">
        <f t="shared" si="129"/>
        <v>#DIV/0!</v>
      </c>
      <c r="BE218" s="658" t="e">
        <f t="shared" si="130"/>
        <v>#DIV/0!</v>
      </c>
      <c r="BF218" s="675">
        <v>0</v>
      </c>
      <c r="BG218" s="676" t="e">
        <f t="shared" si="131"/>
        <v>#DIV/0!</v>
      </c>
      <c r="BH218" s="677" t="e">
        <f t="shared" si="132"/>
        <v>#DIV/0!</v>
      </c>
      <c r="BI218" s="697" t="e">
        <f t="shared" si="133"/>
        <v>#DIV/0!</v>
      </c>
      <c r="BJ218" s="675">
        <v>0</v>
      </c>
      <c r="BK218" s="676" t="e">
        <f t="shared" si="134"/>
        <v>#DIV/0!</v>
      </c>
      <c r="BL218" s="677" t="e">
        <f t="shared" si="135"/>
        <v>#DIV/0!</v>
      </c>
      <c r="BM218" s="164" t="e">
        <f t="shared" si="136"/>
        <v>#DIV/0!</v>
      </c>
      <c r="BO218" s="669" t="e">
        <f t="shared" si="137"/>
        <v>#DIV/0!</v>
      </c>
      <c r="BP218" s="670" t="e">
        <f t="shared" si="151"/>
        <v>#DIV/0!</v>
      </c>
      <c r="BQ218" s="671" t="e">
        <f t="shared" si="138"/>
        <v>#DIV/0!</v>
      </c>
      <c r="BR218" s="681" t="e">
        <f t="shared" si="152"/>
        <v>#DIV/0!</v>
      </c>
      <c r="BS218" s="698" t="e">
        <f t="shared" si="139"/>
        <v>#DIV/0!</v>
      </c>
      <c r="BT218" s="683" t="e">
        <f t="shared" si="153"/>
        <v>#DIV/0!</v>
      </c>
      <c r="BV218" s="684" t="e">
        <f t="shared" si="140"/>
        <v>#DIV/0!</v>
      </c>
      <c r="BW218" s="685">
        <f t="shared" si="154"/>
        <v>0</v>
      </c>
      <c r="BX218" s="685" t="e">
        <f t="shared" si="155"/>
        <v>#DIV/0!</v>
      </c>
      <c r="BY218" s="149">
        <f t="shared" si="141"/>
        <v>1</v>
      </c>
      <c r="BZ218" s="686" t="e">
        <f t="shared" si="156"/>
        <v>#DIV/0!</v>
      </c>
      <c r="CI218" s="699">
        <f t="shared" si="142"/>
        <v>0</v>
      </c>
      <c r="CJ218" s="700">
        <f t="shared" si="143"/>
        <v>0</v>
      </c>
      <c r="CK218" s="700">
        <f t="shared" si="169"/>
        <v>0</v>
      </c>
      <c r="CL218" s="149">
        <v>1</v>
      </c>
      <c r="CM218" s="687">
        <f t="shared" si="157"/>
        <v>0</v>
      </c>
    </row>
    <row r="219" spans="2:98" s="11" customFormat="1">
      <c r="B219" s="688"/>
      <c r="C219" s="689">
        <v>185</v>
      </c>
      <c r="D219" s="690"/>
      <c r="E219" s="690"/>
      <c r="F219" s="691"/>
      <c r="G219" s="691"/>
      <c r="H219" s="692"/>
      <c r="I219" s="692"/>
      <c r="J219" s="692"/>
      <c r="K219" s="692"/>
      <c r="L219" s="692"/>
      <c r="M219" s="654"/>
      <c r="N219" s="654"/>
      <c r="O219" s="654"/>
      <c r="P219" s="654"/>
      <c r="Q219" s="654"/>
      <c r="R219" s="654"/>
      <c r="S219" s="654"/>
      <c r="T219" s="654">
        <f t="shared" si="170"/>
        <v>0</v>
      </c>
      <c r="U219" s="654">
        <f t="shared" si="171"/>
        <v>0</v>
      </c>
      <c r="V219" s="655" t="e">
        <f t="shared" si="22"/>
        <v>#DIV/0!</v>
      </c>
      <c r="W219" s="656"/>
      <c r="X219" s="657"/>
      <c r="Y219" s="658"/>
      <c r="Z219" s="659" t="e">
        <f t="shared" si="126"/>
        <v>#DIV/0!</v>
      </c>
      <c r="AB219" s="661" t="e">
        <f t="shared" si="145"/>
        <v>#DIV/0!</v>
      </c>
      <c r="AC219" s="241" t="e">
        <f>V219/(1-AD33)+N("This is a comment: cell U points to Cost+Int per Unit cell")</f>
        <v>#DIV/0!</v>
      </c>
      <c r="AD219" s="662" t="e">
        <f t="shared" si="146"/>
        <v>#DIV/0!</v>
      </c>
      <c r="AF219" s="663" t="e">
        <f t="shared" si="147"/>
        <v>#DIV/0!</v>
      </c>
      <c r="AG219" s="664" t="e">
        <f t="shared" si="148"/>
        <v>#DIV/0!</v>
      </c>
      <c r="AH219" s="664" t="e">
        <f t="shared" si="149"/>
        <v>#DIV/0!</v>
      </c>
      <c r="AJ219" s="693" t="e">
        <f t="shared" si="127"/>
        <v>#DIV/0!</v>
      </c>
      <c r="AK219" s="656"/>
      <c r="AL219" s="327"/>
      <c r="AM219" s="150"/>
      <c r="AO219" s="694"/>
      <c r="AP219" s="668" t="e">
        <f t="shared" si="150"/>
        <v>#DIV/0!</v>
      </c>
      <c r="AR219" s="669">
        <v>0</v>
      </c>
      <c r="AS219" s="670">
        <v>0</v>
      </c>
      <c r="AT219" s="671">
        <v>0</v>
      </c>
      <c r="AU219" s="672">
        <v>0</v>
      </c>
      <c r="AW219" s="327"/>
      <c r="AX219" s="696"/>
      <c r="AY219" s="327"/>
      <c r="AZ219" s="150"/>
      <c r="BB219" s="675">
        <v>0</v>
      </c>
      <c r="BC219" s="676" t="e">
        <f t="shared" si="128"/>
        <v>#DIV/0!</v>
      </c>
      <c r="BD219" s="677" t="e">
        <f t="shared" si="129"/>
        <v>#DIV/0!</v>
      </c>
      <c r="BE219" s="658" t="e">
        <f t="shared" si="130"/>
        <v>#DIV/0!</v>
      </c>
      <c r="BF219" s="675">
        <v>0</v>
      </c>
      <c r="BG219" s="676" t="e">
        <f t="shared" si="131"/>
        <v>#DIV/0!</v>
      </c>
      <c r="BH219" s="677" t="e">
        <f t="shared" si="132"/>
        <v>#DIV/0!</v>
      </c>
      <c r="BI219" s="697" t="e">
        <f t="shared" si="133"/>
        <v>#DIV/0!</v>
      </c>
      <c r="BJ219" s="675">
        <v>0</v>
      </c>
      <c r="BK219" s="676" t="e">
        <f t="shared" si="134"/>
        <v>#DIV/0!</v>
      </c>
      <c r="BL219" s="677" t="e">
        <f t="shared" si="135"/>
        <v>#DIV/0!</v>
      </c>
      <c r="BM219" s="164" t="e">
        <f t="shared" si="136"/>
        <v>#DIV/0!</v>
      </c>
      <c r="BO219" s="669" t="e">
        <f t="shared" si="137"/>
        <v>#DIV/0!</v>
      </c>
      <c r="BP219" s="670" t="e">
        <f t="shared" si="151"/>
        <v>#DIV/0!</v>
      </c>
      <c r="BQ219" s="671" t="e">
        <f t="shared" si="138"/>
        <v>#DIV/0!</v>
      </c>
      <c r="BR219" s="681" t="e">
        <f t="shared" si="152"/>
        <v>#DIV/0!</v>
      </c>
      <c r="BS219" s="698" t="e">
        <f t="shared" si="139"/>
        <v>#DIV/0!</v>
      </c>
      <c r="BT219" s="683" t="e">
        <f t="shared" si="153"/>
        <v>#DIV/0!</v>
      </c>
      <c r="BV219" s="684" t="e">
        <f t="shared" si="140"/>
        <v>#DIV/0!</v>
      </c>
      <c r="BW219" s="685">
        <f t="shared" si="154"/>
        <v>0</v>
      </c>
      <c r="BX219" s="685" t="e">
        <f t="shared" si="155"/>
        <v>#DIV/0!</v>
      </c>
      <c r="BY219" s="149">
        <f t="shared" si="141"/>
        <v>1</v>
      </c>
      <c r="BZ219" s="686" t="e">
        <f t="shared" si="156"/>
        <v>#DIV/0!</v>
      </c>
      <c r="CI219" s="699">
        <f t="shared" si="142"/>
        <v>0</v>
      </c>
      <c r="CJ219" s="700">
        <f t="shared" si="143"/>
        <v>0</v>
      </c>
      <c r="CK219" s="700">
        <f t="shared" si="169"/>
        <v>0</v>
      </c>
      <c r="CL219" s="149">
        <v>1</v>
      </c>
      <c r="CM219" s="687">
        <f t="shared" si="157"/>
        <v>0</v>
      </c>
    </row>
    <row r="220" spans="2:98" s="11" customFormat="1">
      <c r="B220" s="688"/>
      <c r="C220" s="689">
        <v>186</v>
      </c>
      <c r="D220" s="690"/>
      <c r="E220" s="690"/>
      <c r="F220" s="691"/>
      <c r="G220" s="691"/>
      <c r="H220" s="692"/>
      <c r="I220" s="692"/>
      <c r="J220" s="692"/>
      <c r="K220" s="692"/>
      <c r="L220" s="692"/>
      <c r="M220" s="654"/>
      <c r="N220" s="654"/>
      <c r="O220" s="654"/>
      <c r="P220" s="654"/>
      <c r="Q220" s="654"/>
      <c r="R220" s="654"/>
      <c r="S220" s="654"/>
      <c r="T220" s="654">
        <f t="shared" si="170"/>
        <v>0</v>
      </c>
      <c r="U220" s="654">
        <f t="shared" si="171"/>
        <v>0</v>
      </c>
      <c r="V220" s="655" t="e">
        <f t="shared" si="22"/>
        <v>#DIV/0!</v>
      </c>
      <c r="W220" s="656"/>
      <c r="X220" s="657"/>
      <c r="Y220" s="658"/>
      <c r="Z220" s="659" t="e">
        <f t="shared" si="126"/>
        <v>#DIV/0!</v>
      </c>
      <c r="AB220" s="661" t="e">
        <f t="shared" si="145"/>
        <v>#DIV/0!</v>
      </c>
      <c r="AC220" s="241" t="e">
        <f>V220/(1-AD33)+N("This is a comment: cell U points to Cost+Int per Unit cell")</f>
        <v>#DIV/0!</v>
      </c>
      <c r="AD220" s="662" t="e">
        <f t="shared" si="146"/>
        <v>#DIV/0!</v>
      </c>
      <c r="AF220" s="663" t="e">
        <f t="shared" si="147"/>
        <v>#DIV/0!</v>
      </c>
      <c r="AG220" s="664" t="e">
        <f t="shared" si="148"/>
        <v>#DIV/0!</v>
      </c>
      <c r="AH220" s="664" t="e">
        <f t="shared" si="149"/>
        <v>#DIV/0!</v>
      </c>
      <c r="AJ220" s="693" t="e">
        <f t="shared" si="127"/>
        <v>#DIV/0!</v>
      </c>
      <c r="AK220" s="656"/>
      <c r="AL220" s="327"/>
      <c r="AM220" s="150"/>
      <c r="AO220" s="694"/>
      <c r="AP220" s="668" t="e">
        <f t="shared" si="150"/>
        <v>#DIV/0!</v>
      </c>
      <c r="AR220" s="669">
        <v>0</v>
      </c>
      <c r="AS220" s="670">
        <v>0</v>
      </c>
      <c r="AT220" s="671">
        <v>0</v>
      </c>
      <c r="AU220" s="672">
        <v>0</v>
      </c>
      <c r="AW220" s="327"/>
      <c r="AX220" s="696"/>
      <c r="AY220" s="327"/>
      <c r="AZ220" s="150"/>
      <c r="BB220" s="675">
        <v>0</v>
      </c>
      <c r="BC220" s="676" t="e">
        <f t="shared" si="128"/>
        <v>#DIV/0!</v>
      </c>
      <c r="BD220" s="677" t="e">
        <f t="shared" si="129"/>
        <v>#DIV/0!</v>
      </c>
      <c r="BE220" s="658" t="e">
        <f t="shared" si="130"/>
        <v>#DIV/0!</v>
      </c>
      <c r="BF220" s="675">
        <v>0</v>
      </c>
      <c r="BG220" s="676" t="e">
        <f t="shared" si="131"/>
        <v>#DIV/0!</v>
      </c>
      <c r="BH220" s="677" t="e">
        <f t="shared" si="132"/>
        <v>#DIV/0!</v>
      </c>
      <c r="BI220" s="697" t="e">
        <f t="shared" si="133"/>
        <v>#DIV/0!</v>
      </c>
      <c r="BJ220" s="675">
        <v>0</v>
      </c>
      <c r="BK220" s="676" t="e">
        <f t="shared" si="134"/>
        <v>#DIV/0!</v>
      </c>
      <c r="BL220" s="677" t="e">
        <f t="shared" si="135"/>
        <v>#DIV/0!</v>
      </c>
      <c r="BM220" s="164" t="e">
        <f t="shared" si="136"/>
        <v>#DIV/0!</v>
      </c>
      <c r="BO220" s="669" t="e">
        <f t="shared" si="137"/>
        <v>#DIV/0!</v>
      </c>
      <c r="BP220" s="670" t="e">
        <f t="shared" si="151"/>
        <v>#DIV/0!</v>
      </c>
      <c r="BQ220" s="671" t="e">
        <f t="shared" si="138"/>
        <v>#DIV/0!</v>
      </c>
      <c r="BR220" s="681" t="e">
        <f t="shared" si="152"/>
        <v>#DIV/0!</v>
      </c>
      <c r="BS220" s="698" t="e">
        <f t="shared" si="139"/>
        <v>#DIV/0!</v>
      </c>
      <c r="BT220" s="683" t="e">
        <f t="shared" si="153"/>
        <v>#DIV/0!</v>
      </c>
      <c r="BV220" s="684" t="e">
        <f t="shared" si="140"/>
        <v>#DIV/0!</v>
      </c>
      <c r="BW220" s="685">
        <f t="shared" si="154"/>
        <v>0</v>
      </c>
      <c r="BX220" s="685" t="e">
        <f t="shared" si="155"/>
        <v>#DIV/0!</v>
      </c>
      <c r="BY220" s="149">
        <f t="shared" si="141"/>
        <v>1</v>
      </c>
      <c r="BZ220" s="686" t="e">
        <f t="shared" si="156"/>
        <v>#DIV/0!</v>
      </c>
      <c r="CI220" s="699">
        <f t="shared" si="142"/>
        <v>0</v>
      </c>
      <c r="CJ220" s="700">
        <f t="shared" si="143"/>
        <v>0</v>
      </c>
      <c r="CK220" s="700">
        <f t="shared" si="169"/>
        <v>0</v>
      </c>
      <c r="CL220" s="149">
        <v>1</v>
      </c>
      <c r="CM220" s="687">
        <f t="shared" si="157"/>
        <v>0</v>
      </c>
    </row>
    <row r="221" spans="2:98" s="11" customFormat="1">
      <c r="B221" s="688"/>
      <c r="C221" s="689">
        <v>187</v>
      </c>
      <c r="D221" s="690"/>
      <c r="E221" s="690"/>
      <c r="F221" s="691"/>
      <c r="G221" s="691"/>
      <c r="H221" s="692"/>
      <c r="I221" s="692"/>
      <c r="J221" s="692"/>
      <c r="K221" s="692"/>
      <c r="L221" s="692"/>
      <c r="M221" s="654"/>
      <c r="N221" s="654"/>
      <c r="O221" s="654"/>
      <c r="P221" s="654"/>
      <c r="Q221" s="654"/>
      <c r="R221" s="654"/>
      <c r="S221" s="654"/>
      <c r="T221" s="654">
        <f t="shared" si="170"/>
        <v>0</v>
      </c>
      <c r="U221" s="654">
        <f t="shared" si="171"/>
        <v>0</v>
      </c>
      <c r="V221" s="655" t="e">
        <f t="shared" si="22"/>
        <v>#DIV/0!</v>
      </c>
      <c r="W221" s="656"/>
      <c r="X221" s="657"/>
      <c r="Y221" s="658"/>
      <c r="Z221" s="659" t="e">
        <f t="shared" si="126"/>
        <v>#DIV/0!</v>
      </c>
      <c r="AB221" s="661" t="e">
        <f t="shared" si="145"/>
        <v>#DIV/0!</v>
      </c>
      <c r="AC221" s="241" t="e">
        <f>V221/(1-AD33)+N("This is a comment: cell U points to Cost+Int per Unit cell")</f>
        <v>#DIV/0!</v>
      </c>
      <c r="AD221" s="662" t="e">
        <f t="shared" si="146"/>
        <v>#DIV/0!</v>
      </c>
      <c r="AF221" s="663" t="e">
        <f t="shared" si="147"/>
        <v>#DIV/0!</v>
      </c>
      <c r="AG221" s="664" t="e">
        <f t="shared" si="148"/>
        <v>#DIV/0!</v>
      </c>
      <c r="AH221" s="664" t="e">
        <f t="shared" si="149"/>
        <v>#DIV/0!</v>
      </c>
      <c r="AJ221" s="693" t="e">
        <f t="shared" si="127"/>
        <v>#DIV/0!</v>
      </c>
      <c r="AK221" s="656"/>
      <c r="AL221" s="327"/>
      <c r="AM221" s="150"/>
      <c r="AO221" s="694"/>
      <c r="AP221" s="668" t="e">
        <f t="shared" si="150"/>
        <v>#DIV/0!</v>
      </c>
      <c r="AR221" s="669">
        <v>0</v>
      </c>
      <c r="AS221" s="670">
        <v>0</v>
      </c>
      <c r="AT221" s="671">
        <v>0</v>
      </c>
      <c r="AU221" s="672">
        <v>0</v>
      </c>
      <c r="AW221" s="327"/>
      <c r="AX221" s="696"/>
      <c r="AY221" s="327"/>
      <c r="AZ221" s="150"/>
      <c r="BB221" s="675">
        <v>0</v>
      </c>
      <c r="BC221" s="676" t="e">
        <f t="shared" si="128"/>
        <v>#DIV/0!</v>
      </c>
      <c r="BD221" s="677" t="e">
        <f t="shared" si="129"/>
        <v>#DIV/0!</v>
      </c>
      <c r="BE221" s="658" t="e">
        <f t="shared" si="130"/>
        <v>#DIV/0!</v>
      </c>
      <c r="BF221" s="675">
        <v>0</v>
      </c>
      <c r="BG221" s="676" t="e">
        <f t="shared" si="131"/>
        <v>#DIV/0!</v>
      </c>
      <c r="BH221" s="677" t="e">
        <f t="shared" si="132"/>
        <v>#DIV/0!</v>
      </c>
      <c r="BI221" s="697" t="e">
        <f t="shared" si="133"/>
        <v>#DIV/0!</v>
      </c>
      <c r="BJ221" s="675">
        <v>0</v>
      </c>
      <c r="BK221" s="676" t="e">
        <f t="shared" si="134"/>
        <v>#DIV/0!</v>
      </c>
      <c r="BL221" s="677" t="e">
        <f t="shared" si="135"/>
        <v>#DIV/0!</v>
      </c>
      <c r="BM221" s="164" t="e">
        <f t="shared" si="136"/>
        <v>#DIV/0!</v>
      </c>
      <c r="BO221" s="669" t="e">
        <f t="shared" si="137"/>
        <v>#DIV/0!</v>
      </c>
      <c r="BP221" s="670" t="e">
        <f t="shared" si="151"/>
        <v>#DIV/0!</v>
      </c>
      <c r="BQ221" s="671" t="e">
        <f t="shared" si="138"/>
        <v>#DIV/0!</v>
      </c>
      <c r="BR221" s="681" t="e">
        <f t="shared" si="152"/>
        <v>#DIV/0!</v>
      </c>
      <c r="BS221" s="698" t="e">
        <f t="shared" si="139"/>
        <v>#DIV/0!</v>
      </c>
      <c r="BT221" s="683" t="e">
        <f t="shared" si="153"/>
        <v>#DIV/0!</v>
      </c>
      <c r="BV221" s="684" t="e">
        <f t="shared" si="140"/>
        <v>#DIV/0!</v>
      </c>
      <c r="BW221" s="685">
        <f t="shared" si="154"/>
        <v>0</v>
      </c>
      <c r="BX221" s="685" t="e">
        <f t="shared" si="155"/>
        <v>#DIV/0!</v>
      </c>
      <c r="BY221" s="149">
        <f t="shared" si="141"/>
        <v>1</v>
      </c>
      <c r="BZ221" s="686" t="e">
        <f t="shared" si="156"/>
        <v>#DIV/0!</v>
      </c>
      <c r="CI221" s="699">
        <f t="shared" si="142"/>
        <v>0</v>
      </c>
      <c r="CJ221" s="700">
        <f t="shared" si="143"/>
        <v>0</v>
      </c>
      <c r="CK221" s="700">
        <f t="shared" si="169"/>
        <v>0</v>
      </c>
      <c r="CL221" s="149">
        <v>1</v>
      </c>
      <c r="CM221" s="687">
        <f t="shared" si="157"/>
        <v>0</v>
      </c>
    </row>
    <row r="222" spans="2:98" s="11" customFormat="1">
      <c r="B222" s="688"/>
      <c r="C222" s="689">
        <v>188</v>
      </c>
      <c r="D222" s="690"/>
      <c r="E222" s="651"/>
      <c r="F222" s="691"/>
      <c r="G222" s="691"/>
      <c r="H222" s="692"/>
      <c r="I222" s="692"/>
      <c r="J222" s="692"/>
      <c r="K222" s="692"/>
      <c r="L222" s="692"/>
      <c r="M222" s="654"/>
      <c r="N222" s="654"/>
      <c r="O222" s="654"/>
      <c r="P222" s="654"/>
      <c r="Q222" s="654"/>
      <c r="R222" s="654"/>
      <c r="S222" s="654"/>
      <c r="T222" s="654">
        <f t="shared" si="170"/>
        <v>0</v>
      </c>
      <c r="U222" s="654">
        <f t="shared" si="171"/>
        <v>0</v>
      </c>
      <c r="V222" s="655" t="e">
        <f t="shared" si="22"/>
        <v>#DIV/0!</v>
      </c>
      <c r="W222" s="656"/>
      <c r="X222" s="657"/>
      <c r="Y222" s="658"/>
      <c r="Z222" s="659" t="e">
        <f t="shared" si="126"/>
        <v>#DIV/0!</v>
      </c>
      <c r="AB222" s="661" t="e">
        <f t="shared" si="145"/>
        <v>#DIV/0!</v>
      </c>
      <c r="AC222" s="241" t="e">
        <f>V222/(1-AD33)+N("This is a comment: cell U points to Cost+Int per Unit cell")</f>
        <v>#DIV/0!</v>
      </c>
      <c r="AD222" s="662" t="e">
        <f t="shared" si="146"/>
        <v>#DIV/0!</v>
      </c>
      <c r="AF222" s="663" t="e">
        <f t="shared" si="147"/>
        <v>#DIV/0!</v>
      </c>
      <c r="AG222" s="664" t="e">
        <f t="shared" si="148"/>
        <v>#DIV/0!</v>
      </c>
      <c r="AH222" s="664" t="e">
        <f t="shared" si="149"/>
        <v>#DIV/0!</v>
      </c>
      <c r="AJ222" s="693" t="e">
        <f t="shared" si="127"/>
        <v>#DIV/0!</v>
      </c>
      <c r="AK222" s="656"/>
      <c r="AL222" s="327"/>
      <c r="AM222" s="150"/>
      <c r="AO222" s="694"/>
      <c r="AP222" s="668" t="e">
        <f t="shared" si="150"/>
        <v>#DIV/0!</v>
      </c>
      <c r="AR222" s="669">
        <v>0</v>
      </c>
      <c r="AS222" s="670">
        <v>0</v>
      </c>
      <c r="AT222" s="671">
        <v>0</v>
      </c>
      <c r="AU222" s="672">
        <v>0</v>
      </c>
      <c r="AW222" s="327"/>
      <c r="AX222" s="696"/>
      <c r="AY222" s="327"/>
      <c r="AZ222" s="150"/>
      <c r="BB222" s="675">
        <v>0</v>
      </c>
      <c r="BC222" s="676" t="e">
        <f t="shared" si="128"/>
        <v>#DIV/0!</v>
      </c>
      <c r="BD222" s="677" t="e">
        <f t="shared" si="129"/>
        <v>#DIV/0!</v>
      </c>
      <c r="BE222" s="658" t="e">
        <f t="shared" si="130"/>
        <v>#DIV/0!</v>
      </c>
      <c r="BF222" s="675">
        <v>0</v>
      </c>
      <c r="BG222" s="676" t="e">
        <f t="shared" si="131"/>
        <v>#DIV/0!</v>
      </c>
      <c r="BH222" s="677" t="e">
        <f t="shared" si="132"/>
        <v>#DIV/0!</v>
      </c>
      <c r="BI222" s="697" t="e">
        <f t="shared" si="133"/>
        <v>#DIV/0!</v>
      </c>
      <c r="BJ222" s="675">
        <v>0</v>
      </c>
      <c r="BK222" s="676" t="e">
        <f t="shared" si="134"/>
        <v>#DIV/0!</v>
      </c>
      <c r="BL222" s="677" t="e">
        <f t="shared" si="135"/>
        <v>#DIV/0!</v>
      </c>
      <c r="BM222" s="164" t="e">
        <f t="shared" si="136"/>
        <v>#DIV/0!</v>
      </c>
      <c r="BO222" s="669" t="e">
        <f t="shared" si="137"/>
        <v>#DIV/0!</v>
      </c>
      <c r="BP222" s="670" t="e">
        <f t="shared" si="151"/>
        <v>#DIV/0!</v>
      </c>
      <c r="BQ222" s="671" t="e">
        <f t="shared" si="138"/>
        <v>#DIV/0!</v>
      </c>
      <c r="BR222" s="681" t="e">
        <f t="shared" si="152"/>
        <v>#DIV/0!</v>
      </c>
      <c r="BS222" s="698" t="e">
        <f t="shared" si="139"/>
        <v>#DIV/0!</v>
      </c>
      <c r="BT222" s="683" t="e">
        <f t="shared" si="153"/>
        <v>#DIV/0!</v>
      </c>
      <c r="BV222" s="684" t="e">
        <f t="shared" si="140"/>
        <v>#DIV/0!</v>
      </c>
      <c r="BW222" s="685">
        <f t="shared" si="154"/>
        <v>0</v>
      </c>
      <c r="BX222" s="685" t="e">
        <f t="shared" si="155"/>
        <v>#DIV/0!</v>
      </c>
      <c r="BY222" s="149">
        <f t="shared" si="141"/>
        <v>1</v>
      </c>
      <c r="BZ222" s="686" t="e">
        <f t="shared" si="156"/>
        <v>#DIV/0!</v>
      </c>
      <c r="CI222" s="699">
        <f t="shared" si="142"/>
        <v>0</v>
      </c>
      <c r="CJ222" s="700">
        <f t="shared" si="143"/>
        <v>0</v>
      </c>
      <c r="CK222" s="700">
        <f t="shared" si="169"/>
        <v>0</v>
      </c>
      <c r="CL222" s="149">
        <v>1</v>
      </c>
      <c r="CM222" s="687">
        <f t="shared" si="157"/>
        <v>0</v>
      </c>
    </row>
    <row r="223" spans="2:98" s="11" customFormat="1">
      <c r="B223" s="688"/>
      <c r="C223" s="689">
        <v>189</v>
      </c>
      <c r="D223" s="690"/>
      <c r="E223" s="690"/>
      <c r="F223" s="691"/>
      <c r="G223" s="691"/>
      <c r="H223" s="692"/>
      <c r="I223" s="692"/>
      <c r="J223" s="692"/>
      <c r="K223" s="692"/>
      <c r="L223" s="692"/>
      <c r="M223" s="701"/>
      <c r="N223" s="701"/>
      <c r="O223" s="701"/>
      <c r="P223" s="701"/>
      <c r="Q223" s="701"/>
      <c r="R223" s="701"/>
      <c r="S223" s="701"/>
      <c r="T223" s="701">
        <f t="shared" si="170"/>
        <v>0</v>
      </c>
      <c r="U223" s="701">
        <f t="shared" si="171"/>
        <v>0</v>
      </c>
      <c r="V223" s="702" t="e">
        <f t="shared" si="22"/>
        <v>#DIV/0!</v>
      </c>
      <c r="W223" s="703"/>
      <c r="X223" s="657"/>
      <c r="Y223" s="704"/>
      <c r="Z223" s="659" t="e">
        <f t="shared" si="126"/>
        <v>#DIV/0!</v>
      </c>
      <c r="AB223" s="661" t="e">
        <f t="shared" si="145"/>
        <v>#DIV/0!</v>
      </c>
      <c r="AC223" s="241" t="e">
        <f>V223/(1-AD33)+N("This is a comment: cell U points to Cost+Int per Unit cell")</f>
        <v>#DIV/0!</v>
      </c>
      <c r="AD223" s="662" t="e">
        <f t="shared" si="146"/>
        <v>#DIV/0!</v>
      </c>
      <c r="AF223" s="663" t="e">
        <f t="shared" si="147"/>
        <v>#DIV/0!</v>
      </c>
      <c r="AG223" s="664" t="e">
        <f t="shared" si="148"/>
        <v>#DIV/0!</v>
      </c>
      <c r="AH223" s="664" t="e">
        <f t="shared" si="149"/>
        <v>#DIV/0!</v>
      </c>
      <c r="AJ223" s="693" t="e">
        <f t="shared" si="127"/>
        <v>#DIV/0!</v>
      </c>
      <c r="AK223" s="703"/>
      <c r="AL223" s="327"/>
      <c r="AM223" s="150"/>
      <c r="AO223" s="694"/>
      <c r="AP223" s="668" t="e">
        <f t="shared" si="150"/>
        <v>#DIV/0!</v>
      </c>
      <c r="AR223" s="669">
        <v>0</v>
      </c>
      <c r="AS223" s="670">
        <v>0</v>
      </c>
      <c r="AT223" s="671">
        <v>0</v>
      </c>
      <c r="AU223" s="672">
        <v>0</v>
      </c>
      <c r="AW223" s="327"/>
      <c r="AX223" s="696"/>
      <c r="AY223" s="327"/>
      <c r="AZ223" s="150"/>
      <c r="BB223" s="705">
        <v>0</v>
      </c>
      <c r="BC223" s="676" t="e">
        <f t="shared" si="128"/>
        <v>#DIV/0!</v>
      </c>
      <c r="BD223" s="706" t="e">
        <f t="shared" si="129"/>
        <v>#DIV/0!</v>
      </c>
      <c r="BE223" s="704" t="e">
        <f t="shared" si="130"/>
        <v>#DIV/0!</v>
      </c>
      <c r="BF223" s="705">
        <v>0</v>
      </c>
      <c r="BG223" s="676" t="e">
        <f t="shared" si="131"/>
        <v>#DIV/0!</v>
      </c>
      <c r="BH223" s="706" t="e">
        <f t="shared" si="132"/>
        <v>#DIV/0!</v>
      </c>
      <c r="BI223" s="707" t="e">
        <f t="shared" si="133"/>
        <v>#DIV/0!</v>
      </c>
      <c r="BJ223" s="675">
        <v>0</v>
      </c>
      <c r="BK223" s="676" t="e">
        <f t="shared" si="134"/>
        <v>#DIV/0!</v>
      </c>
      <c r="BL223" s="677" t="e">
        <f t="shared" si="135"/>
        <v>#DIV/0!</v>
      </c>
      <c r="BM223" s="164" t="e">
        <f t="shared" si="136"/>
        <v>#DIV/0!</v>
      </c>
      <c r="BO223" s="708" t="e">
        <f t="shared" si="137"/>
        <v>#DIV/0!</v>
      </c>
      <c r="BP223" s="670" t="e">
        <f t="shared" si="151"/>
        <v>#DIV/0!</v>
      </c>
      <c r="BQ223" s="709" t="e">
        <f t="shared" si="138"/>
        <v>#DIV/0!</v>
      </c>
      <c r="BR223" s="681" t="e">
        <f t="shared" si="152"/>
        <v>#DIV/0!</v>
      </c>
      <c r="BS223" s="710" t="e">
        <f t="shared" si="139"/>
        <v>#DIV/0!</v>
      </c>
      <c r="BT223" s="683" t="e">
        <f t="shared" si="153"/>
        <v>#DIV/0!</v>
      </c>
      <c r="BV223" s="684" t="e">
        <f t="shared" si="140"/>
        <v>#DIV/0!</v>
      </c>
      <c r="BW223" s="685">
        <f t="shared" si="154"/>
        <v>0</v>
      </c>
      <c r="BX223" s="685" t="e">
        <f t="shared" si="155"/>
        <v>#DIV/0!</v>
      </c>
      <c r="BY223" s="149">
        <f t="shared" si="141"/>
        <v>1</v>
      </c>
      <c r="BZ223" s="686" t="e">
        <f t="shared" si="156"/>
        <v>#DIV/0!</v>
      </c>
      <c r="CI223" s="699">
        <f t="shared" si="142"/>
        <v>0</v>
      </c>
      <c r="CJ223" s="700">
        <f t="shared" si="143"/>
        <v>0</v>
      </c>
      <c r="CK223" s="700">
        <f t="shared" si="169"/>
        <v>0</v>
      </c>
      <c r="CL223" s="149">
        <v>1</v>
      </c>
      <c r="CM223" s="687">
        <f t="shared" si="157"/>
        <v>0</v>
      </c>
    </row>
    <row r="224" spans="2:98" s="11" customFormat="1">
      <c r="B224" s="688"/>
      <c r="C224" s="689">
        <v>190</v>
      </c>
      <c r="D224" s="690"/>
      <c r="E224" s="690"/>
      <c r="F224" s="691"/>
      <c r="G224" s="691"/>
      <c r="H224" s="692"/>
      <c r="I224" s="692"/>
      <c r="J224" s="692"/>
      <c r="K224" s="692"/>
      <c r="L224" s="692"/>
      <c r="M224" s="701"/>
      <c r="N224" s="701"/>
      <c r="O224" s="701"/>
      <c r="P224" s="701"/>
      <c r="Q224" s="701"/>
      <c r="R224" s="701"/>
      <c r="S224" s="701"/>
      <c r="T224" s="701">
        <f t="shared" si="170"/>
        <v>0</v>
      </c>
      <c r="U224" s="701">
        <f t="shared" si="171"/>
        <v>0</v>
      </c>
      <c r="V224" s="702" t="e">
        <f t="shared" si="22"/>
        <v>#DIV/0!</v>
      </c>
      <c r="W224" s="703"/>
      <c r="X224" s="657"/>
      <c r="Y224" s="704"/>
      <c r="Z224" s="659" t="e">
        <f t="shared" si="126"/>
        <v>#DIV/0!</v>
      </c>
      <c r="AB224" s="661" t="e">
        <f t="shared" si="145"/>
        <v>#DIV/0!</v>
      </c>
      <c r="AC224" s="241" t="e">
        <f>V224/(1-AD33)+N("This is a comment: cell U points to Cost+Int per Unit cell")</f>
        <v>#DIV/0!</v>
      </c>
      <c r="AD224" s="662" t="e">
        <f t="shared" si="146"/>
        <v>#DIV/0!</v>
      </c>
      <c r="AF224" s="663" t="e">
        <f t="shared" si="147"/>
        <v>#DIV/0!</v>
      </c>
      <c r="AG224" s="664" t="e">
        <f t="shared" si="148"/>
        <v>#DIV/0!</v>
      </c>
      <c r="AH224" s="664" t="e">
        <f t="shared" si="149"/>
        <v>#DIV/0!</v>
      </c>
      <c r="AJ224" s="693" t="e">
        <f t="shared" si="127"/>
        <v>#DIV/0!</v>
      </c>
      <c r="AK224" s="703"/>
      <c r="AL224" s="327"/>
      <c r="AM224" s="150"/>
      <c r="AO224" s="694"/>
      <c r="AP224" s="668" t="e">
        <f t="shared" si="150"/>
        <v>#DIV/0!</v>
      </c>
      <c r="AR224" s="669">
        <v>0</v>
      </c>
      <c r="AS224" s="670">
        <v>0</v>
      </c>
      <c r="AT224" s="671">
        <v>0</v>
      </c>
      <c r="AU224" s="672">
        <v>0</v>
      </c>
      <c r="AW224" s="327"/>
      <c r="AX224" s="696"/>
      <c r="AY224" s="327"/>
      <c r="AZ224" s="150"/>
      <c r="BB224" s="705">
        <v>0</v>
      </c>
      <c r="BC224" s="676" t="e">
        <f t="shared" si="128"/>
        <v>#DIV/0!</v>
      </c>
      <c r="BD224" s="706" t="e">
        <f t="shared" si="129"/>
        <v>#DIV/0!</v>
      </c>
      <c r="BE224" s="704" t="e">
        <f t="shared" si="130"/>
        <v>#DIV/0!</v>
      </c>
      <c r="BF224" s="705">
        <v>0</v>
      </c>
      <c r="BG224" s="676" t="e">
        <f t="shared" si="131"/>
        <v>#DIV/0!</v>
      </c>
      <c r="BH224" s="706" t="e">
        <f t="shared" si="132"/>
        <v>#DIV/0!</v>
      </c>
      <c r="BI224" s="707" t="e">
        <f t="shared" si="133"/>
        <v>#DIV/0!</v>
      </c>
      <c r="BJ224" s="675">
        <v>0</v>
      </c>
      <c r="BK224" s="676" t="e">
        <f t="shared" si="134"/>
        <v>#DIV/0!</v>
      </c>
      <c r="BL224" s="677" t="e">
        <f t="shared" si="135"/>
        <v>#DIV/0!</v>
      </c>
      <c r="BM224" s="164" t="e">
        <f t="shared" si="136"/>
        <v>#DIV/0!</v>
      </c>
      <c r="BO224" s="708" t="e">
        <f t="shared" si="137"/>
        <v>#DIV/0!</v>
      </c>
      <c r="BP224" s="670" t="e">
        <f t="shared" si="151"/>
        <v>#DIV/0!</v>
      </c>
      <c r="BQ224" s="709" t="e">
        <f t="shared" si="138"/>
        <v>#DIV/0!</v>
      </c>
      <c r="BR224" s="681" t="e">
        <f t="shared" si="152"/>
        <v>#DIV/0!</v>
      </c>
      <c r="BS224" s="710" t="e">
        <f t="shared" si="139"/>
        <v>#DIV/0!</v>
      </c>
      <c r="BT224" s="683" t="e">
        <f t="shared" si="153"/>
        <v>#DIV/0!</v>
      </c>
      <c r="BV224" s="684" t="e">
        <f t="shared" si="140"/>
        <v>#DIV/0!</v>
      </c>
      <c r="BW224" s="685">
        <f t="shared" si="154"/>
        <v>0</v>
      </c>
      <c r="BX224" s="685" t="e">
        <f t="shared" si="155"/>
        <v>#DIV/0!</v>
      </c>
      <c r="BY224" s="149">
        <f t="shared" si="141"/>
        <v>1</v>
      </c>
      <c r="BZ224" s="686" t="e">
        <f t="shared" si="156"/>
        <v>#DIV/0!</v>
      </c>
      <c r="CI224" s="699">
        <f t="shared" si="142"/>
        <v>0</v>
      </c>
      <c r="CJ224" s="700">
        <f t="shared" si="143"/>
        <v>0</v>
      </c>
      <c r="CK224" s="700">
        <f t="shared" si="169"/>
        <v>0</v>
      </c>
      <c r="CL224" s="149">
        <v>1</v>
      </c>
      <c r="CM224" s="687">
        <f t="shared" si="157"/>
        <v>0</v>
      </c>
    </row>
    <row r="225" spans="2:98" s="11" customFormat="1">
      <c r="B225" s="688"/>
      <c r="C225" s="689">
        <v>191</v>
      </c>
      <c r="D225" s="690"/>
      <c r="E225" s="690"/>
      <c r="F225" s="691"/>
      <c r="G225" s="691"/>
      <c r="H225" s="692"/>
      <c r="I225" s="692"/>
      <c r="J225" s="692"/>
      <c r="K225" s="692"/>
      <c r="L225" s="692"/>
      <c r="M225" s="701"/>
      <c r="N225" s="701"/>
      <c r="O225" s="701"/>
      <c r="P225" s="701"/>
      <c r="Q225" s="701"/>
      <c r="R225" s="701"/>
      <c r="S225" s="701"/>
      <c r="T225" s="701">
        <f t="shared" si="170"/>
        <v>0</v>
      </c>
      <c r="U225" s="701">
        <f t="shared" si="171"/>
        <v>0</v>
      </c>
      <c r="V225" s="702" t="e">
        <f t="shared" si="22"/>
        <v>#DIV/0!</v>
      </c>
      <c r="W225" s="703"/>
      <c r="X225" s="657"/>
      <c r="Y225" s="704"/>
      <c r="Z225" s="659" t="e">
        <f t="shared" si="126"/>
        <v>#DIV/0!</v>
      </c>
      <c r="AB225" s="661" t="e">
        <f t="shared" si="145"/>
        <v>#DIV/0!</v>
      </c>
      <c r="AC225" s="241" t="e">
        <f>V225/(1-AD33)+N("This is a comment: cell U points to Cost+Int per Unit cell")</f>
        <v>#DIV/0!</v>
      </c>
      <c r="AD225" s="662" t="e">
        <f t="shared" si="146"/>
        <v>#DIV/0!</v>
      </c>
      <c r="AF225" s="663" t="e">
        <f t="shared" si="147"/>
        <v>#DIV/0!</v>
      </c>
      <c r="AG225" s="664" t="e">
        <f t="shared" si="148"/>
        <v>#DIV/0!</v>
      </c>
      <c r="AH225" s="664" t="e">
        <f t="shared" si="149"/>
        <v>#DIV/0!</v>
      </c>
      <c r="AJ225" s="693" t="e">
        <f t="shared" si="127"/>
        <v>#DIV/0!</v>
      </c>
      <c r="AK225" s="703"/>
      <c r="AL225" s="327"/>
      <c r="AM225" s="150"/>
      <c r="AO225" s="694"/>
      <c r="AP225" s="668" t="e">
        <f t="shared" si="150"/>
        <v>#DIV/0!</v>
      </c>
      <c r="AR225" s="669">
        <v>0</v>
      </c>
      <c r="AS225" s="670">
        <v>0</v>
      </c>
      <c r="AT225" s="671">
        <v>0</v>
      </c>
      <c r="AU225" s="672">
        <v>0</v>
      </c>
      <c r="AW225" s="327"/>
      <c r="AX225" s="696"/>
      <c r="AY225" s="327"/>
      <c r="AZ225" s="150"/>
      <c r="BB225" s="705">
        <v>0</v>
      </c>
      <c r="BC225" s="676" t="e">
        <f t="shared" si="128"/>
        <v>#DIV/0!</v>
      </c>
      <c r="BD225" s="706" t="e">
        <f t="shared" si="129"/>
        <v>#DIV/0!</v>
      </c>
      <c r="BE225" s="704" t="e">
        <f t="shared" si="130"/>
        <v>#DIV/0!</v>
      </c>
      <c r="BF225" s="705">
        <v>0</v>
      </c>
      <c r="BG225" s="676" t="e">
        <f t="shared" si="131"/>
        <v>#DIV/0!</v>
      </c>
      <c r="BH225" s="706" t="e">
        <f t="shared" si="132"/>
        <v>#DIV/0!</v>
      </c>
      <c r="BI225" s="707" t="e">
        <f t="shared" si="133"/>
        <v>#DIV/0!</v>
      </c>
      <c r="BJ225" s="675">
        <v>0</v>
      </c>
      <c r="BK225" s="676" t="e">
        <f t="shared" si="134"/>
        <v>#DIV/0!</v>
      </c>
      <c r="BL225" s="677" t="e">
        <f t="shared" si="135"/>
        <v>#DIV/0!</v>
      </c>
      <c r="BM225" s="164" t="e">
        <f t="shared" si="136"/>
        <v>#DIV/0!</v>
      </c>
      <c r="BO225" s="708" t="e">
        <f t="shared" si="137"/>
        <v>#DIV/0!</v>
      </c>
      <c r="BP225" s="670" t="e">
        <f t="shared" si="151"/>
        <v>#DIV/0!</v>
      </c>
      <c r="BQ225" s="709" t="e">
        <f t="shared" si="138"/>
        <v>#DIV/0!</v>
      </c>
      <c r="BR225" s="681" t="e">
        <f t="shared" si="152"/>
        <v>#DIV/0!</v>
      </c>
      <c r="BS225" s="710" t="e">
        <f t="shared" si="139"/>
        <v>#DIV/0!</v>
      </c>
      <c r="BT225" s="683" t="e">
        <f t="shared" si="153"/>
        <v>#DIV/0!</v>
      </c>
      <c r="BV225" s="684" t="e">
        <f t="shared" si="140"/>
        <v>#DIV/0!</v>
      </c>
      <c r="BW225" s="685">
        <f t="shared" si="154"/>
        <v>0</v>
      </c>
      <c r="BX225" s="685" t="e">
        <f t="shared" si="155"/>
        <v>#DIV/0!</v>
      </c>
      <c r="BY225" s="149">
        <f t="shared" si="141"/>
        <v>1</v>
      </c>
      <c r="BZ225" s="686" t="e">
        <f t="shared" si="156"/>
        <v>#DIV/0!</v>
      </c>
      <c r="CI225" s="699">
        <f t="shared" si="142"/>
        <v>0</v>
      </c>
      <c r="CJ225" s="700">
        <f t="shared" si="143"/>
        <v>0</v>
      </c>
      <c r="CK225" s="700">
        <f t="shared" si="169"/>
        <v>0</v>
      </c>
      <c r="CL225" s="149">
        <v>1</v>
      </c>
      <c r="CM225" s="687">
        <f t="shared" si="157"/>
        <v>0</v>
      </c>
    </row>
    <row r="226" spans="2:98" s="11" customFormat="1">
      <c r="B226" s="688"/>
      <c r="C226" s="689">
        <v>192</v>
      </c>
      <c r="D226" s="690"/>
      <c r="E226" s="651"/>
      <c r="F226" s="691"/>
      <c r="G226" s="691"/>
      <c r="H226" s="692"/>
      <c r="I226" s="692"/>
      <c r="J226" s="692"/>
      <c r="K226" s="692"/>
      <c r="L226" s="692"/>
      <c r="M226" s="701"/>
      <c r="N226" s="701"/>
      <c r="O226" s="701"/>
      <c r="P226" s="701"/>
      <c r="Q226" s="701"/>
      <c r="R226" s="701"/>
      <c r="S226" s="701"/>
      <c r="T226" s="701">
        <f t="shared" si="170"/>
        <v>0</v>
      </c>
      <c r="U226" s="701">
        <f t="shared" si="171"/>
        <v>0</v>
      </c>
      <c r="V226" s="702" t="e">
        <f t="shared" si="22"/>
        <v>#DIV/0!</v>
      </c>
      <c r="W226" s="703"/>
      <c r="X226" s="657"/>
      <c r="Y226" s="704"/>
      <c r="Z226" s="659" t="e">
        <f t="shared" si="126"/>
        <v>#DIV/0!</v>
      </c>
      <c r="AB226" s="661" t="e">
        <f t="shared" si="145"/>
        <v>#DIV/0!</v>
      </c>
      <c r="AC226" s="241" t="e">
        <f>V226/(1-AD33)+N("This is a comment: cell U points to Cost+Int per Unit cell")</f>
        <v>#DIV/0!</v>
      </c>
      <c r="AD226" s="662" t="e">
        <f t="shared" si="146"/>
        <v>#DIV/0!</v>
      </c>
      <c r="AF226" s="663" t="e">
        <f t="shared" si="147"/>
        <v>#DIV/0!</v>
      </c>
      <c r="AG226" s="664" t="e">
        <f t="shared" si="148"/>
        <v>#DIV/0!</v>
      </c>
      <c r="AH226" s="664" t="e">
        <f t="shared" si="149"/>
        <v>#DIV/0!</v>
      </c>
      <c r="AJ226" s="693" t="e">
        <f t="shared" si="127"/>
        <v>#DIV/0!</v>
      </c>
      <c r="AK226" s="703"/>
      <c r="AL226" s="327"/>
      <c r="AM226" s="150"/>
      <c r="AO226" s="694"/>
      <c r="AP226" s="668" t="e">
        <f t="shared" si="150"/>
        <v>#DIV/0!</v>
      </c>
      <c r="AR226" s="669">
        <v>0</v>
      </c>
      <c r="AS226" s="670">
        <v>0</v>
      </c>
      <c r="AT226" s="671">
        <v>0</v>
      </c>
      <c r="AU226" s="672">
        <v>0</v>
      </c>
      <c r="AW226" s="327"/>
      <c r="AX226" s="696"/>
      <c r="AY226" s="327"/>
      <c r="AZ226" s="150"/>
      <c r="BB226" s="705">
        <v>0</v>
      </c>
      <c r="BC226" s="676" t="e">
        <f t="shared" si="128"/>
        <v>#DIV/0!</v>
      </c>
      <c r="BD226" s="706" t="e">
        <f t="shared" si="129"/>
        <v>#DIV/0!</v>
      </c>
      <c r="BE226" s="704" t="e">
        <f t="shared" si="130"/>
        <v>#DIV/0!</v>
      </c>
      <c r="BF226" s="705">
        <v>0</v>
      </c>
      <c r="BG226" s="676" t="e">
        <f t="shared" si="131"/>
        <v>#DIV/0!</v>
      </c>
      <c r="BH226" s="706" t="e">
        <f t="shared" si="132"/>
        <v>#DIV/0!</v>
      </c>
      <c r="BI226" s="707" t="e">
        <f t="shared" si="133"/>
        <v>#DIV/0!</v>
      </c>
      <c r="BJ226" s="675">
        <v>0</v>
      </c>
      <c r="BK226" s="676" t="e">
        <f t="shared" si="134"/>
        <v>#DIV/0!</v>
      </c>
      <c r="BL226" s="677" t="e">
        <f t="shared" si="135"/>
        <v>#DIV/0!</v>
      </c>
      <c r="BM226" s="164" t="e">
        <f t="shared" si="136"/>
        <v>#DIV/0!</v>
      </c>
      <c r="BO226" s="708" t="e">
        <f t="shared" si="137"/>
        <v>#DIV/0!</v>
      </c>
      <c r="BP226" s="670" t="e">
        <f t="shared" si="151"/>
        <v>#DIV/0!</v>
      </c>
      <c r="BQ226" s="709" t="e">
        <f t="shared" si="138"/>
        <v>#DIV/0!</v>
      </c>
      <c r="BR226" s="681" t="e">
        <f t="shared" si="152"/>
        <v>#DIV/0!</v>
      </c>
      <c r="BS226" s="710" t="e">
        <f t="shared" si="139"/>
        <v>#DIV/0!</v>
      </c>
      <c r="BT226" s="683" t="e">
        <f t="shared" si="153"/>
        <v>#DIV/0!</v>
      </c>
      <c r="BV226" s="684" t="e">
        <f t="shared" si="140"/>
        <v>#DIV/0!</v>
      </c>
      <c r="BW226" s="685">
        <f t="shared" si="154"/>
        <v>0</v>
      </c>
      <c r="BX226" s="685" t="e">
        <f t="shared" si="155"/>
        <v>#DIV/0!</v>
      </c>
      <c r="BY226" s="149">
        <f t="shared" si="141"/>
        <v>1</v>
      </c>
      <c r="BZ226" s="686" t="e">
        <f t="shared" si="156"/>
        <v>#DIV/0!</v>
      </c>
      <c r="CI226" s="699">
        <f t="shared" si="142"/>
        <v>0</v>
      </c>
      <c r="CJ226" s="700">
        <f t="shared" si="143"/>
        <v>0</v>
      </c>
      <c r="CK226" s="700">
        <f t="shared" si="169"/>
        <v>0</v>
      </c>
      <c r="CL226" s="149">
        <v>1</v>
      </c>
      <c r="CM226" s="687">
        <f t="shared" si="157"/>
        <v>0</v>
      </c>
    </row>
    <row r="227" spans="2:98" s="660" customFormat="1" ht="17.100000000000001" customHeight="1">
      <c r="B227" s="688"/>
      <c r="C227" s="689">
        <v>193</v>
      </c>
      <c r="D227" s="651"/>
      <c r="E227" s="651"/>
      <c r="F227" s="652"/>
      <c r="G227" s="652"/>
      <c r="H227" s="653"/>
      <c r="I227" s="653"/>
      <c r="J227" s="653"/>
      <c r="K227" s="653"/>
      <c r="L227" s="653"/>
      <c r="M227" s="654"/>
      <c r="N227" s="654"/>
      <c r="O227" s="654"/>
      <c r="P227" s="654"/>
      <c r="Q227" s="654"/>
      <c r="R227" s="654"/>
      <c r="S227" s="654"/>
      <c r="T227" s="654">
        <f t="shared" si="170"/>
        <v>0</v>
      </c>
      <c r="U227" s="654">
        <f t="shared" si="171"/>
        <v>0</v>
      </c>
      <c r="V227" s="655" t="e">
        <f t="shared" si="22"/>
        <v>#DIV/0!</v>
      </c>
      <c r="W227" s="656"/>
      <c r="X227" s="657"/>
      <c r="Y227" s="658"/>
      <c r="Z227" s="659" t="e">
        <f t="shared" si="126"/>
        <v>#DIV/0!</v>
      </c>
      <c r="AB227" s="661" t="e">
        <f t="shared" si="145"/>
        <v>#DIV/0!</v>
      </c>
      <c r="AC227" s="241" t="e">
        <f>V227/(1-AD33)+N("This is a comment: cell U points to Cost+Int per Unit cell")</f>
        <v>#DIV/0!</v>
      </c>
      <c r="AD227" s="662" t="e">
        <f t="shared" si="146"/>
        <v>#DIV/0!</v>
      </c>
      <c r="AE227" s="11"/>
      <c r="AF227" s="663" t="e">
        <f t="shared" si="147"/>
        <v>#DIV/0!</v>
      </c>
      <c r="AG227" s="664" t="e">
        <f t="shared" si="148"/>
        <v>#DIV/0!</v>
      </c>
      <c r="AH227" s="664" t="e">
        <f t="shared" si="149"/>
        <v>#DIV/0!</v>
      </c>
      <c r="AJ227" s="711" t="e">
        <f t="shared" ref="AJ227:AJ238" si="172">(AH227-Y227)/Y227</f>
        <v>#DIV/0!</v>
      </c>
      <c r="AK227" s="656"/>
      <c r="AL227" s="312"/>
      <c r="AM227" s="666"/>
      <c r="AO227" s="694"/>
      <c r="AP227" s="668" t="e">
        <f t="shared" si="150"/>
        <v>#DIV/0!</v>
      </c>
      <c r="AR227" s="669">
        <v>0</v>
      </c>
      <c r="AS227" s="670">
        <v>0</v>
      </c>
      <c r="AT227" s="671">
        <v>0</v>
      </c>
      <c r="AU227" s="672">
        <v>0</v>
      </c>
      <c r="AV227" s="356"/>
      <c r="AW227" s="327"/>
      <c r="AX227" s="696"/>
      <c r="AY227" s="327"/>
      <c r="AZ227" s="150"/>
      <c r="BA227" s="11"/>
      <c r="BB227" s="675">
        <v>0</v>
      </c>
      <c r="BC227" s="676" t="e">
        <f t="shared" ref="BC227:BC238" si="173">BB227/L227</f>
        <v>#DIV/0!</v>
      </c>
      <c r="BD227" s="677" t="e">
        <f t="shared" ref="BD227:BD238" si="174">BB227+AG227</f>
        <v>#DIV/0!</v>
      </c>
      <c r="BE227" s="164" t="e">
        <f t="shared" ref="BE227:BE238" si="175">BD227/L227</f>
        <v>#DIV/0!</v>
      </c>
      <c r="BF227" s="675">
        <v>0</v>
      </c>
      <c r="BG227" s="676" t="e">
        <f t="shared" ref="BG227:BG238" si="176">BF227/L227</f>
        <v>#DIV/0!</v>
      </c>
      <c r="BH227" s="677" t="e">
        <f t="shared" ref="BH227:BH238" si="177">BF227+AG227</f>
        <v>#DIV/0!</v>
      </c>
      <c r="BI227" s="678" t="e">
        <f t="shared" ref="BI227:BI238" si="178">BH227/L227</f>
        <v>#DIV/0!</v>
      </c>
      <c r="BJ227" s="675">
        <v>0</v>
      </c>
      <c r="BK227" s="676" t="e">
        <f t="shared" ref="BK227:BK238" si="179">BJ227/L227</f>
        <v>#DIV/0!</v>
      </c>
      <c r="BL227" s="677" t="e">
        <f t="shared" ref="BL227:BL238" si="180">BJ227+AG227</f>
        <v>#DIV/0!</v>
      </c>
      <c r="BM227" s="164" t="e">
        <f t="shared" ref="BM227:BM238" si="181">BL227/L227</f>
        <v>#DIV/0!</v>
      </c>
      <c r="BN227" s="11"/>
      <c r="BO227" s="679" t="e">
        <f t="shared" ref="BO227:BO238" si="182">BP227*L227</f>
        <v>#DIV/0!</v>
      </c>
      <c r="BP227" s="670" t="e">
        <f t="shared" si="151"/>
        <v>#DIV/0!</v>
      </c>
      <c r="BQ227" s="680" t="e">
        <f t="shared" ref="BQ227:BQ238" si="183">BR227*L227</f>
        <v>#DIV/0!</v>
      </c>
      <c r="BR227" s="681" t="e">
        <f t="shared" si="152"/>
        <v>#DIV/0!</v>
      </c>
      <c r="BS227" s="698" t="e">
        <f t="shared" ref="BS227:BS238" si="184">BT227*L227</f>
        <v>#DIV/0!</v>
      </c>
      <c r="BT227" s="683" t="e">
        <f t="shared" si="153"/>
        <v>#DIV/0!</v>
      </c>
      <c r="BV227" s="684" t="e">
        <f t="shared" ref="BV227:BV238" si="185">AG227</f>
        <v>#DIV/0!</v>
      </c>
      <c r="BW227" s="685">
        <f t="shared" si="154"/>
        <v>0</v>
      </c>
      <c r="BX227" s="685" t="e">
        <f t="shared" si="155"/>
        <v>#DIV/0!</v>
      </c>
      <c r="BY227" s="149">
        <f t="shared" ref="BY227:BY238" si="186">CL227</f>
        <v>1</v>
      </c>
      <c r="BZ227" s="686" t="e">
        <f t="shared" si="156"/>
        <v>#DIV/0!</v>
      </c>
      <c r="CA227" s="11"/>
      <c r="CB227" s="11"/>
      <c r="CC227" s="11"/>
      <c r="CD227" s="11"/>
      <c r="CE227" s="11"/>
      <c r="CF227" s="11"/>
      <c r="CG227" s="11"/>
      <c r="CH227" s="11"/>
      <c r="CI227" s="684">
        <f t="shared" ref="CI227:CI238" si="187">X227</f>
        <v>0</v>
      </c>
      <c r="CJ227" s="685">
        <f t="shared" ref="CJ227:CJ238" si="188">U227</f>
        <v>0</v>
      </c>
      <c r="CK227" s="685">
        <f>CI227-CJ227</f>
        <v>0</v>
      </c>
      <c r="CL227" s="149">
        <v>1</v>
      </c>
      <c r="CM227" s="687">
        <f t="shared" si="157"/>
        <v>0</v>
      </c>
      <c r="CN227" s="11"/>
      <c r="CO227" s="11"/>
      <c r="CP227" s="11"/>
      <c r="CQ227" s="11"/>
      <c r="CR227" s="11"/>
      <c r="CS227" s="11"/>
      <c r="CT227" s="11"/>
    </row>
    <row r="228" spans="2:98" s="660" customFormat="1" ht="17.100000000000001" customHeight="1">
      <c r="B228" s="688"/>
      <c r="C228" s="689">
        <v>194</v>
      </c>
      <c r="D228" s="690"/>
      <c r="E228" s="690"/>
      <c r="F228" s="691"/>
      <c r="G228" s="691"/>
      <c r="H228" s="692"/>
      <c r="I228" s="692"/>
      <c r="J228" s="692"/>
      <c r="K228" s="692"/>
      <c r="L228" s="692"/>
      <c r="M228" s="654"/>
      <c r="N228" s="654"/>
      <c r="O228" s="654"/>
      <c r="P228" s="654"/>
      <c r="Q228" s="654"/>
      <c r="R228" s="654"/>
      <c r="S228" s="654"/>
      <c r="T228" s="654">
        <f t="shared" si="170"/>
        <v>0</v>
      </c>
      <c r="U228" s="654">
        <f t="shared" si="171"/>
        <v>0</v>
      </c>
      <c r="V228" s="655" t="e">
        <f t="shared" si="22"/>
        <v>#DIV/0!</v>
      </c>
      <c r="W228" s="656"/>
      <c r="X228" s="657"/>
      <c r="Y228" s="658"/>
      <c r="Z228" s="659" t="e">
        <f t="shared" si="126"/>
        <v>#DIV/0!</v>
      </c>
      <c r="AB228" s="661" t="e">
        <f t="shared" ref="AB228:AB238" si="189">AC228*L228</f>
        <v>#DIV/0!</v>
      </c>
      <c r="AC228" s="241" t="e">
        <f>V228/(1-AD33)+N("This is a comment: cell U points to Cost+Int per Unit cell")</f>
        <v>#DIV/0!</v>
      </c>
      <c r="AD228" s="662" t="e">
        <f t="shared" ref="AD228:AD238" si="190">(AB228-U228)/AB228</f>
        <v>#DIV/0!</v>
      </c>
      <c r="AE228" s="11"/>
      <c r="AF228" s="663" t="e">
        <f t="shared" ref="AF228:AF238" si="191">(AG228-U228)/AG228</f>
        <v>#DIV/0!</v>
      </c>
      <c r="AG228" s="664" t="e">
        <f t="shared" ref="AG228:AG238" si="192">AH228*L228</f>
        <v>#DIV/0!</v>
      </c>
      <c r="AH228" s="664" t="e">
        <f t="shared" ref="AH228:AH238" si="193">MROUND(AC228,0.005)</f>
        <v>#DIV/0!</v>
      </c>
      <c r="AJ228" s="693" t="e">
        <f t="shared" si="172"/>
        <v>#DIV/0!</v>
      </c>
      <c r="AK228" s="656"/>
      <c r="AL228" s="327"/>
      <c r="AM228" s="150"/>
      <c r="AO228" s="694"/>
      <c r="AP228" s="668" t="e">
        <f t="shared" ref="AP228:AP238" si="194">AO228/L228</f>
        <v>#DIV/0!</v>
      </c>
      <c r="AR228" s="669">
        <v>0</v>
      </c>
      <c r="AS228" s="670">
        <v>0</v>
      </c>
      <c r="AT228" s="671">
        <v>0</v>
      </c>
      <c r="AU228" s="672">
        <v>0</v>
      </c>
      <c r="AV228" s="11"/>
      <c r="AW228" s="327"/>
      <c r="AX228" s="696"/>
      <c r="AY228" s="327"/>
      <c r="AZ228" s="150"/>
      <c r="BA228" s="11"/>
      <c r="BB228" s="675">
        <v>0</v>
      </c>
      <c r="BC228" s="676" t="e">
        <f t="shared" si="173"/>
        <v>#DIV/0!</v>
      </c>
      <c r="BD228" s="677" t="e">
        <f t="shared" si="174"/>
        <v>#DIV/0!</v>
      </c>
      <c r="BE228" s="658" t="e">
        <f t="shared" si="175"/>
        <v>#DIV/0!</v>
      </c>
      <c r="BF228" s="675">
        <v>0</v>
      </c>
      <c r="BG228" s="676" t="e">
        <f t="shared" si="176"/>
        <v>#DIV/0!</v>
      </c>
      <c r="BH228" s="677" t="e">
        <f t="shared" si="177"/>
        <v>#DIV/0!</v>
      </c>
      <c r="BI228" s="697" t="e">
        <f t="shared" si="178"/>
        <v>#DIV/0!</v>
      </c>
      <c r="BJ228" s="675">
        <v>0</v>
      </c>
      <c r="BK228" s="676" t="e">
        <f t="shared" si="179"/>
        <v>#DIV/0!</v>
      </c>
      <c r="BL228" s="677" t="e">
        <f t="shared" si="180"/>
        <v>#DIV/0!</v>
      </c>
      <c r="BM228" s="164" t="e">
        <f t="shared" si="181"/>
        <v>#DIV/0!</v>
      </c>
      <c r="BN228" s="11"/>
      <c r="BO228" s="669" t="e">
        <f t="shared" si="182"/>
        <v>#DIV/0!</v>
      </c>
      <c r="BP228" s="670" t="e">
        <f t="shared" ref="BP228:BP238" si="195">MROUND(BE228,0.005)</f>
        <v>#DIV/0!</v>
      </c>
      <c r="BQ228" s="671" t="e">
        <f t="shared" si="183"/>
        <v>#DIV/0!</v>
      </c>
      <c r="BR228" s="681" t="e">
        <f t="shared" ref="BR228:BR238" si="196">MROUND(BI228,0.005)</f>
        <v>#DIV/0!</v>
      </c>
      <c r="BS228" s="698" t="e">
        <f t="shared" si="184"/>
        <v>#DIV/0!</v>
      </c>
      <c r="BT228" s="683" t="e">
        <f t="shared" ref="BT228:BT238" si="197">MROUND(BM228,0.005)</f>
        <v>#DIV/0!</v>
      </c>
      <c r="BV228" s="684" t="e">
        <f t="shared" si="185"/>
        <v>#DIV/0!</v>
      </c>
      <c r="BW228" s="685">
        <f t="shared" ref="BW228:BW238" si="198">U228</f>
        <v>0</v>
      </c>
      <c r="BX228" s="685" t="e">
        <f t="shared" ref="BX228:BX238" si="199">BV228-BW228</f>
        <v>#DIV/0!</v>
      </c>
      <c r="BY228" s="149">
        <f t="shared" si="186"/>
        <v>1</v>
      </c>
      <c r="BZ228" s="686" t="e">
        <f t="shared" ref="BZ228:BZ238" si="200">BX228*BY228</f>
        <v>#DIV/0!</v>
      </c>
      <c r="CA228" s="11"/>
      <c r="CB228" s="11"/>
      <c r="CC228" s="11"/>
      <c r="CD228" s="11"/>
      <c r="CE228" s="11"/>
      <c r="CF228" s="11"/>
      <c r="CG228" s="11"/>
      <c r="CH228" s="11"/>
      <c r="CI228" s="699">
        <f t="shared" si="187"/>
        <v>0</v>
      </c>
      <c r="CJ228" s="700">
        <f t="shared" si="188"/>
        <v>0</v>
      </c>
      <c r="CK228" s="700">
        <f t="shared" ref="CK228:CK237" si="201">CI228-CJ228</f>
        <v>0</v>
      </c>
      <c r="CL228" s="149">
        <v>1</v>
      </c>
      <c r="CM228" s="687">
        <f t="shared" ref="CM228:CM238" si="202">CK228*CL228</f>
        <v>0</v>
      </c>
      <c r="CN228" s="11"/>
      <c r="CO228" s="11"/>
      <c r="CP228" s="11"/>
      <c r="CQ228" s="11"/>
      <c r="CR228" s="11"/>
      <c r="CS228" s="11"/>
      <c r="CT228" s="11"/>
    </row>
    <row r="229" spans="2:98" s="660" customFormat="1">
      <c r="B229" s="688"/>
      <c r="C229" s="689">
        <v>195</v>
      </c>
      <c r="D229" s="690"/>
      <c r="E229" s="690"/>
      <c r="F229" s="691"/>
      <c r="G229" s="691"/>
      <c r="H229" s="692"/>
      <c r="I229" s="692"/>
      <c r="J229" s="692"/>
      <c r="K229" s="692"/>
      <c r="L229" s="692"/>
      <c r="M229" s="654"/>
      <c r="N229" s="654"/>
      <c r="O229" s="654"/>
      <c r="P229" s="654"/>
      <c r="Q229" s="654"/>
      <c r="R229" s="654"/>
      <c r="S229" s="654"/>
      <c r="T229" s="654">
        <f t="shared" si="170"/>
        <v>0</v>
      </c>
      <c r="U229" s="654">
        <f t="shared" si="171"/>
        <v>0</v>
      </c>
      <c r="V229" s="655" t="e">
        <f t="shared" si="22"/>
        <v>#DIV/0!</v>
      </c>
      <c r="W229" s="656"/>
      <c r="X229" s="657"/>
      <c r="Y229" s="658"/>
      <c r="Z229" s="659" t="e">
        <f t="shared" si="126"/>
        <v>#DIV/0!</v>
      </c>
      <c r="AB229" s="661" t="e">
        <f t="shared" si="189"/>
        <v>#DIV/0!</v>
      </c>
      <c r="AC229" s="241" t="e">
        <f>V229/(1-AD33)+N("This is a comment: cell U points to Cost+Int per Unit cell")</f>
        <v>#DIV/0!</v>
      </c>
      <c r="AD229" s="662" t="e">
        <f t="shared" si="190"/>
        <v>#DIV/0!</v>
      </c>
      <c r="AE229" s="11"/>
      <c r="AF229" s="663" t="e">
        <f t="shared" si="191"/>
        <v>#DIV/0!</v>
      </c>
      <c r="AG229" s="664" t="e">
        <f t="shared" si="192"/>
        <v>#DIV/0!</v>
      </c>
      <c r="AH229" s="664" t="e">
        <f t="shared" si="193"/>
        <v>#DIV/0!</v>
      </c>
      <c r="AJ229" s="693" t="e">
        <f t="shared" si="172"/>
        <v>#DIV/0!</v>
      </c>
      <c r="AK229" s="656"/>
      <c r="AL229" s="327"/>
      <c r="AM229" s="150"/>
      <c r="AO229" s="694"/>
      <c r="AP229" s="668" t="e">
        <f t="shared" si="194"/>
        <v>#DIV/0!</v>
      </c>
      <c r="AR229" s="669">
        <v>0</v>
      </c>
      <c r="AS229" s="670">
        <v>0</v>
      </c>
      <c r="AT229" s="671">
        <v>0</v>
      </c>
      <c r="AU229" s="672">
        <v>0</v>
      </c>
      <c r="AV229" s="11"/>
      <c r="AW229" s="327"/>
      <c r="AX229" s="696"/>
      <c r="AY229" s="327"/>
      <c r="AZ229" s="150"/>
      <c r="BA229" s="11"/>
      <c r="BB229" s="675">
        <v>0</v>
      </c>
      <c r="BC229" s="676" t="e">
        <f t="shared" si="173"/>
        <v>#DIV/0!</v>
      </c>
      <c r="BD229" s="677" t="e">
        <f t="shared" si="174"/>
        <v>#DIV/0!</v>
      </c>
      <c r="BE229" s="658" t="e">
        <f t="shared" si="175"/>
        <v>#DIV/0!</v>
      </c>
      <c r="BF229" s="675">
        <v>0</v>
      </c>
      <c r="BG229" s="676" t="e">
        <f t="shared" si="176"/>
        <v>#DIV/0!</v>
      </c>
      <c r="BH229" s="677" t="e">
        <f t="shared" si="177"/>
        <v>#DIV/0!</v>
      </c>
      <c r="BI229" s="697" t="e">
        <f t="shared" si="178"/>
        <v>#DIV/0!</v>
      </c>
      <c r="BJ229" s="675">
        <v>0</v>
      </c>
      <c r="BK229" s="676" t="e">
        <f t="shared" si="179"/>
        <v>#DIV/0!</v>
      </c>
      <c r="BL229" s="677" t="e">
        <f t="shared" si="180"/>
        <v>#DIV/0!</v>
      </c>
      <c r="BM229" s="164" t="e">
        <f t="shared" si="181"/>
        <v>#DIV/0!</v>
      </c>
      <c r="BN229" s="11"/>
      <c r="BO229" s="669" t="e">
        <f t="shared" si="182"/>
        <v>#DIV/0!</v>
      </c>
      <c r="BP229" s="670" t="e">
        <f t="shared" si="195"/>
        <v>#DIV/0!</v>
      </c>
      <c r="BQ229" s="671" t="e">
        <f t="shared" si="183"/>
        <v>#DIV/0!</v>
      </c>
      <c r="BR229" s="681" t="e">
        <f t="shared" si="196"/>
        <v>#DIV/0!</v>
      </c>
      <c r="BS229" s="698" t="e">
        <f t="shared" si="184"/>
        <v>#DIV/0!</v>
      </c>
      <c r="BT229" s="683" t="e">
        <f t="shared" si="197"/>
        <v>#DIV/0!</v>
      </c>
      <c r="BV229" s="684" t="e">
        <f t="shared" si="185"/>
        <v>#DIV/0!</v>
      </c>
      <c r="BW229" s="685">
        <f t="shared" si="198"/>
        <v>0</v>
      </c>
      <c r="BX229" s="685" t="e">
        <f t="shared" si="199"/>
        <v>#DIV/0!</v>
      </c>
      <c r="BY229" s="149">
        <f t="shared" si="186"/>
        <v>1</v>
      </c>
      <c r="BZ229" s="686" t="e">
        <f t="shared" si="200"/>
        <v>#DIV/0!</v>
      </c>
      <c r="CA229" s="11"/>
      <c r="CB229" s="11"/>
      <c r="CC229" s="11"/>
      <c r="CD229" s="11"/>
      <c r="CE229" s="11"/>
      <c r="CF229" s="11"/>
      <c r="CG229" s="11"/>
      <c r="CH229" s="11"/>
      <c r="CI229" s="699">
        <f t="shared" si="187"/>
        <v>0</v>
      </c>
      <c r="CJ229" s="700">
        <f t="shared" si="188"/>
        <v>0</v>
      </c>
      <c r="CK229" s="700">
        <f t="shared" si="201"/>
        <v>0</v>
      </c>
      <c r="CL229" s="149">
        <v>1</v>
      </c>
      <c r="CM229" s="687">
        <f t="shared" si="202"/>
        <v>0</v>
      </c>
      <c r="CN229" s="11"/>
      <c r="CO229" s="11"/>
      <c r="CP229" s="11"/>
      <c r="CQ229" s="11"/>
      <c r="CR229" s="11"/>
      <c r="CS229" s="11"/>
      <c r="CT229" s="11"/>
    </row>
    <row r="230" spans="2:98" s="11" customFormat="1" ht="16.5" customHeight="1">
      <c r="B230" s="688"/>
      <c r="C230" s="689">
        <v>196</v>
      </c>
      <c r="D230" s="690"/>
      <c r="E230" s="690"/>
      <c r="F230" s="691"/>
      <c r="G230" s="691"/>
      <c r="H230" s="692"/>
      <c r="I230" s="692"/>
      <c r="J230" s="692"/>
      <c r="K230" s="692"/>
      <c r="L230" s="692"/>
      <c r="M230" s="654"/>
      <c r="N230" s="654"/>
      <c r="O230" s="654"/>
      <c r="P230" s="654"/>
      <c r="Q230" s="654"/>
      <c r="R230" s="654"/>
      <c r="S230" s="654"/>
      <c r="T230" s="654">
        <f>SUM(M230:S230)</f>
        <v>0</v>
      </c>
      <c r="U230" s="654">
        <f>(SUM(M230:S230))*1.006</f>
        <v>0</v>
      </c>
      <c r="V230" s="655" t="e">
        <f t="shared" si="22"/>
        <v>#DIV/0!</v>
      </c>
      <c r="W230" s="656"/>
      <c r="X230" s="657"/>
      <c r="Y230" s="658"/>
      <c r="Z230" s="659" t="e">
        <f t="shared" si="126"/>
        <v>#DIV/0!</v>
      </c>
      <c r="AB230" s="661" t="e">
        <f t="shared" si="189"/>
        <v>#DIV/0!</v>
      </c>
      <c r="AC230" s="241" t="e">
        <f>V230/(1-AD33)+N("This is a comment: cell U points to Cost+Int per Unit cell")</f>
        <v>#DIV/0!</v>
      </c>
      <c r="AD230" s="662" t="e">
        <f t="shared" si="190"/>
        <v>#DIV/0!</v>
      </c>
      <c r="AF230" s="663" t="e">
        <f t="shared" si="191"/>
        <v>#DIV/0!</v>
      </c>
      <c r="AG230" s="664" t="e">
        <f t="shared" si="192"/>
        <v>#DIV/0!</v>
      </c>
      <c r="AH230" s="664" t="e">
        <f t="shared" si="193"/>
        <v>#DIV/0!</v>
      </c>
      <c r="AJ230" s="693" t="e">
        <f t="shared" si="172"/>
        <v>#DIV/0!</v>
      </c>
      <c r="AK230" s="656"/>
      <c r="AL230" s="327"/>
      <c r="AM230" s="150"/>
      <c r="AO230" s="694"/>
      <c r="AP230" s="668" t="e">
        <f t="shared" si="194"/>
        <v>#DIV/0!</v>
      </c>
      <c r="AR230" s="669">
        <v>0</v>
      </c>
      <c r="AS230" s="670">
        <v>0</v>
      </c>
      <c r="AT230" s="671">
        <v>0</v>
      </c>
      <c r="AU230" s="672">
        <v>0</v>
      </c>
      <c r="AW230" s="327"/>
      <c r="AX230" s="696"/>
      <c r="AY230" s="327"/>
      <c r="AZ230" s="150"/>
      <c r="BB230" s="675">
        <v>0</v>
      </c>
      <c r="BC230" s="676" t="e">
        <f t="shared" si="173"/>
        <v>#DIV/0!</v>
      </c>
      <c r="BD230" s="677" t="e">
        <f t="shared" si="174"/>
        <v>#DIV/0!</v>
      </c>
      <c r="BE230" s="658" t="e">
        <f t="shared" si="175"/>
        <v>#DIV/0!</v>
      </c>
      <c r="BF230" s="675">
        <v>0</v>
      </c>
      <c r="BG230" s="676" t="e">
        <f t="shared" si="176"/>
        <v>#DIV/0!</v>
      </c>
      <c r="BH230" s="677" t="e">
        <f t="shared" si="177"/>
        <v>#DIV/0!</v>
      </c>
      <c r="BI230" s="697" t="e">
        <f t="shared" si="178"/>
        <v>#DIV/0!</v>
      </c>
      <c r="BJ230" s="675">
        <v>0</v>
      </c>
      <c r="BK230" s="676" t="e">
        <f t="shared" si="179"/>
        <v>#DIV/0!</v>
      </c>
      <c r="BL230" s="677" t="e">
        <f t="shared" si="180"/>
        <v>#DIV/0!</v>
      </c>
      <c r="BM230" s="164" t="e">
        <f t="shared" si="181"/>
        <v>#DIV/0!</v>
      </c>
      <c r="BO230" s="669" t="e">
        <f t="shared" si="182"/>
        <v>#DIV/0!</v>
      </c>
      <c r="BP230" s="670" t="e">
        <f t="shared" si="195"/>
        <v>#DIV/0!</v>
      </c>
      <c r="BQ230" s="671" t="e">
        <f t="shared" si="183"/>
        <v>#DIV/0!</v>
      </c>
      <c r="BR230" s="681" t="e">
        <f t="shared" si="196"/>
        <v>#DIV/0!</v>
      </c>
      <c r="BS230" s="698" t="e">
        <f t="shared" si="184"/>
        <v>#DIV/0!</v>
      </c>
      <c r="BT230" s="683" t="e">
        <f t="shared" si="197"/>
        <v>#DIV/0!</v>
      </c>
      <c r="BV230" s="684" t="e">
        <f t="shared" si="185"/>
        <v>#DIV/0!</v>
      </c>
      <c r="BW230" s="685">
        <f t="shared" si="198"/>
        <v>0</v>
      </c>
      <c r="BX230" s="685" t="e">
        <f t="shared" si="199"/>
        <v>#DIV/0!</v>
      </c>
      <c r="BY230" s="149">
        <f t="shared" si="186"/>
        <v>1</v>
      </c>
      <c r="BZ230" s="686" t="e">
        <f t="shared" si="200"/>
        <v>#DIV/0!</v>
      </c>
      <c r="CI230" s="699">
        <f t="shared" si="187"/>
        <v>0</v>
      </c>
      <c r="CJ230" s="700">
        <f t="shared" si="188"/>
        <v>0</v>
      </c>
      <c r="CK230" s="700">
        <f t="shared" si="201"/>
        <v>0</v>
      </c>
      <c r="CL230" s="149">
        <v>1</v>
      </c>
      <c r="CM230" s="687">
        <f t="shared" si="202"/>
        <v>0</v>
      </c>
    </row>
    <row r="231" spans="2:98" s="11" customFormat="1">
      <c r="B231" s="688"/>
      <c r="C231" s="689">
        <v>197</v>
      </c>
      <c r="D231" s="690"/>
      <c r="E231" s="690"/>
      <c r="F231" s="691"/>
      <c r="G231" s="691"/>
      <c r="H231" s="692"/>
      <c r="I231" s="692"/>
      <c r="J231" s="692"/>
      <c r="K231" s="692"/>
      <c r="L231" s="692"/>
      <c r="M231" s="654"/>
      <c r="N231" s="654"/>
      <c r="O231" s="654"/>
      <c r="P231" s="654"/>
      <c r="Q231" s="654"/>
      <c r="R231" s="654"/>
      <c r="S231" s="654"/>
      <c r="T231" s="654">
        <f t="shared" ref="T231:T237" si="203">SUM(M231:S231)</f>
        <v>0</v>
      </c>
      <c r="U231" s="654">
        <f t="shared" ref="U231:U237" si="204">(SUM(M231:S231))*1.006</f>
        <v>0</v>
      </c>
      <c r="V231" s="655" t="e">
        <f t="shared" si="22"/>
        <v>#DIV/0!</v>
      </c>
      <c r="W231" s="656"/>
      <c r="X231" s="657"/>
      <c r="Y231" s="658"/>
      <c r="Z231" s="659" t="e">
        <f t="shared" si="126"/>
        <v>#DIV/0!</v>
      </c>
      <c r="AB231" s="661" t="e">
        <f t="shared" si="189"/>
        <v>#DIV/0!</v>
      </c>
      <c r="AC231" s="241" t="e">
        <f>V231/(1-AD33)+N("This is a comment: cell U points to Cost+Int per Unit cell")</f>
        <v>#DIV/0!</v>
      </c>
      <c r="AD231" s="662" t="e">
        <f t="shared" si="190"/>
        <v>#DIV/0!</v>
      </c>
      <c r="AF231" s="663" t="e">
        <f t="shared" si="191"/>
        <v>#DIV/0!</v>
      </c>
      <c r="AG231" s="664" t="e">
        <f t="shared" si="192"/>
        <v>#DIV/0!</v>
      </c>
      <c r="AH231" s="664" t="e">
        <f t="shared" si="193"/>
        <v>#DIV/0!</v>
      </c>
      <c r="AJ231" s="693" t="e">
        <f t="shared" si="172"/>
        <v>#DIV/0!</v>
      </c>
      <c r="AK231" s="656"/>
      <c r="AL231" s="327"/>
      <c r="AM231" s="150"/>
      <c r="AO231" s="694"/>
      <c r="AP231" s="668" t="e">
        <f t="shared" si="194"/>
        <v>#DIV/0!</v>
      </c>
      <c r="AR231" s="669">
        <v>0</v>
      </c>
      <c r="AS231" s="670">
        <v>0</v>
      </c>
      <c r="AT231" s="671">
        <v>0</v>
      </c>
      <c r="AU231" s="672">
        <v>0</v>
      </c>
      <c r="AW231" s="327"/>
      <c r="AX231" s="696"/>
      <c r="AY231" s="327"/>
      <c r="AZ231" s="150"/>
      <c r="BB231" s="675">
        <v>0</v>
      </c>
      <c r="BC231" s="676" t="e">
        <f t="shared" si="173"/>
        <v>#DIV/0!</v>
      </c>
      <c r="BD231" s="677" t="e">
        <f t="shared" si="174"/>
        <v>#DIV/0!</v>
      </c>
      <c r="BE231" s="658" t="e">
        <f t="shared" si="175"/>
        <v>#DIV/0!</v>
      </c>
      <c r="BF231" s="675">
        <v>0</v>
      </c>
      <c r="BG231" s="676" t="e">
        <f t="shared" si="176"/>
        <v>#DIV/0!</v>
      </c>
      <c r="BH231" s="677" t="e">
        <f t="shared" si="177"/>
        <v>#DIV/0!</v>
      </c>
      <c r="BI231" s="697" t="e">
        <f t="shared" si="178"/>
        <v>#DIV/0!</v>
      </c>
      <c r="BJ231" s="675">
        <v>0</v>
      </c>
      <c r="BK231" s="676" t="e">
        <f t="shared" si="179"/>
        <v>#DIV/0!</v>
      </c>
      <c r="BL231" s="677" t="e">
        <f t="shared" si="180"/>
        <v>#DIV/0!</v>
      </c>
      <c r="BM231" s="164" t="e">
        <f t="shared" si="181"/>
        <v>#DIV/0!</v>
      </c>
      <c r="BO231" s="669" t="e">
        <f t="shared" si="182"/>
        <v>#DIV/0!</v>
      </c>
      <c r="BP231" s="670" t="e">
        <f t="shared" si="195"/>
        <v>#DIV/0!</v>
      </c>
      <c r="BQ231" s="671" t="e">
        <f t="shared" si="183"/>
        <v>#DIV/0!</v>
      </c>
      <c r="BR231" s="681" t="e">
        <f t="shared" si="196"/>
        <v>#DIV/0!</v>
      </c>
      <c r="BS231" s="698" t="e">
        <f t="shared" si="184"/>
        <v>#DIV/0!</v>
      </c>
      <c r="BT231" s="683" t="e">
        <f t="shared" si="197"/>
        <v>#DIV/0!</v>
      </c>
      <c r="BV231" s="684" t="e">
        <f t="shared" si="185"/>
        <v>#DIV/0!</v>
      </c>
      <c r="BW231" s="685">
        <f t="shared" si="198"/>
        <v>0</v>
      </c>
      <c r="BX231" s="685" t="e">
        <f t="shared" si="199"/>
        <v>#DIV/0!</v>
      </c>
      <c r="BY231" s="149">
        <f t="shared" si="186"/>
        <v>1</v>
      </c>
      <c r="BZ231" s="686" t="e">
        <f t="shared" si="200"/>
        <v>#DIV/0!</v>
      </c>
      <c r="CI231" s="699">
        <f t="shared" si="187"/>
        <v>0</v>
      </c>
      <c r="CJ231" s="700">
        <f t="shared" si="188"/>
        <v>0</v>
      </c>
      <c r="CK231" s="700">
        <f t="shared" si="201"/>
        <v>0</v>
      </c>
      <c r="CL231" s="149">
        <v>1</v>
      </c>
      <c r="CM231" s="687">
        <f t="shared" si="202"/>
        <v>0</v>
      </c>
    </row>
    <row r="232" spans="2:98" s="11" customFormat="1">
      <c r="B232" s="688"/>
      <c r="C232" s="689">
        <v>198</v>
      </c>
      <c r="D232" s="690"/>
      <c r="E232" s="690"/>
      <c r="F232" s="691"/>
      <c r="G232" s="691"/>
      <c r="H232" s="692"/>
      <c r="I232" s="692"/>
      <c r="J232" s="692"/>
      <c r="K232" s="692"/>
      <c r="L232" s="692"/>
      <c r="M232" s="654"/>
      <c r="N232" s="654"/>
      <c r="O232" s="654"/>
      <c r="P232" s="654"/>
      <c r="Q232" s="654"/>
      <c r="R232" s="654"/>
      <c r="S232" s="654"/>
      <c r="T232" s="654">
        <f t="shared" si="203"/>
        <v>0</v>
      </c>
      <c r="U232" s="654">
        <f t="shared" si="204"/>
        <v>0</v>
      </c>
      <c r="V232" s="655" t="e">
        <f t="shared" si="22"/>
        <v>#DIV/0!</v>
      </c>
      <c r="W232" s="656"/>
      <c r="X232" s="657"/>
      <c r="Y232" s="658"/>
      <c r="Z232" s="659" t="e">
        <f t="shared" si="126"/>
        <v>#DIV/0!</v>
      </c>
      <c r="AB232" s="661" t="e">
        <f t="shared" si="189"/>
        <v>#DIV/0!</v>
      </c>
      <c r="AC232" s="241" t="e">
        <f>V232/(1-AD33)+N("This is a comment: cell U points to Cost+Int per Unit cell")</f>
        <v>#DIV/0!</v>
      </c>
      <c r="AD232" s="662" t="e">
        <f t="shared" si="190"/>
        <v>#DIV/0!</v>
      </c>
      <c r="AF232" s="663" t="e">
        <f t="shared" si="191"/>
        <v>#DIV/0!</v>
      </c>
      <c r="AG232" s="664" t="e">
        <f t="shared" si="192"/>
        <v>#DIV/0!</v>
      </c>
      <c r="AH232" s="664" t="e">
        <f t="shared" si="193"/>
        <v>#DIV/0!</v>
      </c>
      <c r="AJ232" s="693" t="e">
        <f t="shared" si="172"/>
        <v>#DIV/0!</v>
      </c>
      <c r="AK232" s="656"/>
      <c r="AL232" s="327"/>
      <c r="AM232" s="150"/>
      <c r="AO232" s="694"/>
      <c r="AP232" s="668" t="e">
        <f t="shared" si="194"/>
        <v>#DIV/0!</v>
      </c>
      <c r="AR232" s="669">
        <v>0</v>
      </c>
      <c r="AS232" s="670">
        <v>0</v>
      </c>
      <c r="AT232" s="671">
        <v>0</v>
      </c>
      <c r="AU232" s="672">
        <v>0</v>
      </c>
      <c r="AW232" s="327"/>
      <c r="AX232" s="696"/>
      <c r="AY232" s="327"/>
      <c r="AZ232" s="150"/>
      <c r="BB232" s="675">
        <v>0</v>
      </c>
      <c r="BC232" s="676" t="e">
        <f t="shared" si="173"/>
        <v>#DIV/0!</v>
      </c>
      <c r="BD232" s="677" t="e">
        <f t="shared" si="174"/>
        <v>#DIV/0!</v>
      </c>
      <c r="BE232" s="658" t="e">
        <f t="shared" si="175"/>
        <v>#DIV/0!</v>
      </c>
      <c r="BF232" s="675">
        <v>0</v>
      </c>
      <c r="BG232" s="676" t="e">
        <f t="shared" si="176"/>
        <v>#DIV/0!</v>
      </c>
      <c r="BH232" s="677" t="e">
        <f t="shared" si="177"/>
        <v>#DIV/0!</v>
      </c>
      <c r="BI232" s="697" t="e">
        <f t="shared" si="178"/>
        <v>#DIV/0!</v>
      </c>
      <c r="BJ232" s="675">
        <v>0</v>
      </c>
      <c r="BK232" s="676" t="e">
        <f t="shared" si="179"/>
        <v>#DIV/0!</v>
      </c>
      <c r="BL232" s="677" t="e">
        <f t="shared" si="180"/>
        <v>#DIV/0!</v>
      </c>
      <c r="BM232" s="164" t="e">
        <f t="shared" si="181"/>
        <v>#DIV/0!</v>
      </c>
      <c r="BO232" s="669" t="e">
        <f t="shared" si="182"/>
        <v>#DIV/0!</v>
      </c>
      <c r="BP232" s="670" t="e">
        <f t="shared" si="195"/>
        <v>#DIV/0!</v>
      </c>
      <c r="BQ232" s="671" t="e">
        <f t="shared" si="183"/>
        <v>#DIV/0!</v>
      </c>
      <c r="BR232" s="681" t="e">
        <f t="shared" si="196"/>
        <v>#DIV/0!</v>
      </c>
      <c r="BS232" s="698" t="e">
        <f t="shared" si="184"/>
        <v>#DIV/0!</v>
      </c>
      <c r="BT232" s="683" t="e">
        <f t="shared" si="197"/>
        <v>#DIV/0!</v>
      </c>
      <c r="BV232" s="684" t="e">
        <f t="shared" si="185"/>
        <v>#DIV/0!</v>
      </c>
      <c r="BW232" s="685">
        <f t="shared" si="198"/>
        <v>0</v>
      </c>
      <c r="BX232" s="685" t="e">
        <f t="shared" si="199"/>
        <v>#DIV/0!</v>
      </c>
      <c r="BY232" s="149">
        <f t="shared" si="186"/>
        <v>1</v>
      </c>
      <c r="BZ232" s="686" t="e">
        <f t="shared" si="200"/>
        <v>#DIV/0!</v>
      </c>
      <c r="CI232" s="699">
        <f t="shared" si="187"/>
        <v>0</v>
      </c>
      <c r="CJ232" s="700">
        <f t="shared" si="188"/>
        <v>0</v>
      </c>
      <c r="CK232" s="700">
        <f t="shared" si="201"/>
        <v>0</v>
      </c>
      <c r="CL232" s="149">
        <v>1</v>
      </c>
      <c r="CM232" s="687">
        <f t="shared" si="202"/>
        <v>0</v>
      </c>
    </row>
    <row r="233" spans="2:98" s="11" customFormat="1">
      <c r="B233" s="688"/>
      <c r="C233" s="689">
        <v>199</v>
      </c>
      <c r="D233" s="690"/>
      <c r="E233" s="690"/>
      <c r="F233" s="691"/>
      <c r="G233" s="691"/>
      <c r="H233" s="692"/>
      <c r="I233" s="692"/>
      <c r="J233" s="692"/>
      <c r="K233" s="692"/>
      <c r="L233" s="692"/>
      <c r="M233" s="654"/>
      <c r="N233" s="654"/>
      <c r="O233" s="654"/>
      <c r="P233" s="654"/>
      <c r="Q233" s="654"/>
      <c r="R233" s="654"/>
      <c r="S233" s="654"/>
      <c r="T233" s="654">
        <f t="shared" si="203"/>
        <v>0</v>
      </c>
      <c r="U233" s="654">
        <f t="shared" si="204"/>
        <v>0</v>
      </c>
      <c r="V233" s="655" t="e">
        <f t="shared" si="22"/>
        <v>#DIV/0!</v>
      </c>
      <c r="W233" s="656"/>
      <c r="X233" s="657"/>
      <c r="Y233" s="658"/>
      <c r="Z233" s="659" t="e">
        <f t="shared" si="126"/>
        <v>#DIV/0!</v>
      </c>
      <c r="AB233" s="661" t="e">
        <f t="shared" si="189"/>
        <v>#DIV/0!</v>
      </c>
      <c r="AC233" s="241" t="e">
        <f>V233/(1-AD33)+N("This is a comment: cell U points to Cost+Int per Unit cell")</f>
        <v>#DIV/0!</v>
      </c>
      <c r="AD233" s="662" t="e">
        <f t="shared" si="190"/>
        <v>#DIV/0!</v>
      </c>
      <c r="AF233" s="663" t="e">
        <f t="shared" si="191"/>
        <v>#DIV/0!</v>
      </c>
      <c r="AG233" s="664" t="e">
        <f t="shared" si="192"/>
        <v>#DIV/0!</v>
      </c>
      <c r="AH233" s="664" t="e">
        <f t="shared" si="193"/>
        <v>#DIV/0!</v>
      </c>
      <c r="AJ233" s="693" t="e">
        <f t="shared" si="172"/>
        <v>#DIV/0!</v>
      </c>
      <c r="AK233" s="656"/>
      <c r="AL233" s="327"/>
      <c r="AM233" s="150"/>
      <c r="AO233" s="694"/>
      <c r="AP233" s="668" t="e">
        <f t="shared" si="194"/>
        <v>#DIV/0!</v>
      </c>
      <c r="AR233" s="669">
        <v>0</v>
      </c>
      <c r="AS233" s="670">
        <v>0</v>
      </c>
      <c r="AT233" s="671">
        <v>0</v>
      </c>
      <c r="AU233" s="672">
        <v>0</v>
      </c>
      <c r="AW233" s="327"/>
      <c r="AX233" s="696"/>
      <c r="AY233" s="327"/>
      <c r="AZ233" s="150"/>
      <c r="BB233" s="675">
        <v>0</v>
      </c>
      <c r="BC233" s="676" t="e">
        <f t="shared" si="173"/>
        <v>#DIV/0!</v>
      </c>
      <c r="BD233" s="677" t="e">
        <f t="shared" si="174"/>
        <v>#DIV/0!</v>
      </c>
      <c r="BE233" s="658" t="e">
        <f t="shared" si="175"/>
        <v>#DIV/0!</v>
      </c>
      <c r="BF233" s="675">
        <v>0</v>
      </c>
      <c r="BG233" s="676" t="e">
        <f t="shared" si="176"/>
        <v>#DIV/0!</v>
      </c>
      <c r="BH233" s="677" t="e">
        <f t="shared" si="177"/>
        <v>#DIV/0!</v>
      </c>
      <c r="BI233" s="697" t="e">
        <f t="shared" si="178"/>
        <v>#DIV/0!</v>
      </c>
      <c r="BJ233" s="675">
        <v>0</v>
      </c>
      <c r="BK233" s="676" t="e">
        <f t="shared" si="179"/>
        <v>#DIV/0!</v>
      </c>
      <c r="BL233" s="677" t="e">
        <f t="shared" si="180"/>
        <v>#DIV/0!</v>
      </c>
      <c r="BM233" s="164" t="e">
        <f t="shared" si="181"/>
        <v>#DIV/0!</v>
      </c>
      <c r="BO233" s="669" t="e">
        <f t="shared" si="182"/>
        <v>#DIV/0!</v>
      </c>
      <c r="BP233" s="670" t="e">
        <f t="shared" si="195"/>
        <v>#DIV/0!</v>
      </c>
      <c r="BQ233" s="671" t="e">
        <f t="shared" si="183"/>
        <v>#DIV/0!</v>
      </c>
      <c r="BR233" s="681" t="e">
        <f t="shared" si="196"/>
        <v>#DIV/0!</v>
      </c>
      <c r="BS233" s="698" t="e">
        <f t="shared" si="184"/>
        <v>#DIV/0!</v>
      </c>
      <c r="BT233" s="683" t="e">
        <f t="shared" si="197"/>
        <v>#DIV/0!</v>
      </c>
      <c r="BV233" s="684" t="e">
        <f t="shared" si="185"/>
        <v>#DIV/0!</v>
      </c>
      <c r="BW233" s="685">
        <f t="shared" si="198"/>
        <v>0</v>
      </c>
      <c r="BX233" s="685" t="e">
        <f t="shared" si="199"/>
        <v>#DIV/0!</v>
      </c>
      <c r="BY233" s="149">
        <f t="shared" si="186"/>
        <v>1</v>
      </c>
      <c r="BZ233" s="686" t="e">
        <f t="shared" si="200"/>
        <v>#DIV/0!</v>
      </c>
      <c r="CI233" s="699">
        <f t="shared" si="187"/>
        <v>0</v>
      </c>
      <c r="CJ233" s="700">
        <f t="shared" si="188"/>
        <v>0</v>
      </c>
      <c r="CK233" s="700">
        <f t="shared" si="201"/>
        <v>0</v>
      </c>
      <c r="CL233" s="149">
        <v>1</v>
      </c>
      <c r="CM233" s="687">
        <f t="shared" si="202"/>
        <v>0</v>
      </c>
    </row>
    <row r="234" spans="2:98" s="11" customFormat="1">
      <c r="B234" s="688"/>
      <c r="C234" s="689">
        <v>200</v>
      </c>
      <c r="D234" s="690"/>
      <c r="E234" s="690"/>
      <c r="F234" s="691"/>
      <c r="G234" s="691"/>
      <c r="H234" s="692"/>
      <c r="I234" s="692"/>
      <c r="J234" s="692"/>
      <c r="K234" s="692"/>
      <c r="L234" s="692"/>
      <c r="M234" s="654"/>
      <c r="N234" s="654"/>
      <c r="O234" s="654"/>
      <c r="P234" s="654"/>
      <c r="Q234" s="654"/>
      <c r="R234" s="654"/>
      <c r="S234" s="654"/>
      <c r="T234" s="654">
        <f t="shared" si="203"/>
        <v>0</v>
      </c>
      <c r="U234" s="654">
        <f t="shared" si="204"/>
        <v>0</v>
      </c>
      <c r="V234" s="655" t="e">
        <f t="shared" si="22"/>
        <v>#DIV/0!</v>
      </c>
      <c r="W234" s="656"/>
      <c r="X234" s="657"/>
      <c r="Y234" s="658"/>
      <c r="Z234" s="659" t="e">
        <f t="shared" si="126"/>
        <v>#DIV/0!</v>
      </c>
      <c r="AB234" s="661" t="e">
        <f t="shared" si="189"/>
        <v>#DIV/0!</v>
      </c>
      <c r="AC234" s="241" t="e">
        <f>V234/(1-AD33)+N("This is a comment: cell U points to Cost+Int per Unit cell")</f>
        <v>#DIV/0!</v>
      </c>
      <c r="AD234" s="662" t="e">
        <f t="shared" si="190"/>
        <v>#DIV/0!</v>
      </c>
      <c r="AF234" s="663" t="e">
        <f t="shared" si="191"/>
        <v>#DIV/0!</v>
      </c>
      <c r="AG234" s="664" t="e">
        <f t="shared" si="192"/>
        <v>#DIV/0!</v>
      </c>
      <c r="AH234" s="664" t="e">
        <f t="shared" si="193"/>
        <v>#DIV/0!</v>
      </c>
      <c r="AJ234" s="693" t="e">
        <f t="shared" si="172"/>
        <v>#DIV/0!</v>
      </c>
      <c r="AK234" s="656"/>
      <c r="AL234" s="327"/>
      <c r="AM234" s="150"/>
      <c r="AO234" s="694"/>
      <c r="AP234" s="668" t="e">
        <f t="shared" si="194"/>
        <v>#DIV/0!</v>
      </c>
      <c r="AR234" s="669">
        <v>0</v>
      </c>
      <c r="AS234" s="670">
        <v>0</v>
      </c>
      <c r="AT234" s="671">
        <v>0</v>
      </c>
      <c r="AU234" s="672">
        <v>0</v>
      </c>
      <c r="AW234" s="327"/>
      <c r="AX234" s="696"/>
      <c r="AY234" s="327"/>
      <c r="AZ234" s="150"/>
      <c r="BB234" s="675">
        <v>0</v>
      </c>
      <c r="BC234" s="676" t="e">
        <f t="shared" si="173"/>
        <v>#DIV/0!</v>
      </c>
      <c r="BD234" s="677" t="e">
        <f t="shared" si="174"/>
        <v>#DIV/0!</v>
      </c>
      <c r="BE234" s="658" t="e">
        <f t="shared" si="175"/>
        <v>#DIV/0!</v>
      </c>
      <c r="BF234" s="675">
        <v>0</v>
      </c>
      <c r="BG234" s="676" t="e">
        <f t="shared" si="176"/>
        <v>#DIV/0!</v>
      </c>
      <c r="BH234" s="677" t="e">
        <f t="shared" si="177"/>
        <v>#DIV/0!</v>
      </c>
      <c r="BI234" s="697" t="e">
        <f t="shared" si="178"/>
        <v>#DIV/0!</v>
      </c>
      <c r="BJ234" s="675">
        <v>0</v>
      </c>
      <c r="BK234" s="676" t="e">
        <f t="shared" si="179"/>
        <v>#DIV/0!</v>
      </c>
      <c r="BL234" s="677" t="e">
        <f t="shared" si="180"/>
        <v>#DIV/0!</v>
      </c>
      <c r="BM234" s="164" t="e">
        <f t="shared" si="181"/>
        <v>#DIV/0!</v>
      </c>
      <c r="BO234" s="669" t="e">
        <f t="shared" si="182"/>
        <v>#DIV/0!</v>
      </c>
      <c r="BP234" s="670" t="e">
        <f t="shared" si="195"/>
        <v>#DIV/0!</v>
      </c>
      <c r="BQ234" s="671" t="e">
        <f t="shared" si="183"/>
        <v>#DIV/0!</v>
      </c>
      <c r="BR234" s="681" t="e">
        <f t="shared" si="196"/>
        <v>#DIV/0!</v>
      </c>
      <c r="BS234" s="698" t="e">
        <f t="shared" si="184"/>
        <v>#DIV/0!</v>
      </c>
      <c r="BT234" s="683" t="e">
        <f t="shared" si="197"/>
        <v>#DIV/0!</v>
      </c>
      <c r="BV234" s="684" t="e">
        <f t="shared" si="185"/>
        <v>#DIV/0!</v>
      </c>
      <c r="BW234" s="685">
        <f t="shared" si="198"/>
        <v>0</v>
      </c>
      <c r="BX234" s="685" t="e">
        <f t="shared" si="199"/>
        <v>#DIV/0!</v>
      </c>
      <c r="BY234" s="149">
        <f t="shared" si="186"/>
        <v>1</v>
      </c>
      <c r="BZ234" s="686" t="e">
        <f t="shared" si="200"/>
        <v>#DIV/0!</v>
      </c>
      <c r="CI234" s="699">
        <f t="shared" si="187"/>
        <v>0</v>
      </c>
      <c r="CJ234" s="700">
        <f t="shared" si="188"/>
        <v>0</v>
      </c>
      <c r="CK234" s="700">
        <f t="shared" si="201"/>
        <v>0</v>
      </c>
      <c r="CL234" s="149">
        <v>1</v>
      </c>
      <c r="CM234" s="687">
        <f t="shared" si="202"/>
        <v>0</v>
      </c>
    </row>
    <row r="235" spans="2:98" s="11" customFormat="1">
      <c r="B235" s="688"/>
      <c r="C235" s="689">
        <v>201</v>
      </c>
      <c r="D235" s="690"/>
      <c r="E235" s="651"/>
      <c r="F235" s="691"/>
      <c r="G235" s="691"/>
      <c r="H235" s="692"/>
      <c r="I235" s="692"/>
      <c r="J235" s="692"/>
      <c r="K235" s="692"/>
      <c r="L235" s="692"/>
      <c r="M235" s="654"/>
      <c r="N235" s="654"/>
      <c r="O235" s="654"/>
      <c r="P235" s="654"/>
      <c r="Q235" s="654"/>
      <c r="R235" s="654"/>
      <c r="S235" s="654"/>
      <c r="T235" s="654">
        <f t="shared" si="203"/>
        <v>0</v>
      </c>
      <c r="U235" s="654">
        <f t="shared" si="204"/>
        <v>0</v>
      </c>
      <c r="V235" s="655" t="e">
        <f t="shared" si="22"/>
        <v>#DIV/0!</v>
      </c>
      <c r="W235" s="656"/>
      <c r="X235" s="657"/>
      <c r="Y235" s="658"/>
      <c r="Z235" s="659" t="e">
        <f t="shared" si="126"/>
        <v>#DIV/0!</v>
      </c>
      <c r="AB235" s="661" t="e">
        <f t="shared" si="189"/>
        <v>#DIV/0!</v>
      </c>
      <c r="AC235" s="241" t="e">
        <f>V235/(1-AD33)+N("This is a comment: cell U points to Cost+Int per Unit cell")</f>
        <v>#DIV/0!</v>
      </c>
      <c r="AD235" s="662" t="e">
        <f t="shared" si="190"/>
        <v>#DIV/0!</v>
      </c>
      <c r="AF235" s="663" t="e">
        <f t="shared" si="191"/>
        <v>#DIV/0!</v>
      </c>
      <c r="AG235" s="664" t="e">
        <f t="shared" si="192"/>
        <v>#DIV/0!</v>
      </c>
      <c r="AH235" s="664" t="e">
        <f t="shared" si="193"/>
        <v>#DIV/0!</v>
      </c>
      <c r="AJ235" s="693" t="e">
        <f t="shared" si="172"/>
        <v>#DIV/0!</v>
      </c>
      <c r="AK235" s="656"/>
      <c r="AL235" s="327"/>
      <c r="AM235" s="150"/>
      <c r="AO235" s="694"/>
      <c r="AP235" s="668" t="e">
        <f t="shared" si="194"/>
        <v>#DIV/0!</v>
      </c>
      <c r="AR235" s="669">
        <v>0</v>
      </c>
      <c r="AS235" s="670">
        <v>0</v>
      </c>
      <c r="AT235" s="671">
        <v>0</v>
      </c>
      <c r="AU235" s="672">
        <v>0</v>
      </c>
      <c r="AW235" s="327"/>
      <c r="AX235" s="696"/>
      <c r="AY235" s="327"/>
      <c r="AZ235" s="150"/>
      <c r="BB235" s="675">
        <v>0</v>
      </c>
      <c r="BC235" s="676" t="e">
        <f t="shared" si="173"/>
        <v>#DIV/0!</v>
      </c>
      <c r="BD235" s="677" t="e">
        <f t="shared" si="174"/>
        <v>#DIV/0!</v>
      </c>
      <c r="BE235" s="658" t="e">
        <f t="shared" si="175"/>
        <v>#DIV/0!</v>
      </c>
      <c r="BF235" s="675">
        <v>0</v>
      </c>
      <c r="BG235" s="676" t="e">
        <f t="shared" si="176"/>
        <v>#DIV/0!</v>
      </c>
      <c r="BH235" s="677" t="e">
        <f t="shared" si="177"/>
        <v>#DIV/0!</v>
      </c>
      <c r="BI235" s="697" t="e">
        <f t="shared" si="178"/>
        <v>#DIV/0!</v>
      </c>
      <c r="BJ235" s="675">
        <v>0</v>
      </c>
      <c r="BK235" s="676" t="e">
        <f t="shared" si="179"/>
        <v>#DIV/0!</v>
      </c>
      <c r="BL235" s="677" t="e">
        <f t="shared" si="180"/>
        <v>#DIV/0!</v>
      </c>
      <c r="BM235" s="164" t="e">
        <f t="shared" si="181"/>
        <v>#DIV/0!</v>
      </c>
      <c r="BO235" s="669" t="e">
        <f t="shared" si="182"/>
        <v>#DIV/0!</v>
      </c>
      <c r="BP235" s="670" t="e">
        <f t="shared" si="195"/>
        <v>#DIV/0!</v>
      </c>
      <c r="BQ235" s="671" t="e">
        <f t="shared" si="183"/>
        <v>#DIV/0!</v>
      </c>
      <c r="BR235" s="681" t="e">
        <f t="shared" si="196"/>
        <v>#DIV/0!</v>
      </c>
      <c r="BS235" s="698" t="e">
        <f t="shared" si="184"/>
        <v>#DIV/0!</v>
      </c>
      <c r="BT235" s="683" t="e">
        <f t="shared" si="197"/>
        <v>#DIV/0!</v>
      </c>
      <c r="BV235" s="684" t="e">
        <f t="shared" si="185"/>
        <v>#DIV/0!</v>
      </c>
      <c r="BW235" s="685">
        <f t="shared" si="198"/>
        <v>0</v>
      </c>
      <c r="BX235" s="685" t="e">
        <f t="shared" si="199"/>
        <v>#DIV/0!</v>
      </c>
      <c r="BY235" s="149">
        <f t="shared" si="186"/>
        <v>1</v>
      </c>
      <c r="BZ235" s="686" t="e">
        <f t="shared" si="200"/>
        <v>#DIV/0!</v>
      </c>
      <c r="CI235" s="699">
        <f t="shared" si="187"/>
        <v>0</v>
      </c>
      <c r="CJ235" s="700">
        <f t="shared" si="188"/>
        <v>0</v>
      </c>
      <c r="CK235" s="700">
        <f t="shared" si="201"/>
        <v>0</v>
      </c>
      <c r="CL235" s="149">
        <v>1</v>
      </c>
      <c r="CM235" s="687">
        <f t="shared" si="202"/>
        <v>0</v>
      </c>
    </row>
    <row r="236" spans="2:98" s="11" customFormat="1">
      <c r="B236" s="688"/>
      <c r="C236" s="689">
        <v>202</v>
      </c>
      <c r="D236" s="690"/>
      <c r="E236" s="690"/>
      <c r="F236" s="691"/>
      <c r="G236" s="691"/>
      <c r="H236" s="692"/>
      <c r="I236" s="692"/>
      <c r="J236" s="692"/>
      <c r="K236" s="692"/>
      <c r="L236" s="692"/>
      <c r="M236" s="701"/>
      <c r="N236" s="701"/>
      <c r="O236" s="701"/>
      <c r="P236" s="701"/>
      <c r="Q236" s="701"/>
      <c r="R236" s="701"/>
      <c r="S236" s="701"/>
      <c r="T236" s="701">
        <f t="shared" si="203"/>
        <v>0</v>
      </c>
      <c r="U236" s="701">
        <f t="shared" si="204"/>
        <v>0</v>
      </c>
      <c r="V236" s="702" t="e">
        <f t="shared" si="22"/>
        <v>#DIV/0!</v>
      </c>
      <c r="W236" s="703"/>
      <c r="X236" s="657"/>
      <c r="Y236" s="704"/>
      <c r="Z236" s="659" t="e">
        <f t="shared" si="126"/>
        <v>#DIV/0!</v>
      </c>
      <c r="AB236" s="661" t="e">
        <f t="shared" si="189"/>
        <v>#DIV/0!</v>
      </c>
      <c r="AC236" s="241" t="e">
        <f>V236/(1-AD33)+N("This is a comment: cell U points to Cost+Int per Unit cell")</f>
        <v>#DIV/0!</v>
      </c>
      <c r="AD236" s="662" t="e">
        <f t="shared" si="190"/>
        <v>#DIV/0!</v>
      </c>
      <c r="AF236" s="663" t="e">
        <f t="shared" si="191"/>
        <v>#DIV/0!</v>
      </c>
      <c r="AG236" s="664" t="e">
        <f t="shared" si="192"/>
        <v>#DIV/0!</v>
      </c>
      <c r="AH236" s="664" t="e">
        <f t="shared" si="193"/>
        <v>#DIV/0!</v>
      </c>
      <c r="AJ236" s="693" t="e">
        <f t="shared" si="172"/>
        <v>#DIV/0!</v>
      </c>
      <c r="AK236" s="703"/>
      <c r="AL236" s="327"/>
      <c r="AM236" s="150"/>
      <c r="AO236" s="694"/>
      <c r="AP236" s="668" t="e">
        <f t="shared" si="194"/>
        <v>#DIV/0!</v>
      </c>
      <c r="AR236" s="669">
        <v>0</v>
      </c>
      <c r="AS236" s="670">
        <v>0</v>
      </c>
      <c r="AT236" s="671">
        <v>0</v>
      </c>
      <c r="AU236" s="672">
        <v>0</v>
      </c>
      <c r="AW236" s="327"/>
      <c r="AX236" s="696"/>
      <c r="AY236" s="327"/>
      <c r="AZ236" s="150"/>
      <c r="BB236" s="705">
        <v>0</v>
      </c>
      <c r="BC236" s="676" t="e">
        <f t="shared" si="173"/>
        <v>#DIV/0!</v>
      </c>
      <c r="BD236" s="706" t="e">
        <f t="shared" si="174"/>
        <v>#DIV/0!</v>
      </c>
      <c r="BE236" s="704" t="e">
        <f t="shared" si="175"/>
        <v>#DIV/0!</v>
      </c>
      <c r="BF236" s="705">
        <v>0</v>
      </c>
      <c r="BG236" s="676" t="e">
        <f t="shared" si="176"/>
        <v>#DIV/0!</v>
      </c>
      <c r="BH236" s="706" t="e">
        <f t="shared" si="177"/>
        <v>#DIV/0!</v>
      </c>
      <c r="BI236" s="707" t="e">
        <f t="shared" si="178"/>
        <v>#DIV/0!</v>
      </c>
      <c r="BJ236" s="675">
        <v>0</v>
      </c>
      <c r="BK236" s="676" t="e">
        <f t="shared" si="179"/>
        <v>#DIV/0!</v>
      </c>
      <c r="BL236" s="677" t="e">
        <f t="shared" si="180"/>
        <v>#DIV/0!</v>
      </c>
      <c r="BM236" s="164" t="e">
        <f t="shared" si="181"/>
        <v>#DIV/0!</v>
      </c>
      <c r="BO236" s="708" t="e">
        <f t="shared" si="182"/>
        <v>#DIV/0!</v>
      </c>
      <c r="BP236" s="670" t="e">
        <f t="shared" si="195"/>
        <v>#DIV/0!</v>
      </c>
      <c r="BQ236" s="709" t="e">
        <f t="shared" si="183"/>
        <v>#DIV/0!</v>
      </c>
      <c r="BR236" s="681" t="e">
        <f t="shared" si="196"/>
        <v>#DIV/0!</v>
      </c>
      <c r="BS236" s="710" t="e">
        <f t="shared" si="184"/>
        <v>#DIV/0!</v>
      </c>
      <c r="BT236" s="683" t="e">
        <f t="shared" si="197"/>
        <v>#DIV/0!</v>
      </c>
      <c r="BV236" s="684" t="e">
        <f t="shared" si="185"/>
        <v>#DIV/0!</v>
      </c>
      <c r="BW236" s="685">
        <f t="shared" si="198"/>
        <v>0</v>
      </c>
      <c r="BX236" s="685" t="e">
        <f t="shared" si="199"/>
        <v>#DIV/0!</v>
      </c>
      <c r="BY236" s="149">
        <f t="shared" si="186"/>
        <v>1</v>
      </c>
      <c r="BZ236" s="686" t="e">
        <f t="shared" si="200"/>
        <v>#DIV/0!</v>
      </c>
      <c r="CI236" s="699">
        <f t="shared" si="187"/>
        <v>0</v>
      </c>
      <c r="CJ236" s="700">
        <f t="shared" si="188"/>
        <v>0</v>
      </c>
      <c r="CK236" s="700">
        <f t="shared" si="201"/>
        <v>0</v>
      </c>
      <c r="CL236" s="149">
        <v>1</v>
      </c>
      <c r="CM236" s="687">
        <f t="shared" si="202"/>
        <v>0</v>
      </c>
    </row>
    <row r="237" spans="2:98" s="11" customFormat="1">
      <c r="B237" s="688"/>
      <c r="C237" s="689">
        <v>203</v>
      </c>
      <c r="D237" s="690"/>
      <c r="E237" s="690"/>
      <c r="F237" s="691"/>
      <c r="G237" s="691"/>
      <c r="H237" s="692"/>
      <c r="I237" s="692"/>
      <c r="J237" s="692"/>
      <c r="K237" s="692"/>
      <c r="L237" s="692"/>
      <c r="M237" s="701"/>
      <c r="N237" s="701"/>
      <c r="O237" s="701"/>
      <c r="P237" s="701"/>
      <c r="Q237" s="701"/>
      <c r="R237" s="701"/>
      <c r="S237" s="701"/>
      <c r="T237" s="701">
        <f t="shared" si="203"/>
        <v>0</v>
      </c>
      <c r="U237" s="701">
        <f t="shared" si="204"/>
        <v>0</v>
      </c>
      <c r="V237" s="702" t="e">
        <f t="shared" si="22"/>
        <v>#DIV/0!</v>
      </c>
      <c r="W237" s="703"/>
      <c r="X237" s="657"/>
      <c r="Y237" s="704"/>
      <c r="Z237" s="659" t="e">
        <f t="shared" si="126"/>
        <v>#DIV/0!</v>
      </c>
      <c r="AB237" s="661" t="e">
        <f t="shared" si="189"/>
        <v>#DIV/0!</v>
      </c>
      <c r="AC237" s="241" t="e">
        <f>V237/(1-AD33)+N("This is a comment: cell U points to Cost+Int per Unit cell")</f>
        <v>#DIV/0!</v>
      </c>
      <c r="AD237" s="662" t="e">
        <f t="shared" si="190"/>
        <v>#DIV/0!</v>
      </c>
      <c r="AF237" s="663" t="e">
        <f t="shared" si="191"/>
        <v>#DIV/0!</v>
      </c>
      <c r="AG237" s="664" t="e">
        <f t="shared" si="192"/>
        <v>#DIV/0!</v>
      </c>
      <c r="AH237" s="664" t="e">
        <f t="shared" si="193"/>
        <v>#DIV/0!</v>
      </c>
      <c r="AJ237" s="693" t="e">
        <f t="shared" si="172"/>
        <v>#DIV/0!</v>
      </c>
      <c r="AK237" s="703"/>
      <c r="AL237" s="327"/>
      <c r="AM237" s="150"/>
      <c r="AO237" s="694"/>
      <c r="AP237" s="668" t="e">
        <f t="shared" si="194"/>
        <v>#DIV/0!</v>
      </c>
      <c r="AR237" s="669">
        <v>0</v>
      </c>
      <c r="AS237" s="670">
        <v>0</v>
      </c>
      <c r="AT237" s="671">
        <v>0</v>
      </c>
      <c r="AU237" s="672">
        <v>0</v>
      </c>
      <c r="AW237" s="327"/>
      <c r="AX237" s="696"/>
      <c r="AY237" s="327"/>
      <c r="AZ237" s="150"/>
      <c r="BB237" s="705">
        <v>0</v>
      </c>
      <c r="BC237" s="676" t="e">
        <f t="shared" si="173"/>
        <v>#DIV/0!</v>
      </c>
      <c r="BD237" s="706" t="e">
        <f t="shared" si="174"/>
        <v>#DIV/0!</v>
      </c>
      <c r="BE237" s="704" t="e">
        <f t="shared" si="175"/>
        <v>#DIV/0!</v>
      </c>
      <c r="BF237" s="705">
        <v>0</v>
      </c>
      <c r="BG237" s="676" t="e">
        <f t="shared" si="176"/>
        <v>#DIV/0!</v>
      </c>
      <c r="BH237" s="706" t="e">
        <f t="shared" si="177"/>
        <v>#DIV/0!</v>
      </c>
      <c r="BI237" s="707" t="e">
        <f t="shared" si="178"/>
        <v>#DIV/0!</v>
      </c>
      <c r="BJ237" s="675">
        <v>0</v>
      </c>
      <c r="BK237" s="676" t="e">
        <f t="shared" si="179"/>
        <v>#DIV/0!</v>
      </c>
      <c r="BL237" s="677" t="e">
        <f t="shared" si="180"/>
        <v>#DIV/0!</v>
      </c>
      <c r="BM237" s="164" t="e">
        <f t="shared" si="181"/>
        <v>#DIV/0!</v>
      </c>
      <c r="BO237" s="708" t="e">
        <f t="shared" si="182"/>
        <v>#DIV/0!</v>
      </c>
      <c r="BP237" s="670" t="e">
        <f t="shared" si="195"/>
        <v>#DIV/0!</v>
      </c>
      <c r="BQ237" s="709" t="e">
        <f t="shared" si="183"/>
        <v>#DIV/0!</v>
      </c>
      <c r="BR237" s="681" t="e">
        <f t="shared" si="196"/>
        <v>#DIV/0!</v>
      </c>
      <c r="BS237" s="710" t="e">
        <f t="shared" si="184"/>
        <v>#DIV/0!</v>
      </c>
      <c r="BT237" s="683" t="e">
        <f t="shared" si="197"/>
        <v>#DIV/0!</v>
      </c>
      <c r="BV237" s="684" t="e">
        <f t="shared" si="185"/>
        <v>#DIV/0!</v>
      </c>
      <c r="BW237" s="685">
        <f t="shared" si="198"/>
        <v>0</v>
      </c>
      <c r="BX237" s="685" t="e">
        <f t="shared" si="199"/>
        <v>#DIV/0!</v>
      </c>
      <c r="BY237" s="149">
        <f t="shared" si="186"/>
        <v>1</v>
      </c>
      <c r="BZ237" s="686" t="e">
        <f t="shared" si="200"/>
        <v>#DIV/0!</v>
      </c>
      <c r="CI237" s="699">
        <f t="shared" si="187"/>
        <v>0</v>
      </c>
      <c r="CJ237" s="700">
        <f t="shared" si="188"/>
        <v>0</v>
      </c>
      <c r="CK237" s="700">
        <f t="shared" si="201"/>
        <v>0</v>
      </c>
      <c r="CL237" s="149">
        <v>1</v>
      </c>
      <c r="CM237" s="687">
        <f t="shared" si="202"/>
        <v>0</v>
      </c>
    </row>
    <row r="238" spans="2:98" s="11" customFormat="1" ht="16.5" thickBot="1">
      <c r="B238" s="713"/>
      <c r="C238" s="714">
        <v>204</v>
      </c>
      <c r="D238" s="715"/>
      <c r="E238" s="716"/>
      <c r="F238" s="717"/>
      <c r="G238" s="717"/>
      <c r="H238" s="718"/>
      <c r="I238" s="719"/>
      <c r="J238" s="719"/>
      <c r="K238" s="719"/>
      <c r="L238" s="718"/>
      <c r="M238" s="720"/>
      <c r="N238" s="720"/>
      <c r="O238" s="720"/>
      <c r="P238" s="720"/>
      <c r="Q238" s="720"/>
      <c r="R238" s="720"/>
      <c r="S238" s="720"/>
      <c r="T238" s="720">
        <f t="shared" si="20"/>
        <v>0</v>
      </c>
      <c r="U238" s="720">
        <f t="shared" si="21"/>
        <v>0</v>
      </c>
      <c r="V238" s="721" t="e">
        <f t="shared" si="22"/>
        <v>#DIV/0!</v>
      </c>
      <c r="W238" s="656"/>
      <c r="X238" s="722"/>
      <c r="Y238" s="722"/>
      <c r="Z238" s="723" t="e">
        <f t="shared" si="126"/>
        <v>#DIV/0!</v>
      </c>
      <c r="AB238" s="724" t="e">
        <f t="shared" si="189"/>
        <v>#DIV/0!</v>
      </c>
      <c r="AC238" s="260" t="e">
        <f>V238/(1-AD33)+N("This is a comment: cell U points to Cost+Int per Unit cell")</f>
        <v>#DIV/0!</v>
      </c>
      <c r="AD238" s="725" t="e">
        <f t="shared" si="190"/>
        <v>#DIV/0!</v>
      </c>
      <c r="AF238" s="726" t="e">
        <f t="shared" si="191"/>
        <v>#DIV/0!</v>
      </c>
      <c r="AG238" s="664" t="e">
        <f t="shared" si="192"/>
        <v>#DIV/0!</v>
      </c>
      <c r="AH238" s="664" t="e">
        <f t="shared" si="193"/>
        <v>#DIV/0!</v>
      </c>
      <c r="AJ238" s="727" t="e">
        <f t="shared" si="172"/>
        <v>#DIV/0!</v>
      </c>
      <c r="AK238" s="656"/>
      <c r="AL238" s="728"/>
      <c r="AM238" s="185"/>
      <c r="AO238" s="729"/>
      <c r="AP238" s="730" t="e">
        <f t="shared" si="194"/>
        <v>#DIV/0!</v>
      </c>
      <c r="AR238" s="669">
        <v>0</v>
      </c>
      <c r="AS238" s="670">
        <v>0</v>
      </c>
      <c r="AT238" s="671">
        <v>0</v>
      </c>
      <c r="AU238" s="672">
        <v>0</v>
      </c>
      <c r="AW238" s="728"/>
      <c r="AX238" s="731"/>
      <c r="AY238" s="728"/>
      <c r="AZ238" s="185"/>
      <c r="BB238" s="732">
        <v>0</v>
      </c>
      <c r="BC238" s="733" t="e">
        <f t="shared" si="173"/>
        <v>#DIV/0!</v>
      </c>
      <c r="BD238" s="734" t="e">
        <f t="shared" si="174"/>
        <v>#DIV/0!</v>
      </c>
      <c r="BE238" s="722" t="e">
        <f t="shared" si="175"/>
        <v>#DIV/0!</v>
      </c>
      <c r="BF238" s="732">
        <v>0</v>
      </c>
      <c r="BG238" s="735" t="e">
        <f t="shared" si="176"/>
        <v>#DIV/0!</v>
      </c>
      <c r="BH238" s="734" t="e">
        <f t="shared" si="177"/>
        <v>#DIV/0!</v>
      </c>
      <c r="BI238" s="736" t="e">
        <f t="shared" si="178"/>
        <v>#DIV/0!</v>
      </c>
      <c r="BJ238" s="732">
        <v>0</v>
      </c>
      <c r="BK238" s="733" t="e">
        <f t="shared" si="179"/>
        <v>#DIV/0!</v>
      </c>
      <c r="BL238" s="734" t="e">
        <f t="shared" si="180"/>
        <v>#DIV/0!</v>
      </c>
      <c r="BM238" s="737" t="e">
        <f t="shared" si="181"/>
        <v>#DIV/0!</v>
      </c>
      <c r="BO238" s="738" t="e">
        <f t="shared" si="182"/>
        <v>#DIV/0!</v>
      </c>
      <c r="BP238" s="739" t="e">
        <f t="shared" si="195"/>
        <v>#DIV/0!</v>
      </c>
      <c r="BQ238" s="740" t="e">
        <f t="shared" si="183"/>
        <v>#DIV/0!</v>
      </c>
      <c r="BR238" s="741" t="e">
        <f t="shared" si="196"/>
        <v>#DIV/0!</v>
      </c>
      <c r="BS238" s="742" t="e">
        <f t="shared" si="184"/>
        <v>#DIV/0!</v>
      </c>
      <c r="BT238" s="743" t="e">
        <f t="shared" si="197"/>
        <v>#DIV/0!</v>
      </c>
      <c r="BV238" s="744" t="e">
        <f t="shared" si="185"/>
        <v>#DIV/0!</v>
      </c>
      <c r="BW238" s="745">
        <f t="shared" si="198"/>
        <v>0</v>
      </c>
      <c r="BX238" s="745" t="e">
        <f t="shared" si="199"/>
        <v>#DIV/0!</v>
      </c>
      <c r="BY238" s="333">
        <f t="shared" si="186"/>
        <v>1</v>
      </c>
      <c r="BZ238" s="746" t="e">
        <f t="shared" si="200"/>
        <v>#DIV/0!</v>
      </c>
      <c r="CI238" s="747">
        <f t="shared" si="187"/>
        <v>0</v>
      </c>
      <c r="CJ238" s="748">
        <f t="shared" si="188"/>
        <v>0</v>
      </c>
      <c r="CK238" s="748">
        <f t="shared" si="62"/>
        <v>0</v>
      </c>
      <c r="CL238" s="149">
        <v>1</v>
      </c>
      <c r="CM238" s="687">
        <f t="shared" si="202"/>
        <v>0</v>
      </c>
    </row>
    <row r="239" spans="2:98" s="368" customFormat="1">
      <c r="B239" s="367"/>
      <c r="C239" s="550"/>
      <c r="W239"/>
      <c r="AF239" s="749"/>
      <c r="AK239"/>
      <c r="AR239" s="750"/>
      <c r="AS239" s="750"/>
      <c r="AW239" s="367"/>
      <c r="AX239" s="367"/>
      <c r="AY239" s="367"/>
      <c r="AZ239" s="367"/>
      <c r="BA239" s="367"/>
      <c r="BG239" s="751"/>
      <c r="CS239" s="367"/>
    </row>
    <row r="240" spans="2:98" s="368" customFormat="1">
      <c r="B240" s="367"/>
      <c r="W240"/>
      <c r="AK240"/>
      <c r="AR240" s="750"/>
      <c r="AS240" s="750"/>
      <c r="AW240" s="367"/>
      <c r="AX240" s="367"/>
      <c r="AY240" s="367"/>
      <c r="AZ240" s="367"/>
      <c r="BA240" s="367"/>
      <c r="CS240" s="367"/>
    </row>
    <row r="241" spans="2:97" s="368" customFormat="1">
      <c r="B241" s="367"/>
      <c r="W241"/>
      <c r="AK241"/>
      <c r="AW241" s="367"/>
      <c r="AX241" s="367"/>
      <c r="AY241" s="367"/>
      <c r="AZ241" s="367"/>
      <c r="BA241" s="367"/>
      <c r="CS241" s="367"/>
    </row>
    <row r="243" spans="2:97">
      <c r="X243" s="368" t="s">
        <v>138</v>
      </c>
      <c r="AR243" s="560"/>
    </row>
    <row r="244" spans="2:97">
      <c r="X244" s="368" t="s">
        <v>139</v>
      </c>
      <c r="AR244" s="432"/>
    </row>
    <row r="245" spans="2:97">
      <c r="X245" s="368" t="s">
        <v>140</v>
      </c>
      <c r="AR245" s="518"/>
    </row>
    <row r="246" spans="2:97">
      <c r="AR246" s="518"/>
    </row>
    <row r="247" spans="2:97">
      <c r="AR247" s="518"/>
    </row>
    <row r="248" spans="2:97">
      <c r="AR248" s="518"/>
    </row>
    <row r="249" spans="2:97">
      <c r="AR249" s="518"/>
    </row>
    <row r="250" spans="2:97">
      <c r="AR250" s="518"/>
    </row>
    <row r="251" spans="2:97">
      <c r="AR251" s="518"/>
    </row>
    <row r="252" spans="2:97">
      <c r="AR252" s="518"/>
    </row>
    <row r="253" spans="2:97">
      <c r="AR253" s="518"/>
    </row>
  </sheetData>
  <mergeCells count="125">
    <mergeCell ref="BO33:BP33"/>
    <mergeCell ref="BQ33:BR33"/>
    <mergeCell ref="BS33:BT33"/>
    <mergeCell ref="BB33:BC33"/>
    <mergeCell ref="BD33:BE33"/>
    <mergeCell ref="BF33:BG33"/>
    <mergeCell ref="BH33:BI33"/>
    <mergeCell ref="BJ33:BK33"/>
    <mergeCell ref="BL33:BM33"/>
    <mergeCell ref="AJ33:AJ34"/>
    <mergeCell ref="AL33:AL34"/>
    <mergeCell ref="AM33:AM34"/>
    <mergeCell ref="AO33:AP33"/>
    <mergeCell ref="AR33:AS33"/>
    <mergeCell ref="AT33:AU33"/>
    <mergeCell ref="S33:S34"/>
    <mergeCell ref="T33:T34"/>
    <mergeCell ref="U33:V33"/>
    <mergeCell ref="X33:Y33"/>
    <mergeCell ref="AB33:AC33"/>
    <mergeCell ref="AG33:AH33"/>
    <mergeCell ref="M33:M34"/>
    <mergeCell ref="N33:N34"/>
    <mergeCell ref="O33:O34"/>
    <mergeCell ref="P33:P34"/>
    <mergeCell ref="Q33:Q34"/>
    <mergeCell ref="R33:R34"/>
    <mergeCell ref="G33:G34"/>
    <mergeCell ref="H33:H34"/>
    <mergeCell ref="I33:I34"/>
    <mergeCell ref="J33:J34"/>
    <mergeCell ref="K33:K34"/>
    <mergeCell ref="L33:L34"/>
    <mergeCell ref="CP32:CP34"/>
    <mergeCell ref="CQ32:CQ34"/>
    <mergeCell ref="CR32:CR34"/>
    <mergeCell ref="CS32:CS34"/>
    <mergeCell ref="CT32:CT34"/>
    <mergeCell ref="B33:B34"/>
    <mergeCell ref="C33:C34"/>
    <mergeCell ref="D33:D34"/>
    <mergeCell ref="E33:E34"/>
    <mergeCell ref="F33:F34"/>
    <mergeCell ref="CI32:CI34"/>
    <mergeCell ref="CJ32:CJ34"/>
    <mergeCell ref="CK32:CK34"/>
    <mergeCell ref="CL32:CL34"/>
    <mergeCell ref="CM32:CM34"/>
    <mergeCell ref="CO32:CO34"/>
    <mergeCell ref="CB32:CB34"/>
    <mergeCell ref="CC32:CC34"/>
    <mergeCell ref="CD32:CD34"/>
    <mergeCell ref="CE32:CE34"/>
    <mergeCell ref="CF32:CF34"/>
    <mergeCell ref="CG32:CG34"/>
    <mergeCell ref="BS32:BT32"/>
    <mergeCell ref="BV32:BV34"/>
    <mergeCell ref="BW32:BW34"/>
    <mergeCell ref="BX32:BX34"/>
    <mergeCell ref="BY32:BY34"/>
    <mergeCell ref="BZ32:BZ34"/>
    <mergeCell ref="BQ6:BR6"/>
    <mergeCell ref="X32:Y32"/>
    <mergeCell ref="AB32:AD32"/>
    <mergeCell ref="AF32:AF34"/>
    <mergeCell ref="AG32:AH32"/>
    <mergeCell ref="BB32:BE32"/>
    <mergeCell ref="BF32:BI32"/>
    <mergeCell ref="BJ32:BM32"/>
    <mergeCell ref="BO32:BP32"/>
    <mergeCell ref="BQ32:BR32"/>
    <mergeCell ref="AJ6:AJ7"/>
    <mergeCell ref="AL6:AL7"/>
    <mergeCell ref="AM6:AM7"/>
    <mergeCell ref="AR6:AS6"/>
    <mergeCell ref="AT6:AU6"/>
    <mergeCell ref="BB6:BC6"/>
    <mergeCell ref="R6:R7"/>
    <mergeCell ref="S6:S7"/>
    <mergeCell ref="T6:T7"/>
    <mergeCell ref="U6:V6"/>
    <mergeCell ref="X6:Y6"/>
    <mergeCell ref="AG6:AH6"/>
    <mergeCell ref="L6:L7"/>
    <mergeCell ref="M6:M7"/>
    <mergeCell ref="N6:N7"/>
    <mergeCell ref="O6:O7"/>
    <mergeCell ref="P6:P7"/>
    <mergeCell ref="Q6:Q7"/>
    <mergeCell ref="CM5:C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BX5:BX7"/>
    <mergeCell ref="BY5:BY7"/>
    <mergeCell ref="CI5:CI7"/>
    <mergeCell ref="CJ5:CJ7"/>
    <mergeCell ref="CK5:CK7"/>
    <mergeCell ref="CL5:CL7"/>
    <mergeCell ref="BB5:BE5"/>
    <mergeCell ref="BF5:BI5"/>
    <mergeCell ref="BO5:BP5"/>
    <mergeCell ref="BQ5:BR5"/>
    <mergeCell ref="BV5:BV7"/>
    <mergeCell ref="BW5:BW7"/>
    <mergeCell ref="BD6:BE6"/>
    <mergeCell ref="BF6:BG6"/>
    <mergeCell ref="BH6:BI6"/>
    <mergeCell ref="BO6:BP6"/>
    <mergeCell ref="H1:O1"/>
    <mergeCell ref="AR4:AU4"/>
    <mergeCell ref="BB4:BI4"/>
    <mergeCell ref="BO4:BR4"/>
    <mergeCell ref="X5:Y5"/>
    <mergeCell ref="Z5:Z7"/>
    <mergeCell ref="AF5:AF7"/>
    <mergeCell ref="AG5:AH5"/>
    <mergeCell ref="AR5:AS5"/>
    <mergeCell ref="AT5:AU5"/>
  </mergeCells>
  <conditionalFormatting sqref="BF238">
    <cfRule type="cellIs" dxfId="70" priority="72" operator="greaterThan">
      <formula>#REF!</formula>
    </cfRule>
  </conditionalFormatting>
  <conditionalFormatting sqref="O8:O17">
    <cfRule type="uniqueValues" dxfId="69" priority="71"/>
  </conditionalFormatting>
  <conditionalFormatting sqref="P8:P17">
    <cfRule type="uniqueValues" dxfId="68" priority="70"/>
  </conditionalFormatting>
  <conditionalFormatting sqref="Q8:Q17">
    <cfRule type="uniqueValues" dxfId="67" priority="69"/>
  </conditionalFormatting>
  <conditionalFormatting sqref="R8:R17">
    <cfRule type="uniqueValues" dxfId="66" priority="68"/>
  </conditionalFormatting>
  <conditionalFormatting sqref="BF8">
    <cfRule type="cellIs" dxfId="65" priority="67" operator="greaterThan">
      <formula>#REF!</formula>
    </cfRule>
  </conditionalFormatting>
  <conditionalFormatting sqref="BF9:BF17">
    <cfRule type="cellIs" dxfId="64" priority="66" operator="greaterThan">
      <formula>#REF!</formula>
    </cfRule>
  </conditionalFormatting>
  <conditionalFormatting sqref="G8 G14:G17">
    <cfRule type="duplicateValues" dxfId="63" priority="65"/>
  </conditionalFormatting>
  <conditionalFormatting sqref="H8 H14:H17">
    <cfRule type="duplicateValues" dxfId="62" priority="64"/>
  </conditionalFormatting>
  <conditionalFormatting sqref="G9 G12:G13">
    <cfRule type="duplicateValues" dxfId="61" priority="63"/>
  </conditionalFormatting>
  <conditionalFormatting sqref="H9 H12:H13">
    <cfRule type="duplicateValues" dxfId="60" priority="62"/>
  </conditionalFormatting>
  <conditionalFormatting sqref="G10:G11">
    <cfRule type="duplicateValues" dxfId="59" priority="61"/>
  </conditionalFormatting>
  <conditionalFormatting sqref="H10:H11">
    <cfRule type="duplicateValues" dxfId="58" priority="60"/>
  </conditionalFormatting>
  <conditionalFormatting sqref="BF35">
    <cfRule type="cellIs" dxfId="57" priority="59" operator="greaterThan">
      <formula>#REF!</formula>
    </cfRule>
  </conditionalFormatting>
  <conditionalFormatting sqref="BF36:BF43">
    <cfRule type="cellIs" dxfId="56" priority="58" operator="greaterThan">
      <formula>#REF!</formula>
    </cfRule>
  </conditionalFormatting>
  <conditionalFormatting sqref="BF44:BF47">
    <cfRule type="cellIs" dxfId="55" priority="57" operator="greaterThan">
      <formula>#REF!</formula>
    </cfRule>
  </conditionalFormatting>
  <conditionalFormatting sqref="BF48">
    <cfRule type="cellIs" dxfId="54" priority="56" operator="greaterThan">
      <formula>#REF!</formula>
    </cfRule>
  </conditionalFormatting>
  <conditionalFormatting sqref="BF49:BF56">
    <cfRule type="cellIs" dxfId="53" priority="55" operator="greaterThan">
      <formula>#REF!</formula>
    </cfRule>
  </conditionalFormatting>
  <conditionalFormatting sqref="BF57:BF60">
    <cfRule type="cellIs" dxfId="52" priority="54" operator="greaterThan">
      <formula>#REF!</formula>
    </cfRule>
  </conditionalFormatting>
  <conditionalFormatting sqref="BF61">
    <cfRule type="cellIs" dxfId="51" priority="53" operator="greaterThan">
      <formula>#REF!</formula>
    </cfRule>
  </conditionalFormatting>
  <conditionalFormatting sqref="BF62:BF69">
    <cfRule type="cellIs" dxfId="50" priority="52" operator="greaterThan">
      <formula>#REF!</formula>
    </cfRule>
  </conditionalFormatting>
  <conditionalFormatting sqref="BF70:BF73">
    <cfRule type="cellIs" dxfId="49" priority="51" operator="greaterThan">
      <formula>#REF!</formula>
    </cfRule>
  </conditionalFormatting>
  <conditionalFormatting sqref="BF74">
    <cfRule type="cellIs" dxfId="48" priority="50" operator="greaterThan">
      <formula>#REF!</formula>
    </cfRule>
  </conditionalFormatting>
  <conditionalFormatting sqref="BF75:BF82">
    <cfRule type="cellIs" dxfId="47" priority="49" operator="greaterThan">
      <formula>#REF!</formula>
    </cfRule>
  </conditionalFormatting>
  <conditionalFormatting sqref="BF83:BF86">
    <cfRule type="cellIs" dxfId="46" priority="48" operator="greaterThan">
      <formula>#REF!</formula>
    </cfRule>
  </conditionalFormatting>
  <conditionalFormatting sqref="BF87">
    <cfRule type="cellIs" dxfId="45" priority="47" operator="greaterThan">
      <formula>#REF!</formula>
    </cfRule>
  </conditionalFormatting>
  <conditionalFormatting sqref="BF88:BF95">
    <cfRule type="cellIs" dxfId="44" priority="46" operator="greaterThan">
      <formula>#REF!</formula>
    </cfRule>
  </conditionalFormatting>
  <conditionalFormatting sqref="BF96:BF99">
    <cfRule type="cellIs" dxfId="43" priority="45" operator="greaterThan">
      <formula>#REF!</formula>
    </cfRule>
  </conditionalFormatting>
  <conditionalFormatting sqref="BF100">
    <cfRule type="cellIs" dxfId="42" priority="44" operator="greaterThan">
      <formula>#REF!</formula>
    </cfRule>
  </conditionalFormatting>
  <conditionalFormatting sqref="BF101:BF108">
    <cfRule type="cellIs" dxfId="41" priority="43" operator="greaterThan">
      <formula>#REF!</formula>
    </cfRule>
  </conditionalFormatting>
  <conditionalFormatting sqref="BF109:BF112">
    <cfRule type="cellIs" dxfId="40" priority="42" operator="greaterThan">
      <formula>#REF!</formula>
    </cfRule>
  </conditionalFormatting>
  <conditionalFormatting sqref="BF113">
    <cfRule type="cellIs" dxfId="39" priority="41" operator="greaterThan">
      <formula>#REF!</formula>
    </cfRule>
  </conditionalFormatting>
  <conditionalFormatting sqref="BF114:BF121">
    <cfRule type="cellIs" dxfId="38" priority="40" operator="greaterThan">
      <formula>#REF!</formula>
    </cfRule>
  </conditionalFormatting>
  <conditionalFormatting sqref="BF122:BF125">
    <cfRule type="cellIs" dxfId="37" priority="39" operator="greaterThan">
      <formula>#REF!</formula>
    </cfRule>
  </conditionalFormatting>
  <conditionalFormatting sqref="BF126">
    <cfRule type="cellIs" dxfId="36" priority="38" operator="greaterThan">
      <formula>#REF!</formula>
    </cfRule>
  </conditionalFormatting>
  <conditionalFormatting sqref="BF127:BF134">
    <cfRule type="cellIs" dxfId="35" priority="37" operator="greaterThan">
      <formula>#REF!</formula>
    </cfRule>
  </conditionalFormatting>
  <conditionalFormatting sqref="BF135:BF136">
    <cfRule type="cellIs" dxfId="34" priority="36" operator="greaterThan">
      <formula>#REF!</formula>
    </cfRule>
  </conditionalFormatting>
  <conditionalFormatting sqref="BF137:BF144">
    <cfRule type="cellIs" dxfId="33" priority="35" operator="greaterThan">
      <formula>#REF!</formula>
    </cfRule>
  </conditionalFormatting>
  <conditionalFormatting sqref="BF145:BF148">
    <cfRule type="cellIs" dxfId="32" priority="34" operator="greaterThan">
      <formula>#REF!</formula>
    </cfRule>
  </conditionalFormatting>
  <conditionalFormatting sqref="BF149">
    <cfRule type="cellIs" dxfId="31" priority="33" operator="greaterThan">
      <formula>#REF!</formula>
    </cfRule>
  </conditionalFormatting>
  <conditionalFormatting sqref="BF150:BF157">
    <cfRule type="cellIs" dxfId="30" priority="32" operator="greaterThan">
      <formula>#REF!</formula>
    </cfRule>
  </conditionalFormatting>
  <conditionalFormatting sqref="BF158:BF161">
    <cfRule type="cellIs" dxfId="29" priority="31" operator="greaterThan">
      <formula>#REF!</formula>
    </cfRule>
  </conditionalFormatting>
  <conditionalFormatting sqref="BF162">
    <cfRule type="cellIs" dxfId="28" priority="30" operator="greaterThan">
      <formula>#REF!</formula>
    </cfRule>
  </conditionalFormatting>
  <conditionalFormatting sqref="BF163:BF170">
    <cfRule type="cellIs" dxfId="27" priority="29" operator="greaterThan">
      <formula>#REF!</formula>
    </cfRule>
  </conditionalFormatting>
  <conditionalFormatting sqref="BF171:BF174">
    <cfRule type="cellIs" dxfId="26" priority="28" operator="greaterThan">
      <formula>#REF!</formula>
    </cfRule>
  </conditionalFormatting>
  <conditionalFormatting sqref="BF175">
    <cfRule type="cellIs" dxfId="25" priority="27" operator="greaterThan">
      <formula>#REF!</formula>
    </cfRule>
  </conditionalFormatting>
  <conditionalFormatting sqref="BF176:BF183">
    <cfRule type="cellIs" dxfId="24" priority="26" operator="greaterThan">
      <formula>#REF!</formula>
    </cfRule>
  </conditionalFormatting>
  <conditionalFormatting sqref="BF184:BF187">
    <cfRule type="cellIs" dxfId="23" priority="25" operator="greaterThan">
      <formula>#REF!</formula>
    </cfRule>
  </conditionalFormatting>
  <conditionalFormatting sqref="BF188">
    <cfRule type="cellIs" dxfId="22" priority="24" operator="greaterThan">
      <formula>#REF!</formula>
    </cfRule>
  </conditionalFormatting>
  <conditionalFormatting sqref="BF189:BF196">
    <cfRule type="cellIs" dxfId="21" priority="23" operator="greaterThan">
      <formula>#REF!</formula>
    </cfRule>
  </conditionalFormatting>
  <conditionalFormatting sqref="BF197:BF200">
    <cfRule type="cellIs" dxfId="20" priority="22" operator="greaterThan">
      <formula>#REF!</formula>
    </cfRule>
  </conditionalFormatting>
  <conditionalFormatting sqref="BF201">
    <cfRule type="cellIs" dxfId="19" priority="21" operator="greaterThan">
      <formula>#REF!</formula>
    </cfRule>
  </conditionalFormatting>
  <conditionalFormatting sqref="BF202:BF209">
    <cfRule type="cellIs" dxfId="18" priority="20" operator="greaterThan">
      <formula>#REF!</formula>
    </cfRule>
  </conditionalFormatting>
  <conditionalFormatting sqref="BF210:BF213">
    <cfRule type="cellIs" dxfId="17" priority="19" operator="greaterThan">
      <formula>#REF!</formula>
    </cfRule>
  </conditionalFormatting>
  <conditionalFormatting sqref="BF214">
    <cfRule type="cellIs" dxfId="16" priority="18" operator="greaterThan">
      <formula>#REF!</formula>
    </cfRule>
  </conditionalFormatting>
  <conditionalFormatting sqref="BF215:BF222">
    <cfRule type="cellIs" dxfId="15" priority="17" operator="greaterThan">
      <formula>#REF!</formula>
    </cfRule>
  </conditionalFormatting>
  <conditionalFormatting sqref="BF223:BF226">
    <cfRule type="cellIs" dxfId="14" priority="16" operator="greaterThan">
      <formula>#REF!</formula>
    </cfRule>
  </conditionalFormatting>
  <conditionalFormatting sqref="BF227">
    <cfRule type="cellIs" dxfId="13" priority="15" operator="greaterThan">
      <formula>#REF!</formula>
    </cfRule>
  </conditionalFormatting>
  <conditionalFormatting sqref="BF228:BF235">
    <cfRule type="cellIs" dxfId="12" priority="14" operator="greaterThan">
      <formula>#REF!</formula>
    </cfRule>
  </conditionalFormatting>
  <conditionalFormatting sqref="BF236:BF237">
    <cfRule type="cellIs" dxfId="11" priority="13" operator="greaterThan">
      <formula>#REF!</formula>
    </cfRule>
  </conditionalFormatting>
  <conditionalFormatting sqref="CK35:CK238">
    <cfRule type="cellIs" dxfId="10" priority="12" operator="lessThan">
      <formula>0</formula>
    </cfRule>
  </conditionalFormatting>
  <conditionalFormatting sqref="CM35:CM238">
    <cfRule type="cellIs" dxfId="9" priority="11" operator="lessThan">
      <formula>0</formula>
    </cfRule>
  </conditionalFormatting>
  <conditionalFormatting sqref="Z35:Z2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9" operator="greaterThan">
      <formula>0.15</formula>
    </cfRule>
    <cfRule type="cellIs" dxfId="7" priority="10" operator="lessThan">
      <formula>0.12</formula>
    </cfRule>
  </conditionalFormatting>
  <conditionalFormatting sqref="D35:E238">
    <cfRule type="duplicateValues" dxfId="6" priority="8"/>
  </conditionalFormatting>
  <conditionalFormatting sqref="G35:H238">
    <cfRule type="duplicateValues" dxfId="5" priority="7"/>
  </conditionalFormatting>
  <conditionalFormatting sqref="AJ35:AJ238">
    <cfRule type="cellIs" dxfId="4" priority="6" operator="lessThan">
      <formula>0</formula>
    </cfRule>
  </conditionalFormatting>
  <conditionalFormatting sqref="BJ35">
    <cfRule type="cellIs" dxfId="3" priority="5" operator="greaterThan">
      <formula>#REF!</formula>
    </cfRule>
  </conditionalFormatting>
  <conditionalFormatting sqref="BJ36:BJ238">
    <cfRule type="cellIs" dxfId="2" priority="4" operator="greaterThan">
      <formula>#REF!</formula>
    </cfRule>
  </conditionalFormatting>
  <conditionalFormatting sqref="CR35:CR83">
    <cfRule type="cellIs" dxfId="1" priority="3" operator="lessThan">
      <formula>0</formula>
    </cfRule>
  </conditionalFormatting>
  <conditionalFormatting sqref="CT35:CT83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CALC - MARS</vt:lpstr>
      <vt:lpstr>CALC - yrly $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Viraphol Sengsourya</dc:creator>
  <cp:lastModifiedBy>Viraphol Sengsourya</cp:lastModifiedBy>
  <dcterms:created xsi:type="dcterms:W3CDTF">2022-09-06T17:17:53Z</dcterms:created>
  <dcterms:modified xsi:type="dcterms:W3CDTF">2022-09-06T17:29:03Z</dcterms:modified>
</cp:coreProperties>
</file>