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20490" windowHeight="7365" tabRatio="788" activeTab="3"/>
  </bookViews>
  <sheets>
    <sheet name="Sheet1_Copy" sheetId="1" r:id="rId1"/>
    <sheet name="Sheet2_Copy" sheetId="2" r:id="rId2"/>
    <sheet name="Sheet3_Copy" sheetId="3" r:id="rId3"/>
    <sheet name="Sheet4_Copy" sheetId="4" r:id="rId4"/>
  </sheets>
  <definedNames>
    <definedName name="_xlnm.Print_Area" localSheetId="0">Sheet1_Copy!$A$1:$I$52</definedName>
    <definedName name="_xlnm.Print_Area" localSheetId="1">Sheet2_Copy!$A$1:$I$53</definedName>
    <definedName name="_xlnm.Print_Area" localSheetId="2">Sheet3_Copy!$A$1:$I$52</definedName>
    <definedName name="_xlnm.Print_Area" localSheetId="3">Sheet4_Copy!$A$1:$I$52</definedName>
  </definedNames>
  <calcPr/>
</workbook>
</file>

<file path=xl/calcChain.xml><?xml version="1.0" encoding="utf-8"?>
<calcChain xmlns="http://schemas.openxmlformats.org/spreadsheetml/2006/main">
  <c i="4" r="H38"/>
  <c r="G38"/>
  <c r="H32"/>
  <c r="G32"/>
  <c r="H30"/>
  <c r="G30"/>
  <c r="H29"/>
  <c r="E26"/>
  <c r="G26"/>
  <c r="G27"/>
  <c r="G36"/>
  <c r="H26"/>
  <c r="H27"/>
  <c r="E23"/>
  <c r="G23"/>
  <c r="G24"/>
  <c r="G35"/>
  <c r="H23"/>
  <c r="H24"/>
  <c r="G21"/>
  <c r="H20"/>
  <c r="H21"/>
  <c r="E17"/>
  <c r="G17"/>
  <c r="H17"/>
  <c r="E16"/>
  <c r="G16"/>
  <c r="G18"/>
  <c r="G34"/>
  <c r="H34"/>
  <c r="G33"/>
  <c r="H16"/>
  <c r="H18"/>
  <c r="H33"/>
  <c r="H36"/>
  <c r="H35"/>
  <c r="B6"/>
  <c i="3" r="H32"/>
  <c r="G32"/>
  <c r="G30"/>
  <c r="H29"/>
  <c r="H30"/>
  <c r="E26"/>
  <c r="G26"/>
  <c r="G27"/>
  <c r="G36"/>
  <c r="H26"/>
  <c r="H27"/>
  <c r="E23"/>
  <c r="G23"/>
  <c r="G24"/>
  <c r="G35"/>
  <c r="H23"/>
  <c r="H24"/>
  <c r="G21"/>
  <c r="H20"/>
  <c r="H21"/>
  <c r="E17"/>
  <c r="G17"/>
  <c r="H17"/>
  <c r="E16"/>
  <c r="G16"/>
  <c r="G18"/>
  <c r="G34"/>
  <c r="H34"/>
  <c r="G33"/>
  <c r="H16"/>
  <c r="H18"/>
  <c r="H33"/>
  <c r="H36"/>
  <c r="H35"/>
  <c r="B6"/>
  <c i="2" r="G33"/>
  <c r="H32"/>
  <c r="H33"/>
  <c r="G30"/>
  <c r="H29"/>
  <c r="H30"/>
  <c r="E26"/>
  <c r="G26"/>
  <c r="G27"/>
  <c r="G37"/>
  <c r="H26"/>
  <c r="H27"/>
  <c r="E23"/>
  <c r="G23"/>
  <c r="G24"/>
  <c r="G36"/>
  <c r="H23"/>
  <c r="H24"/>
  <c r="G21"/>
  <c r="H20"/>
  <c r="H21"/>
  <c r="E17"/>
  <c r="G17"/>
  <c r="H17"/>
  <c r="E16"/>
  <c r="G16"/>
  <c r="G18"/>
  <c r="G35"/>
  <c r="H35"/>
  <c r="H16"/>
  <c r="H18"/>
  <c r="H34"/>
  <c r="G34"/>
  <c r="H37"/>
  <c r="H36"/>
  <c r="B6"/>
  <c i="1" r="H32"/>
  <c r="G32"/>
  <c r="G30"/>
  <c r="H29"/>
  <c r="H30"/>
  <c r="E26"/>
  <c r="G26"/>
  <c r="G27"/>
  <c r="G36"/>
  <c r="H26"/>
  <c r="H27"/>
  <c r="E23"/>
  <c r="G23"/>
  <c r="G24"/>
  <c r="G35"/>
  <c r="H23"/>
  <c r="H24"/>
  <c r="G21"/>
  <c r="H20"/>
  <c r="H21"/>
  <c r="E17"/>
  <c r="G17"/>
  <c r="H17"/>
  <c r="E16"/>
  <c r="G16"/>
  <c r="G18"/>
  <c r="G34"/>
  <c r="H34"/>
  <c r="H16"/>
  <c r="H18"/>
  <c r="H33"/>
  <c r="G33"/>
  <c r="H36"/>
  <c r="H35"/>
  <c r="B6"/>
  <c i="3" r="H38"/>
  <c r="G38"/>
  <c r="G37"/>
  <c r="I27"/>
  <c r="I24"/>
  <c r="I21"/>
  <c r="I18"/>
  <c r="I30"/>
  <c r="I38"/>
  <c r="I32"/>
  <c r="I36"/>
  <c r="I35"/>
  <c r="I34"/>
  <c r="I33"/>
  <c r="H37"/>
  <c r="I37"/>
  <c i="4" r="G37"/>
  <c r="H37"/>
  <c r="I37"/>
  <c r="I27"/>
  <c r="I24"/>
  <c r="I21"/>
  <c r="I18"/>
  <c r="I30"/>
  <c r="I38"/>
  <c r="I32"/>
  <c r="I36"/>
  <c r="I35"/>
  <c r="I34"/>
  <c r="I33"/>
  <c i="2" r="G38"/>
  <c r="I30"/>
  <c r="I27"/>
  <c r="I24"/>
  <c r="I21"/>
  <c r="I18"/>
  <c r="I39"/>
  <c r="I33"/>
  <c r="I37"/>
  <c r="I36"/>
  <c r="I35"/>
  <c r="I34"/>
  <c i="1" r="H38"/>
  <c r="G37"/>
  <c r="I27"/>
  <c r="I24"/>
  <c r="I21"/>
  <c r="I18"/>
  <c r="I30"/>
  <c r="I38"/>
  <c r="I32"/>
  <c r="I36"/>
  <c r="I35"/>
  <c r="I34"/>
  <c r="I33"/>
  <c r="G38"/>
  <c r="H37"/>
  <c r="I37"/>
  <c i="2" r="G39"/>
  <c r="H38"/>
  <c r="I38"/>
  <c r="H39"/>
</calcChain>
</file>

<file path=xl/sharedStrings.xml><?xml version="1.0" encoding="utf-8"?>
<sst xmlns="http://schemas.openxmlformats.org/spreadsheetml/2006/main">
  <si>
    <t>Songkla Canning Public Company Limited</t>
  </si>
  <si>
    <t>F3ACXX26-1-15/01/16</t>
  </si>
  <si>
    <t>Page</t>
  </si>
  <si>
    <t>1 / 1</t>
  </si>
  <si>
    <t>PRODUCT COSTING SHEET (TN / PF)</t>
  </si>
  <si>
    <t xml:space="preserve">CUSTOMER  :</t>
  </si>
  <si>
    <t xml:space="preserve">Petpharm  / South Korea</t>
  </si>
  <si>
    <t>SP16/146</t>
  </si>
  <si>
    <t xml:space="preserve">DATE  :</t>
  </si>
  <si>
    <t>18/10/2016</t>
  </si>
  <si>
    <t xml:space="preserve">PRODUCT  NAME /  DESCRIPTION  : </t>
  </si>
  <si>
    <t>Chicken Dinner with Vegetables in gravy</t>
  </si>
  <si>
    <t xml:space="preserve">TO  : </t>
  </si>
  <si>
    <t>SCC, BKK</t>
  </si>
  <si>
    <t xml:space="preserve">SPECIFICATION / CODE  :</t>
  </si>
  <si>
    <t xml:space="preserve">ATTN  :</t>
  </si>
  <si>
    <t>K. Wasuma</t>
  </si>
  <si>
    <t>PACKAGING TYPE / SIZE :</t>
  </si>
  <si>
    <t>211 x 106 no beaded</t>
  </si>
  <si>
    <t>FROM :</t>
  </si>
  <si>
    <t>K.Untakorn, K.Grittinee</t>
  </si>
  <si>
    <t xml:space="preserve">NET WEIGHT  :</t>
  </si>
  <si>
    <t/>
  </si>
  <si>
    <t>REV. # 0</t>
  </si>
  <si>
    <t>NEW FORMULA</t>
  </si>
  <si>
    <t xml:space="preserve">DRAIN WEIGHT  :</t>
  </si>
  <si>
    <t>-</t>
  </si>
  <si>
    <t>REF. #</t>
  </si>
  <si>
    <t>GP600001</t>
  </si>
  <si>
    <t xml:space="preserve">PACKING PER CARTON  :</t>
  </si>
  <si>
    <t>6</t>
  </si>
  <si>
    <t>TEST NO.</t>
  </si>
  <si>
    <t>23B16/59-(1-4)</t>
  </si>
  <si>
    <t xml:space="preserve">RAW MATERIAL  :</t>
  </si>
  <si>
    <t xml:space="preserve"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</si>
  <si>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</si>
  <si>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</si>
  <si>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</si>
  <si>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</si>
  <si>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</si>
  <si>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</si>
  <si>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</si>
  <si>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</si>
  <si>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 xml:space="preserve"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</si>
  <si>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</si>
  <si>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</si>
  <si>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</si>
  <si>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</si>
  <si>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</si>
  <si>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</si>
  <si>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</si>
  <si>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Solid Portion</t>
  </si>
  <si>
    <t>Tuna red meat deboned</t>
  </si>
  <si>
    <t>N1XA1N10001LC</t>
  </si>
  <si>
    <t>37.000</t>
  </si>
  <si>
    <t>30</t>
  </si>
  <si>
    <t>15.54</t>
  </si>
  <si>
    <t>Imitation crab meat (ปูเทียมเส้นสีแดง)</t>
  </si>
  <si>
    <t>N17LC00003SMS</t>
  </si>
  <si>
    <t>2.500</t>
  </si>
  <si>
    <t>100</t>
  </si>
  <si>
    <t>0.02</t>
  </si>
  <si>
    <t>SUB TOTAL 1 - RAW MATERIALS</t>
  </si>
  <si>
    <t>2. INGREDIENTS :</t>
  </si>
  <si>
    <t>0.31</t>
  </si>
  <si>
    <t>SUB TOTAL 2 - INGREDIENTS</t>
  </si>
  <si>
    <t>3. Primary PACKAGING :</t>
  </si>
  <si>
    <t xml:space="preserve">CAN 211X106 </t>
  </si>
  <si>
    <t>5149S000NN01</t>
  </si>
  <si>
    <t>1</t>
  </si>
  <si>
    <t>SUB TOTAL 3 - Primary PACKAGING</t>
  </si>
  <si>
    <t>4. Secondary PACKAGING :</t>
  </si>
  <si>
    <t>CTN 211X109,2P. PACK 24</t>
  </si>
  <si>
    <t>5FC2F2432KD1</t>
  </si>
  <si>
    <t>2</t>
  </si>
  <si>
    <t>SUB TOTAL 4 - Secondary PACKAGING</t>
  </si>
  <si>
    <t>5. LABOUR &amp; OVERHEAD</t>
  </si>
  <si>
    <t>LABOUR &amp; OVERHEAD</t>
  </si>
  <si>
    <t>1.31</t>
  </si>
  <si>
    <t>SUB TOTAL 5 - LABOUR &amp; OVERHEAD</t>
  </si>
  <si>
    <t>6.UPCHARGE</t>
  </si>
  <si>
    <t>SUB TOTAL 6 - UPCHARGE</t>
  </si>
  <si>
    <t>GRAND TOTAL</t>
  </si>
  <si>
    <t>LOSS</t>
  </si>
  <si>
    <t xml:space="preserve">Of  raw materials + ingredients </t>
  </si>
  <si>
    <t>Of primary packaging</t>
  </si>
  <si>
    <t xml:space="preserve">Of  secondary packaging</t>
  </si>
  <si>
    <t>Margin</t>
  </si>
  <si>
    <t>10%</t>
  </si>
  <si>
    <t>COST PER CASE FOB BANGKOK</t>
  </si>
  <si>
    <t xml:space="preserve">REMARK  :</t>
  </si>
  <si>
    <t>Valid until</t>
  </si>
  <si>
    <t xml:space="preserve">Jan -  2017 Shipment</t>
  </si>
  <si>
    <t>PREPARED BY PRODUCT COST SECTION</t>
  </si>
  <si>
    <t xml:space="preserve">REVIEW BY </t>
  </si>
  <si>
    <t>36.500</t>
  </si>
  <si>
    <t>15.33</t>
  </si>
  <si>
    <t>Shirasu</t>
  </si>
  <si>
    <t>N11LC0000FSRS</t>
  </si>
  <si>
    <t>0.00</t>
  </si>
  <si>
    <t>0.05</t>
  </si>
  <si>
    <t>1.05</t>
  </si>
  <si>
    <t>UpCharge</t>
  </si>
  <si>
    <t>10</t>
  </si>
  <si>
    <t>Mackerel chopped 1.5 cm.</t>
  </si>
  <si>
    <t>N11LC0000AHGT</t>
  </si>
  <si>
    <t>0</t>
  </si>
  <si>
    <t>NaN</t>
  </si>
  <si>
    <t>Chicken flake 0.3-0.5 cm.</t>
  </si>
  <si>
    <t>N19LC0000AB02</t>
  </si>
  <si>
    <t>MARGIN</t>
  </si>
</sst>
</file>

<file path=xl/styles.xml><?xml version="1.0" encoding="utf-8"?>
<styleSheet xmlns="http://schemas.openxmlformats.org/spreadsheetml/2006/main">
  <numFmts count="8">
    <numFmt numFmtId="164" formatCode="_-* #,##0.0000_-;-* #,##0.0000_-;_-* &quot;-&quot;??_-;_-@_-"/>
    <numFmt numFmtId="165" formatCode="_-* #,##0.00_-;-* #,##0.00_-;_-* &quot;-&quot;??_-;_-@_-"/>
    <numFmt numFmtId="166" formatCode="_-* #,##0_-;-* #,##0_-;_-* &quot;-&quot;??_-;_-@_-"/>
    <numFmt numFmtId="167" formatCode="_-* #,##0.000_-;-* #,##0.000_-;_-* &quot;-&quot;??_-;_-@_-"/>
    <numFmt numFmtId="168" formatCode="#,##0.00  &quot;฿&quot;"/>
    <numFmt numFmtId="169" formatCode="#,##0.00  $"/>
    <numFmt numFmtId="170" formatCode="#,###"/>
    <numFmt numFmtId="171" formatCode="B1mmm-yy"/>
  </numFmts>
  <fonts count="16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b/>
      <sz val="14"/>
      <color rgb="FFFF0000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</font>
    <font>
      <sz val="14"/>
      <name val="Cordia New"/>
    </font>
    <font>
      <sz val="10"/>
      <name val="Arial"/>
    </font>
    <font>
      <sz val="11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1">
    <border/>
    <border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double">
        <color indexed="64"/>
      </bottom>
    </border>
    <border>
      <top style="double">
        <color indexed="64"/>
      </top>
      <bottom style="double">
        <color indexed="64"/>
      </bottom>
    </border>
    <border>
      <right style="thin">
        <color indexed="64"/>
      </right>
      <top style="double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</border>
    <border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indexed="64"/>
      </lef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indexed="64"/>
      </right>
      <bottom style="double">
        <color indexed="64"/>
      </bottom>
    </border>
    <border>
      <right style="thin">
        <color indexed="64"/>
      </right>
      <top style="double">
        <color indexed="64"/>
      </top>
      <bottom style="thin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</borders>
  <cellStyleXfs count="7">
    <xf numFmtId="0" fontId="0" fillId="0" borderId="0"/>
    <xf numFmtId="165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50">
    <xf numFmtId="0" fontId="0" fillId="0" borderId="0" xfId="0"/>
    <xf numFmtId="164" fontId="1" fillId="0" borderId="0" xfId="1" applyNumberFormat="1" applyFont="1"/>
    <xf numFmtId="165" fontId="1" fillId="0" borderId="0" xfId="1" applyFont="1"/>
    <xf numFmtId="0" fontId="2" fillId="0" borderId="0" xfId="0" applyFont="1"/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164" fontId="1" fillId="2" borderId="0" xfId="1" applyNumberFormat="1" applyFont="1" applyFill="1"/>
    <xf numFmtId="165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6" fillId="3" borderId="3" xfId="0" applyFont="1" applyFill="1" applyBorder="1" applyAlignment="1">
      <alignment horizontal="center"/>
    </xf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5" fontId="5" fillId="0" borderId="0" xfId="1" applyFont="1" applyBorder="1"/>
    <xf numFmtId="165" fontId="5" fillId="0" borderId="6" xfId="1" applyFont="1" applyBorder="1"/>
    <xf numFmtId="0" fontId="7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4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5" fontId="8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5" fontId="5" fillId="4" borderId="1" xfId="1" applyFont="1" applyFill="1" applyBorder="1"/>
    <xf numFmtId="165" fontId="5" fillId="4" borderId="8" xfId="1" applyFon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164" fontId="5" fillId="0" borderId="13" xfId="1" applyNumberFormat="1" applyFont="1" applyBorder="1"/>
    <xf numFmtId="0" fontId="5" fillId="0" borderId="13" xfId="0" applyFont="1" applyBorder="1"/>
    <xf numFmtId="165" fontId="5" fillId="0" borderId="13" xfId="1" applyFont="1" applyBorder="1"/>
    <xf numFmtId="167" fontId="5" fillId="0" borderId="13" xfId="0" applyNumberFormat="1" applyFont="1" applyBorder="1"/>
    <xf numFmtId="10" fontId="5" fillId="0" borderId="13" xfId="1" applyNumberFormat="1" applyFont="1" applyBorder="1"/>
    <xf numFmtId="0" fontId="5" fillId="5" borderId="10" xfId="0" applyFont="1" applyFill="1" applyBorder="1" applyAlignment="1">
      <alignment horizontal="left"/>
    </xf>
    <xf numFmtId="0" fontId="5" fillId="5" borderId="12" xfId="0" applyFont="1" applyFill="1" applyBorder="1"/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168" fontId="5" fillId="6" borderId="17" xfId="1" applyNumberFormat="1" applyFont="1" applyFill="1" applyBorder="1"/>
    <xf numFmtId="169" fontId="5" fillId="6" borderId="17" xfId="1" applyNumberFormat="1" applyFont="1" applyFill="1" applyBorder="1"/>
    <xf numFmtId="10" fontId="5" fillId="6" borderId="17" xfId="2" applyNumberFormat="1" applyFont="1" applyFill="1" applyBorder="1"/>
    <xf numFmtId="0" fontId="5" fillId="4" borderId="1" xfId="0" applyFont="1" applyFill="1" applyBorder="1"/>
    <xf numFmtId="164" fontId="5" fillId="0" borderId="18" xfId="1" applyNumberFormat="1" applyFont="1" applyBorder="1"/>
    <xf numFmtId="0" fontId="5" fillId="0" borderId="18" xfId="0" applyFont="1" applyBorder="1"/>
    <xf numFmtId="165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10" fontId="5" fillId="0" borderId="20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64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1" xfId="0" applyNumberFormat="1" applyFont="1" applyBorder="1"/>
    <xf numFmtId="169" fontId="5" fillId="0" borderId="21" xfId="1" applyNumberFormat="1" applyFont="1" applyBorder="1"/>
    <xf numFmtId="10" fontId="5" fillId="0" borderId="22" xfId="2" applyNumberFormat="1" applyFont="1" applyBorder="1"/>
    <xf numFmtId="0" fontId="5" fillId="5" borderId="5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right"/>
    </xf>
    <xf numFmtId="168" fontId="5" fillId="0" borderId="23" xfId="0" applyNumberFormat="1" applyFont="1" applyBorder="1"/>
    <xf numFmtId="169" fontId="5" fillId="0" borderId="24" xfId="1" applyNumberFormat="1" applyFont="1" applyBorder="1"/>
    <xf numFmtId="10" fontId="5" fillId="0" borderId="25" xfId="2" applyNumberFormat="1" applyFont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168" fontId="5" fillId="6" borderId="26" xfId="1" applyNumberFormat="1" applyFont="1" applyFill="1" applyBorder="1"/>
    <xf numFmtId="169" fontId="5" fillId="6" borderId="26" xfId="1" applyNumberFormat="1" applyFont="1" applyFill="1" applyBorder="1"/>
    <xf numFmtId="10" fontId="5" fillId="6" borderId="26" xfId="2" applyNumberFormat="1" applyFont="1" applyFill="1" applyBorder="1"/>
    <xf numFmtId="0" fontId="5" fillId="4" borderId="2" xfId="0" applyFont="1" applyFill="1" applyBorder="1"/>
    <xf numFmtId="9" fontId="5" fillId="4" borderId="3" xfId="2" applyFont="1" applyFill="1" applyBorder="1" applyAlignment="1">
      <alignment horizontal="right"/>
    </xf>
    <xf numFmtId="164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70" fontId="5" fillId="0" borderId="23" xfId="0" applyNumberFormat="1" applyFont="1" applyBorder="1"/>
    <xf numFmtId="10" fontId="5" fillId="0" borderId="13" xfId="2" applyNumberFormat="1" applyFont="1" applyBorder="1"/>
    <xf numFmtId="0" fontId="5" fillId="7" borderId="19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168" fontId="5" fillId="7" borderId="9" xfId="1" applyNumberFormat="1" applyFont="1" applyFill="1" applyBorder="1"/>
    <xf numFmtId="169" fontId="5" fillId="7" borderId="9" xfId="1" applyNumberFormat="1" applyFont="1" applyFill="1" applyBorder="1"/>
    <xf numFmtId="10" fontId="5" fillId="7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4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164" fontId="5" fillId="7" borderId="3" xfId="1" applyNumberFormat="1" applyFont="1" applyFill="1" applyBorder="1"/>
    <xf numFmtId="0" fontId="5" fillId="7" borderId="4" xfId="0" applyFont="1" applyFill="1" applyBorder="1" applyAlignment="1">
      <alignment horizontal="right"/>
    </xf>
    <xf numFmtId="168" fontId="5" fillId="7" borderId="22" xfId="1" applyNumberFormat="1" applyFont="1" applyFill="1" applyBorder="1"/>
    <xf numFmtId="169" fontId="5" fillId="7" borderId="22" xfId="1" applyNumberFormat="1" applyFont="1" applyFill="1" applyBorder="1"/>
    <xf numFmtId="10" fontId="5" fillId="7" borderId="22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5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5" fontId="10" fillId="0" borderId="13" xfId="1" applyFont="1" applyFill="1" applyBorder="1"/>
    <xf numFmtId="165" fontId="5" fillId="0" borderId="12" xfId="1" applyFont="1" applyFill="1" applyBorder="1"/>
    <xf numFmtId="165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5" fontId="10" fillId="0" borderId="3" xfId="1" applyFont="1" applyFill="1" applyBorder="1"/>
    <xf numFmtId="165" fontId="5" fillId="0" borderId="3" xfId="1" applyFont="1" applyFill="1" applyBorder="1"/>
    <xf numFmtId="164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11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71" fontId="11" fillId="0" borderId="28" xfId="1" applyNumberFormat="1" applyFont="1" applyBorder="1" applyAlignment="1">
      <alignment horizontal="center"/>
    </xf>
    <xf numFmtId="165" fontId="11" fillId="0" borderId="29" xfId="1" applyFont="1" applyBorder="1" applyAlignment="1">
      <alignment horizontal="center"/>
    </xf>
    <xf numFmtId="165" fontId="11" fillId="0" borderId="30" xfId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/>
    <xf numFmtId="165" fontId="5" fillId="0" borderId="1" xfId="1" applyFont="1" applyBorder="1"/>
    <xf numFmtId="164" fontId="7" fillId="0" borderId="0" xfId="1" applyNumberFormat="1" applyFont="1"/>
    <xf numFmtId="165" fontId="7" fillId="0" borderId="0" xfId="1" applyFont="1"/>
  </cellXfs>
  <cellStyles count="7">
    <cellStyle name="Normal" xfId="0" builtinId="0"/>
    <cellStyle name="Comma" xfId="1" builtinId="3"/>
    <cellStyle name="Percent" xfId="2" builtinId="5"/>
    <cellStyle name="Normal 2" xfId="3"/>
    <cellStyle name="Normal 5" xfId="4"/>
    <cellStyle name="เครื่องหมายจุลภาค_PF511453-1461 RD" xfId="5"/>
    <cellStyle name="ปกติ_P07-Gimbon" xfId="6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calcChain" Target="calcChain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99FF"/>
    <pageSetUpPr fitToPage="1"/>
  </sheetPr>
  <sheetViews>
    <sheetView showGridLines="0" zoomScaleNormal="100" workbookViewId="0" topLeftCell="A24">
      <selection activeCell="A1" sqref="A1:G1"/>
    </sheetView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/>
      <c r="I1" s="5" t="s">
        <v>1</v>
      </c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3" t="s">
        <v>7</v>
      </c>
      <c r="F4" s="11" t="s">
        <v>8</v>
      </c>
      <c r="G4" s="14" t="s">
        <v>9</v>
      </c>
      <c r="H4" s="15"/>
      <c r="I4" s="16"/>
    </row>
    <row r="5">
      <c r="A5" s="17" t="s">
        <v>10</v>
      </c>
      <c r="B5" s="18" t="s">
        <v>11</v>
      </c>
      <c r="C5" s="18"/>
      <c r="D5" s="18"/>
      <c r="E5" s="19"/>
      <c r="F5" s="17" t="s">
        <v>12</v>
      </c>
      <c r="G5" s="18" t="s">
        <v>13</v>
      </c>
      <c r="H5" s="20"/>
      <c r="I5" s="21"/>
    </row>
    <row r="6">
      <c r="A6" s="17" t="s">
        <v>14</v>
      </c>
      <c r="B6" s="18" t="str">
        <f>B5</f>
        <v>Chicken Dinner with Vegetables in gravy</v>
      </c>
      <c r="C6" s="22"/>
      <c r="D6" s="18"/>
      <c r="E6" s="23"/>
      <c r="F6" s="17" t="s">
        <v>15</v>
      </c>
      <c r="G6" s="18" t="s">
        <v>16</v>
      </c>
      <c r="H6" s="20"/>
      <c r="I6" s="21"/>
    </row>
    <row r="7">
      <c r="A7" s="17" t="s">
        <v>17</v>
      </c>
      <c r="B7" s="24" t="s">
        <v>18</v>
      </c>
      <c r="C7" s="25"/>
      <c r="D7" s="18"/>
      <c r="E7" s="23"/>
      <c r="F7" s="17" t="s">
        <v>19</v>
      </c>
      <c r="G7" s="18" t="s">
        <v>20</v>
      </c>
      <c r="H7" s="20"/>
      <c r="I7" s="21"/>
    </row>
    <row r="8">
      <c r="A8" s="17" t="s">
        <v>21</v>
      </c>
      <c r="B8" s="26" t="s">
        <v>22</v>
      </c>
      <c r="C8" s="25"/>
      <c r="D8" s="24"/>
      <c r="E8" s="24"/>
      <c r="F8" s="17" t="s">
        <v>23</v>
      </c>
      <c r="G8" s="27" t="s">
        <v>24</v>
      </c>
      <c r="H8" s="20"/>
      <c r="I8" s="21"/>
    </row>
    <row r="9">
      <c r="A9" s="17" t="s">
        <v>25</v>
      </c>
      <c r="B9" s="28" t="s">
        <v>26</v>
      </c>
      <c r="C9" s="18"/>
      <c r="D9" s="24"/>
      <c r="E9" s="29"/>
      <c r="F9" s="18" t="s">
        <v>27</v>
      </c>
      <c r="G9" s="18" t="s">
        <v>28</v>
      </c>
      <c r="H9" s="20"/>
      <c r="I9" s="21"/>
    </row>
    <row r="10">
      <c r="A10" s="17" t="s">
        <v>29</v>
      </c>
      <c r="B10" s="30" t="s">
        <v>30</v>
      </c>
      <c r="C10" s="18"/>
      <c r="D10" s="18"/>
      <c r="E10" s="23"/>
      <c r="F10" s="17" t="s">
        <v>31</v>
      </c>
      <c r="G10" s="18" t="s">
        <v>32</v>
      </c>
      <c r="H10" s="20"/>
      <c r="I10" s="21"/>
    </row>
    <row r="11">
      <c r="A11" s="31" t="s">
        <v>33</v>
      </c>
      <c r="B11" s="32"/>
      <c r="C11" s="33" t="s">
        <v>34</v>
      </c>
      <c r="D11" s="34"/>
      <c r="E11" s="35" t="s">
        <v>35</v>
      </c>
      <c r="F11" s="36" t="s">
        <v>36</v>
      </c>
      <c r="G11" s="37"/>
      <c r="H11" s="38">
        <v>35</v>
      </c>
      <c r="I11" s="39" t="s">
        <v>37</v>
      </c>
    </row>
    <row r="12">
      <c r="A12" s="40" t="s">
        <v>38</v>
      </c>
      <c r="B12" s="41"/>
      <c r="C12" s="42" t="s">
        <v>39</v>
      </c>
      <c r="D12" s="43" t="s">
        <v>40</v>
      </c>
      <c r="E12" s="44" t="s">
        <v>41</v>
      </c>
      <c r="F12" s="43" t="s">
        <v>42</v>
      </c>
      <c r="G12" s="45" t="s">
        <v>43</v>
      </c>
      <c r="H12" s="46"/>
      <c r="I12" s="47"/>
    </row>
    <row r="13">
      <c r="A13" s="48"/>
      <c r="B13" s="49"/>
      <c r="C13" s="42" t="s">
        <v>44</v>
      </c>
      <c r="D13" s="43" t="s">
        <v>45</v>
      </c>
      <c r="E13" s="44"/>
      <c r="F13" s="43" t="s">
        <v>46</v>
      </c>
      <c r="G13" s="50" t="s">
        <v>47</v>
      </c>
      <c r="H13" s="47" t="s">
        <v>48</v>
      </c>
      <c r="I13" s="51" t="s">
        <v>49</v>
      </c>
    </row>
    <row r="14" thickBot="1">
      <c r="A14" s="52" t="s">
        <v>50</v>
      </c>
      <c r="B14" s="53"/>
      <c r="C14" s="54"/>
      <c r="D14" s="55"/>
      <c r="E14" s="56"/>
      <c r="F14" s="55"/>
      <c r="G14" s="57"/>
      <c r="H14" s="56"/>
      <c r="I14" s="58"/>
    </row>
    <row r="15" thickBot="1">
      <c r="A15" s="59" t="s">
        <v>51</v>
      </c>
      <c r="B15" s="60"/>
      <c r="C15" s="54"/>
      <c r="D15" s="55"/>
      <c r="E15" s="56"/>
      <c r="F15" s="55"/>
      <c r="G15" s="57"/>
      <c r="H15" s="56"/>
      <c r="I15" s="58"/>
    </row>
    <row r="16" thickBot="1">
      <c r="A16" s="59" t="s">
        <v>52</v>
      </c>
      <c r="B16" s="60" t="s">
        <v>53</v>
      </c>
      <c r="C16" s="54" t="s">
        <v>54</v>
      </c>
      <c r="D16" s="55" t="s">
        <v>55</v>
      </c>
      <c r="E16" s="56">
        <f>C16/1000*$B$10/D16%</f>
        <v>0.73999999999999999</v>
      </c>
      <c r="F16" s="55" t="s">
        <v>56</v>
      </c>
      <c r="G16" s="57">
        <f>F16*E16</f>
        <v>11.499599999999999</v>
      </c>
      <c r="H16" s="56">
        <f>G16/$H$11</f>
        <v>0.32855999999999996</v>
      </c>
      <c r="I16" s="58"/>
    </row>
    <row r="17" thickBot="1">
      <c r="A17" s="59" t="s">
        <v>57</v>
      </c>
      <c r="B17" s="60" t="s">
        <v>58</v>
      </c>
      <c r="C17" s="54" t="s">
        <v>59</v>
      </c>
      <c r="D17" s="55" t="s">
        <v>60</v>
      </c>
      <c r="E17" s="56">
        <f>C17/1000*$B$10/D17%</f>
        <v>0.014999999999999999</v>
      </c>
      <c r="F17" s="55" t="s">
        <v>61</v>
      </c>
      <c r="G17" s="57">
        <f>F17*E17</f>
        <v>0.00029999999999999997</v>
      </c>
      <c r="H17" s="56">
        <f>G17/$H$11</f>
        <v>8.5714285714285709E-06</v>
      </c>
      <c r="I17" s="58"/>
    </row>
    <row r="18" thickTop="1" thickBot="1">
      <c r="A18" s="61" t="s">
        <v>62</v>
      </c>
      <c r="B18" s="62"/>
      <c r="C18" s="62"/>
      <c r="D18" s="62"/>
      <c r="E18" s="62"/>
      <c r="F18" s="63"/>
      <c r="G18" s="64">
        <f>SUM(G15:G17)</f>
        <v>11.499899999999999</v>
      </c>
      <c r="H18" s="65">
        <f>SUM(H15:H17)</f>
        <v>0.32856857142857138</v>
      </c>
      <c r="I18" s="66" t="e">
        <f ca="1">G18/$G$38</f>
        <v>#REF!</v>
      </c>
    </row>
    <row r="19" thickTop="1" thickBot="1">
      <c r="A19" s="36" t="s">
        <v>63</v>
      </c>
      <c r="B19" s="67"/>
      <c r="C19" s="68"/>
      <c r="D19" s="69"/>
      <c r="E19" s="70"/>
      <c r="F19" s="69"/>
      <c r="G19" s="71"/>
      <c r="H19" s="72"/>
      <c r="I19" s="73"/>
    </row>
    <row r="20" thickBot="1">
      <c r="A20" s="59" t="s">
        <v>51</v>
      </c>
      <c r="B20" s="60"/>
      <c r="C20" s="54"/>
      <c r="D20" s="55"/>
      <c r="E20" s="56"/>
      <c r="F20" s="55"/>
      <c r="G20" s="57" t="s">
        <v>64</v>
      </c>
      <c r="H20" s="56">
        <f>G20/$H$11</f>
        <v>0.0088571428571428568</v>
      </c>
      <c r="I20" s="58"/>
    </row>
    <row r="21" thickTop="1" thickBot="1">
      <c r="A21" s="61" t="s">
        <v>65</v>
      </c>
      <c r="B21" s="62"/>
      <c r="C21" s="62"/>
      <c r="D21" s="62"/>
      <c r="E21" s="62"/>
      <c r="F21" s="63"/>
      <c r="G21" s="64">
        <f>SUM(G19:G20)</f>
        <v>0</v>
      </c>
      <c r="H21" s="65">
        <f>SUM(H19:H20)</f>
        <v>0.0088571428571428568</v>
      </c>
      <c r="I21" s="66" t="e">
        <f ca="1">G21/$G$38</f>
        <v>#REF!</v>
      </c>
    </row>
    <row r="22" thickTop="1" thickBot="1">
      <c r="A22" s="74" t="s">
        <v>66</v>
      </c>
      <c r="B22" s="75"/>
      <c r="C22" s="76"/>
      <c r="D22" s="18"/>
      <c r="E22" s="77"/>
      <c r="F22" s="78"/>
      <c r="G22" s="79"/>
      <c r="H22" s="80"/>
      <c r="I22" s="81"/>
    </row>
    <row r="23" thickTop="1" thickBot="1">
      <c r="A23" s="82" t="s">
        <v>67</v>
      </c>
      <c r="B23" s="83" t="s">
        <v>68</v>
      </c>
      <c r="C23" s="76"/>
      <c r="D23" s="18"/>
      <c r="E23" s="77" t="str">
        <f>$B$10</f>
        <v>6</v>
      </c>
      <c r="F23" s="78" t="s">
        <v>69</v>
      </c>
      <c r="G23" s="84">
        <f>E23 * F23</f>
        <v>6</v>
      </c>
      <c r="H23" s="85">
        <f>G23/$H$11</f>
        <v>0.17142857142857143</v>
      </c>
      <c r="I23" s="86"/>
    </row>
    <row r="24" thickTop="1" thickBot="1">
      <c r="A24" s="87" t="s">
        <v>70</v>
      </c>
      <c r="B24" s="88"/>
      <c r="C24" s="88"/>
      <c r="D24" s="88"/>
      <c r="E24" s="88"/>
      <c r="F24" s="89"/>
      <c r="G24" s="90">
        <f>SUM(G22:G23)</f>
        <v>6</v>
      </c>
      <c r="H24" s="91">
        <f>SUM(H22:H23)</f>
        <v>0.17142857142857143</v>
      </c>
      <c r="I24" s="92" t="e">
        <f ca="1">G24/$G$38</f>
        <v>#REF!</v>
      </c>
    </row>
    <row r="25" thickTop="1" thickBot="1">
      <c r="A25" s="74" t="s">
        <v>71</v>
      </c>
      <c r="B25" s="75"/>
      <c r="C25" s="76"/>
      <c r="D25" s="18"/>
      <c r="E25" s="77"/>
      <c r="F25" s="78"/>
      <c r="G25" s="79"/>
      <c r="H25" s="80"/>
      <c r="I25" s="81"/>
    </row>
    <row r="26" thickTop="1" thickBot="1">
      <c r="A26" s="82" t="s">
        <v>72</v>
      </c>
      <c r="B26" s="83" t="s">
        <v>73</v>
      </c>
      <c r="C26" s="76"/>
      <c r="D26" s="18"/>
      <c r="E26" s="77" t="str">
        <f>$B$10</f>
        <v>6</v>
      </c>
      <c r="F26" s="78" t="s">
        <v>74</v>
      </c>
      <c r="G26" s="84">
        <f>E26 * F26</f>
        <v>12</v>
      </c>
      <c r="H26" s="85">
        <f>G26/$H$11</f>
        <v>0.34285714285714286</v>
      </c>
      <c r="I26" s="86"/>
    </row>
    <row r="27" thickTop="1" thickBot="1">
      <c r="A27" s="87" t="s">
        <v>75</v>
      </c>
      <c r="B27" s="88"/>
      <c r="C27" s="88"/>
      <c r="D27" s="88"/>
      <c r="E27" s="88"/>
      <c r="F27" s="89"/>
      <c r="G27" s="90">
        <f>SUM(G25:G26)</f>
        <v>12</v>
      </c>
      <c r="H27" s="91">
        <f>SUM(H25:H26)</f>
        <v>0.34285714285714286</v>
      </c>
      <c r="I27" s="92" t="e">
        <f ca="1">G27/$G$38</f>
        <v>#REF!</v>
      </c>
    </row>
    <row r="28" thickTop="1" thickBot="1">
      <c r="A28" s="93" t="s">
        <v>76</v>
      </c>
      <c r="B28" s="94"/>
      <c r="C28" s="95"/>
      <c r="D28" s="12"/>
      <c r="E28" s="12"/>
      <c r="F28" s="16"/>
      <c r="G28" s="96"/>
      <c r="H28" s="97"/>
      <c r="I28" s="81"/>
    </row>
    <row r="29" thickTop="1" thickBot="1">
      <c r="A29" s="82" t="s">
        <v>77</v>
      </c>
      <c r="B29" s="83"/>
      <c r="C29" s="76"/>
      <c r="D29" s="18"/>
      <c r="E29" s="77"/>
      <c r="F29" s="78"/>
      <c r="G29" s="98" t="s">
        <v>78</v>
      </c>
      <c r="H29" s="85">
        <f>G29/$H$11</f>
        <v>0.037428571428571429</v>
      </c>
      <c r="I29" s="86"/>
    </row>
    <row r="30" thickTop="1" thickBot="1">
      <c r="A30" s="87" t="s">
        <v>79</v>
      </c>
      <c r="B30" s="88"/>
      <c r="C30" s="88"/>
      <c r="D30" s="88"/>
      <c r="E30" s="88"/>
      <c r="F30" s="89"/>
      <c r="G30" s="90">
        <f>SUM(G28:G29)</f>
        <v>0</v>
      </c>
      <c r="H30" s="91">
        <f>SUM(H28:H29)</f>
        <v>0.037428571428571429</v>
      </c>
      <c r="I30" s="92" t="e">
        <f ca="1">G30/$G$38</f>
        <v>#REF!</v>
      </c>
    </row>
    <row r="31" thickTop="1" thickBot="1">
      <c r="A31" s="93" t="s">
        <v>80</v>
      </c>
      <c r="B31" s="94"/>
      <c r="C31" s="95"/>
      <c r="D31" s="12"/>
      <c r="E31" s="12"/>
      <c r="F31" s="16"/>
      <c r="G31" s="96"/>
      <c r="H31" s="97"/>
      <c r="I31" s="99"/>
    </row>
    <row r="32" thickTop="1" thickBot="1">
      <c r="A32" s="87" t="s">
        <v>81</v>
      </c>
      <c r="B32" s="88"/>
      <c r="C32" s="88"/>
      <c r="D32" s="88"/>
      <c r="E32" s="88"/>
      <c r="F32" s="89"/>
      <c r="G32" s="64">
        <f> SUM(G31)</f>
        <v>0</v>
      </c>
      <c r="H32" s="65">
        <f>SUM(H31)</f>
        <v>0</v>
      </c>
      <c r="I32" s="66" t="e">
        <f ca="1" t="shared" ref="I32:I38" si="0">G32/$G$38</f>
        <v>#REF!</v>
      </c>
    </row>
    <row r="33" thickTop="1">
      <c r="A33" s="100" t="s">
        <v>82</v>
      </c>
      <c r="B33" s="101"/>
      <c r="C33" s="101"/>
      <c r="D33" s="101"/>
      <c r="E33" s="101"/>
      <c r="F33" s="102"/>
      <c r="G33" s="103">
        <f>SUM(G18,G21,G24,G30)</f>
        <v>17.499899999999997</v>
      </c>
      <c r="H33" s="104">
        <f>SUM(H18,H21,H24,H30)</f>
        <v>0.54628285714285718</v>
      </c>
      <c r="I33" s="105" t="e">
        <f ca="1" t="shared" si="0"/>
        <v>#REF!</v>
      </c>
    </row>
    <row r="34">
      <c r="A34" s="106" t="s">
        <v>83</v>
      </c>
      <c r="B34" s="107">
        <v>0.02</v>
      </c>
      <c r="C34" s="108" t="s">
        <v>84</v>
      </c>
      <c r="D34" s="109"/>
      <c r="E34" s="109"/>
      <c r="F34" s="110"/>
      <c r="G34" s="111">
        <f>SUM(G18,G21)*B34</f>
        <v>0.22999799999999998</v>
      </c>
      <c r="H34" s="112">
        <f>G34/$H$11</f>
        <v>0.0065713714285714278</v>
      </c>
      <c r="I34" s="99" t="e">
        <f ca="1" t="shared" si="0"/>
        <v>#REF!</v>
      </c>
    </row>
    <row r="35">
      <c r="A35" s="106" t="s">
        <v>83</v>
      </c>
      <c r="B35" s="107">
        <v>0.02</v>
      </c>
      <c r="C35" s="108" t="s">
        <v>85</v>
      </c>
      <c r="D35" s="109"/>
      <c r="E35" s="109"/>
      <c r="F35" s="110"/>
      <c r="G35" s="111">
        <f>SUM(G24)*B35</f>
        <v>0.12</v>
      </c>
      <c r="H35" s="112">
        <f t="shared" ref="H35:H36" si="1">G35/$H$11</f>
        <v>0.0034285714285714284</v>
      </c>
      <c r="I35" s="99" t="e">
        <f ca="1" t="shared" si="0"/>
        <v>#REF!</v>
      </c>
    </row>
    <row r="36">
      <c r="A36" s="106" t="s">
        <v>83</v>
      </c>
      <c r="B36" s="107">
        <v>0.01</v>
      </c>
      <c r="C36" s="108" t="s">
        <v>86</v>
      </c>
      <c r="D36" s="109"/>
      <c r="E36" s="109"/>
      <c r="F36" s="110"/>
      <c r="G36" s="111">
        <f>SUM(G27)*B36</f>
        <v>0.12</v>
      </c>
      <c r="H36" s="112">
        <f t="shared" si="1"/>
        <v>0.0034285714285714284</v>
      </c>
      <c r="I36" s="99" t="e">
        <f ca="1" t="shared" si="0"/>
        <v>#REF!</v>
      </c>
    </row>
    <row r="37">
      <c r="A37" s="113" t="s">
        <v>87</v>
      </c>
      <c r="B37" s="114" t="s">
        <v>88</v>
      </c>
      <c r="C37" s="115"/>
      <c r="D37" s="116"/>
      <c r="E37" s="116"/>
      <c r="F37" s="117"/>
      <c r="G37" s="111">
        <f ca="1">G38 * B37</f>
        <v>0</v>
      </c>
      <c r="H37" s="112">
        <f ca="1">G37/$H$11</f>
        <v>0</v>
      </c>
      <c r="I37" s="99" t="e">
        <f ca="1" t="shared" si="0"/>
        <v>#REF!</v>
      </c>
    </row>
    <row r="38">
      <c r="A38" s="118" t="s">
        <v>89</v>
      </c>
      <c r="B38" s="119"/>
      <c r="C38" s="120"/>
      <c r="D38" s="119"/>
      <c r="E38" s="119"/>
      <c r="F38" s="121"/>
      <c r="G38" s="122">
        <f ca="1">SUM(G33:G37)</f>
        <v>0</v>
      </c>
      <c r="H38" s="123">
        <f ca="1">SUM(H33:H37)</f>
        <v>0</v>
      </c>
      <c r="I38" s="124" t="e">
        <f ca="1" t="shared" si="0"/>
        <v>#REF!</v>
      </c>
    </row>
    <row r="39" ht="21.75" customHeight="1">
      <c r="A39" s="106" t="s">
        <v>90</v>
      </c>
      <c r="B39" s="125"/>
      <c r="C39" s="108"/>
      <c r="D39" s="109"/>
      <c r="E39" s="109"/>
      <c r="F39" s="126"/>
      <c r="G39" s="127"/>
      <c r="H39" s="127"/>
      <c r="I39" s="128"/>
    </row>
    <row r="40" ht="21.75" customHeight="1">
      <c r="A40" s="106"/>
      <c r="B40" s="129"/>
      <c r="C40" s="108"/>
      <c r="D40" s="109"/>
      <c r="E40" s="109"/>
      <c r="F40" s="126"/>
      <c r="G40" s="130"/>
      <c r="H40" s="130"/>
      <c r="I40" s="131"/>
    </row>
    <row r="41" ht="21.75" customHeight="1">
      <c r="A41" s="106"/>
      <c r="B41" s="109"/>
      <c r="C41" s="108"/>
      <c r="D41" s="109"/>
      <c r="E41" s="109"/>
      <c r="F41" s="126"/>
      <c r="G41" s="132"/>
      <c r="H41" s="132"/>
      <c r="I41" s="131"/>
    </row>
    <row r="42" ht="21.75" customHeight="1">
      <c r="A42" s="106"/>
      <c r="B42" s="109"/>
      <c r="C42" s="108"/>
      <c r="D42" s="109"/>
      <c r="E42" s="109"/>
      <c r="F42" s="126"/>
      <c r="G42" s="132"/>
      <c r="H42" s="132"/>
      <c r="I42" s="131"/>
    </row>
    <row r="43" ht="21.75" customHeight="1">
      <c r="A43" s="106"/>
      <c r="B43" s="109"/>
      <c r="C43" s="108"/>
      <c r="D43" s="109"/>
      <c r="E43" s="109"/>
      <c r="F43" s="133"/>
      <c r="G43" s="132"/>
      <c r="H43" s="132"/>
      <c r="I43" s="131"/>
    </row>
    <row r="44" ht="21.75" customHeight="1">
      <c r="A44" s="11"/>
      <c r="B44" s="12"/>
      <c r="C44" s="95"/>
      <c r="D44" s="12"/>
      <c r="E44" s="12"/>
      <c r="F44" s="134"/>
      <c r="G44" s="135"/>
      <c r="H44" s="135"/>
      <c r="I44" s="136"/>
    </row>
    <row r="45" thickBot="1" ht="21.75" customHeight="1">
      <c r="A45" s="31"/>
      <c r="B45" s="33"/>
      <c r="C45" s="137"/>
      <c r="D45" s="33"/>
      <c r="E45" s="33"/>
      <c r="F45" s="138"/>
      <c r="G45" s="20"/>
      <c r="H45" s="20"/>
      <c r="I45" s="20"/>
    </row>
    <row r="46" thickBot="1" ht="21.75" customHeight="1">
      <c r="A46" s="139" t="s">
        <v>91</v>
      </c>
      <c r="B46" s="140"/>
      <c r="C46" s="140"/>
      <c r="D46" s="140"/>
      <c r="E46" s="140"/>
      <c r="F46" s="141"/>
      <c r="G46" s="142" t="s">
        <v>92</v>
      </c>
      <c r="H46" s="143"/>
      <c r="I46" s="144"/>
    </row>
    <row r="47">
      <c r="G47" s="20"/>
      <c r="H47" s="20"/>
      <c r="I47" s="20"/>
    </row>
    <row r="48">
      <c r="A48" s="18"/>
      <c r="B48" s="18"/>
      <c r="C48" s="76"/>
      <c r="D48" s="18"/>
      <c r="E48" s="18"/>
      <c r="F48" s="145"/>
      <c r="G48" s="20"/>
      <c r="H48" s="20"/>
      <c r="I48" s="20"/>
    </row>
    <row r="49">
      <c r="A49" s="18"/>
      <c r="B49" s="18"/>
      <c r="C49" s="76"/>
      <c r="D49" s="18"/>
      <c r="E49" s="18"/>
      <c r="F49" s="145"/>
      <c r="G49" s="20"/>
      <c r="H49" s="20"/>
      <c r="I49" s="20"/>
    </row>
    <row r="50">
      <c r="A50" s="18"/>
      <c r="B50" s="18"/>
      <c r="C50" s="76"/>
      <c r="D50" s="18"/>
      <c r="E50" s="18"/>
      <c r="F50" s="145"/>
      <c r="G50" s="20"/>
      <c r="H50" s="20"/>
      <c r="I50" s="20"/>
    </row>
    <row r="51">
      <c r="A51" s="18"/>
      <c r="B51" s="18"/>
      <c r="C51" s="76"/>
      <c r="D51" s="18"/>
      <c r="E51" s="18"/>
      <c r="F51" s="145"/>
      <c r="G51" s="20"/>
      <c r="H51" s="20"/>
      <c r="I51" s="20"/>
    </row>
    <row r="52">
      <c r="A52" s="146" t="s">
        <v>93</v>
      </c>
      <c r="B52" s="18"/>
      <c r="C52" s="137"/>
      <c r="D52" s="33"/>
      <c r="E52" s="146"/>
      <c r="F52" s="146" t="s">
        <v>94</v>
      </c>
      <c r="G52" s="33"/>
      <c r="H52" s="147"/>
      <c r="I52" s="147"/>
    </row>
    <row r="53">
      <c r="A53" s="22"/>
      <c r="B53" s="22"/>
      <c r="C53" s="148"/>
      <c r="D53" s="22"/>
      <c r="E53" s="22"/>
      <c r="F53" s="22"/>
      <c r="G53" s="22"/>
      <c r="H53" s="149"/>
      <c r="I53" s="149"/>
    </row>
    <row r="54">
      <c r="A54" s="22"/>
      <c r="B54" s="22"/>
      <c r="C54" s="148"/>
      <c r="D54" s="22"/>
      <c r="E54" s="22"/>
      <c r="F54" s="22"/>
      <c r="G54" s="22"/>
      <c r="H54" s="149"/>
      <c r="I54" s="149"/>
    </row>
    <row r="55">
      <c r="A55" s="22"/>
      <c r="B55" s="22"/>
      <c r="C55" s="148"/>
      <c r="D55" s="22"/>
      <c r="E55" s="22"/>
      <c r="F55" s="22"/>
      <c r="G55" s="22"/>
      <c r="H55" s="149"/>
      <c r="I55" s="149"/>
    </row>
    <row r="56">
      <c r="A56" s="22"/>
      <c r="B56" s="22"/>
      <c r="C56" s="148"/>
      <c r="D56" s="22"/>
      <c r="E56" s="22"/>
      <c r="F56" s="22"/>
      <c r="G56" s="22"/>
      <c r="H56" s="149"/>
      <c r="I56" s="149"/>
    </row>
    <row r="57">
      <c r="A57" s="22"/>
      <c r="B57" s="22"/>
      <c r="C57" s="148"/>
      <c r="D57" s="22"/>
      <c r="E57" s="22"/>
      <c r="F57" s="22"/>
      <c r="G57" s="22"/>
      <c r="H57" s="149"/>
      <c r="I57" s="149"/>
    </row>
    <row r="58">
      <c r="A58" s="22"/>
      <c r="B58" s="22"/>
      <c r="C58" s="148"/>
      <c r="D58" s="22"/>
      <c r="E58" s="22"/>
      <c r="F58" s="22"/>
      <c r="G58" s="22"/>
      <c r="H58" s="149"/>
      <c r="I58" s="149"/>
    </row>
    <row r="59">
      <c r="A59" s="22"/>
      <c r="B59" s="22"/>
      <c r="C59" s="148"/>
      <c r="D59" s="22"/>
      <c r="E59" s="22"/>
      <c r="F59" s="22"/>
      <c r="G59" s="22"/>
      <c r="H59" s="149"/>
      <c r="I59" s="149"/>
    </row>
    <row r="60">
      <c r="A60" s="22"/>
      <c r="B60" s="22"/>
      <c r="C60" s="148"/>
      <c r="D60" s="22"/>
      <c r="E60" s="22"/>
      <c r="F60" s="22"/>
      <c r="G60" s="22"/>
      <c r="H60" s="149"/>
      <c r="I60" s="149"/>
    </row>
    <row r="61">
      <c r="A61" s="22"/>
      <c r="B61" s="22"/>
      <c r="C61" s="148"/>
      <c r="D61" s="22"/>
      <c r="E61" s="22"/>
      <c r="F61" s="22"/>
      <c r="G61" s="22"/>
      <c r="H61" s="149"/>
      <c r="I61" s="149"/>
    </row>
    <row r="62">
      <c r="A62" s="22"/>
      <c r="B62" s="22"/>
      <c r="C62" s="148"/>
      <c r="D62" s="22"/>
      <c r="E62" s="22"/>
      <c r="F62" s="22"/>
      <c r="G62" s="22"/>
      <c r="H62" s="149"/>
      <c r="I62" s="149"/>
    </row>
    <row r="63">
      <c r="A63" s="22"/>
      <c r="B63" s="22"/>
      <c r="C63" s="148"/>
      <c r="D63" s="22"/>
      <c r="E63" s="22"/>
      <c r="F63" s="22"/>
      <c r="G63" s="22"/>
      <c r="H63" s="149"/>
      <c r="I63" s="149"/>
    </row>
    <row r="64">
      <c r="A64" s="22"/>
      <c r="B64" s="22"/>
      <c r="C64" s="148"/>
      <c r="D64" s="22"/>
      <c r="E64" s="22"/>
      <c r="F64" s="22"/>
      <c r="G64" s="22"/>
      <c r="H64" s="149"/>
      <c r="I64" s="149"/>
    </row>
    <row r="65">
      <c r="A65" s="22"/>
      <c r="B65" s="22"/>
      <c r="C65" s="148"/>
      <c r="D65" s="22"/>
      <c r="E65" s="22"/>
      <c r="F65" s="22"/>
      <c r="G65" s="22"/>
      <c r="H65" s="149"/>
      <c r="I65" s="149"/>
    </row>
    <row r="66">
      <c r="A66" s="22"/>
      <c r="B66" s="22"/>
      <c r="C66" s="148"/>
      <c r="D66" s="22"/>
      <c r="E66" s="22"/>
      <c r="F66" s="22"/>
      <c r="G66" s="22"/>
      <c r="H66" s="149"/>
      <c r="I66" s="149"/>
    </row>
  </sheetData>
  <mergeCells count="13">
    <mergeCell ref="A46:F46"/>
    <mergeCell ref="A27:F27"/>
    <mergeCell ref="G46:I46"/>
    <mergeCell ref="A18:F18"/>
    <mergeCell ref="A32:F32"/>
    <mergeCell ref="A21:F21"/>
    <mergeCell ref="A24:F24"/>
    <mergeCell ref="A30:F30"/>
    <mergeCell ref="A1:G1"/>
    <mergeCell ref="A3:I3"/>
    <mergeCell ref="A12:B12"/>
    <mergeCell ref="G12:I12"/>
    <mergeCell ref="A33:F33"/>
  </mergeCells>
  <pageMargins left="1.495833" right="0.7083333" top="0.3541667" bottom="0.3541667" header="0.3152778" footer="0.3152778"/>
  <pageSetup paperSize="9" orientation="portrait" scale="3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99FF"/>
    <pageSetUpPr fitToPage="1"/>
  </sheetPr>
  <sheetViews>
    <sheetView showGridLines="0" zoomScaleNormal="100" workbookViewId="0" topLeftCell="A24">
      <selection activeCell="A1" sqref="A1:G1"/>
    </sheetView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/>
      <c r="I1" s="5" t="s">
        <v>1</v>
      </c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3" t="s">
        <v>7</v>
      </c>
      <c r="F4" s="11" t="s">
        <v>8</v>
      </c>
      <c r="G4" s="14" t="s">
        <v>9</v>
      </c>
      <c r="H4" s="15"/>
      <c r="I4" s="16"/>
    </row>
    <row r="5">
      <c r="A5" s="17" t="s">
        <v>10</v>
      </c>
      <c r="B5" s="18" t="s">
        <v>11</v>
      </c>
      <c r="C5" s="18"/>
      <c r="D5" s="18"/>
      <c r="E5" s="19"/>
      <c r="F5" s="17" t="s">
        <v>12</v>
      </c>
      <c r="G5" s="18" t="s">
        <v>13</v>
      </c>
      <c r="H5" s="20"/>
      <c r="I5" s="21"/>
    </row>
    <row r="6">
      <c r="A6" s="17" t="s">
        <v>14</v>
      </c>
      <c r="B6" s="18" t="str">
        <f>B5</f>
        <v>Chicken Dinner with Vegetables in gravy</v>
      </c>
      <c r="C6" s="22"/>
      <c r="D6" s="18"/>
      <c r="E6" s="23"/>
      <c r="F6" s="17" t="s">
        <v>15</v>
      </c>
      <c r="G6" s="18" t="s">
        <v>16</v>
      </c>
      <c r="H6" s="20"/>
      <c r="I6" s="21"/>
    </row>
    <row r="7">
      <c r="A7" s="17" t="s">
        <v>17</v>
      </c>
      <c r="B7" s="24" t="s">
        <v>18</v>
      </c>
      <c r="C7" s="25"/>
      <c r="D7" s="18"/>
      <c r="E7" s="23"/>
      <c r="F7" s="17" t="s">
        <v>19</v>
      </c>
      <c r="G7" s="18" t="s">
        <v>20</v>
      </c>
      <c r="H7" s="20"/>
      <c r="I7" s="21"/>
    </row>
    <row r="8">
      <c r="A8" s="17" t="s">
        <v>21</v>
      </c>
      <c r="B8" s="26" t="s">
        <v>22</v>
      </c>
      <c r="C8" s="25"/>
      <c r="D8" s="24"/>
      <c r="E8" s="24"/>
      <c r="F8" s="17" t="s">
        <v>23</v>
      </c>
      <c r="G8" s="27" t="s">
        <v>24</v>
      </c>
      <c r="H8" s="20"/>
      <c r="I8" s="21"/>
    </row>
    <row r="9">
      <c r="A9" s="17" t="s">
        <v>25</v>
      </c>
      <c r="B9" s="28" t="s">
        <v>26</v>
      </c>
      <c r="C9" s="18"/>
      <c r="D9" s="24"/>
      <c r="E9" s="29"/>
      <c r="F9" s="18" t="s">
        <v>27</v>
      </c>
      <c r="G9" s="18" t="s">
        <v>28</v>
      </c>
      <c r="H9" s="20"/>
      <c r="I9" s="21"/>
    </row>
    <row r="10">
      <c r="A10" s="17" t="s">
        <v>29</v>
      </c>
      <c r="B10" s="30" t="s">
        <v>30</v>
      </c>
      <c r="C10" s="18"/>
      <c r="D10" s="18"/>
      <c r="E10" s="23"/>
      <c r="F10" s="17" t="s">
        <v>31</v>
      </c>
      <c r="G10" s="18" t="s">
        <v>32</v>
      </c>
      <c r="H10" s="20"/>
      <c r="I10" s="21"/>
    </row>
    <row r="11">
      <c r="A11" s="31" t="s">
        <v>33</v>
      </c>
      <c r="B11" s="32"/>
      <c r="C11" s="33" t="s">
        <v>34</v>
      </c>
      <c r="D11" s="34"/>
      <c r="E11" s="35" t="s">
        <v>35</v>
      </c>
      <c r="F11" s="36" t="s">
        <v>36</v>
      </c>
      <c r="G11" s="37"/>
      <c r="H11" s="38">
        <v>35</v>
      </c>
      <c r="I11" s="39" t="s">
        <v>37</v>
      </c>
    </row>
    <row r="12">
      <c r="A12" s="40" t="s">
        <v>38</v>
      </c>
      <c r="B12" s="41"/>
      <c r="C12" s="42" t="s">
        <v>39</v>
      </c>
      <c r="D12" s="43" t="s">
        <v>40</v>
      </c>
      <c r="E12" s="44" t="s">
        <v>41</v>
      </c>
      <c r="F12" s="43" t="s">
        <v>42</v>
      </c>
      <c r="G12" s="45" t="s">
        <v>43</v>
      </c>
      <c r="H12" s="46"/>
      <c r="I12" s="47"/>
    </row>
    <row r="13">
      <c r="A13" s="48"/>
      <c r="B13" s="49"/>
      <c r="C13" s="42" t="s">
        <v>44</v>
      </c>
      <c r="D13" s="43" t="s">
        <v>45</v>
      </c>
      <c r="E13" s="44"/>
      <c r="F13" s="43" t="s">
        <v>46</v>
      </c>
      <c r="G13" s="50" t="s">
        <v>47</v>
      </c>
      <c r="H13" s="47" t="s">
        <v>48</v>
      </c>
      <c r="I13" s="51" t="s">
        <v>49</v>
      </c>
    </row>
    <row r="14" thickBot="1">
      <c r="A14" s="52" t="s">
        <v>50</v>
      </c>
      <c r="B14" s="53"/>
      <c r="C14" s="54"/>
      <c r="D14" s="55"/>
      <c r="E14" s="56"/>
      <c r="F14" s="55"/>
      <c r="G14" s="57"/>
      <c r="H14" s="56"/>
      <c r="I14" s="58"/>
    </row>
    <row r="15" thickBot="1">
      <c r="A15" s="59" t="s">
        <v>51</v>
      </c>
      <c r="B15" s="60"/>
      <c r="C15" s="54"/>
      <c r="D15" s="55"/>
      <c r="E15" s="56"/>
      <c r="F15" s="55"/>
      <c r="G15" s="57"/>
      <c r="H15" s="56"/>
      <c r="I15" s="58"/>
    </row>
    <row r="16" thickBot="1">
      <c r="A16" s="59" t="s">
        <v>52</v>
      </c>
      <c r="B16" s="60" t="s">
        <v>53</v>
      </c>
      <c r="C16" s="54" t="s">
        <v>95</v>
      </c>
      <c r="D16" s="55" t="s">
        <v>55</v>
      </c>
      <c r="E16" s="56">
        <f>C16/1000*$B$10/D16%</f>
        <v>0.72999999999999998</v>
      </c>
      <c r="F16" s="55" t="s">
        <v>96</v>
      </c>
      <c r="G16" s="57">
        <f>F16*E16</f>
        <v>11.190899999999999</v>
      </c>
      <c r="H16" s="56">
        <f>G16/$H$11</f>
        <v>0.31973999999999997</v>
      </c>
      <c r="I16" s="58"/>
    </row>
    <row r="17" thickBot="1">
      <c r="A17" s="59" t="s">
        <v>97</v>
      </c>
      <c r="B17" s="60" t="s">
        <v>98</v>
      </c>
      <c r="C17" s="54" t="s">
        <v>59</v>
      </c>
      <c r="D17" s="55" t="s">
        <v>60</v>
      </c>
      <c r="E17" s="56">
        <f>C17/1000*$B$10/D17%</f>
        <v>0.014999999999999999</v>
      </c>
      <c r="F17" s="55" t="s">
        <v>99</v>
      </c>
      <c r="G17" s="57">
        <f>F17*E17</f>
        <v>0</v>
      </c>
      <c r="H17" s="56">
        <f>G17/$H$11</f>
        <v>0</v>
      </c>
      <c r="I17" s="58"/>
    </row>
    <row r="18" thickTop="1" thickBot="1">
      <c r="A18" s="61" t="s">
        <v>62</v>
      </c>
      <c r="B18" s="62"/>
      <c r="C18" s="62"/>
      <c r="D18" s="62"/>
      <c r="E18" s="62"/>
      <c r="F18" s="63"/>
      <c r="G18" s="64">
        <f>SUM(G15:G17)</f>
        <v>11.190899999999999</v>
      </c>
      <c r="H18" s="65">
        <f>SUM(H15:H17)</f>
        <v>0.31973999999999997</v>
      </c>
      <c r="I18" s="66" t="e">
        <f ca="1">G18/$G$39</f>
        <v>#REF!</v>
      </c>
    </row>
    <row r="19" thickTop="1" thickBot="1">
      <c r="A19" s="36" t="s">
        <v>63</v>
      </c>
      <c r="B19" s="67"/>
      <c r="C19" s="68"/>
      <c r="D19" s="69"/>
      <c r="E19" s="70"/>
      <c r="F19" s="69"/>
      <c r="G19" s="71"/>
      <c r="H19" s="72"/>
      <c r="I19" s="73"/>
    </row>
    <row r="20" thickBot="1">
      <c r="A20" s="59" t="s">
        <v>51</v>
      </c>
      <c r="B20" s="60"/>
      <c r="C20" s="54"/>
      <c r="D20" s="55"/>
      <c r="E20" s="56"/>
      <c r="F20" s="55"/>
      <c r="G20" s="57" t="s">
        <v>100</v>
      </c>
      <c r="H20" s="56">
        <f>G20/$H$11</f>
        <v>0.0014285714285714286</v>
      </c>
      <c r="I20" s="58"/>
    </row>
    <row r="21" thickTop="1" thickBot="1">
      <c r="A21" s="61" t="s">
        <v>65</v>
      </c>
      <c r="B21" s="62"/>
      <c r="C21" s="62"/>
      <c r="D21" s="62"/>
      <c r="E21" s="62"/>
      <c r="F21" s="63"/>
      <c r="G21" s="64">
        <f>SUM(G19:G20)</f>
        <v>0</v>
      </c>
      <c r="H21" s="65">
        <f>SUM(H19:H20)</f>
        <v>0.0014285714285714286</v>
      </c>
      <c r="I21" s="66" t="e">
        <f ca="1">G21/$G$39</f>
        <v>#REF!</v>
      </c>
    </row>
    <row r="22" thickTop="1" thickBot="1">
      <c r="A22" s="74" t="s">
        <v>66</v>
      </c>
      <c r="B22" s="75"/>
      <c r="C22" s="76"/>
      <c r="D22" s="18"/>
      <c r="E22" s="77"/>
      <c r="F22" s="78"/>
      <c r="G22" s="79"/>
      <c r="H22" s="80"/>
      <c r="I22" s="81"/>
    </row>
    <row r="23" thickTop="1" thickBot="1">
      <c r="A23" s="82" t="s">
        <v>67</v>
      </c>
      <c r="B23" s="83" t="s">
        <v>68</v>
      </c>
      <c r="C23" s="76"/>
      <c r="D23" s="18"/>
      <c r="E23" s="77" t="str">
        <f>$B$10</f>
        <v>6</v>
      </c>
      <c r="F23" s="78" t="s">
        <v>69</v>
      </c>
      <c r="G23" s="84">
        <f>E23 * F23</f>
        <v>6</v>
      </c>
      <c r="H23" s="85">
        <f>G23/$H$11</f>
        <v>0.17142857142857143</v>
      </c>
      <c r="I23" s="86"/>
    </row>
    <row r="24" thickTop="1" thickBot="1">
      <c r="A24" s="87" t="s">
        <v>70</v>
      </c>
      <c r="B24" s="88"/>
      <c r="C24" s="88"/>
      <c r="D24" s="88"/>
      <c r="E24" s="88"/>
      <c r="F24" s="89"/>
      <c r="G24" s="90">
        <f>SUM(G22:G23)</f>
        <v>6</v>
      </c>
      <c r="H24" s="91">
        <f>SUM(H22:H23)</f>
        <v>0.17142857142857143</v>
      </c>
      <c r="I24" s="92" t="e">
        <f ca="1">G24/$G$39</f>
        <v>#REF!</v>
      </c>
    </row>
    <row r="25" thickTop="1" thickBot="1">
      <c r="A25" s="74" t="s">
        <v>71</v>
      </c>
      <c r="B25" s="75"/>
      <c r="C25" s="76"/>
      <c r="D25" s="18"/>
      <c r="E25" s="77"/>
      <c r="F25" s="78"/>
      <c r="G25" s="79"/>
      <c r="H25" s="80"/>
      <c r="I25" s="81"/>
    </row>
    <row r="26" thickTop="1" thickBot="1">
      <c r="A26" s="82" t="s">
        <v>72</v>
      </c>
      <c r="B26" s="83" t="s">
        <v>73</v>
      </c>
      <c r="C26" s="76"/>
      <c r="D26" s="18"/>
      <c r="E26" s="77" t="str">
        <f>$B$10</f>
        <v>6</v>
      </c>
      <c r="F26" s="78" t="s">
        <v>74</v>
      </c>
      <c r="G26" s="84">
        <f>E26 * F26</f>
        <v>12</v>
      </c>
      <c r="H26" s="85">
        <f>G26/$H$11</f>
        <v>0.34285714285714286</v>
      </c>
      <c r="I26" s="86"/>
    </row>
    <row r="27" thickTop="1" thickBot="1">
      <c r="A27" s="87" t="s">
        <v>75</v>
      </c>
      <c r="B27" s="88"/>
      <c r="C27" s="88"/>
      <c r="D27" s="88"/>
      <c r="E27" s="88"/>
      <c r="F27" s="89"/>
      <c r="G27" s="90">
        <f>SUM(G25:G26)</f>
        <v>12</v>
      </c>
      <c r="H27" s="91">
        <f>SUM(H25:H26)</f>
        <v>0.34285714285714286</v>
      </c>
      <c r="I27" s="92" t="e">
        <f ca="1">G27/$G$39</f>
        <v>#REF!</v>
      </c>
    </row>
    <row r="28" thickTop="1" thickBot="1">
      <c r="A28" s="93" t="s">
        <v>76</v>
      </c>
      <c r="B28" s="94"/>
      <c r="C28" s="95"/>
      <c r="D28" s="12"/>
      <c r="E28" s="12"/>
      <c r="F28" s="16"/>
      <c r="G28" s="96"/>
      <c r="H28" s="97"/>
      <c r="I28" s="81"/>
    </row>
    <row r="29" thickTop="1" thickBot="1">
      <c r="A29" s="82" t="s">
        <v>77</v>
      </c>
      <c r="B29" s="83"/>
      <c r="C29" s="76"/>
      <c r="D29" s="18"/>
      <c r="E29" s="77"/>
      <c r="F29" s="78"/>
      <c r="G29" s="98" t="s">
        <v>101</v>
      </c>
      <c r="H29" s="85">
        <f>G29/$H$11</f>
        <v>0.030000000000000002</v>
      </c>
      <c r="I29" s="86"/>
    </row>
    <row r="30" thickTop="1" thickBot="1">
      <c r="A30" s="87" t="s">
        <v>79</v>
      </c>
      <c r="B30" s="88"/>
      <c r="C30" s="88"/>
      <c r="D30" s="88"/>
      <c r="E30" s="88"/>
      <c r="F30" s="89"/>
      <c r="G30" s="90">
        <f>SUM(G28:G29)</f>
        <v>0</v>
      </c>
      <c r="H30" s="91">
        <f>SUM(H28:H29)</f>
        <v>0.030000000000000002</v>
      </c>
      <c r="I30" s="92" t="e">
        <f ca="1">G30/$G$39</f>
        <v>#REF!</v>
      </c>
    </row>
    <row r="31" thickTop="1" thickBot="1">
      <c r="A31" s="93" t="s">
        <v>80</v>
      </c>
      <c r="B31" s="94"/>
      <c r="C31" s="95"/>
      <c r="D31" s="12"/>
      <c r="E31" s="12"/>
      <c r="F31" s="16"/>
      <c r="G31" s="96"/>
      <c r="H31" s="97"/>
      <c r="I31" s="99"/>
    </row>
    <row r="32" thickTop="1" thickBot="1">
      <c r="A32" s="82" t="s">
        <v>102</v>
      </c>
      <c r="B32" s="83"/>
      <c r="C32" s="76"/>
      <c r="D32" s="18"/>
      <c r="E32" s="77"/>
      <c r="F32" s="78"/>
      <c r="G32" s="79" t="s">
        <v>103</v>
      </c>
      <c r="H32" s="80">
        <f>G32/$H$11</f>
        <v>0.2857142857142857</v>
      </c>
      <c r="I32" s="81"/>
    </row>
    <row r="33" thickTop="1" thickBot="1">
      <c r="A33" s="87" t="s">
        <v>81</v>
      </c>
      <c r="B33" s="88"/>
      <c r="C33" s="88"/>
      <c r="D33" s="88"/>
      <c r="E33" s="88"/>
      <c r="F33" s="89"/>
      <c r="G33" s="64">
        <f> SUM(G31:G32)</f>
        <v>0</v>
      </c>
      <c r="H33" s="65">
        <f>SUM(H31:H32)</f>
        <v>0.2857142857142857</v>
      </c>
      <c r="I33" s="66" t="e">
        <f ca="1" t="shared" ref="I33:I39" si="2">G33/$G$39</f>
        <v>#REF!</v>
      </c>
    </row>
    <row r="34" thickTop="1">
      <c r="A34" s="100" t="s">
        <v>82</v>
      </c>
      <c r="B34" s="101"/>
      <c r="C34" s="101"/>
      <c r="D34" s="101"/>
      <c r="E34" s="101"/>
      <c r="F34" s="102"/>
      <c r="G34" s="103">
        <f>SUM(G18,G21,G24,G30)</f>
        <v>17.190899999999999</v>
      </c>
      <c r="H34" s="104">
        <f>SUM(H18,H21,H24,H30)</f>
        <v>0.52259714285714287</v>
      </c>
      <c r="I34" s="105" t="e">
        <f ca="1" t="shared" si="2"/>
        <v>#REF!</v>
      </c>
    </row>
    <row r="35">
      <c r="A35" s="106" t="s">
        <v>83</v>
      </c>
      <c r="B35" s="107">
        <v>0.02</v>
      </c>
      <c r="C35" s="108" t="s">
        <v>84</v>
      </c>
      <c r="D35" s="109"/>
      <c r="E35" s="109"/>
      <c r="F35" s="110"/>
      <c r="G35" s="111">
        <f>SUM(G18,G21)*B35</f>
        <v>0.22381799999999999</v>
      </c>
      <c r="H35" s="112">
        <f>G35/$H$11</f>
        <v>0.0063948</v>
      </c>
      <c r="I35" s="99" t="e">
        <f ca="1" t="shared" si="2"/>
        <v>#REF!</v>
      </c>
    </row>
    <row r="36">
      <c r="A36" s="106" t="s">
        <v>83</v>
      </c>
      <c r="B36" s="107">
        <v>0.02</v>
      </c>
      <c r="C36" s="108" t="s">
        <v>85</v>
      </c>
      <c r="D36" s="109"/>
      <c r="E36" s="109"/>
      <c r="F36" s="110"/>
      <c r="G36" s="111">
        <f>SUM(G24)*B36</f>
        <v>0.12</v>
      </c>
      <c r="H36" s="112">
        <f t="shared" ref="H36:H37" si="3">G36/$H$11</f>
        <v>0.0034285714285714284</v>
      </c>
      <c r="I36" s="99" t="e">
        <f ca="1" t="shared" si="2"/>
        <v>#REF!</v>
      </c>
    </row>
    <row r="37">
      <c r="A37" s="106" t="s">
        <v>83</v>
      </c>
      <c r="B37" s="107">
        <v>0.01</v>
      </c>
      <c r="C37" s="108" t="s">
        <v>86</v>
      </c>
      <c r="D37" s="109"/>
      <c r="E37" s="109"/>
      <c r="F37" s="110"/>
      <c r="G37" s="111">
        <f>SUM(G27)*B37</f>
        <v>0.12</v>
      </c>
      <c r="H37" s="112">
        <f t="shared" si="3"/>
        <v>0.0034285714285714284</v>
      </c>
      <c r="I37" s="99" t="e">
        <f ca="1" t="shared" si="2"/>
        <v>#REF!</v>
      </c>
    </row>
    <row r="38">
      <c r="A38" s="113" t="s">
        <v>87</v>
      </c>
      <c r="B38" s="114" t="s">
        <v>88</v>
      </c>
      <c r="C38" s="115"/>
      <c r="D38" s="116"/>
      <c r="E38" s="116"/>
      <c r="F38" s="117"/>
      <c r="G38" s="111">
        <f ca="1">G39 * B38</f>
        <v>0</v>
      </c>
      <c r="H38" s="112">
        <f ca="1">G38/$H$11</f>
        <v>0</v>
      </c>
      <c r="I38" s="99" t="e">
        <f ca="1" t="shared" si="2"/>
        <v>#REF!</v>
      </c>
    </row>
    <row r="39">
      <c r="A39" s="118" t="s">
        <v>89</v>
      </c>
      <c r="B39" s="119"/>
      <c r="C39" s="120"/>
      <c r="D39" s="119"/>
      <c r="E39" s="119"/>
      <c r="F39" s="121"/>
      <c r="G39" s="122">
        <f ca="1">SUM(G34:G38)</f>
        <v>0</v>
      </c>
      <c r="H39" s="123">
        <f ca="1">SUM(H34:H38)</f>
        <v>0</v>
      </c>
      <c r="I39" s="124" t="e">
        <f ca="1" t="shared" si="2"/>
        <v>#REF!</v>
      </c>
    </row>
    <row r="40" ht="21.75" customHeight="1">
      <c r="A40" s="106" t="s">
        <v>90</v>
      </c>
      <c r="B40" s="125"/>
      <c r="C40" s="108"/>
      <c r="D40" s="109"/>
      <c r="E40" s="109"/>
      <c r="F40" s="126"/>
      <c r="G40" s="127"/>
      <c r="H40" s="127"/>
      <c r="I40" s="128"/>
    </row>
    <row r="41" ht="21.75" customHeight="1">
      <c r="A41" s="106"/>
      <c r="B41" s="129"/>
      <c r="C41" s="108"/>
      <c r="D41" s="109"/>
      <c r="E41" s="109"/>
      <c r="F41" s="126"/>
      <c r="G41" s="130"/>
      <c r="H41" s="130"/>
      <c r="I41" s="131"/>
    </row>
    <row r="42" ht="21.75" customHeight="1">
      <c r="A42" s="106"/>
      <c r="B42" s="109"/>
      <c r="C42" s="108"/>
      <c r="D42" s="109"/>
      <c r="E42" s="109"/>
      <c r="F42" s="126"/>
      <c r="G42" s="132"/>
      <c r="H42" s="132"/>
      <c r="I42" s="131"/>
    </row>
    <row r="43" ht="21.75" customHeight="1">
      <c r="A43" s="106"/>
      <c r="B43" s="109"/>
      <c r="C43" s="108"/>
      <c r="D43" s="109"/>
      <c r="E43" s="109"/>
      <c r="F43" s="126"/>
      <c r="G43" s="132"/>
      <c r="H43" s="132"/>
      <c r="I43" s="131"/>
    </row>
    <row r="44" ht="21.75" customHeight="1">
      <c r="A44" s="106"/>
      <c r="B44" s="109"/>
      <c r="C44" s="108"/>
      <c r="D44" s="109"/>
      <c r="E44" s="109"/>
      <c r="F44" s="133"/>
      <c r="G44" s="132"/>
      <c r="H44" s="132"/>
      <c r="I44" s="131"/>
    </row>
    <row r="45" ht="21.75" customHeight="1">
      <c r="A45" s="11"/>
      <c r="B45" s="12"/>
      <c r="C45" s="95"/>
      <c r="D45" s="12"/>
      <c r="E45" s="12"/>
      <c r="F45" s="134"/>
      <c r="G45" s="135"/>
      <c r="H45" s="135"/>
      <c r="I45" s="136"/>
    </row>
    <row r="46" thickBot="1" ht="21.75" customHeight="1">
      <c r="A46" s="31"/>
      <c r="B46" s="33"/>
      <c r="C46" s="137"/>
      <c r="D46" s="33"/>
      <c r="E46" s="33"/>
      <c r="F46" s="138"/>
      <c r="G46" s="20"/>
      <c r="H46" s="20"/>
      <c r="I46" s="20"/>
    </row>
    <row r="47" thickBot="1" ht="21.75" customHeight="1">
      <c r="A47" s="139" t="s">
        <v>91</v>
      </c>
      <c r="B47" s="140"/>
      <c r="C47" s="140"/>
      <c r="D47" s="140"/>
      <c r="E47" s="140"/>
      <c r="F47" s="141"/>
      <c r="G47" s="142" t="s">
        <v>92</v>
      </c>
      <c r="H47" s="143"/>
      <c r="I47" s="144"/>
    </row>
    <row r="48">
      <c r="G48" s="20"/>
      <c r="H48" s="20"/>
      <c r="I48" s="20"/>
    </row>
    <row r="49">
      <c r="A49" s="18"/>
      <c r="B49" s="18"/>
      <c r="C49" s="76"/>
      <c r="D49" s="18"/>
      <c r="E49" s="18"/>
      <c r="F49" s="145"/>
      <c r="G49" s="20"/>
      <c r="H49" s="20"/>
      <c r="I49" s="20"/>
    </row>
    <row r="50">
      <c r="A50" s="18"/>
      <c r="B50" s="18"/>
      <c r="C50" s="76"/>
      <c r="D50" s="18"/>
      <c r="E50" s="18"/>
      <c r="F50" s="145"/>
      <c r="G50" s="20"/>
      <c r="H50" s="20"/>
      <c r="I50" s="20"/>
    </row>
    <row r="51">
      <c r="A51" s="18"/>
      <c r="B51" s="18"/>
      <c r="C51" s="76"/>
      <c r="D51" s="18"/>
      <c r="E51" s="18"/>
      <c r="F51" s="145"/>
      <c r="G51" s="20"/>
      <c r="H51" s="20"/>
      <c r="I51" s="20"/>
    </row>
    <row r="52">
      <c r="A52" s="18"/>
      <c r="B52" s="18"/>
      <c r="C52" s="76"/>
      <c r="D52" s="18"/>
      <c r="E52" s="18"/>
      <c r="F52" s="145"/>
      <c r="G52" s="20"/>
      <c r="H52" s="20"/>
      <c r="I52" s="20"/>
    </row>
    <row r="53">
      <c r="A53" s="146" t="s">
        <v>93</v>
      </c>
      <c r="B53" s="18"/>
      <c r="C53" s="137"/>
      <c r="D53" s="33"/>
      <c r="E53" s="146"/>
      <c r="F53" s="146" t="s">
        <v>94</v>
      </c>
      <c r="G53" s="33"/>
      <c r="H53" s="147"/>
      <c r="I53" s="147"/>
    </row>
    <row r="54">
      <c r="A54" s="22"/>
      <c r="B54" s="22"/>
      <c r="C54" s="148"/>
      <c r="D54" s="22"/>
      <c r="E54" s="22"/>
      <c r="F54" s="22"/>
      <c r="G54" s="22"/>
      <c r="H54" s="149"/>
      <c r="I54" s="149"/>
    </row>
    <row r="55">
      <c r="A55" s="22"/>
      <c r="B55" s="22"/>
      <c r="C55" s="148"/>
      <c r="D55" s="22"/>
      <c r="E55" s="22"/>
      <c r="F55" s="22"/>
      <c r="G55" s="22"/>
      <c r="H55" s="149"/>
      <c r="I55" s="149"/>
    </row>
    <row r="56">
      <c r="A56" s="22"/>
      <c r="B56" s="22"/>
      <c r="C56" s="148"/>
      <c r="D56" s="22"/>
      <c r="E56" s="22"/>
      <c r="F56" s="22"/>
      <c r="G56" s="22"/>
      <c r="H56" s="149"/>
      <c r="I56" s="149"/>
    </row>
    <row r="57">
      <c r="A57" s="22"/>
      <c r="B57" s="22"/>
      <c r="C57" s="148"/>
      <c r="D57" s="22"/>
      <c r="E57" s="22"/>
      <c r="F57" s="22"/>
      <c r="G57" s="22"/>
      <c r="H57" s="149"/>
      <c r="I57" s="149"/>
    </row>
    <row r="58">
      <c r="A58" s="22"/>
      <c r="B58" s="22"/>
      <c r="C58" s="148"/>
      <c r="D58" s="22"/>
      <c r="E58" s="22"/>
      <c r="F58" s="22"/>
      <c r="G58" s="22"/>
      <c r="H58" s="149"/>
      <c r="I58" s="149"/>
    </row>
    <row r="59">
      <c r="A59" s="22"/>
      <c r="B59" s="22"/>
      <c r="C59" s="148"/>
      <c r="D59" s="22"/>
      <c r="E59" s="22"/>
      <c r="F59" s="22"/>
      <c r="G59" s="22"/>
      <c r="H59" s="149"/>
      <c r="I59" s="149"/>
    </row>
    <row r="60">
      <c r="A60" s="22"/>
      <c r="B60" s="22"/>
      <c r="C60" s="148"/>
      <c r="D60" s="22"/>
      <c r="E60" s="22"/>
      <c r="F60" s="22"/>
      <c r="G60" s="22"/>
      <c r="H60" s="149"/>
      <c r="I60" s="149"/>
    </row>
    <row r="61">
      <c r="A61" s="22"/>
      <c r="B61" s="22"/>
      <c r="C61" s="148"/>
      <c r="D61" s="22"/>
      <c r="E61" s="22"/>
      <c r="F61" s="22"/>
      <c r="G61" s="22"/>
      <c r="H61" s="149"/>
      <c r="I61" s="149"/>
    </row>
    <row r="62">
      <c r="A62" s="22"/>
      <c r="B62" s="22"/>
      <c r="C62" s="148"/>
      <c r="D62" s="22"/>
      <c r="E62" s="22"/>
      <c r="F62" s="22"/>
      <c r="G62" s="22"/>
      <c r="H62" s="149"/>
      <c r="I62" s="149"/>
    </row>
    <row r="63">
      <c r="A63" s="22"/>
      <c r="B63" s="22"/>
      <c r="C63" s="148"/>
      <c r="D63" s="22"/>
      <c r="E63" s="22"/>
      <c r="F63" s="22"/>
      <c r="G63" s="22"/>
      <c r="H63" s="149"/>
      <c r="I63" s="149"/>
    </row>
    <row r="64">
      <c r="A64" s="22"/>
      <c r="B64" s="22"/>
      <c r="C64" s="148"/>
      <c r="D64" s="22"/>
      <c r="E64" s="22"/>
      <c r="F64" s="22"/>
      <c r="G64" s="22"/>
      <c r="H64" s="149"/>
      <c r="I64" s="149"/>
    </row>
    <row r="65">
      <c r="A65" s="22"/>
      <c r="B65" s="22"/>
      <c r="C65" s="148"/>
      <c r="D65" s="22"/>
      <c r="E65" s="22"/>
      <c r="F65" s="22"/>
      <c r="G65" s="22"/>
      <c r="H65" s="149"/>
      <c r="I65" s="149"/>
    </row>
    <row r="66">
      <c r="A66" s="22"/>
      <c r="B66" s="22"/>
      <c r="C66" s="148"/>
      <c r="D66" s="22"/>
      <c r="E66" s="22"/>
      <c r="F66" s="22"/>
      <c r="G66" s="22"/>
      <c r="H66" s="149"/>
      <c r="I66" s="149"/>
    </row>
    <row r="67">
      <c r="A67" s="22"/>
      <c r="B67" s="22"/>
      <c r="C67" s="148"/>
      <c r="D67" s="22"/>
      <c r="E67" s="22"/>
      <c r="F67" s="22"/>
      <c r="G67" s="22"/>
      <c r="H67" s="149"/>
      <c r="I67" s="149"/>
    </row>
  </sheetData>
  <mergeCells count="13">
    <mergeCell ref="A47:F47"/>
    <mergeCell ref="A27:F27"/>
    <mergeCell ref="G47:I47"/>
    <mergeCell ref="A18:F18"/>
    <mergeCell ref="A33:F33"/>
    <mergeCell ref="A21:F21"/>
    <mergeCell ref="A24:F24"/>
    <mergeCell ref="A30:F30"/>
    <mergeCell ref="A1:G1"/>
    <mergeCell ref="A3:I3"/>
    <mergeCell ref="A12:B12"/>
    <mergeCell ref="G12:I12"/>
    <mergeCell ref="A34:F34"/>
  </mergeCells>
  <pageMargins left="1.495833" right="0.7083333" top="0.3541667" bottom="0.3541667" header="0.3152778" footer="0.3152778"/>
  <pageSetup paperSize="9" orientation="portrait" scale="3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99FF"/>
    <pageSetUpPr fitToPage="1"/>
  </sheetPr>
  <sheetViews>
    <sheetView showGridLines="0" zoomScaleNormal="100" workbookViewId="0" topLeftCell="A24">
      <selection activeCell="A1" sqref="A1:G1"/>
    </sheetView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/>
      <c r="I1" s="5" t="s">
        <v>1</v>
      </c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3" t="s">
        <v>7</v>
      </c>
      <c r="F4" s="11" t="s">
        <v>8</v>
      </c>
      <c r="G4" s="14" t="s">
        <v>9</v>
      </c>
      <c r="H4" s="15"/>
      <c r="I4" s="16"/>
    </row>
    <row r="5">
      <c r="A5" s="17" t="s">
        <v>10</v>
      </c>
      <c r="B5" s="18" t="s">
        <v>11</v>
      </c>
      <c r="C5" s="18"/>
      <c r="D5" s="18"/>
      <c r="E5" s="19"/>
      <c r="F5" s="17" t="s">
        <v>12</v>
      </c>
      <c r="G5" s="18" t="s">
        <v>13</v>
      </c>
      <c r="H5" s="20"/>
      <c r="I5" s="21"/>
    </row>
    <row r="6">
      <c r="A6" s="17" t="s">
        <v>14</v>
      </c>
      <c r="B6" s="18" t="str">
        <f>B5</f>
        <v>Chicken Dinner with Vegetables in gravy</v>
      </c>
      <c r="C6" s="22"/>
      <c r="D6" s="18"/>
      <c r="E6" s="23"/>
      <c r="F6" s="17" t="s">
        <v>15</v>
      </c>
      <c r="G6" s="18" t="s">
        <v>16</v>
      </c>
      <c r="H6" s="20"/>
      <c r="I6" s="21"/>
    </row>
    <row r="7">
      <c r="A7" s="17" t="s">
        <v>17</v>
      </c>
      <c r="B7" s="24" t="s">
        <v>18</v>
      </c>
      <c r="C7" s="25"/>
      <c r="D7" s="18"/>
      <c r="E7" s="23"/>
      <c r="F7" s="17" t="s">
        <v>19</v>
      </c>
      <c r="G7" s="18" t="s">
        <v>20</v>
      </c>
      <c r="H7" s="20"/>
      <c r="I7" s="21"/>
    </row>
    <row r="8">
      <c r="A8" s="17" t="s">
        <v>21</v>
      </c>
      <c r="B8" s="26" t="s">
        <v>22</v>
      </c>
      <c r="C8" s="25"/>
      <c r="D8" s="24"/>
      <c r="E8" s="24"/>
      <c r="F8" s="17" t="s">
        <v>23</v>
      </c>
      <c r="G8" s="27" t="s">
        <v>24</v>
      </c>
      <c r="H8" s="20"/>
      <c r="I8" s="21"/>
    </row>
    <row r="9">
      <c r="A9" s="17" t="s">
        <v>25</v>
      </c>
      <c r="B9" s="28" t="s">
        <v>26</v>
      </c>
      <c r="C9" s="18"/>
      <c r="D9" s="24"/>
      <c r="E9" s="29"/>
      <c r="F9" s="18" t="s">
        <v>27</v>
      </c>
      <c r="G9" s="18" t="s">
        <v>28</v>
      </c>
      <c r="H9" s="20"/>
      <c r="I9" s="21"/>
    </row>
    <row r="10">
      <c r="A10" s="17" t="s">
        <v>29</v>
      </c>
      <c r="B10" s="30" t="s">
        <v>30</v>
      </c>
      <c r="C10" s="18"/>
      <c r="D10" s="18"/>
      <c r="E10" s="23"/>
      <c r="F10" s="17" t="s">
        <v>31</v>
      </c>
      <c r="G10" s="18" t="s">
        <v>32</v>
      </c>
      <c r="H10" s="20"/>
      <c r="I10" s="21"/>
    </row>
    <row r="11">
      <c r="A11" s="31" t="s">
        <v>33</v>
      </c>
      <c r="B11" s="32"/>
      <c r="C11" s="33" t="s">
        <v>34</v>
      </c>
      <c r="D11" s="34"/>
      <c r="E11" s="35" t="s">
        <v>35</v>
      </c>
      <c r="F11" s="36" t="s">
        <v>36</v>
      </c>
      <c r="G11" s="37"/>
      <c r="H11" s="38">
        <v>35</v>
      </c>
      <c r="I11" s="39" t="s">
        <v>37</v>
      </c>
    </row>
    <row r="12">
      <c r="A12" s="40" t="s">
        <v>38</v>
      </c>
      <c r="B12" s="41"/>
      <c r="C12" s="42" t="s">
        <v>39</v>
      </c>
      <c r="D12" s="43" t="s">
        <v>40</v>
      </c>
      <c r="E12" s="44" t="s">
        <v>41</v>
      </c>
      <c r="F12" s="43" t="s">
        <v>42</v>
      </c>
      <c r="G12" s="45" t="s">
        <v>43</v>
      </c>
      <c r="H12" s="46"/>
      <c r="I12" s="47"/>
    </row>
    <row r="13">
      <c r="A13" s="48"/>
      <c r="B13" s="49"/>
      <c r="C13" s="42" t="s">
        <v>44</v>
      </c>
      <c r="D13" s="43" t="s">
        <v>45</v>
      </c>
      <c r="E13" s="44"/>
      <c r="F13" s="43" t="s">
        <v>46</v>
      </c>
      <c r="G13" s="50" t="s">
        <v>47</v>
      </c>
      <c r="H13" s="47" t="s">
        <v>48</v>
      </c>
      <c r="I13" s="51" t="s">
        <v>49</v>
      </c>
    </row>
    <row r="14" thickBot="1">
      <c r="A14" s="52" t="s">
        <v>50</v>
      </c>
      <c r="B14" s="53"/>
      <c r="C14" s="54"/>
      <c r="D14" s="55"/>
      <c r="E14" s="56"/>
      <c r="F14" s="55"/>
      <c r="G14" s="57"/>
      <c r="H14" s="56"/>
      <c r="I14" s="58"/>
    </row>
    <row r="15" thickBot="1">
      <c r="A15" s="59" t="s">
        <v>51</v>
      </c>
      <c r="B15" s="60"/>
      <c r="C15" s="54"/>
      <c r="D15" s="55"/>
      <c r="E15" s="56"/>
      <c r="F15" s="55"/>
      <c r="G15" s="57"/>
      <c r="H15" s="56"/>
      <c r="I15" s="58"/>
    </row>
    <row r="16" thickBot="1">
      <c r="A16" s="59" t="s">
        <v>52</v>
      </c>
      <c r="B16" s="60" t="s">
        <v>53</v>
      </c>
      <c r="C16" s="54" t="s">
        <v>54</v>
      </c>
      <c r="D16" s="55" t="s">
        <v>55</v>
      </c>
      <c r="E16" s="56">
        <f>C16/1000*$B$10/D16%</f>
        <v>0.73999999999999999</v>
      </c>
      <c r="F16" s="55" t="s">
        <v>56</v>
      </c>
      <c r="G16" s="57">
        <f>F16*E16</f>
        <v>11.499599999999999</v>
      </c>
      <c r="H16" s="56">
        <f>G16/$H$11</f>
        <v>0.32855999999999996</v>
      </c>
      <c r="I16" s="58"/>
    </row>
    <row r="17" thickBot="1">
      <c r="A17" s="59" t="s">
        <v>104</v>
      </c>
      <c r="B17" s="60" t="s">
        <v>105</v>
      </c>
      <c r="C17" s="54" t="s">
        <v>59</v>
      </c>
      <c r="D17" s="55" t="s">
        <v>106</v>
      </c>
      <c r="E17" s="56" t="e">
        <f>C17/1000*$B$10/D17%</f>
        <v>#DIV/0!</v>
      </c>
      <c r="F17" s="55" t="s">
        <v>107</v>
      </c>
      <c r="G17" s="57" t="e">
        <f>F17*E17</f>
        <v>#DIV/0!</v>
      </c>
      <c r="H17" s="56" t="e">
        <f>G17/$H$11</f>
        <v>#DIV/0!</v>
      </c>
      <c r="I17" s="58"/>
    </row>
    <row r="18" thickTop="1" thickBot="1">
      <c r="A18" s="61" t="s">
        <v>62</v>
      </c>
      <c r="B18" s="62"/>
      <c r="C18" s="62"/>
      <c r="D18" s="62"/>
      <c r="E18" s="62"/>
      <c r="F18" s="63"/>
      <c r="G18" s="64" t="e">
        <f>SUM(G15:G17)</f>
        <v>#DIV/0!</v>
      </c>
      <c r="H18" s="65" t="e">
        <f>SUM(H15:H17)</f>
        <v>#DIV/0!</v>
      </c>
      <c r="I18" s="66" t="e">
        <f>G18/$G$38</f>
        <v>#DIV/0!</v>
      </c>
    </row>
    <row r="19" thickTop="1" thickBot="1">
      <c r="A19" s="36" t="s">
        <v>63</v>
      </c>
      <c r="B19" s="67"/>
      <c r="C19" s="68"/>
      <c r="D19" s="69"/>
      <c r="E19" s="70"/>
      <c r="F19" s="69"/>
      <c r="G19" s="71"/>
      <c r="H19" s="72"/>
      <c r="I19" s="73"/>
    </row>
    <row r="20" thickBot="1">
      <c r="A20" s="59" t="s">
        <v>51</v>
      </c>
      <c r="B20" s="60"/>
      <c r="C20" s="54"/>
      <c r="D20" s="55"/>
      <c r="E20" s="56"/>
      <c r="F20" s="55"/>
      <c r="G20" s="57" t="s">
        <v>100</v>
      </c>
      <c r="H20" s="56">
        <f>G20/$H$11</f>
        <v>0.0014285714285714286</v>
      </c>
      <c r="I20" s="58"/>
    </row>
    <row r="21" thickTop="1" thickBot="1">
      <c r="A21" s="61" t="s">
        <v>65</v>
      </c>
      <c r="B21" s="62"/>
      <c r="C21" s="62"/>
      <c r="D21" s="62"/>
      <c r="E21" s="62"/>
      <c r="F21" s="63"/>
      <c r="G21" s="64">
        <f>SUM(G19:G20)</f>
        <v>0</v>
      </c>
      <c r="H21" s="65">
        <f>SUM(H19:H20)</f>
        <v>0.0014285714285714286</v>
      </c>
      <c r="I21" s="66" t="e">
        <f>G21/$G$38</f>
        <v>#DIV/0!</v>
      </c>
    </row>
    <row r="22" thickTop="1" thickBot="1">
      <c r="A22" s="74" t="s">
        <v>66</v>
      </c>
      <c r="B22" s="75"/>
      <c r="C22" s="76"/>
      <c r="D22" s="18"/>
      <c r="E22" s="77"/>
      <c r="F22" s="78"/>
      <c r="G22" s="79"/>
      <c r="H22" s="80"/>
      <c r="I22" s="81"/>
    </row>
    <row r="23" thickTop="1" thickBot="1">
      <c r="A23" s="82" t="s">
        <v>67</v>
      </c>
      <c r="B23" s="83" t="s">
        <v>68</v>
      </c>
      <c r="C23" s="76"/>
      <c r="D23" s="18"/>
      <c r="E23" s="77" t="str">
        <f>$B$10</f>
        <v>6</v>
      </c>
      <c r="F23" s="78" t="s">
        <v>69</v>
      </c>
      <c r="G23" s="84">
        <f>E23 * F23</f>
        <v>6</v>
      </c>
      <c r="H23" s="85">
        <f>G23/$H$11</f>
        <v>0.17142857142857143</v>
      </c>
      <c r="I23" s="86"/>
    </row>
    <row r="24" thickTop="1" thickBot="1">
      <c r="A24" s="87" t="s">
        <v>70</v>
      </c>
      <c r="B24" s="88"/>
      <c r="C24" s="88"/>
      <c r="D24" s="88"/>
      <c r="E24" s="88"/>
      <c r="F24" s="89"/>
      <c r="G24" s="90">
        <f>SUM(G22:G23)</f>
        <v>6</v>
      </c>
      <c r="H24" s="91">
        <f>SUM(H22:H23)</f>
        <v>0.17142857142857143</v>
      </c>
      <c r="I24" s="92" t="e">
        <f>G24/$G$38</f>
        <v>#DIV/0!</v>
      </c>
    </row>
    <row r="25" thickTop="1" thickBot="1">
      <c r="A25" s="74" t="s">
        <v>71</v>
      </c>
      <c r="B25" s="75"/>
      <c r="C25" s="76"/>
      <c r="D25" s="18"/>
      <c r="E25" s="77"/>
      <c r="F25" s="78"/>
      <c r="G25" s="79"/>
      <c r="H25" s="80"/>
      <c r="I25" s="81"/>
    </row>
    <row r="26" thickTop="1" thickBot="1">
      <c r="A26" s="82" t="s">
        <v>72</v>
      </c>
      <c r="B26" s="83" t="s">
        <v>73</v>
      </c>
      <c r="C26" s="76"/>
      <c r="D26" s="18"/>
      <c r="E26" s="77" t="str">
        <f>$B$10</f>
        <v>6</v>
      </c>
      <c r="F26" s="78" t="s">
        <v>74</v>
      </c>
      <c r="G26" s="84">
        <f>E26 * F26</f>
        <v>12</v>
      </c>
      <c r="H26" s="85">
        <f>G26/$H$11</f>
        <v>0.34285714285714286</v>
      </c>
      <c r="I26" s="86"/>
    </row>
    <row r="27" thickTop="1" thickBot="1">
      <c r="A27" s="87" t="s">
        <v>75</v>
      </c>
      <c r="B27" s="88"/>
      <c r="C27" s="88"/>
      <c r="D27" s="88"/>
      <c r="E27" s="88"/>
      <c r="F27" s="89"/>
      <c r="G27" s="90">
        <f>SUM(G25:G26)</f>
        <v>12</v>
      </c>
      <c r="H27" s="91">
        <f>SUM(H25:H26)</f>
        <v>0.34285714285714286</v>
      </c>
      <c r="I27" s="92" t="e">
        <f>G27/$G$38</f>
        <v>#DIV/0!</v>
      </c>
    </row>
    <row r="28" thickTop="1" thickBot="1">
      <c r="A28" s="93" t="s">
        <v>76</v>
      </c>
      <c r="B28" s="94"/>
      <c r="C28" s="95"/>
      <c r="D28" s="12"/>
      <c r="E28" s="12"/>
      <c r="F28" s="16"/>
      <c r="G28" s="96"/>
      <c r="H28" s="97"/>
      <c r="I28" s="81"/>
    </row>
    <row r="29" thickTop="1" thickBot="1">
      <c r="A29" s="82" t="s">
        <v>77</v>
      </c>
      <c r="B29" s="83"/>
      <c r="C29" s="76"/>
      <c r="D29" s="18"/>
      <c r="E29" s="77"/>
      <c r="F29" s="78"/>
      <c r="G29" s="98" t="s">
        <v>100</v>
      </c>
      <c r="H29" s="85">
        <f>G29/$H$11</f>
        <v>0.0014285714285714286</v>
      </c>
      <c r="I29" s="86"/>
    </row>
    <row r="30" thickTop="1" thickBot="1">
      <c r="A30" s="87" t="s">
        <v>79</v>
      </c>
      <c r="B30" s="88"/>
      <c r="C30" s="88"/>
      <c r="D30" s="88"/>
      <c r="E30" s="88"/>
      <c r="F30" s="89"/>
      <c r="G30" s="90">
        <f>SUM(G28:G29)</f>
        <v>0</v>
      </c>
      <c r="H30" s="91">
        <f>SUM(H28:H29)</f>
        <v>0.0014285714285714286</v>
      </c>
      <c r="I30" s="92" t="e">
        <f>G30/$G$38</f>
        <v>#DIV/0!</v>
      </c>
    </row>
    <row r="31" thickTop="1" thickBot="1">
      <c r="A31" s="93" t="s">
        <v>80</v>
      </c>
      <c r="B31" s="94"/>
      <c r="C31" s="95"/>
      <c r="D31" s="12"/>
      <c r="E31" s="12"/>
      <c r="F31" s="16"/>
      <c r="G31" s="96"/>
      <c r="H31" s="97"/>
      <c r="I31" s="99"/>
    </row>
    <row r="32" thickTop="1" thickBot="1">
      <c r="A32" s="87" t="s">
        <v>81</v>
      </c>
      <c r="B32" s="88"/>
      <c r="C32" s="88"/>
      <c r="D32" s="88"/>
      <c r="E32" s="88"/>
      <c r="F32" s="89"/>
      <c r="G32" s="64">
        <f> SUM(G31)</f>
        <v>0</v>
      </c>
      <c r="H32" s="65">
        <f>SUM(H31)</f>
        <v>0</v>
      </c>
      <c r="I32" s="66" t="e">
        <f t="shared" ref="I32:I38" si="4">G32/$G$38</f>
        <v>#DIV/0!</v>
      </c>
    </row>
    <row r="33" thickTop="1">
      <c r="A33" s="100" t="s">
        <v>82</v>
      </c>
      <c r="B33" s="101"/>
      <c r="C33" s="101"/>
      <c r="D33" s="101"/>
      <c r="E33" s="101"/>
      <c r="F33" s="102"/>
      <c r="G33" s="103" t="e">
        <f>SUM(G18,G21,G24,G30)</f>
        <v>#DIV/0!</v>
      </c>
      <c r="H33" s="104" t="e">
        <f>SUM(H18,H21,H24,H30)</f>
        <v>#DIV/0!</v>
      </c>
      <c r="I33" s="105" t="e">
        <f t="shared" si="4"/>
        <v>#DIV/0!</v>
      </c>
    </row>
    <row r="34">
      <c r="A34" s="106" t="s">
        <v>83</v>
      </c>
      <c r="B34" s="107">
        <v>0.02</v>
      </c>
      <c r="C34" s="108" t="s">
        <v>84</v>
      </c>
      <c r="D34" s="109"/>
      <c r="E34" s="109"/>
      <c r="F34" s="110"/>
      <c r="G34" s="111" t="e">
        <f>SUM(G18,G21)*B34</f>
        <v>#DIV/0!</v>
      </c>
      <c r="H34" s="112" t="e">
        <f>G34/$H$11</f>
        <v>#DIV/0!</v>
      </c>
      <c r="I34" s="99" t="e">
        <f t="shared" si="4"/>
        <v>#DIV/0!</v>
      </c>
    </row>
    <row r="35">
      <c r="A35" s="106" t="s">
        <v>83</v>
      </c>
      <c r="B35" s="107">
        <v>0.02</v>
      </c>
      <c r="C35" s="108" t="s">
        <v>85</v>
      </c>
      <c r="D35" s="109"/>
      <c r="E35" s="109"/>
      <c r="F35" s="110"/>
      <c r="G35" s="111">
        <f>SUM(G24)*B35</f>
        <v>0.12</v>
      </c>
      <c r="H35" s="112">
        <f t="shared" ref="H35:H36" si="5">G35/$H$11</f>
        <v>0.0034285714285714284</v>
      </c>
      <c r="I35" s="99" t="e">
        <f t="shared" si="4"/>
        <v>#DIV/0!</v>
      </c>
    </row>
    <row r="36">
      <c r="A36" s="106" t="s">
        <v>83</v>
      </c>
      <c r="B36" s="107">
        <v>0.01</v>
      </c>
      <c r="C36" s="108" t="s">
        <v>86</v>
      </c>
      <c r="D36" s="109"/>
      <c r="E36" s="109"/>
      <c r="F36" s="110"/>
      <c r="G36" s="111">
        <f>SUM(G27)*B36</f>
        <v>0.12</v>
      </c>
      <c r="H36" s="112">
        <f t="shared" si="5"/>
        <v>0.0034285714285714284</v>
      </c>
      <c r="I36" s="99" t="e">
        <f t="shared" si="4"/>
        <v>#DIV/0!</v>
      </c>
    </row>
    <row r="37">
      <c r="A37" s="113" t="s">
        <v>87</v>
      </c>
      <c r="B37" s="114" t="s">
        <v>88</v>
      </c>
      <c r="C37" s="115"/>
      <c r="D37" s="116"/>
      <c r="E37" s="116"/>
      <c r="F37" s="117"/>
      <c r="G37" s="111" t="e">
        <f>G38 * B37</f>
        <v>#DIV/0!</v>
      </c>
      <c r="H37" s="112" t="e">
        <f>G37/$H$11</f>
        <v>#DIV/0!</v>
      </c>
      <c r="I37" s="99" t="e">
        <f t="shared" si="4"/>
        <v>#DIV/0!</v>
      </c>
    </row>
    <row r="38">
      <c r="A38" s="118" t="s">
        <v>89</v>
      </c>
      <c r="B38" s="119"/>
      <c r="C38" s="120"/>
      <c r="D38" s="119"/>
      <c r="E38" s="119"/>
      <c r="F38" s="121"/>
      <c r="G38" s="122" t="e">
        <f>SUM(G33:G37)</f>
        <v>#DIV/0!</v>
      </c>
      <c r="H38" s="123" t="e">
        <f>SUM(H33:H37)</f>
        <v>#DIV/0!</v>
      </c>
      <c r="I38" s="124" t="e">
        <f t="shared" si="4"/>
        <v>#DIV/0!</v>
      </c>
    </row>
    <row r="39" ht="21.75" customHeight="1">
      <c r="A39" s="106" t="s">
        <v>90</v>
      </c>
      <c r="B39" s="125"/>
      <c r="C39" s="108"/>
      <c r="D39" s="109"/>
      <c r="E39" s="109"/>
      <c r="F39" s="126"/>
      <c r="G39" s="127"/>
      <c r="H39" s="127"/>
      <c r="I39" s="128"/>
    </row>
    <row r="40" ht="21.75" customHeight="1">
      <c r="A40" s="106"/>
      <c r="B40" s="129"/>
      <c r="C40" s="108"/>
      <c r="D40" s="109"/>
      <c r="E40" s="109"/>
      <c r="F40" s="126"/>
      <c r="G40" s="130"/>
      <c r="H40" s="130"/>
      <c r="I40" s="131"/>
    </row>
    <row r="41" ht="21.75" customHeight="1">
      <c r="A41" s="106"/>
      <c r="B41" s="109"/>
      <c r="C41" s="108"/>
      <c r="D41" s="109"/>
      <c r="E41" s="109"/>
      <c r="F41" s="126"/>
      <c r="G41" s="132"/>
      <c r="H41" s="132"/>
      <c r="I41" s="131"/>
    </row>
    <row r="42" ht="21.75" customHeight="1">
      <c r="A42" s="106"/>
      <c r="B42" s="109"/>
      <c r="C42" s="108"/>
      <c r="D42" s="109"/>
      <c r="E42" s="109"/>
      <c r="F42" s="126"/>
      <c r="G42" s="132"/>
      <c r="H42" s="132"/>
      <c r="I42" s="131"/>
    </row>
    <row r="43" ht="21.75" customHeight="1">
      <c r="A43" s="106"/>
      <c r="B43" s="109"/>
      <c r="C43" s="108"/>
      <c r="D43" s="109"/>
      <c r="E43" s="109"/>
      <c r="F43" s="133"/>
      <c r="G43" s="132"/>
      <c r="H43" s="132"/>
      <c r="I43" s="131"/>
    </row>
    <row r="44" ht="21.75" customHeight="1">
      <c r="A44" s="11"/>
      <c r="B44" s="12"/>
      <c r="C44" s="95"/>
      <c r="D44" s="12"/>
      <c r="E44" s="12"/>
      <c r="F44" s="134"/>
      <c r="G44" s="135"/>
      <c r="H44" s="135"/>
      <c r="I44" s="136"/>
    </row>
    <row r="45" thickBot="1" ht="21.75" customHeight="1">
      <c r="A45" s="31"/>
      <c r="B45" s="33"/>
      <c r="C45" s="137"/>
      <c r="D45" s="33"/>
      <c r="E45" s="33"/>
      <c r="F45" s="138"/>
      <c r="G45" s="20"/>
      <c r="H45" s="20"/>
      <c r="I45" s="20"/>
    </row>
    <row r="46" thickBot="1" ht="21.75" customHeight="1">
      <c r="A46" s="139" t="s">
        <v>91</v>
      </c>
      <c r="B46" s="140"/>
      <c r="C46" s="140"/>
      <c r="D46" s="140"/>
      <c r="E46" s="140"/>
      <c r="F46" s="141"/>
      <c r="G46" s="142" t="s">
        <v>92</v>
      </c>
      <c r="H46" s="143"/>
      <c r="I46" s="144"/>
    </row>
    <row r="47">
      <c r="G47" s="20"/>
      <c r="H47" s="20"/>
      <c r="I47" s="20"/>
    </row>
    <row r="48">
      <c r="A48" s="18"/>
      <c r="B48" s="18"/>
      <c r="C48" s="76"/>
      <c r="D48" s="18"/>
      <c r="E48" s="18"/>
      <c r="F48" s="145"/>
      <c r="G48" s="20"/>
      <c r="H48" s="20"/>
      <c r="I48" s="20"/>
    </row>
    <row r="49">
      <c r="A49" s="18"/>
      <c r="B49" s="18"/>
      <c r="C49" s="76"/>
      <c r="D49" s="18"/>
      <c r="E49" s="18"/>
      <c r="F49" s="145"/>
      <c r="G49" s="20"/>
      <c r="H49" s="20"/>
      <c r="I49" s="20"/>
    </row>
    <row r="50">
      <c r="A50" s="18"/>
      <c r="B50" s="18"/>
      <c r="C50" s="76"/>
      <c r="D50" s="18"/>
      <c r="E50" s="18"/>
      <c r="F50" s="145"/>
      <c r="G50" s="20"/>
      <c r="H50" s="20"/>
      <c r="I50" s="20"/>
    </row>
    <row r="51">
      <c r="A51" s="18"/>
      <c r="B51" s="18"/>
      <c r="C51" s="76"/>
      <c r="D51" s="18"/>
      <c r="E51" s="18"/>
      <c r="F51" s="145"/>
      <c r="G51" s="20"/>
      <c r="H51" s="20"/>
      <c r="I51" s="20"/>
    </row>
    <row r="52">
      <c r="A52" s="146" t="s">
        <v>93</v>
      </c>
      <c r="B52" s="18"/>
      <c r="C52" s="137"/>
      <c r="D52" s="33"/>
      <c r="E52" s="146"/>
      <c r="F52" s="146" t="s">
        <v>94</v>
      </c>
      <c r="G52" s="33"/>
      <c r="H52" s="147"/>
      <c r="I52" s="147"/>
    </row>
    <row r="53">
      <c r="A53" s="22"/>
      <c r="B53" s="22"/>
      <c r="C53" s="148"/>
      <c r="D53" s="22"/>
      <c r="E53" s="22"/>
      <c r="F53" s="22"/>
      <c r="G53" s="22"/>
      <c r="H53" s="149"/>
      <c r="I53" s="149"/>
    </row>
    <row r="54">
      <c r="A54" s="22"/>
      <c r="B54" s="22"/>
      <c r="C54" s="148"/>
      <c r="D54" s="22"/>
      <c r="E54" s="22"/>
      <c r="F54" s="22"/>
      <c r="G54" s="22"/>
      <c r="H54" s="149"/>
      <c r="I54" s="149"/>
    </row>
    <row r="55">
      <c r="A55" s="22"/>
      <c r="B55" s="22"/>
      <c r="C55" s="148"/>
      <c r="D55" s="22"/>
      <c r="E55" s="22"/>
      <c r="F55" s="22"/>
      <c r="G55" s="22"/>
      <c r="H55" s="149"/>
      <c r="I55" s="149"/>
    </row>
    <row r="56">
      <c r="A56" s="22"/>
      <c r="B56" s="22"/>
      <c r="C56" s="148"/>
      <c r="D56" s="22"/>
      <c r="E56" s="22"/>
      <c r="F56" s="22"/>
      <c r="G56" s="22"/>
      <c r="H56" s="149"/>
      <c r="I56" s="149"/>
    </row>
    <row r="57">
      <c r="A57" s="22"/>
      <c r="B57" s="22"/>
      <c r="C57" s="148"/>
      <c r="D57" s="22"/>
      <c r="E57" s="22"/>
      <c r="F57" s="22"/>
      <c r="G57" s="22"/>
      <c r="H57" s="149"/>
      <c r="I57" s="149"/>
    </row>
    <row r="58">
      <c r="A58" s="22"/>
      <c r="B58" s="22"/>
      <c r="C58" s="148"/>
      <c r="D58" s="22"/>
      <c r="E58" s="22"/>
      <c r="F58" s="22"/>
      <c r="G58" s="22"/>
      <c r="H58" s="149"/>
      <c r="I58" s="149"/>
    </row>
    <row r="59">
      <c r="A59" s="22"/>
      <c r="B59" s="22"/>
      <c r="C59" s="148"/>
      <c r="D59" s="22"/>
      <c r="E59" s="22"/>
      <c r="F59" s="22"/>
      <c r="G59" s="22"/>
      <c r="H59" s="149"/>
      <c r="I59" s="149"/>
    </row>
    <row r="60">
      <c r="A60" s="22"/>
      <c r="B60" s="22"/>
      <c r="C60" s="148"/>
      <c r="D60" s="22"/>
      <c r="E60" s="22"/>
      <c r="F60" s="22"/>
      <c r="G60" s="22"/>
      <c r="H60" s="149"/>
      <c r="I60" s="149"/>
    </row>
    <row r="61">
      <c r="A61" s="22"/>
      <c r="B61" s="22"/>
      <c r="C61" s="148"/>
      <c r="D61" s="22"/>
      <c r="E61" s="22"/>
      <c r="F61" s="22"/>
      <c r="G61" s="22"/>
      <c r="H61" s="149"/>
      <c r="I61" s="149"/>
    </row>
    <row r="62">
      <c r="A62" s="22"/>
      <c r="B62" s="22"/>
      <c r="C62" s="148"/>
      <c r="D62" s="22"/>
      <c r="E62" s="22"/>
      <c r="F62" s="22"/>
      <c r="G62" s="22"/>
      <c r="H62" s="149"/>
      <c r="I62" s="149"/>
    </row>
    <row r="63">
      <c r="A63" s="22"/>
      <c r="B63" s="22"/>
      <c r="C63" s="148"/>
      <c r="D63" s="22"/>
      <c r="E63" s="22"/>
      <c r="F63" s="22"/>
      <c r="G63" s="22"/>
      <c r="H63" s="149"/>
      <c r="I63" s="149"/>
    </row>
    <row r="64">
      <c r="A64" s="22"/>
      <c r="B64" s="22"/>
      <c r="C64" s="148"/>
      <c r="D64" s="22"/>
      <c r="E64" s="22"/>
      <c r="F64" s="22"/>
      <c r="G64" s="22"/>
      <c r="H64" s="149"/>
      <c r="I64" s="149"/>
    </row>
    <row r="65">
      <c r="A65" s="22"/>
      <c r="B65" s="22"/>
      <c r="C65" s="148"/>
      <c r="D65" s="22"/>
      <c r="E65" s="22"/>
      <c r="F65" s="22"/>
      <c r="G65" s="22"/>
      <c r="H65" s="149"/>
      <c r="I65" s="149"/>
    </row>
    <row r="66">
      <c r="A66" s="22"/>
      <c r="B66" s="22"/>
      <c r="C66" s="148"/>
      <c r="D66" s="22"/>
      <c r="E66" s="22"/>
      <c r="F66" s="22"/>
      <c r="G66" s="22"/>
      <c r="H66" s="149"/>
      <c r="I66" s="149"/>
    </row>
  </sheetData>
  <mergeCells count="13">
    <mergeCell ref="A46:F46"/>
    <mergeCell ref="A27:F27"/>
    <mergeCell ref="G46:I46"/>
    <mergeCell ref="A18:F18"/>
    <mergeCell ref="A32:F32"/>
    <mergeCell ref="A21:F21"/>
    <mergeCell ref="A24:F24"/>
    <mergeCell ref="A30:F30"/>
    <mergeCell ref="A1:G1"/>
    <mergeCell ref="A3:I3"/>
    <mergeCell ref="A12:B12"/>
    <mergeCell ref="G12:I12"/>
    <mergeCell ref="A33:F33"/>
  </mergeCells>
  <pageMargins left="1.495833" right="0.7083333" top="0.3541667" bottom="0.3541667" header="0.3152778" footer="0.3152778"/>
  <pageSetup paperSize="9" orientation="portrait" scale="35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99FF"/>
    <pageSetUpPr fitToPage="1"/>
  </sheetPr>
  <sheetViews>
    <sheetView tabSelected="1" showGridLines="0" zoomScaleNormal="100" workbookViewId="0" topLeftCell="A24">
      <selection activeCell="A1" sqref="A1:G1"/>
    </sheetView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/>
      <c r="I1" s="5" t="s">
        <v>1</v>
      </c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3" t="s">
        <v>7</v>
      </c>
      <c r="F4" s="11" t="s">
        <v>8</v>
      </c>
      <c r="G4" s="14" t="s">
        <v>9</v>
      </c>
      <c r="H4" s="15"/>
      <c r="I4" s="16"/>
    </row>
    <row r="5">
      <c r="A5" s="17" t="s">
        <v>10</v>
      </c>
      <c r="B5" s="18" t="s">
        <v>11</v>
      </c>
      <c r="C5" s="18"/>
      <c r="D5" s="18"/>
      <c r="E5" s="19"/>
      <c r="F5" s="17" t="s">
        <v>12</v>
      </c>
      <c r="G5" s="18" t="s">
        <v>13</v>
      </c>
      <c r="H5" s="20"/>
      <c r="I5" s="21"/>
    </row>
    <row r="6">
      <c r="A6" s="17" t="s">
        <v>14</v>
      </c>
      <c r="B6" s="18" t="str">
        <f>B5</f>
        <v>Chicken Dinner with Vegetables in gravy</v>
      </c>
      <c r="C6" s="22"/>
      <c r="D6" s="18"/>
      <c r="E6" s="23"/>
      <c r="F6" s="17" t="s">
        <v>15</v>
      </c>
      <c r="G6" s="18" t="s">
        <v>16</v>
      </c>
      <c r="H6" s="20"/>
      <c r="I6" s="21"/>
    </row>
    <row r="7">
      <c r="A7" s="17" t="s">
        <v>17</v>
      </c>
      <c r="B7" s="24" t="s">
        <v>18</v>
      </c>
      <c r="C7" s="25"/>
      <c r="D7" s="18"/>
      <c r="E7" s="23"/>
      <c r="F7" s="17" t="s">
        <v>19</v>
      </c>
      <c r="G7" s="18" t="s">
        <v>20</v>
      </c>
      <c r="H7" s="20"/>
      <c r="I7" s="21"/>
    </row>
    <row r="8">
      <c r="A8" s="17" t="s">
        <v>21</v>
      </c>
      <c r="B8" s="26" t="s">
        <v>22</v>
      </c>
      <c r="C8" s="25"/>
      <c r="D8" s="24"/>
      <c r="E8" s="24"/>
      <c r="F8" s="17" t="s">
        <v>23</v>
      </c>
      <c r="G8" s="27" t="s">
        <v>24</v>
      </c>
      <c r="H8" s="20"/>
      <c r="I8" s="21"/>
    </row>
    <row r="9">
      <c r="A9" s="17" t="s">
        <v>25</v>
      </c>
      <c r="B9" s="28" t="s">
        <v>26</v>
      </c>
      <c r="C9" s="18"/>
      <c r="D9" s="24"/>
      <c r="E9" s="29"/>
      <c r="F9" s="18" t="s">
        <v>27</v>
      </c>
      <c r="G9" s="18" t="s">
        <v>28</v>
      </c>
      <c r="H9" s="20"/>
      <c r="I9" s="21"/>
    </row>
    <row r="10">
      <c r="A10" s="17" t="s">
        <v>29</v>
      </c>
      <c r="B10" s="30" t="s">
        <v>30</v>
      </c>
      <c r="C10" s="18"/>
      <c r="D10" s="18"/>
      <c r="E10" s="23"/>
      <c r="F10" s="17" t="s">
        <v>31</v>
      </c>
      <c r="G10" s="18" t="s">
        <v>32</v>
      </c>
      <c r="H10" s="20"/>
      <c r="I10" s="21"/>
    </row>
    <row r="11">
      <c r="A11" s="31" t="s">
        <v>33</v>
      </c>
      <c r="B11" s="32"/>
      <c r="C11" s="33" t="s">
        <v>34</v>
      </c>
      <c r="D11" s="34"/>
      <c r="E11" s="35" t="s">
        <v>35</v>
      </c>
      <c r="F11" s="36" t="s">
        <v>36</v>
      </c>
      <c r="G11" s="37"/>
      <c r="H11" s="38">
        <v>35</v>
      </c>
      <c r="I11" s="39" t="s">
        <v>37</v>
      </c>
    </row>
    <row r="12">
      <c r="A12" s="40" t="s">
        <v>38</v>
      </c>
      <c r="B12" s="41"/>
      <c r="C12" s="42" t="s">
        <v>39</v>
      </c>
      <c r="D12" s="43" t="s">
        <v>40</v>
      </c>
      <c r="E12" s="44" t="s">
        <v>41</v>
      </c>
      <c r="F12" s="43" t="s">
        <v>42</v>
      </c>
      <c r="G12" s="45" t="s">
        <v>43</v>
      </c>
      <c r="H12" s="46"/>
      <c r="I12" s="47"/>
    </row>
    <row r="13">
      <c r="A13" s="48"/>
      <c r="B13" s="49"/>
      <c r="C13" s="42" t="s">
        <v>44</v>
      </c>
      <c r="D13" s="43" t="s">
        <v>45</v>
      </c>
      <c r="E13" s="44"/>
      <c r="F13" s="43" t="s">
        <v>46</v>
      </c>
      <c r="G13" s="50" t="s">
        <v>47</v>
      </c>
      <c r="H13" s="47" t="s">
        <v>48</v>
      </c>
      <c r="I13" s="51" t="s">
        <v>49</v>
      </c>
    </row>
    <row r="14" thickBot="1">
      <c r="A14" s="52" t="s">
        <v>50</v>
      </c>
      <c r="B14" s="53"/>
      <c r="C14" s="54"/>
      <c r="D14" s="55"/>
      <c r="E14" s="56"/>
      <c r="F14" s="55"/>
      <c r="G14" s="57"/>
      <c r="H14" s="56"/>
      <c r="I14" s="58"/>
    </row>
    <row r="15" thickBot="1">
      <c r="A15" s="59" t="s">
        <v>51</v>
      </c>
      <c r="B15" s="60"/>
      <c r="C15" s="54"/>
      <c r="D15" s="55"/>
      <c r="E15" s="56"/>
      <c r="F15" s="55"/>
      <c r="G15" s="57"/>
      <c r="H15" s="56"/>
      <c r="I15" s="58"/>
    </row>
    <row r="16" thickBot="1">
      <c r="A16" s="59" t="s">
        <v>52</v>
      </c>
      <c r="B16" s="60" t="s">
        <v>53</v>
      </c>
      <c r="C16" s="54" t="s">
        <v>54</v>
      </c>
      <c r="D16" s="55" t="s">
        <v>55</v>
      </c>
      <c r="E16" s="56">
        <f>C16/1000*$B$10/D16%</f>
        <v>0.73999999999999999</v>
      </c>
      <c r="F16" s="55" t="s">
        <v>56</v>
      </c>
      <c r="G16" s="57">
        <f>F16*E16</f>
        <v>11.499599999999999</v>
      </c>
      <c r="H16" s="56">
        <f>G16/$H$11</f>
        <v>0.32855999999999996</v>
      </c>
      <c r="I16" s="58"/>
    </row>
    <row r="17" thickBot="1">
      <c r="A17" s="59" t="s">
        <v>108</v>
      </c>
      <c r="B17" s="60" t="s">
        <v>109</v>
      </c>
      <c r="C17" s="54" t="s">
        <v>59</v>
      </c>
      <c r="D17" s="55" t="s">
        <v>106</v>
      </c>
      <c r="E17" s="56" t="e">
        <f>C17/1000*$B$10/D17%</f>
        <v>#DIV/0!</v>
      </c>
      <c r="F17" s="55" t="s">
        <v>107</v>
      </c>
      <c r="G17" s="57" t="e">
        <f>F17*E17</f>
        <v>#DIV/0!</v>
      </c>
      <c r="H17" s="56" t="e">
        <f>G17/$H$11</f>
        <v>#DIV/0!</v>
      </c>
      <c r="I17" s="58"/>
    </row>
    <row r="18" thickTop="1" thickBot="1">
      <c r="A18" s="61" t="s">
        <v>62</v>
      </c>
      <c r="B18" s="62"/>
      <c r="C18" s="62"/>
      <c r="D18" s="62"/>
      <c r="E18" s="62"/>
      <c r="F18" s="63"/>
      <c r="G18" s="64" t="e">
        <f>SUM(G15:G17)</f>
        <v>#DIV/0!</v>
      </c>
      <c r="H18" s="65" t="e">
        <f>SUM(H15:H17)</f>
        <v>#DIV/0!</v>
      </c>
      <c r="I18" s="66" t="e">
        <f>G18/$G$38</f>
        <v>#DIV/0!</v>
      </c>
    </row>
    <row r="19" thickTop="1" thickBot="1">
      <c r="A19" s="36" t="s">
        <v>63</v>
      </c>
      <c r="B19" s="67"/>
      <c r="C19" s="68"/>
      <c r="D19" s="69"/>
      <c r="E19" s="70"/>
      <c r="F19" s="69"/>
      <c r="G19" s="71"/>
      <c r="H19" s="72"/>
      <c r="I19" s="73"/>
    </row>
    <row r="20" thickBot="1">
      <c r="A20" s="59" t="s">
        <v>51</v>
      </c>
      <c r="B20" s="60"/>
      <c r="C20" s="54"/>
      <c r="D20" s="55"/>
      <c r="E20" s="56"/>
      <c r="F20" s="55"/>
      <c r="G20" s="57" t="s">
        <v>100</v>
      </c>
      <c r="H20" s="56">
        <f>G20/$H$11</f>
        <v>0.0014285714285714286</v>
      </c>
      <c r="I20" s="58"/>
    </row>
    <row r="21" thickTop="1" thickBot="1">
      <c r="A21" s="61" t="s">
        <v>65</v>
      </c>
      <c r="B21" s="62"/>
      <c r="C21" s="62"/>
      <c r="D21" s="62"/>
      <c r="E21" s="62"/>
      <c r="F21" s="63"/>
      <c r="G21" s="64">
        <f>SUM(G19:G20)</f>
        <v>0</v>
      </c>
      <c r="H21" s="65">
        <f>SUM(H19:H20)</f>
        <v>0.0014285714285714286</v>
      </c>
      <c r="I21" s="66" t="e">
        <f>G21/$G$38</f>
        <v>#DIV/0!</v>
      </c>
    </row>
    <row r="22" thickTop="1" thickBot="1">
      <c r="A22" s="74" t="s">
        <v>66</v>
      </c>
      <c r="B22" s="75"/>
      <c r="C22" s="76"/>
      <c r="D22" s="18"/>
      <c r="E22" s="77"/>
      <c r="F22" s="78"/>
      <c r="G22" s="79"/>
      <c r="H22" s="80"/>
      <c r="I22" s="81"/>
    </row>
    <row r="23" thickTop="1" thickBot="1">
      <c r="A23" s="82" t="s">
        <v>67</v>
      </c>
      <c r="B23" s="83" t="s">
        <v>68</v>
      </c>
      <c r="C23" s="76"/>
      <c r="D23" s="18"/>
      <c r="E23" s="77" t="str">
        <f>$B$10</f>
        <v>6</v>
      </c>
      <c r="F23" s="78" t="s">
        <v>69</v>
      </c>
      <c r="G23" s="84">
        <f>E23 * F23</f>
        <v>6</v>
      </c>
      <c r="H23" s="85">
        <f>G23/$H$11</f>
        <v>0.17142857142857143</v>
      </c>
      <c r="I23" s="86"/>
    </row>
    <row r="24" thickTop="1" thickBot="1">
      <c r="A24" s="87" t="s">
        <v>70</v>
      </c>
      <c r="B24" s="88"/>
      <c r="C24" s="88"/>
      <c r="D24" s="88"/>
      <c r="E24" s="88"/>
      <c r="F24" s="89"/>
      <c r="G24" s="90">
        <f>SUM(G22:G23)</f>
        <v>6</v>
      </c>
      <c r="H24" s="91">
        <f>SUM(H22:H23)</f>
        <v>0.17142857142857143</v>
      </c>
      <c r="I24" s="92" t="e">
        <f>G24/$G$38</f>
        <v>#DIV/0!</v>
      </c>
    </row>
    <row r="25" thickTop="1" thickBot="1">
      <c r="A25" s="74" t="s">
        <v>71</v>
      </c>
      <c r="B25" s="75"/>
      <c r="C25" s="76"/>
      <c r="D25" s="18"/>
      <c r="E25" s="77"/>
      <c r="F25" s="78"/>
      <c r="G25" s="79"/>
      <c r="H25" s="80"/>
      <c r="I25" s="81"/>
    </row>
    <row r="26" thickTop="1" thickBot="1">
      <c r="A26" s="82" t="s">
        <v>72</v>
      </c>
      <c r="B26" s="83" t="s">
        <v>73</v>
      </c>
      <c r="C26" s="76"/>
      <c r="D26" s="18"/>
      <c r="E26" s="77" t="str">
        <f>$B$10</f>
        <v>6</v>
      </c>
      <c r="F26" s="78" t="s">
        <v>74</v>
      </c>
      <c r="G26" s="84">
        <f>E26 * F26</f>
        <v>12</v>
      </c>
      <c r="H26" s="85">
        <f>G26/$H$11</f>
        <v>0.34285714285714286</v>
      </c>
      <c r="I26" s="86"/>
    </row>
    <row r="27" thickTop="1" thickBot="1">
      <c r="A27" s="87" t="s">
        <v>75</v>
      </c>
      <c r="B27" s="88"/>
      <c r="C27" s="88"/>
      <c r="D27" s="88"/>
      <c r="E27" s="88"/>
      <c r="F27" s="89"/>
      <c r="G27" s="90">
        <f>SUM(G25:G26)</f>
        <v>12</v>
      </c>
      <c r="H27" s="91">
        <f>SUM(H25:H26)</f>
        <v>0.34285714285714286</v>
      </c>
      <c r="I27" s="92" t="e">
        <f>G27/$G$38</f>
        <v>#DIV/0!</v>
      </c>
    </row>
    <row r="28" thickTop="1" thickBot="1">
      <c r="A28" s="93" t="s">
        <v>76</v>
      </c>
      <c r="B28" s="94"/>
      <c r="C28" s="95"/>
      <c r="D28" s="12"/>
      <c r="E28" s="12"/>
      <c r="F28" s="16"/>
      <c r="G28" s="96"/>
      <c r="H28" s="97"/>
      <c r="I28" s="81"/>
    </row>
    <row r="29" thickTop="1" thickBot="1">
      <c r="A29" s="82" t="s">
        <v>77</v>
      </c>
      <c r="B29" s="83"/>
      <c r="C29" s="76"/>
      <c r="D29" s="18"/>
      <c r="E29" s="77"/>
      <c r="F29" s="78"/>
      <c r="G29" s="98" t="s">
        <v>100</v>
      </c>
      <c r="H29" s="85">
        <f>G29/$H$11</f>
        <v>0.0014285714285714286</v>
      </c>
      <c r="I29" s="86"/>
    </row>
    <row r="30" thickTop="1" thickBot="1">
      <c r="A30" s="87" t="s">
        <v>79</v>
      </c>
      <c r="B30" s="88"/>
      <c r="C30" s="88"/>
      <c r="D30" s="88"/>
      <c r="E30" s="88"/>
      <c r="F30" s="89"/>
      <c r="G30" s="90">
        <f>SUM(G28:G29)</f>
        <v>0</v>
      </c>
      <c r="H30" s="91">
        <f>SUM(H28:H29)</f>
        <v>0.0014285714285714286</v>
      </c>
      <c r="I30" s="92" t="e">
        <f>G30/$G$38</f>
        <v>#DIV/0!</v>
      </c>
    </row>
    <row r="31" thickTop="1" thickBot="1">
      <c r="A31" s="93" t="s">
        <v>80</v>
      </c>
      <c r="B31" s="94"/>
      <c r="C31" s="95"/>
      <c r="D31" s="12"/>
      <c r="E31" s="12"/>
      <c r="F31" s="16"/>
      <c r="G31" s="96"/>
      <c r="H31" s="97"/>
      <c r="I31" s="99"/>
    </row>
    <row r="32" thickTop="1" thickBot="1">
      <c r="A32" s="87" t="s">
        <v>81</v>
      </c>
      <c r="B32" s="88"/>
      <c r="C32" s="88"/>
      <c r="D32" s="88"/>
      <c r="E32" s="88"/>
      <c r="F32" s="89"/>
      <c r="G32" s="64">
        <f> SUM(G31)</f>
        <v>0</v>
      </c>
      <c r="H32" s="65">
        <f>SUM(H31)</f>
        <v>0</v>
      </c>
      <c r="I32" s="66" t="e">
        <f t="shared" ref="I32:I38" si="6">G32/$G$38</f>
        <v>#DIV/0!</v>
      </c>
    </row>
    <row r="33" thickTop="1">
      <c r="A33" s="100" t="s">
        <v>82</v>
      </c>
      <c r="B33" s="101"/>
      <c r="C33" s="101"/>
      <c r="D33" s="101"/>
      <c r="E33" s="101"/>
      <c r="F33" s="102"/>
      <c r="G33" s="103" t="e">
        <f>SUM(G18,G21,G24,G30)</f>
        <v>#DIV/0!</v>
      </c>
      <c r="H33" s="104" t="e">
        <f>SUM(H18,H21,H24,H30)</f>
        <v>#DIV/0!</v>
      </c>
      <c r="I33" s="105" t="e">
        <f t="shared" si="6"/>
        <v>#DIV/0!</v>
      </c>
    </row>
    <row r="34">
      <c r="A34" s="106" t="s">
        <v>83</v>
      </c>
      <c r="B34" s="107">
        <v>0.02</v>
      </c>
      <c r="C34" s="108" t="s">
        <v>84</v>
      </c>
      <c r="D34" s="109"/>
      <c r="E34" s="109"/>
      <c r="F34" s="110"/>
      <c r="G34" s="111" t="e">
        <f>SUM(G18,G21)*B34</f>
        <v>#DIV/0!</v>
      </c>
      <c r="H34" s="112" t="e">
        <f>G34/$H$11</f>
        <v>#DIV/0!</v>
      </c>
      <c r="I34" s="99" t="e">
        <f t="shared" si="6"/>
        <v>#DIV/0!</v>
      </c>
    </row>
    <row r="35">
      <c r="A35" s="106" t="s">
        <v>83</v>
      </c>
      <c r="B35" s="107">
        <v>0.02</v>
      </c>
      <c r="C35" s="108" t="s">
        <v>85</v>
      </c>
      <c r="D35" s="109"/>
      <c r="E35" s="109"/>
      <c r="F35" s="110"/>
      <c r="G35" s="111">
        <f>SUM(G24)*B35</f>
        <v>0.12</v>
      </c>
      <c r="H35" s="112">
        <f t="shared" ref="H35:H36" si="7">G35/$H$11</f>
        <v>0.0034285714285714284</v>
      </c>
      <c r="I35" s="99" t="e">
        <f t="shared" si="6"/>
        <v>#DIV/0!</v>
      </c>
    </row>
    <row r="36">
      <c r="A36" s="106" t="s">
        <v>83</v>
      </c>
      <c r="B36" s="107">
        <v>0.01</v>
      </c>
      <c r="C36" s="108" t="s">
        <v>86</v>
      </c>
      <c r="D36" s="109"/>
      <c r="E36" s="109"/>
      <c r="F36" s="110"/>
      <c r="G36" s="111">
        <f>SUM(G27)*B36</f>
        <v>0.12</v>
      </c>
      <c r="H36" s="112">
        <f t="shared" si="7"/>
        <v>0.0034285714285714284</v>
      </c>
      <c r="I36" s="99" t="e">
        <f t="shared" si="6"/>
        <v>#DIV/0!</v>
      </c>
    </row>
    <row r="37">
      <c r="A37" s="113" t="s">
        <v>110</v>
      </c>
      <c r="B37" s="114">
        <v>0.10000000000000001</v>
      </c>
      <c r="C37" s="115"/>
      <c r="D37" s="116"/>
      <c r="E37" s="116"/>
      <c r="F37" s="117"/>
      <c r="G37" s="111" t="e">
        <f>G38*B37</f>
        <v>#DIV/0!</v>
      </c>
      <c r="H37" s="112" t="e">
        <f>G37/$H$11</f>
        <v>#DIV/0!</v>
      </c>
      <c r="I37" s="99" t="e">
        <f t="shared" si="6"/>
        <v>#DIV/0!</v>
      </c>
    </row>
    <row r="38">
      <c r="A38" s="118" t="s">
        <v>89</v>
      </c>
      <c r="B38" s="119"/>
      <c r="C38" s="120"/>
      <c r="D38" s="119"/>
      <c r="E38" s="119"/>
      <c r="F38" s="121"/>
      <c r="G38" s="122" t="e">
        <f>SUM(G33:G37)</f>
        <v>#DIV/0!</v>
      </c>
      <c r="H38" s="123" t="e">
        <f>SUM(H33:H37)</f>
        <v>#DIV/0!</v>
      </c>
      <c r="I38" s="124" t="e">
        <f t="shared" si="6"/>
        <v>#DIV/0!</v>
      </c>
    </row>
    <row r="39" ht="21.75" customHeight="1">
      <c r="A39" s="106" t="s">
        <v>90</v>
      </c>
      <c r="B39" s="125"/>
      <c r="C39" s="108"/>
      <c r="D39" s="109"/>
      <c r="E39" s="109"/>
      <c r="F39" s="126"/>
      <c r="G39" s="127"/>
      <c r="H39" s="127"/>
      <c r="I39" s="128"/>
    </row>
    <row r="40" ht="21.75" customHeight="1">
      <c r="A40" s="106"/>
      <c r="B40" s="129"/>
      <c r="C40" s="108"/>
      <c r="D40" s="109"/>
      <c r="E40" s="109"/>
      <c r="F40" s="126"/>
      <c r="G40" s="130"/>
      <c r="H40" s="130"/>
      <c r="I40" s="131"/>
    </row>
    <row r="41" ht="21.75" customHeight="1">
      <c r="A41" s="106"/>
      <c r="B41" s="109"/>
      <c r="C41" s="108"/>
      <c r="D41" s="109"/>
      <c r="E41" s="109"/>
      <c r="F41" s="126"/>
      <c r="G41" s="132"/>
      <c r="H41" s="132"/>
      <c r="I41" s="131"/>
    </row>
    <row r="42" ht="21.75" customHeight="1">
      <c r="A42" s="106"/>
      <c r="B42" s="109"/>
      <c r="C42" s="108"/>
      <c r="D42" s="109"/>
      <c r="E42" s="109"/>
      <c r="F42" s="126"/>
      <c r="G42" s="132"/>
      <c r="H42" s="132"/>
      <c r="I42" s="131"/>
    </row>
    <row r="43" ht="21.75" customHeight="1">
      <c r="A43" s="106"/>
      <c r="B43" s="109"/>
      <c r="C43" s="108"/>
      <c r="D43" s="109"/>
      <c r="E43" s="109"/>
      <c r="F43" s="133"/>
      <c r="G43" s="132"/>
      <c r="H43" s="132"/>
      <c r="I43" s="131"/>
    </row>
    <row r="44" ht="21.75" customHeight="1">
      <c r="A44" s="11"/>
      <c r="B44" s="12"/>
      <c r="C44" s="95"/>
      <c r="D44" s="12"/>
      <c r="E44" s="12"/>
      <c r="F44" s="134"/>
      <c r="G44" s="135"/>
      <c r="H44" s="135"/>
      <c r="I44" s="136"/>
    </row>
    <row r="45" thickBot="1" ht="21.75" customHeight="1">
      <c r="A45" s="31"/>
      <c r="B45" s="33"/>
      <c r="C45" s="137"/>
      <c r="D45" s="33"/>
      <c r="E45" s="33"/>
      <c r="F45" s="138"/>
      <c r="G45" s="20"/>
      <c r="H45" s="20"/>
      <c r="I45" s="20"/>
    </row>
    <row r="46" thickBot="1" ht="21.75" customHeight="1">
      <c r="A46" s="139" t="s">
        <v>91</v>
      </c>
      <c r="B46" s="140"/>
      <c r="C46" s="140"/>
      <c r="D46" s="140"/>
      <c r="E46" s="140"/>
      <c r="F46" s="141"/>
      <c r="G46" s="142" t="s">
        <v>92</v>
      </c>
      <c r="H46" s="143"/>
      <c r="I46" s="144"/>
    </row>
    <row r="47">
      <c r="G47" s="20"/>
      <c r="H47" s="20"/>
      <c r="I47" s="20"/>
    </row>
    <row r="48">
      <c r="A48" s="18"/>
      <c r="B48" s="18"/>
      <c r="C48" s="76"/>
      <c r="D48" s="18"/>
      <c r="E48" s="18"/>
      <c r="F48" s="145"/>
      <c r="G48" s="20"/>
      <c r="H48" s="20"/>
      <c r="I48" s="20"/>
    </row>
    <row r="49">
      <c r="A49" s="18"/>
      <c r="B49" s="18"/>
      <c r="C49" s="76"/>
      <c r="D49" s="18"/>
      <c r="E49" s="18"/>
      <c r="F49" s="145"/>
      <c r="G49" s="20"/>
      <c r="H49" s="20"/>
      <c r="I49" s="20"/>
    </row>
    <row r="50">
      <c r="A50" s="18"/>
      <c r="B50" s="18"/>
      <c r="C50" s="76"/>
      <c r="D50" s="18"/>
      <c r="E50" s="18"/>
      <c r="F50" s="145"/>
      <c r="G50" s="20"/>
      <c r="H50" s="20"/>
      <c r="I50" s="20"/>
    </row>
    <row r="51">
      <c r="A51" s="18"/>
      <c r="B51" s="18"/>
      <c r="C51" s="76"/>
      <c r="D51" s="18"/>
      <c r="E51" s="18"/>
      <c r="F51" s="145"/>
      <c r="G51" s="20"/>
      <c r="H51" s="20"/>
      <c r="I51" s="20"/>
    </row>
    <row r="52">
      <c r="A52" s="146" t="s">
        <v>93</v>
      </c>
      <c r="B52" s="18"/>
      <c r="C52" s="137"/>
      <c r="D52" s="33"/>
      <c r="E52" s="146"/>
      <c r="F52" s="146" t="s">
        <v>94</v>
      </c>
      <c r="G52" s="33"/>
      <c r="H52" s="147"/>
      <c r="I52" s="147"/>
    </row>
    <row r="53">
      <c r="A53" s="22"/>
      <c r="B53" s="22"/>
      <c r="C53" s="148"/>
      <c r="D53" s="22"/>
      <c r="E53" s="22"/>
      <c r="F53" s="22"/>
      <c r="G53" s="22"/>
      <c r="H53" s="149"/>
      <c r="I53" s="149"/>
    </row>
    <row r="54">
      <c r="A54" s="22"/>
      <c r="B54" s="22"/>
      <c r="C54" s="148"/>
      <c r="D54" s="22"/>
      <c r="E54" s="22"/>
      <c r="F54" s="22"/>
      <c r="G54" s="22"/>
      <c r="H54" s="149"/>
      <c r="I54" s="149"/>
    </row>
    <row r="55">
      <c r="A55" s="22"/>
      <c r="B55" s="22"/>
      <c r="C55" s="148"/>
      <c r="D55" s="22"/>
      <c r="E55" s="22"/>
      <c r="F55" s="22"/>
      <c r="G55" s="22"/>
      <c r="H55" s="149"/>
      <c r="I55" s="149"/>
    </row>
    <row r="56">
      <c r="A56" s="22"/>
      <c r="B56" s="22"/>
      <c r="C56" s="148"/>
      <c r="D56" s="22"/>
      <c r="E56" s="22"/>
      <c r="F56" s="22"/>
      <c r="G56" s="22"/>
      <c r="H56" s="149"/>
      <c r="I56" s="149"/>
    </row>
    <row r="57">
      <c r="A57" s="22"/>
      <c r="B57" s="22"/>
      <c r="C57" s="148"/>
      <c r="D57" s="22"/>
      <c r="E57" s="22"/>
      <c r="F57" s="22"/>
      <c r="G57" s="22"/>
      <c r="H57" s="149"/>
      <c r="I57" s="149"/>
    </row>
    <row r="58">
      <c r="A58" s="22"/>
      <c r="B58" s="22"/>
      <c r="C58" s="148"/>
      <c r="D58" s="22"/>
      <c r="E58" s="22"/>
      <c r="F58" s="22"/>
      <c r="G58" s="22"/>
      <c r="H58" s="149"/>
      <c r="I58" s="149"/>
    </row>
    <row r="59">
      <c r="A59" s="22"/>
      <c r="B59" s="22"/>
      <c r="C59" s="148"/>
      <c r="D59" s="22"/>
      <c r="E59" s="22"/>
      <c r="F59" s="22"/>
      <c r="G59" s="22"/>
      <c r="H59" s="149"/>
      <c r="I59" s="149"/>
    </row>
    <row r="60">
      <c r="A60" s="22"/>
      <c r="B60" s="22"/>
      <c r="C60" s="148"/>
      <c r="D60" s="22"/>
      <c r="E60" s="22"/>
      <c r="F60" s="22"/>
      <c r="G60" s="22"/>
      <c r="H60" s="149"/>
      <c r="I60" s="149"/>
    </row>
    <row r="61">
      <c r="A61" s="22"/>
      <c r="B61" s="22"/>
      <c r="C61" s="148"/>
      <c r="D61" s="22"/>
      <c r="E61" s="22"/>
      <c r="F61" s="22"/>
      <c r="G61" s="22"/>
      <c r="H61" s="149"/>
      <c r="I61" s="149"/>
    </row>
    <row r="62">
      <c r="A62" s="22"/>
      <c r="B62" s="22"/>
      <c r="C62" s="148"/>
      <c r="D62" s="22"/>
      <c r="E62" s="22"/>
      <c r="F62" s="22"/>
      <c r="G62" s="22"/>
      <c r="H62" s="149"/>
      <c r="I62" s="149"/>
    </row>
    <row r="63">
      <c r="A63" s="22"/>
      <c r="B63" s="22"/>
      <c r="C63" s="148"/>
      <c r="D63" s="22"/>
      <c r="E63" s="22"/>
      <c r="F63" s="22"/>
      <c r="G63" s="22"/>
      <c r="H63" s="149"/>
      <c r="I63" s="149"/>
    </row>
    <row r="64">
      <c r="A64" s="22"/>
      <c r="B64" s="22"/>
      <c r="C64" s="148"/>
      <c r="D64" s="22"/>
      <c r="E64" s="22"/>
      <c r="F64" s="22"/>
      <c r="G64" s="22"/>
      <c r="H64" s="149"/>
      <c r="I64" s="149"/>
    </row>
    <row r="65">
      <c r="A65" s="22"/>
      <c r="B65" s="22"/>
      <c r="C65" s="148"/>
      <c r="D65" s="22"/>
      <c r="E65" s="22"/>
      <c r="F65" s="22"/>
      <c r="G65" s="22"/>
      <c r="H65" s="149"/>
      <c r="I65" s="149"/>
    </row>
    <row r="66">
      <c r="A66" s="22"/>
      <c r="B66" s="22"/>
      <c r="C66" s="148"/>
      <c r="D66" s="22"/>
      <c r="E66" s="22"/>
      <c r="F66" s="22"/>
      <c r="G66" s="22"/>
      <c r="H66" s="149"/>
      <c r="I66" s="149"/>
    </row>
  </sheetData>
  <mergeCells count="13">
    <mergeCell ref="A46:F46"/>
    <mergeCell ref="A27:F27"/>
    <mergeCell ref="G46:I46"/>
    <mergeCell ref="A18:F18"/>
    <mergeCell ref="A32:F32"/>
    <mergeCell ref="A21:F21"/>
    <mergeCell ref="A24:F24"/>
    <mergeCell ref="A30:F30"/>
    <mergeCell ref="A1:G1"/>
    <mergeCell ref="A3:I3"/>
    <mergeCell ref="A12:B12"/>
    <mergeCell ref="G12:I12"/>
    <mergeCell ref="A33:F33"/>
  </mergeCells>
  <pageMargins left="1.495833" right="0.7083333" top="0.3541667" bottom="0.3541667" header="0.3152778" footer="0.3152778"/>
  <pageSetup paperSize="9" orientation="portrait" scale="35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RH12</dc:creator>
  <cp:lastModifiedBy>IIS APPPOOL\ASP.NET v4.0</cp:lastModifiedBy>
  <cp:lastPrinted>2016-10-18T04:41:09Z</cp:lastPrinted>
  <dcterms:created xsi:type="dcterms:W3CDTF">2014-08-19T13:54:17Z</dcterms:created>
  <dcterms:modified xsi:type="dcterms:W3CDTF">2017-07-29T13:07:14Z</dcterms:modified>
</cp:coreProperties>
</file>