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48.1.65\Costing\Costing sheet\Costing\Costing 2020\PF\RD Web base\"/>
    </mc:Choice>
  </mc:AlternateContent>
  <xr:revisionPtr revIDLastSave="0" documentId="13_ncr:1_{6A0DBB8C-9B05-498E-8276-3F09361F1C7E}" xr6:coauthVersionLast="45" xr6:coauthVersionMax="45" xr10:uidLastSave="{00000000-0000-0000-0000-000000000000}"/>
  <bookViews>
    <workbookView xWindow="8430" yWindow="0" windowWidth="10980" windowHeight="10200" xr2:uid="{20783C95-D734-4C51-8080-3E0C4A83E04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" l="1"/>
  <c r="E60" i="1"/>
  <c r="C59" i="1"/>
  <c r="E58" i="1"/>
  <c r="E57" i="1"/>
  <c r="Q54" i="1"/>
  <c r="P54" i="1"/>
  <c r="I54" i="1"/>
  <c r="S53" i="1"/>
  <c r="R53" i="1"/>
  <c r="Q53" i="1"/>
  <c r="P53" i="1"/>
  <c r="O53" i="1"/>
  <c r="O54" i="1" s="1"/>
  <c r="N53" i="1"/>
  <c r="M53" i="1"/>
  <c r="M54" i="1" s="1"/>
  <c r="L53" i="1"/>
  <c r="K53" i="1"/>
  <c r="J53" i="1"/>
  <c r="I53" i="1"/>
  <c r="H53" i="1"/>
  <c r="H54" i="1" s="1"/>
  <c r="G53" i="1"/>
  <c r="G54" i="1" s="1"/>
  <c r="F53" i="1"/>
  <c r="E53" i="1"/>
  <c r="E54" i="1" s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N54" i="1" l="1"/>
  <c r="J54" i="1"/>
  <c r="R54" i="1"/>
  <c r="F54" i="1"/>
  <c r="K54" i="1"/>
  <c r="S54" i="1"/>
  <c r="L54" i="1"/>
</calcChain>
</file>

<file path=xl/sharedStrings.xml><?xml version="1.0" encoding="utf-8"?>
<sst xmlns="http://schemas.openxmlformats.org/spreadsheetml/2006/main" count="208" uniqueCount="165">
  <si>
    <t>Confidential</t>
  </si>
  <si>
    <t xml:space="preserve">ATTN </t>
  </si>
  <si>
    <t>K. Pimprapa</t>
  </si>
  <si>
    <t>From</t>
  </si>
  <si>
    <t>:</t>
  </si>
  <si>
    <t>K.Chawannuch</t>
  </si>
  <si>
    <t>MEMO Costing</t>
  </si>
  <si>
    <t>Date</t>
  </si>
  <si>
    <t>Customer</t>
  </si>
  <si>
    <t>Tuffy's USA</t>
  </si>
  <si>
    <t>Can Size</t>
  </si>
  <si>
    <t>300x203 TFG Beaded at BT BPA-NI (Mat.5144S200DF01), Lid 300 TFG EZO Printed BPA-NI (Mat.5218HE00CF01)</t>
  </si>
  <si>
    <t>Marketing</t>
  </si>
  <si>
    <t>K'Yuwachat</t>
  </si>
  <si>
    <t>Reference</t>
  </si>
  <si>
    <t>P24-631504-P24-631518 (10.11.2020)</t>
  </si>
  <si>
    <t>Refer to</t>
  </si>
  <si>
    <t xml:space="preserve">: </t>
  </si>
  <si>
    <t>TRF10302003976</t>
  </si>
  <si>
    <t>P24-631504/10.11.2020</t>
  </si>
  <si>
    <t>P24-631505/10.11.2020</t>
  </si>
  <si>
    <t>P24-631506/10.11.2020</t>
  </si>
  <si>
    <t>P24-631507/10.11.2020</t>
  </si>
  <si>
    <t>P24-631508/10.11.2020</t>
  </si>
  <si>
    <t>P24-631509/10.11.2020</t>
  </si>
  <si>
    <t>P24-631510/10.11.2020</t>
  </si>
  <si>
    <t>P24-631511/10.11.2020</t>
  </si>
  <si>
    <t>P24-631512/10.11.2020</t>
  </si>
  <si>
    <t>P24-631513/10.11.2020</t>
  </si>
  <si>
    <t>P24-631514/10.11.2020</t>
  </si>
  <si>
    <t>P24-631515/10.11.2020</t>
  </si>
  <si>
    <t>P24-631516/10.11.2020</t>
  </si>
  <si>
    <t>P24-631517/10.11.2020</t>
  </si>
  <si>
    <t>P24-631518/10.11.2020</t>
  </si>
  <si>
    <t>No</t>
  </si>
  <si>
    <t>Code</t>
  </si>
  <si>
    <t>%yield</t>
  </si>
  <si>
    <t>Mat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</si>
  <si>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</si>
  <si>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</si>
  <si>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</si>
  <si>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</si>
  <si>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</si>
  <si>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</si>
  <si>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</si>
  <si>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</si>
  <si>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</si>
  <si>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</si>
  <si>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</si>
  <si>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</si>
  <si>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</si>
  <si>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</si>
  <si>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</si>
  <si>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(gm./can)</t>
  </si>
  <si>
    <t>1. Solid Portion</t>
  </si>
  <si>
    <t>Chicken Cooked Breast  Flaked 1-3 cm.</t>
  </si>
  <si>
    <t>14L110000041</t>
  </si>
  <si>
    <t xml:space="preserve">Chicken MDM, Cooked </t>
  </si>
  <si>
    <t>14L110000042</t>
  </si>
  <si>
    <t>SkipJack, Whole Loin, Cooked Flaked 1-2 cm.</t>
  </si>
  <si>
    <t>11M1SL004001</t>
  </si>
  <si>
    <t>Skipjack Red Meat, Cooked Flaked 1-2 cm.</t>
  </si>
  <si>
    <t>2XA10MTN0001-1</t>
  </si>
  <si>
    <t>Sardine, Cooked, Flaked 1-2 cm.</t>
  </si>
  <si>
    <t>11M420400001</t>
  </si>
  <si>
    <t>Salmon, Cooked, Flaked 1-2 cm.</t>
  </si>
  <si>
    <t>11M210000001</t>
  </si>
  <si>
    <t>Chicken Liver, Cooked Diced 0.5 cm.</t>
  </si>
  <si>
    <t>14L110000044</t>
  </si>
  <si>
    <t>Veal MDM, Cooked</t>
  </si>
  <si>
    <t>14M210000007</t>
  </si>
  <si>
    <t>Tilapia Cooked Flaked 1-2 cm.</t>
  </si>
  <si>
    <t>11L5000H0001</t>
  </si>
  <si>
    <t>Pumpkin Diced 0.5 cm.</t>
  </si>
  <si>
    <t>14L300000115</t>
  </si>
  <si>
    <t>Shrimp Cooked</t>
  </si>
  <si>
    <t>12M1S0000017</t>
  </si>
  <si>
    <t>Duck Heart, Cooked Mince 5 mm.</t>
  </si>
  <si>
    <t>14L120000012</t>
  </si>
  <si>
    <t>Lamb MDM, Cooked</t>
  </si>
  <si>
    <t>14M230000001</t>
  </si>
  <si>
    <t>Chicken Broth, Powdered, 09119</t>
  </si>
  <si>
    <t>TriCalcium Phosphate (Non-China)</t>
  </si>
  <si>
    <t>16</t>
  </si>
  <si>
    <t>Calcium Sulfate</t>
  </si>
  <si>
    <t>17</t>
  </si>
  <si>
    <t>Tapioca Starch, native</t>
  </si>
  <si>
    <t>18</t>
  </si>
  <si>
    <t>Sunflower oil</t>
  </si>
  <si>
    <t>19</t>
  </si>
  <si>
    <t>Dandelion Leaf Powder</t>
  </si>
  <si>
    <t>2. Treat Shrimp Protion</t>
  </si>
  <si>
    <t>20</t>
  </si>
  <si>
    <t>กรดมะนาว ( CITRIC ACID )</t>
  </si>
  <si>
    <t>21</t>
  </si>
  <si>
    <t>DISODIUM  PHOSPHATE (ไดโซเดี่ยมฟอสเฟต)</t>
  </si>
  <si>
    <t>22</t>
  </si>
  <si>
    <t>HYDROGEN PEROXIDE</t>
  </si>
  <si>
    <t>23</t>
  </si>
  <si>
    <t>เกลือ Non -Anticaking NACL 97.5 Min</t>
  </si>
  <si>
    <t>24</t>
  </si>
  <si>
    <t>SODIUM ACID PYROPHOSPHATE</t>
  </si>
  <si>
    <t>25</t>
  </si>
  <si>
    <t>SODIUM METABISULPHITES (SMS)</t>
  </si>
  <si>
    <t>26</t>
  </si>
  <si>
    <t>Water</t>
  </si>
  <si>
    <t>D000001</t>
  </si>
  <si>
    <t>F/W</t>
  </si>
  <si>
    <t>3.Solution</t>
  </si>
  <si>
    <t>27</t>
  </si>
  <si>
    <t>28</t>
  </si>
  <si>
    <t>Pumpkin Cooked Mince 5 mm.</t>
  </si>
  <si>
    <t>29</t>
  </si>
  <si>
    <t>30</t>
  </si>
  <si>
    <t>Guar Gum</t>
  </si>
  <si>
    <t>31</t>
  </si>
  <si>
    <t>Salt, non iodized</t>
  </si>
  <si>
    <t>32</t>
  </si>
  <si>
    <t>Feline Vitamin Premix MDF NK</t>
  </si>
  <si>
    <t>33</t>
  </si>
  <si>
    <t>Choline Cl Liquid - 75%</t>
  </si>
  <si>
    <t>34</t>
  </si>
  <si>
    <t>Mineral Premix, PET 01</t>
  </si>
  <si>
    <t>35</t>
  </si>
  <si>
    <t>Taurine (Non-China)</t>
  </si>
  <si>
    <t>36</t>
  </si>
  <si>
    <t>37</t>
  </si>
  <si>
    <t>Potassium Chloride</t>
  </si>
  <si>
    <t>38</t>
  </si>
  <si>
    <t>Fish Extract, BOTH FACTORIES</t>
  </si>
  <si>
    <t>39</t>
  </si>
  <si>
    <t xml:space="preserve">Beef Bone Stock Powder </t>
  </si>
  <si>
    <t>Total F/W</t>
  </si>
  <si>
    <t>Primary PACKAGING</t>
  </si>
  <si>
    <t>300x203 TFG Beaded at BT BPA-NI</t>
  </si>
  <si>
    <t>5144S200DF01</t>
  </si>
  <si>
    <t>Lid 300 TFG EZO Printed BPA-NI</t>
  </si>
  <si>
    <t>5218HE00CF01</t>
  </si>
  <si>
    <t>Secondary PACKAGING</t>
  </si>
  <si>
    <t>Label (normal) MOQ 24,630 1-6 color with waterbase coating</t>
  </si>
  <si>
    <t xml:space="preserve">Tray Pack 24 MOQ 1,000 fully-printed 6C/waterbase </t>
  </si>
  <si>
    <t>SHRINK PE 20x45 CM.ตัดเปิด 1 ด้าน</t>
  </si>
  <si>
    <t>5AAPB0000016</t>
  </si>
  <si>
    <t>Upcharge</t>
  </si>
  <si>
    <t>LABOR PACKING (SHRINK WRAP TRAY)</t>
  </si>
  <si>
    <t>LAB TEST</t>
  </si>
  <si>
    <t>Margin</t>
  </si>
  <si>
    <t xml:space="preserve">Margin </t>
  </si>
  <si>
    <t xml:space="preserve">Remark: </t>
  </si>
  <si>
    <t>มีค่าเช็ค Nutrition follow S1&amp;S2</t>
  </si>
  <si>
    <t>Chicken Recipe in Pumpkin Gravy (Option1)</t>
  </si>
  <si>
    <t>Chicken Recipe in Pumpkin Gravy (Option2)</t>
  </si>
  <si>
    <t xml:space="preserve">Chicken and Tuna Recipe in Gravy </t>
  </si>
  <si>
    <t>Tuna Recipe in Gravy (Option1)</t>
  </si>
  <si>
    <t>Tuna Recipe in Gravy (Option2)</t>
  </si>
  <si>
    <t>Tuna Recipe in Gravy (Option3)</t>
  </si>
  <si>
    <t>Sardine, Tuna and Chicken Recipe in Gravy</t>
  </si>
  <si>
    <t>Salmon and Tuna Recipe in Gravy</t>
  </si>
  <si>
    <t xml:space="preserve">Chicken and Chicken Liver Recipe in Gravy </t>
  </si>
  <si>
    <t xml:space="preserve">Beef and Chicken Recipe in Gravy </t>
  </si>
  <si>
    <t xml:space="preserve">Tuna and Tilapia Recipe in Pumpkin Gravy </t>
  </si>
  <si>
    <t xml:space="preserve">Tuna and Chicken Recipe in Pumpkin Gravy </t>
  </si>
  <si>
    <t xml:space="preserve">Tuna, Shrimp and Pumpkin Recipe in Pumpkin Gravy </t>
  </si>
  <si>
    <t>Chicken and Duck Recipe in Gravy</t>
  </si>
  <si>
    <t>Chicken and Lamb Recipe in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</si>
</sst>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.000"/>
  </numFmts>
  <fonts count="27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AngsanaUPC"/>
      <family val="1"/>
      <charset val="222"/>
    </font>
    <font>
      <b/>
      <sz val="24"/>
      <name val="AngsanaUPC"/>
      <family val="1"/>
    </font>
    <font>
      <b/>
      <sz val="14"/>
      <name val="AngsanaUPC"/>
      <family val="1"/>
      <charset val="222"/>
    </font>
    <font>
      <b/>
      <sz val="20"/>
      <name val="AngsanaUPC"/>
      <family val="1"/>
      <charset val="222"/>
    </font>
    <font>
      <sz val="14"/>
      <name val="AngsanaUPC"/>
      <family val="1"/>
    </font>
    <font>
      <b/>
      <sz val="14"/>
      <color rgb="FFFF0000"/>
      <name val="AngsanaUPC"/>
      <family val="1"/>
      <charset val="222"/>
    </font>
    <font>
      <b/>
      <sz val="11"/>
      <color rgb="FFFF0000"/>
      <name val="AngsanaUPC"/>
      <family val="1"/>
      <charset val="222"/>
    </font>
    <font>
      <sz val="12"/>
      <color rgb="FFFF0000"/>
      <name val="AngsanaUPC"/>
      <family val="1"/>
      <charset val="222"/>
    </font>
    <font>
      <b/>
      <u/>
      <sz val="14"/>
      <name val="AngsanaUPC"/>
      <family val="1"/>
    </font>
    <font>
      <sz val="14"/>
      <name val="Angsana New"/>
      <family val="1"/>
      <charset val="222"/>
    </font>
    <font>
      <sz val="8"/>
      <name val="Comic Sans MS"/>
      <family val="4"/>
    </font>
    <font>
      <sz val="14"/>
      <color rgb="FF0070C0"/>
      <name val="Cordia New"/>
      <family val="2"/>
    </font>
    <font>
      <sz val="14"/>
      <name val="Angsana New"/>
      <family val="1"/>
    </font>
    <font>
      <b/>
      <sz val="14"/>
      <name val="Angsana New"/>
      <family val="1"/>
    </font>
    <font>
      <b/>
      <sz val="14"/>
      <name val="AngsanaUPC"/>
      <family val="1"/>
    </font>
    <font>
      <b/>
      <u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color rgb="FF0000CC"/>
      <name val="AngsanaUPC"/>
      <family val="1"/>
    </font>
    <font>
      <b/>
      <sz val="14"/>
      <color rgb="FFFF0000"/>
      <name val="AngsanaUPC"/>
      <family val="1"/>
    </font>
    <font>
      <sz val="10"/>
      <name val="Tahoma"/>
      <family val="2"/>
    </font>
    <font>
      <b/>
      <sz val="8"/>
      <name val="Comic Sans MS"/>
      <family val="4"/>
      <charset val="222"/>
    </font>
    <font>
      <b/>
      <sz val="14"/>
      <color rgb="FF0000CC"/>
      <name val="AngsanaUPC"/>
      <family val="1"/>
      <charset val="222"/>
    </font>
    <font>
      <b/>
      <u/>
      <sz val="14"/>
      <color rgb="FF0000CC"/>
      <name val="Angsana New"/>
      <family val="1"/>
      <charset val="222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3" fillId="0" borderId="0"/>
  </cellStyleXfs>
  <cellXfs count="81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0" fontId="6" fillId="0" borderId="0" xfId="2" applyFont="1"/>
    <xf numFmtId="14" fontId="5" fillId="0" borderId="0" xfId="2" applyNumberFormat="1" applyFont="1" applyAlignment="1">
      <alignment horizontal="left"/>
    </xf>
    <xf numFmtId="0" fontId="5" fillId="0" borderId="0" xfId="3" applyFont="1" applyAlignment="1">
      <alignment horizontal="left" vertical="center"/>
    </xf>
    <xf numFmtId="16" fontId="8" fillId="0" borderId="0" xfId="2" applyNumberFormat="1" applyFont="1"/>
    <xf numFmtId="0" fontId="5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3" xfId="2" applyFont="1" applyFill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11" fillId="0" borderId="6" xfId="3" applyFont="1" applyBorder="1" applyAlignment="1">
      <alignment vertical="center"/>
    </xf>
    <xf numFmtId="187" fontId="3" fillId="0" borderId="5" xfId="3" applyNumberFormat="1" applyFont="1" applyBorder="1" applyAlignment="1">
      <alignment horizontal="center" vertical="center"/>
    </xf>
    <xf numFmtId="187" fontId="3" fillId="0" borderId="5" xfId="3" applyNumberFormat="1" applyFont="1" applyBorder="1" applyAlignment="1">
      <alignment horizontal="right" vertical="center"/>
    </xf>
    <xf numFmtId="187" fontId="3" fillId="0" borderId="6" xfId="3" applyNumberFormat="1" applyFont="1" applyBorder="1" applyAlignment="1">
      <alignment horizontal="center" vertical="center"/>
    </xf>
    <xf numFmtId="0" fontId="5" fillId="2" borderId="5" xfId="2" quotePrefix="1" applyFont="1" applyFill="1" applyBorder="1" applyAlignment="1">
      <alignment horizontal="center"/>
    </xf>
    <xf numFmtId="0" fontId="12" fillId="0" borderId="5" xfId="0" applyFont="1" applyBorder="1" applyAlignment="1">
      <alignment vertical="center"/>
    </xf>
    <xf numFmtId="0" fontId="13" fillId="0" borderId="6" xfId="3" applyFont="1" applyBorder="1" applyAlignment="1">
      <alignment horizontal="center" vertical="center"/>
    </xf>
    <xf numFmtId="1" fontId="7" fillId="0" borderId="6" xfId="3" applyNumberFormat="1" applyBorder="1" applyAlignment="1">
      <alignment horizontal="center" vertical="center"/>
    </xf>
    <xf numFmtId="187" fontId="3" fillId="0" borderId="6" xfId="4" applyNumberFormat="1" applyFont="1" applyBorder="1" applyAlignment="1">
      <alignment horizontal="center" vertical="center"/>
    </xf>
    <xf numFmtId="187" fontId="0" fillId="0" borderId="6" xfId="0" applyNumberFormat="1" applyBorder="1" applyAlignment="1">
      <alignment horizontal="center" vertical="center"/>
    </xf>
    <xf numFmtId="43" fontId="14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0" borderId="5" xfId="2" quotePrefix="1" applyFont="1" applyBorder="1" applyAlignment="1">
      <alignment horizontal="center"/>
    </xf>
    <xf numFmtId="0" fontId="15" fillId="0" borderId="5" xfId="0" applyFont="1" applyBorder="1" applyAlignment="1">
      <alignment vertical="center"/>
    </xf>
    <xf numFmtId="1" fontId="7" fillId="0" borderId="5" xfId="3" applyNumberFormat="1" applyBorder="1" applyAlignment="1">
      <alignment horizontal="center" vertical="center"/>
    </xf>
    <xf numFmtId="187" fontId="0" fillId="0" borderId="7" xfId="0" applyNumberFormat="1" applyBorder="1" applyAlignment="1">
      <alignment horizontal="center" vertical="center"/>
    </xf>
    <xf numFmtId="0" fontId="5" fillId="2" borderId="5" xfId="2" applyFont="1" applyFill="1" applyBorder="1" applyAlignment="1">
      <alignment horizontal="center"/>
    </xf>
    <xf numFmtId="0" fontId="16" fillId="0" borderId="5" xfId="0" applyFont="1" applyBorder="1" applyAlignment="1">
      <alignment vertical="center"/>
    </xf>
    <xf numFmtId="0" fontId="7" fillId="0" borderId="6" xfId="3" applyBorder="1" applyAlignment="1">
      <alignment horizontal="center" vertical="center"/>
    </xf>
    <xf numFmtId="187" fontId="17" fillId="0" borderId="6" xfId="0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/>
    </xf>
    <xf numFmtId="0" fontId="18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187" fontId="3" fillId="0" borderId="6" xfId="0" applyNumberFormat="1" applyFont="1" applyBorder="1" applyAlignment="1">
      <alignment horizontal="center" vertical="center"/>
    </xf>
    <xf numFmtId="0" fontId="5" fillId="2" borderId="6" xfId="2" quotePrefix="1" applyFont="1" applyFill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5" fillId="0" borderId="8" xfId="2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187" fontId="17" fillId="0" borderId="6" xfId="0" applyNumberFormat="1" applyFont="1" applyBorder="1" applyAlignment="1">
      <alignment horizontal="center"/>
    </xf>
    <xf numFmtId="0" fontId="17" fillId="0" borderId="5" xfId="2" applyFont="1" applyBorder="1" applyAlignment="1">
      <alignment horizontal="left"/>
    </xf>
    <xf numFmtId="2" fontId="17" fillId="0" borderId="5" xfId="5" applyNumberFormat="1" applyFont="1" applyBorder="1" applyAlignment="1">
      <alignment horizontal="left" vertical="center"/>
    </xf>
    <xf numFmtId="0" fontId="19" fillId="0" borderId="6" xfId="6" applyFont="1" applyBorder="1" applyAlignment="1">
      <alignment horizontal="center" vertical="center"/>
    </xf>
    <xf numFmtId="1" fontId="2" fillId="0" borderId="6" xfId="6" applyNumberFormat="1" applyBorder="1" applyAlignment="1">
      <alignment horizontal="center" vertical="center"/>
    </xf>
    <xf numFmtId="43" fontId="20" fillId="0" borderId="6" xfId="7" applyFont="1" applyFill="1" applyBorder="1" applyAlignment="1">
      <alignment horizontal="right" vertical="center"/>
    </xf>
    <xf numFmtId="0" fontId="5" fillId="0" borderId="5" xfId="2" applyFont="1" applyBorder="1" applyAlignment="1">
      <alignment horizontal="left"/>
    </xf>
    <xf numFmtId="2" fontId="5" fillId="0" borderId="5" xfId="5" applyNumberFormat="1" applyFont="1" applyBorder="1" applyAlignment="1">
      <alignment horizontal="left" vertical="center"/>
    </xf>
    <xf numFmtId="187" fontId="21" fillId="0" borderId="6" xfId="0" applyNumberFormat="1" applyFont="1" applyBorder="1" applyAlignment="1">
      <alignment horizontal="center"/>
    </xf>
    <xf numFmtId="0" fontId="21" fillId="0" borderId="6" xfId="0" applyFont="1" applyBorder="1"/>
    <xf numFmtId="0" fontId="22" fillId="0" borderId="0" xfId="0" applyFont="1" applyAlignment="1">
      <alignment vertical="center"/>
    </xf>
    <xf numFmtId="0" fontId="5" fillId="0" borderId="8" xfId="2" applyFont="1" applyBorder="1" applyAlignment="1">
      <alignment horizontal="left"/>
    </xf>
    <xf numFmtId="0" fontId="16" fillId="0" borderId="5" xfId="0" applyFont="1" applyBorder="1" applyAlignment="1">
      <alignment horizontal="left" vertical="center"/>
    </xf>
    <xf numFmtId="0" fontId="23" fillId="0" borderId="6" xfId="0" applyFont="1" applyBorder="1" applyAlignment="1">
      <alignment horizontal="centerContinuous" vertical="center"/>
    </xf>
    <xf numFmtId="0" fontId="19" fillId="0" borderId="5" xfId="0" applyFont="1" applyBorder="1" applyAlignment="1">
      <alignment horizontal="left" vertical="center"/>
    </xf>
    <xf numFmtId="2" fontId="21" fillId="0" borderId="6" xfId="0" applyNumberFormat="1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8" xfId="2" applyFont="1" applyBorder="1" applyAlignment="1">
      <alignment horizontal="left" vertical="center"/>
    </xf>
    <xf numFmtId="1" fontId="5" fillId="0" borderId="6" xfId="0" applyNumberFormat="1" applyFont="1" applyBorder="1" applyAlignment="1">
      <alignment horizontal="center" vertical="center"/>
    </xf>
    <xf numFmtId="0" fontId="24" fillId="0" borderId="8" xfId="2" applyFont="1" applyBorder="1" applyAlignment="1">
      <alignment horizontal="center"/>
    </xf>
    <xf numFmtId="0" fontId="25" fillId="0" borderId="5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187" fontId="17" fillId="0" borderId="6" xfId="0" applyNumberFormat="1" applyFont="1" applyBorder="1" applyAlignment="1">
      <alignment horizontal="right" vertical="center"/>
    </xf>
    <xf numFmtId="0" fontId="26" fillId="2" borderId="1" xfId="8" quotePrefix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87" fontId="7" fillId="0" borderId="8" xfId="0" applyNumberFormat="1" applyFont="1" applyBorder="1" applyAlignment="1">
      <alignment vertical="center"/>
    </xf>
    <xf numFmtId="187" fontId="7" fillId="0" borderId="9" xfId="0" applyNumberFormat="1" applyFont="1" applyBorder="1" applyAlignment="1">
      <alignment vertical="center"/>
    </xf>
    <xf numFmtId="0" fontId="26" fillId="2" borderId="6" xfId="8" quotePrefix="1" applyFont="1" applyFill="1" applyBorder="1" applyAlignment="1">
      <alignment horizontal="center" vertical="center"/>
    </xf>
    <xf numFmtId="187" fontId="3" fillId="0" borderId="0" xfId="2" applyNumberFormat="1" applyFont="1" applyAlignment="1">
      <alignment vertical="center"/>
    </xf>
    <xf numFmtId="187" fontId="3" fillId="0" borderId="0" xfId="2" applyNumberFormat="1" applyFont="1"/>
    <xf numFmtId="0" fontId="13" fillId="0" borderId="6" xfId="3" applyFont="1" applyFill="1" applyBorder="1" applyAlignment="1">
      <alignment horizontal="center" vertical="center"/>
    </xf>
    <xf numFmtId="0" fontId="6" fillId="0" borderId="0" xfId="2" applyFont="1" applyAlignment="1"/>
  </cellXfs>
  <cellStyles count="9">
    <cellStyle name="Comma" xfId="1" builtinId="3"/>
    <cellStyle name="Comma 2" xfId="7" xr:uid="{0E2BB84C-CDB3-4FC0-95C0-70B73AF9A9F1}"/>
    <cellStyle name="Normal" xfId="0" builtinId="0"/>
    <cellStyle name="Normal 2 2" xfId="4" xr:uid="{67149091-C627-4735-9D7E-DF2E0BD89CC0}"/>
    <cellStyle name="Normal 3" xfId="3" xr:uid="{88DDE61A-7F52-40CF-96AB-50D6B9CA072A}"/>
    <cellStyle name="Normal 3 3" xfId="6" xr:uid="{57623D29-DB81-40B7-9F63-1322B0EE6037}"/>
    <cellStyle name="Normal_Yeaster top ICM and Okaka" xfId="2" xr:uid="{8E10C54D-52B9-4C27-8371-EEEA7D5FB9AA}"/>
    <cellStyle name="ปกติ_Guidepet" xfId="5" xr:uid="{DC349E38-A4ED-471C-A256-2A83FC0A6144}"/>
    <cellStyle name="ปกติ_Sheet1" xfId="8" xr:uid="{A176331D-AB1A-43CA-BCCF-3C6E4220B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4232</xdr:colOff>
      <xdr:row>4</xdr:row>
      <xdr:rowOff>256720</xdr:rowOff>
    </xdr:from>
    <xdr:to>
      <xdr:col>3</xdr:col>
      <xdr:colOff>2036232</xdr:colOff>
      <xdr:row>5</xdr:row>
      <xdr:rowOff>2721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778496F5-2E1E-4004-AEAA-B198F591A98A}"/>
            </a:ext>
          </a:extLst>
        </xdr:cNvPr>
        <xdr:cNvSpPr>
          <a:spLocks noChangeShapeType="1"/>
        </xdr:cNvSpPr>
      </xdr:nvSpPr>
      <xdr:spPr bwMode="auto">
        <a:xfrm>
          <a:off x="632882" y="1583870"/>
          <a:ext cx="4413250" cy="63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25400</xdr:colOff>
      <xdr:row>4</xdr:row>
      <xdr:rowOff>18343</xdr:rowOff>
    </xdr:from>
    <xdr:to>
      <xdr:col>18</xdr:col>
      <xdr:colOff>592667</xdr:colOff>
      <xdr:row>4</xdr:row>
      <xdr:rowOff>18343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C533C0C-33F7-4ABA-99D0-2F729CE49830}"/>
            </a:ext>
          </a:extLst>
        </xdr:cNvPr>
        <xdr:cNvSpPr>
          <a:spLocks noChangeShapeType="1"/>
        </xdr:cNvSpPr>
      </xdr:nvSpPr>
      <xdr:spPr bwMode="auto">
        <a:xfrm flipV="1">
          <a:off x="5683250" y="1345493"/>
          <a:ext cx="849206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43744</xdr:colOff>
      <xdr:row>5</xdr:row>
      <xdr:rowOff>1410</xdr:rowOff>
    </xdr:from>
    <xdr:to>
      <xdr:col>19</xdr:col>
      <xdr:colOff>0</xdr:colOff>
      <xdr:row>5</xdr:row>
      <xdr:rowOff>1410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98D1BF78-A025-48A6-81E8-C230C0D61D79}"/>
            </a:ext>
          </a:extLst>
        </xdr:cNvPr>
        <xdr:cNvSpPr>
          <a:spLocks noChangeShapeType="1"/>
        </xdr:cNvSpPr>
      </xdr:nvSpPr>
      <xdr:spPr bwMode="auto">
        <a:xfrm flipV="1">
          <a:off x="5701594" y="1588910"/>
          <a:ext cx="849065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7055</xdr:colOff>
      <xdr:row>3</xdr:row>
      <xdr:rowOff>254000</xdr:rowOff>
    </xdr:from>
    <xdr:to>
      <xdr:col>3</xdr:col>
      <xdr:colOff>2039055</xdr:colOff>
      <xdr:row>4</xdr:row>
      <xdr:rowOff>2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B4C0C84B-D95E-44E6-9355-2852004D45CA}"/>
            </a:ext>
          </a:extLst>
        </xdr:cNvPr>
        <xdr:cNvSpPr>
          <a:spLocks noChangeShapeType="1"/>
        </xdr:cNvSpPr>
      </xdr:nvSpPr>
      <xdr:spPr bwMode="auto">
        <a:xfrm>
          <a:off x="635705" y="1320800"/>
          <a:ext cx="4413250" cy="63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14112</xdr:colOff>
      <xdr:row>6</xdr:row>
      <xdr:rowOff>0</xdr:rowOff>
    </xdr:from>
    <xdr:to>
      <xdr:col>3</xdr:col>
      <xdr:colOff>2046112</xdr:colOff>
      <xdr:row>6</xdr:row>
      <xdr:rowOff>7057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3D371012-D9BF-445D-9DE8-B605FC5419FB}"/>
            </a:ext>
          </a:extLst>
        </xdr:cNvPr>
        <xdr:cNvSpPr>
          <a:spLocks noChangeShapeType="1"/>
        </xdr:cNvSpPr>
      </xdr:nvSpPr>
      <xdr:spPr bwMode="auto">
        <a:xfrm>
          <a:off x="642762" y="1847850"/>
          <a:ext cx="4406900" cy="70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35280</xdr:colOff>
      <xdr:row>6</xdr:row>
      <xdr:rowOff>9</xdr:rowOff>
    </xdr:from>
    <xdr:to>
      <xdr:col>19</xdr:col>
      <xdr:colOff>0</xdr:colOff>
      <xdr:row>6</xdr:row>
      <xdr:rowOff>9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D30F6BD4-5E0C-4C41-8D8A-62975CD1EE1E}"/>
            </a:ext>
          </a:extLst>
        </xdr:cNvPr>
        <xdr:cNvSpPr>
          <a:spLocks noChangeShapeType="1"/>
        </xdr:cNvSpPr>
      </xdr:nvSpPr>
      <xdr:spPr bwMode="auto">
        <a:xfrm flipV="1">
          <a:off x="5693130" y="1847859"/>
          <a:ext cx="84991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254010</xdr:rowOff>
    </xdr:from>
    <xdr:to>
      <xdr:col>3</xdr:col>
      <xdr:colOff>2032000</xdr:colOff>
      <xdr:row>2</xdr:row>
      <xdr:rowOff>11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961E65B1-2CBC-4022-AE5A-81100F6A9009}"/>
            </a:ext>
          </a:extLst>
        </xdr:cNvPr>
        <xdr:cNvSpPr>
          <a:spLocks noChangeShapeType="1"/>
        </xdr:cNvSpPr>
      </xdr:nvSpPr>
      <xdr:spPr bwMode="auto">
        <a:xfrm>
          <a:off x="628650" y="692160"/>
          <a:ext cx="4419600" cy="63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254004</xdr:rowOff>
    </xdr:from>
    <xdr:to>
      <xdr:col>19</xdr:col>
      <xdr:colOff>0</xdr:colOff>
      <xdr:row>1</xdr:row>
      <xdr:rowOff>254004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9E459B54-5712-4A5A-8B5B-1F5EBB54A59D}"/>
            </a:ext>
          </a:extLst>
        </xdr:cNvPr>
        <xdr:cNvSpPr>
          <a:spLocks noChangeShapeType="1"/>
        </xdr:cNvSpPr>
      </xdr:nvSpPr>
      <xdr:spPr bwMode="auto">
        <a:xfrm flipV="1">
          <a:off x="5657850" y="692154"/>
          <a:ext cx="8534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F22-9D80-4664-83E7-C602421EB730}">
  <dimension ref="A1:U111"/>
  <sheetViews>
    <sheetView tabSelected="1" workbookViewId="0">
      <selection activeCell="C10" sqref="C10"/>
    </sheetView>
  </sheetViews>
  <sheetFormatPr defaultRowHeight="20"/>
  <cols>
    <col min="1" max="1" width="8.25" style="1" customWidth="1"/>
    <col min="2" max="2" width="23.83203125" style="1" customWidth="1"/>
    <col min="3" max="3" width="7.58203125" style="1" customWidth="1"/>
    <col min="4" max="4" width="14.83203125" style="1" customWidth="1"/>
    <col min="5" max="19" width="8" style="1" customWidth="1"/>
    <col min="20" max="21" width="9.6640625" style="1" customWidth="1"/>
    <col min="22" max="23" width="6.6640625" customWidth="1"/>
  </cols>
  <sheetData>
    <row r="1" spans="1:21" ht="34.5"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0.5">
      <c r="A2" s="3" t="s">
        <v>1</v>
      </c>
      <c r="B2" s="3"/>
      <c r="C2" s="3" t="s">
        <v>2</v>
      </c>
      <c r="D2" s="3"/>
      <c r="E2" s="4" t="s">
        <v>3</v>
      </c>
      <c r="F2" s="3" t="s">
        <v>4</v>
      </c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9">
      <c r="A3" s="80" t="s">
        <v>6</v>
      </c>
      <c r="B3" s="80"/>
      <c r="C3" s="80"/>
      <c r="D3" s="8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</row>
    <row r="4" spans="1:21" ht="20.5">
      <c r="A4" s="3" t="s">
        <v>7</v>
      </c>
      <c r="B4" s="3"/>
      <c r="C4" s="6">
        <v>44152</v>
      </c>
      <c r="D4" s="3"/>
      <c r="E4" s="4" t="s">
        <v>8</v>
      </c>
      <c r="F4" s="3" t="s">
        <v>4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0.5">
      <c r="A5" s="3" t="s">
        <v>10</v>
      </c>
      <c r="B5" s="3"/>
      <c r="C5" s="7" t="s">
        <v>11</v>
      </c>
      <c r="D5" s="3"/>
      <c r="E5" s="4" t="s">
        <v>12</v>
      </c>
      <c r="F5" s="3" t="s">
        <v>4</v>
      </c>
      <c r="G5" s="7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20.5">
      <c r="A6" s="3" t="s">
        <v>14</v>
      </c>
      <c r="B6" s="3"/>
      <c r="C6" s="8" t="s">
        <v>15</v>
      </c>
      <c r="D6" s="3"/>
      <c r="E6" s="4" t="s">
        <v>16</v>
      </c>
      <c r="F6" s="3" t="s">
        <v>17</v>
      </c>
      <c r="G6" s="9" t="s">
        <v>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3"/>
      <c r="U6" s="3"/>
    </row>
    <row r="7" spans="1:21">
      <c r="E7" s="10" t="s">
        <v>19</v>
      </c>
      <c r="F7" s="10" t="s">
        <v>20</v>
      </c>
      <c r="G7" s="10" t="s">
        <v>21</v>
      </c>
      <c r="H7" s="10" t="s">
        <v>22</v>
      </c>
      <c r="I7" s="10" t="s">
        <v>23</v>
      </c>
      <c r="J7" s="10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0" t="s">
        <v>29</v>
      </c>
      <c r="P7" s="10" t="s">
        <v>30</v>
      </c>
      <c r="Q7" s="10" t="s">
        <v>31</v>
      </c>
      <c r="R7" s="10" t="s">
        <v>32</v>
      </c>
      <c r="S7" s="10" t="s">
        <v>33</v>
      </c>
      <c r="T7" s="11"/>
      <c r="U7"/>
    </row>
    <row r="8" spans="1:21" ht="20.5">
      <c r="A8" s="12" t="s">
        <v>34</v>
      </c>
      <c r="B8" s="13" t="s">
        <v>35</v>
      </c>
      <c r="C8" s="12" t="s">
        <v>36</v>
      </c>
      <c r="D8" s="14" t="s">
        <v>37</v>
      </c>
      <c r="E8" s="14" t="s">
        <v>38</v>
      </c>
      <c r="F8" s="14" t="s">
        <v>39</v>
      </c>
      <c r="G8" s="14" t="s">
        <v>40</v>
      </c>
      <c r="H8" s="14" t="s">
        <v>41</v>
      </c>
      <c r="I8" s="14" t="s">
        <v>42</v>
      </c>
      <c r="J8" s="14" t="s">
        <v>43</v>
      </c>
      <c r="K8" s="14" t="s">
        <v>44</v>
      </c>
      <c r="L8" s="14" t="s">
        <v>45</v>
      </c>
      <c r="M8" s="14" t="s">
        <v>46</v>
      </c>
      <c r="N8" s="14" t="s">
        <v>47</v>
      </c>
      <c r="O8" s="14" t="s">
        <v>48</v>
      </c>
      <c r="P8" s="14" t="s">
        <v>49</v>
      </c>
      <c r="Q8" s="14" t="s">
        <v>50</v>
      </c>
      <c r="R8" s="14" t="s">
        <v>51</v>
      </c>
      <c r="S8" s="14" t="s">
        <v>52</v>
      </c>
      <c r="T8"/>
      <c r="U8"/>
    </row>
    <row r="9" spans="1:21" ht="20.5">
      <c r="A9" s="15"/>
      <c r="B9" s="16"/>
      <c r="C9" s="15"/>
      <c r="D9" s="17" t="s">
        <v>35</v>
      </c>
      <c r="E9" s="17" t="s">
        <v>53</v>
      </c>
      <c r="F9" s="17" t="s">
        <v>53</v>
      </c>
      <c r="G9" s="17" t="s">
        <v>53</v>
      </c>
      <c r="H9" s="17" t="s">
        <v>53</v>
      </c>
      <c r="I9" s="17" t="s">
        <v>53</v>
      </c>
      <c r="J9" s="17" t="s">
        <v>53</v>
      </c>
      <c r="K9" s="17" t="s">
        <v>53</v>
      </c>
      <c r="L9" s="17" t="s">
        <v>53</v>
      </c>
      <c r="M9" s="17" t="s">
        <v>53</v>
      </c>
      <c r="N9" s="17" t="s">
        <v>53</v>
      </c>
      <c r="O9" s="17" t="s">
        <v>53</v>
      </c>
      <c r="P9" s="17" t="s">
        <v>53</v>
      </c>
      <c r="Q9" s="17" t="s">
        <v>53</v>
      </c>
      <c r="R9" s="17" t="s">
        <v>53</v>
      </c>
      <c r="S9" s="17" t="s">
        <v>53</v>
      </c>
      <c r="T9"/>
      <c r="U9"/>
    </row>
    <row r="10" spans="1:21" ht="18" customHeight="1">
      <c r="A10" s="18"/>
      <c r="B10" s="19" t="s">
        <v>54</v>
      </c>
      <c r="C10" s="19"/>
      <c r="D10" s="20"/>
      <c r="E10" s="20"/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/>
      <c r="U10"/>
    </row>
    <row r="11" spans="1:21" ht="18" customHeight="1">
      <c r="A11" s="23" t="s">
        <v>38</v>
      </c>
      <c r="B11" s="24" t="s">
        <v>55</v>
      </c>
      <c r="C11" s="25">
        <v>70</v>
      </c>
      <c r="D11" s="26" t="s">
        <v>56</v>
      </c>
      <c r="E11" s="27">
        <v>67.5</v>
      </c>
      <c r="F11" s="28">
        <v>45</v>
      </c>
      <c r="G11" s="28">
        <v>64.5</v>
      </c>
      <c r="H11" s="28"/>
      <c r="I11" s="28"/>
      <c r="J11" s="28"/>
      <c r="K11" s="28">
        <v>7.5</v>
      </c>
      <c r="L11" s="28"/>
      <c r="M11" s="28">
        <v>49.5</v>
      </c>
      <c r="N11" s="28">
        <v>37.5</v>
      </c>
      <c r="O11" s="28"/>
      <c r="P11" s="28">
        <v>25.5</v>
      </c>
      <c r="Q11" s="28"/>
      <c r="R11" s="28">
        <v>49.5</v>
      </c>
      <c r="S11" s="28">
        <v>49.5</v>
      </c>
      <c r="T11" s="29"/>
      <c r="U11" s="29"/>
    </row>
    <row r="12" spans="1:21" ht="18" customHeight="1">
      <c r="A12" s="23" t="s">
        <v>39</v>
      </c>
      <c r="B12" s="24" t="s">
        <v>57</v>
      </c>
      <c r="C12" s="25">
        <v>60</v>
      </c>
      <c r="D12" s="26" t="s">
        <v>58</v>
      </c>
      <c r="E12" s="27"/>
      <c r="F12" s="28">
        <v>22.5</v>
      </c>
      <c r="G12" s="28"/>
      <c r="H12" s="28"/>
      <c r="I12" s="28"/>
      <c r="J12" s="28"/>
      <c r="K12" s="28"/>
      <c r="L12" s="28"/>
      <c r="M12" s="28">
        <v>21</v>
      </c>
      <c r="N12" s="28"/>
      <c r="O12" s="28"/>
      <c r="P12" s="28">
        <v>9</v>
      </c>
      <c r="Q12" s="28"/>
      <c r="R12" s="28">
        <v>21</v>
      </c>
      <c r="S12" s="28">
        <v>21</v>
      </c>
      <c r="T12" s="29"/>
      <c r="U12" s="29"/>
    </row>
    <row r="13" spans="1:21" ht="18" customHeight="1">
      <c r="A13" s="23" t="s">
        <v>40</v>
      </c>
      <c r="B13" s="24" t="s">
        <v>59</v>
      </c>
      <c r="C13" s="79">
        <v>52</v>
      </c>
      <c r="D13" s="26" t="s">
        <v>60</v>
      </c>
      <c r="E13" s="27"/>
      <c r="F13" s="28"/>
      <c r="G13" s="28"/>
      <c r="H13" s="28">
        <v>75</v>
      </c>
      <c r="I13" s="28">
        <v>45</v>
      </c>
      <c r="J13" s="28">
        <v>57</v>
      </c>
      <c r="K13" s="28"/>
      <c r="L13" s="28">
        <v>15</v>
      </c>
      <c r="M13" s="28"/>
      <c r="N13" s="28"/>
      <c r="O13" s="28">
        <v>42</v>
      </c>
      <c r="P13" s="28">
        <v>27</v>
      </c>
      <c r="Q13" s="28">
        <v>43.5</v>
      </c>
      <c r="R13" s="28"/>
      <c r="S13" s="28"/>
      <c r="T13" s="29"/>
      <c r="U13" s="29"/>
    </row>
    <row r="14" spans="1:21" ht="18" customHeight="1">
      <c r="A14" s="23" t="s">
        <v>41</v>
      </c>
      <c r="B14" s="24" t="s">
        <v>61</v>
      </c>
      <c r="C14" s="79">
        <v>98</v>
      </c>
      <c r="D14" s="26" t="s">
        <v>62</v>
      </c>
      <c r="E14" s="27"/>
      <c r="F14" s="28"/>
      <c r="G14" s="28">
        <v>15</v>
      </c>
      <c r="H14" s="28"/>
      <c r="I14" s="28">
        <v>30</v>
      </c>
      <c r="J14" s="28">
        <v>18</v>
      </c>
      <c r="K14" s="28">
        <v>36</v>
      </c>
      <c r="L14" s="28">
        <v>15</v>
      </c>
      <c r="M14" s="28"/>
      <c r="N14" s="28"/>
      <c r="O14" s="28">
        <v>16.5</v>
      </c>
      <c r="P14" s="28">
        <v>7.5</v>
      </c>
      <c r="Q14" s="28">
        <v>18</v>
      </c>
      <c r="R14" s="28"/>
      <c r="S14" s="28"/>
      <c r="T14" s="29"/>
      <c r="U14" s="29"/>
    </row>
    <row r="15" spans="1:21" ht="18" customHeight="1">
      <c r="A15" s="23" t="s">
        <v>42</v>
      </c>
      <c r="B15" s="24" t="s">
        <v>63</v>
      </c>
      <c r="C15" s="79">
        <v>42</v>
      </c>
      <c r="D15" s="26" t="s">
        <v>64</v>
      </c>
      <c r="E15" s="27"/>
      <c r="F15" s="28"/>
      <c r="G15" s="28"/>
      <c r="H15" s="28"/>
      <c r="I15" s="28"/>
      <c r="J15" s="28"/>
      <c r="K15" s="28">
        <v>36</v>
      </c>
      <c r="L15" s="28"/>
      <c r="M15" s="28"/>
      <c r="N15" s="28"/>
      <c r="O15" s="28"/>
      <c r="P15" s="28"/>
      <c r="Q15" s="28"/>
      <c r="R15" s="28"/>
      <c r="S15" s="28"/>
      <c r="T15" s="29"/>
      <c r="U15" s="29"/>
    </row>
    <row r="16" spans="1:21" ht="18" customHeight="1">
      <c r="A16" s="23" t="s">
        <v>43</v>
      </c>
      <c r="B16" s="24" t="s">
        <v>65</v>
      </c>
      <c r="C16" s="79">
        <v>55</v>
      </c>
      <c r="D16" s="26" t="s">
        <v>66</v>
      </c>
      <c r="E16" s="27"/>
      <c r="F16" s="28"/>
      <c r="G16" s="28"/>
      <c r="H16" s="28"/>
      <c r="I16" s="28"/>
      <c r="J16" s="28"/>
      <c r="K16" s="28"/>
      <c r="L16" s="28">
        <v>49.5</v>
      </c>
      <c r="M16" s="28"/>
      <c r="N16" s="28"/>
      <c r="O16" s="28"/>
      <c r="P16" s="28"/>
      <c r="Q16" s="28"/>
      <c r="R16" s="28"/>
      <c r="S16" s="28"/>
      <c r="T16" s="29"/>
      <c r="U16" s="29"/>
    </row>
    <row r="17" spans="1:21" ht="18" customHeight="1">
      <c r="A17" s="23" t="s">
        <v>44</v>
      </c>
      <c r="B17" s="24" t="s">
        <v>67</v>
      </c>
      <c r="C17" s="79">
        <v>60</v>
      </c>
      <c r="D17" s="26" t="s">
        <v>68</v>
      </c>
      <c r="E17" s="27"/>
      <c r="F17" s="28"/>
      <c r="G17" s="28"/>
      <c r="H17" s="28"/>
      <c r="I17" s="28"/>
      <c r="J17" s="28"/>
      <c r="K17" s="28"/>
      <c r="L17" s="28"/>
      <c r="M17" s="28">
        <v>9</v>
      </c>
      <c r="N17" s="28"/>
      <c r="O17" s="28"/>
      <c r="P17" s="28"/>
      <c r="Q17" s="28"/>
      <c r="R17" s="28"/>
      <c r="S17" s="28"/>
      <c r="T17" s="29"/>
      <c r="U17" s="29"/>
    </row>
    <row r="18" spans="1:21" ht="18" customHeight="1">
      <c r="A18" s="23" t="s">
        <v>45</v>
      </c>
      <c r="B18" s="24" t="s">
        <v>69</v>
      </c>
      <c r="C18" s="79">
        <v>60</v>
      </c>
      <c r="D18" s="26" t="s">
        <v>70</v>
      </c>
      <c r="E18" s="27"/>
      <c r="F18" s="28"/>
      <c r="G18" s="28"/>
      <c r="H18" s="28"/>
      <c r="I18" s="28"/>
      <c r="J18" s="28"/>
      <c r="K18" s="28"/>
      <c r="L18" s="28"/>
      <c r="M18" s="28"/>
      <c r="N18" s="28">
        <v>37.5</v>
      </c>
      <c r="O18" s="28"/>
      <c r="P18" s="28"/>
      <c r="Q18" s="28"/>
      <c r="R18" s="28"/>
      <c r="S18" s="28"/>
      <c r="T18" s="29"/>
      <c r="U18" s="29"/>
    </row>
    <row r="19" spans="1:21" ht="18" customHeight="1">
      <c r="A19" s="23" t="s">
        <v>46</v>
      </c>
      <c r="B19" s="24" t="s">
        <v>71</v>
      </c>
      <c r="C19" s="79">
        <v>70</v>
      </c>
      <c r="D19" s="26" t="s">
        <v>72</v>
      </c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>
        <v>9</v>
      </c>
      <c r="P19" s="28"/>
      <c r="Q19" s="28"/>
      <c r="R19" s="28"/>
      <c r="S19" s="28"/>
      <c r="T19" s="29"/>
      <c r="U19" s="29"/>
    </row>
    <row r="20" spans="1:21" ht="18" customHeight="1">
      <c r="A20" s="23" t="s">
        <v>47</v>
      </c>
      <c r="B20" s="24" t="s">
        <v>73</v>
      </c>
      <c r="C20" s="25">
        <v>78</v>
      </c>
      <c r="D20" s="26" t="s">
        <v>74</v>
      </c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>
        <v>9</v>
      </c>
      <c r="R20" s="28"/>
      <c r="S20" s="28"/>
      <c r="T20" s="29"/>
      <c r="U20" s="29"/>
    </row>
    <row r="21" spans="1:21" ht="18" customHeight="1">
      <c r="A21" s="23" t="s">
        <v>48</v>
      </c>
      <c r="B21" s="24" t="s">
        <v>75</v>
      </c>
      <c r="C21" s="25">
        <v>80</v>
      </c>
      <c r="D21" s="26" t="s">
        <v>76</v>
      </c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>
        <v>9</v>
      </c>
      <c r="R21" s="28"/>
      <c r="S21" s="28"/>
      <c r="T21" s="29"/>
      <c r="U21" s="29"/>
    </row>
    <row r="22" spans="1:21" ht="18" customHeight="1">
      <c r="A22" s="23" t="s">
        <v>49</v>
      </c>
      <c r="B22" s="24" t="s">
        <v>77</v>
      </c>
      <c r="C22" s="25">
        <v>60</v>
      </c>
      <c r="D22" s="30" t="s">
        <v>78</v>
      </c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>
        <v>9</v>
      </c>
      <c r="S22" s="28"/>
      <c r="T22" s="29"/>
      <c r="U22" s="29"/>
    </row>
    <row r="23" spans="1:21" ht="18" customHeight="1">
      <c r="A23" s="23" t="s">
        <v>50</v>
      </c>
      <c r="B23" s="24" t="s">
        <v>79</v>
      </c>
      <c r="C23" s="25">
        <v>60</v>
      </c>
      <c r="D23" s="31" t="s">
        <v>80</v>
      </c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>
        <v>9</v>
      </c>
      <c r="T23" s="29"/>
      <c r="U23" s="29"/>
    </row>
    <row r="24" spans="1:21" ht="18" customHeight="1">
      <c r="A24" s="23" t="s">
        <v>51</v>
      </c>
      <c r="B24" s="24" t="s">
        <v>81</v>
      </c>
      <c r="C24" s="25">
        <v>98</v>
      </c>
      <c r="D24" s="26">
        <v>4100391</v>
      </c>
      <c r="E24" s="27"/>
      <c r="F24" s="28"/>
      <c r="G24" s="28">
        <v>0.24442500000000003</v>
      </c>
      <c r="H24" s="28"/>
      <c r="I24" s="28"/>
      <c r="J24" s="28"/>
      <c r="K24" s="28"/>
      <c r="L24" s="28"/>
      <c r="M24" s="28">
        <v>0.25192500000000001</v>
      </c>
      <c r="N24" s="28"/>
      <c r="O24" s="28"/>
      <c r="P24" s="28"/>
      <c r="Q24" s="28"/>
      <c r="R24" s="28">
        <v>0.25192500000000001</v>
      </c>
      <c r="S24" s="28">
        <v>0.25432500000000002</v>
      </c>
      <c r="T24" s="29"/>
      <c r="U24" s="29"/>
    </row>
    <row r="25" spans="1:21" ht="18" customHeight="1">
      <c r="A25" s="23" t="s">
        <v>52</v>
      </c>
      <c r="B25" s="24" t="s">
        <v>82</v>
      </c>
      <c r="C25" s="25">
        <v>98</v>
      </c>
      <c r="D25" s="26">
        <v>4100436</v>
      </c>
      <c r="E25" s="27">
        <v>0.42015000000000002</v>
      </c>
      <c r="F25" s="28">
        <v>0.24734999999999999</v>
      </c>
      <c r="G25" s="28">
        <v>0.3921</v>
      </c>
      <c r="H25" s="28">
        <v>0.22274999999999998</v>
      </c>
      <c r="I25" s="28">
        <v>0.20250000000000001</v>
      </c>
      <c r="J25" s="28">
        <v>0.21029999999999999</v>
      </c>
      <c r="K25" s="28">
        <v>8.7750000000000009E-2</v>
      </c>
      <c r="L25" s="28">
        <v>0.17025000000000001</v>
      </c>
      <c r="M25" s="28">
        <v>0.27929999999999999</v>
      </c>
      <c r="N25" s="28"/>
      <c r="O25" s="28">
        <v>0.24959999999999996</v>
      </c>
      <c r="P25" s="28">
        <v>0.27330000000000004</v>
      </c>
      <c r="Q25" s="28">
        <v>0.24299999999999999</v>
      </c>
      <c r="R25" s="28">
        <v>0.3231</v>
      </c>
      <c r="S25" s="28"/>
      <c r="T25" s="29"/>
      <c r="U25" s="29"/>
    </row>
    <row r="26" spans="1:21" ht="18" customHeight="1">
      <c r="A26" s="23" t="s">
        <v>83</v>
      </c>
      <c r="B26" s="24" t="s">
        <v>84</v>
      </c>
      <c r="C26" s="25">
        <v>98</v>
      </c>
      <c r="D26" s="26">
        <v>4100353</v>
      </c>
      <c r="E26" s="27">
        <v>0.31919999999999998</v>
      </c>
      <c r="F26" s="28">
        <v>0.27240000000000003</v>
      </c>
      <c r="G26" s="28">
        <v>0.48510000000000003</v>
      </c>
      <c r="H26" s="28">
        <v>0.71204999999999996</v>
      </c>
      <c r="I26" s="28">
        <v>0.75705000000000011</v>
      </c>
      <c r="J26" s="28">
        <v>0.73935000000000006</v>
      </c>
      <c r="K26" s="28">
        <v>0.65295000000000003</v>
      </c>
      <c r="L26" s="28">
        <v>0.40094999999999997</v>
      </c>
      <c r="M26" s="28">
        <v>0.40709999999999996</v>
      </c>
      <c r="N26" s="28"/>
      <c r="O26" s="28">
        <v>0.51359999999999995</v>
      </c>
      <c r="P26" s="28">
        <v>0.44745000000000007</v>
      </c>
      <c r="Q26" s="28">
        <v>0.53159999999999996</v>
      </c>
      <c r="R26" s="28">
        <v>0.33390000000000003</v>
      </c>
      <c r="S26" s="28"/>
      <c r="T26" s="29"/>
      <c r="U26" s="29"/>
    </row>
    <row r="27" spans="1:21" ht="18" customHeight="1">
      <c r="A27" s="23" t="s">
        <v>85</v>
      </c>
      <c r="B27" s="24" t="s">
        <v>86</v>
      </c>
      <c r="C27" s="25">
        <v>98</v>
      </c>
      <c r="D27" s="26">
        <v>4400091</v>
      </c>
      <c r="E27" s="27">
        <v>0.75</v>
      </c>
      <c r="F27" s="28">
        <v>0.75</v>
      </c>
      <c r="G27" s="28">
        <v>0.75</v>
      </c>
      <c r="H27" s="28">
        <v>0.75</v>
      </c>
      <c r="I27" s="28">
        <v>0.75</v>
      </c>
      <c r="J27" s="28">
        <v>0.75</v>
      </c>
      <c r="K27" s="28">
        <v>0.75</v>
      </c>
      <c r="L27" s="28">
        <v>0.75</v>
      </c>
      <c r="M27" s="28">
        <v>0.75</v>
      </c>
      <c r="N27" s="28">
        <v>0.75</v>
      </c>
      <c r="O27" s="28">
        <v>0.75</v>
      </c>
      <c r="P27" s="28">
        <v>0.75</v>
      </c>
      <c r="Q27" s="28">
        <v>0.75</v>
      </c>
      <c r="R27" s="28">
        <v>0.75</v>
      </c>
      <c r="S27" s="28">
        <v>0.75</v>
      </c>
      <c r="T27" s="29"/>
      <c r="U27" s="29"/>
    </row>
    <row r="28" spans="1:21" ht="18" customHeight="1">
      <c r="A28" s="23" t="s">
        <v>87</v>
      </c>
      <c r="B28" s="24" t="s">
        <v>88</v>
      </c>
      <c r="C28" s="25">
        <v>98</v>
      </c>
      <c r="D28" s="26">
        <v>4200001</v>
      </c>
      <c r="E28" s="27">
        <v>4.8389999999999995</v>
      </c>
      <c r="F28" s="28">
        <v>1.5</v>
      </c>
      <c r="G28" s="28">
        <v>4.6904999999999992</v>
      </c>
      <c r="H28" s="28">
        <v>4.9484999999999992</v>
      </c>
      <c r="I28" s="28">
        <v>4.4850000000000003</v>
      </c>
      <c r="J28" s="28">
        <v>4.6709999999999994</v>
      </c>
      <c r="K28" s="28">
        <v>4.1355000000000004</v>
      </c>
      <c r="L28" s="28">
        <v>3</v>
      </c>
      <c r="M28" s="28">
        <v>3</v>
      </c>
      <c r="N28" s="28">
        <v>3.198</v>
      </c>
      <c r="O28" s="28">
        <v>4.8420000000000005</v>
      </c>
      <c r="P28" s="28">
        <v>3.3975</v>
      </c>
      <c r="Q28" s="28">
        <v>4.7669999999999995</v>
      </c>
      <c r="R28" s="28">
        <v>3</v>
      </c>
      <c r="S28" s="28">
        <v>3</v>
      </c>
      <c r="T28" s="29"/>
      <c r="U28" s="29"/>
    </row>
    <row r="29" spans="1:21" ht="18" customHeight="1">
      <c r="A29" s="23" t="s">
        <v>89</v>
      </c>
      <c r="B29" s="24" t="s">
        <v>90</v>
      </c>
      <c r="C29" s="25">
        <v>98</v>
      </c>
      <c r="D29" s="26">
        <v>4100969</v>
      </c>
      <c r="E29" s="27"/>
      <c r="F29" s="28"/>
      <c r="G29" s="28"/>
      <c r="H29" s="28">
        <v>0.40500000000000003</v>
      </c>
      <c r="I29" s="28">
        <v>0.40500000000000003</v>
      </c>
      <c r="J29" s="28">
        <v>0.40500000000000003</v>
      </c>
      <c r="K29" s="28">
        <v>0.40500000000000003</v>
      </c>
      <c r="L29" s="28">
        <v>0.40500000000000003</v>
      </c>
      <c r="M29" s="28"/>
      <c r="N29" s="28"/>
      <c r="O29" s="28">
        <v>0.40500000000000003</v>
      </c>
      <c r="P29" s="28">
        <v>0.40500000000000003</v>
      </c>
      <c r="Q29" s="28">
        <v>0.40500000000000003</v>
      </c>
      <c r="R29" s="28"/>
      <c r="S29" s="28"/>
      <c r="T29" s="29"/>
      <c r="U29" s="29"/>
    </row>
    <row r="30" spans="1:21" ht="18" customHeight="1">
      <c r="A30" s="32"/>
      <c r="B30" s="19" t="s">
        <v>91</v>
      </c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U30" s="29"/>
    </row>
    <row r="31" spans="1:21" ht="18" customHeight="1">
      <c r="A31" s="23" t="s">
        <v>92</v>
      </c>
      <c r="B31" s="24" t="s">
        <v>93</v>
      </c>
      <c r="C31" s="25">
        <v>98</v>
      </c>
      <c r="D31" s="26">
        <v>4100001</v>
      </c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>
        <v>9.8999010009899902E-3</v>
      </c>
      <c r="R31" s="28"/>
      <c r="S31" s="28"/>
      <c r="T31" s="29"/>
      <c r="U31" s="29"/>
    </row>
    <row r="32" spans="1:21" ht="18" customHeight="1">
      <c r="A32" s="23" t="s">
        <v>94</v>
      </c>
      <c r="B32" s="24" t="s">
        <v>95</v>
      </c>
      <c r="C32" s="25">
        <v>98</v>
      </c>
      <c r="D32" s="26">
        <v>4100097</v>
      </c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>
        <v>5.5439445605543945E-2</v>
      </c>
      <c r="R32" s="28"/>
      <c r="S32" s="28"/>
      <c r="T32" s="29"/>
      <c r="U32" s="29"/>
    </row>
    <row r="33" spans="1:21" ht="18" customHeight="1">
      <c r="A33" s="23" t="s">
        <v>96</v>
      </c>
      <c r="B33" s="33" t="s">
        <v>97</v>
      </c>
      <c r="C33" s="25">
        <v>98</v>
      </c>
      <c r="D33" s="26">
        <v>4100338</v>
      </c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>
        <v>2.7719722802771973E-2</v>
      </c>
      <c r="R33" s="28"/>
      <c r="S33" s="28"/>
      <c r="T33" s="29"/>
      <c r="U33" s="29"/>
    </row>
    <row r="34" spans="1:21" ht="18" customHeight="1">
      <c r="A34" s="23" t="s">
        <v>98</v>
      </c>
      <c r="B34" s="24" t="s">
        <v>99</v>
      </c>
      <c r="C34" s="25">
        <v>98</v>
      </c>
      <c r="D34" s="26">
        <v>4100277</v>
      </c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>
        <v>0.36926630733692661</v>
      </c>
      <c r="R34" s="28"/>
      <c r="S34" s="28"/>
      <c r="T34" s="29"/>
      <c r="U34" s="29"/>
    </row>
    <row r="35" spans="1:21" ht="18" customHeight="1">
      <c r="A35" s="23" t="s">
        <v>100</v>
      </c>
      <c r="B35" s="24" t="s">
        <v>101</v>
      </c>
      <c r="C35" s="25">
        <v>98</v>
      </c>
      <c r="D35" s="34">
        <v>4100102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>
        <v>0.1098889011109889</v>
      </c>
      <c r="R35" s="28"/>
      <c r="S35" s="28"/>
      <c r="T35" s="29"/>
      <c r="U35" s="29"/>
    </row>
    <row r="36" spans="1:21" ht="18" customHeight="1">
      <c r="A36" s="23" t="s">
        <v>102</v>
      </c>
      <c r="B36" s="24" t="s">
        <v>103</v>
      </c>
      <c r="C36" s="25">
        <v>98</v>
      </c>
      <c r="D36" s="34">
        <v>4100105</v>
      </c>
      <c r="E36" s="27"/>
      <c r="F36" s="28"/>
      <c r="G36" s="28"/>
      <c r="H36" s="28"/>
      <c r="I36" s="35"/>
      <c r="J36" s="35"/>
      <c r="K36" s="35"/>
      <c r="L36" s="35"/>
      <c r="M36" s="35"/>
      <c r="N36" s="35"/>
      <c r="O36" s="35"/>
      <c r="P36" s="35"/>
      <c r="Q36" s="35">
        <v>1.7819821801781981E-2</v>
      </c>
      <c r="R36" s="35"/>
      <c r="S36" s="35"/>
      <c r="T36" s="29"/>
      <c r="U36" s="29"/>
    </row>
    <row r="37" spans="1:21" ht="18" customHeight="1">
      <c r="A37" s="23" t="s">
        <v>104</v>
      </c>
      <c r="B37" s="24" t="s">
        <v>105</v>
      </c>
      <c r="C37" s="25">
        <v>98</v>
      </c>
      <c r="D37" s="26" t="s">
        <v>106</v>
      </c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>
        <v>18</v>
      </c>
      <c r="R37" s="28"/>
      <c r="S37" s="28"/>
      <c r="T37" s="29"/>
      <c r="U37" s="29"/>
    </row>
    <row r="38" spans="1:21" ht="18" customHeight="1">
      <c r="A38" s="36"/>
      <c r="B38" s="37" t="s">
        <v>107</v>
      </c>
      <c r="C38" s="38"/>
      <c r="D38" s="34"/>
      <c r="E38" s="39">
        <f t="shared" ref="E38:S38" si="0">SUM(E11:E37)</f>
        <v>73.82835</v>
      </c>
      <c r="F38" s="39">
        <f t="shared" si="0"/>
        <v>70.269750000000002</v>
      </c>
      <c r="G38" s="39">
        <f t="shared" si="0"/>
        <v>86.062125000000009</v>
      </c>
      <c r="H38" s="39">
        <f t="shared" si="0"/>
        <v>82.038300000000007</v>
      </c>
      <c r="I38" s="39">
        <f t="shared" si="0"/>
        <v>81.599550000000008</v>
      </c>
      <c r="J38" s="39">
        <f t="shared" si="0"/>
        <v>81.775650000000013</v>
      </c>
      <c r="K38" s="39">
        <f t="shared" si="0"/>
        <v>85.531200000000013</v>
      </c>
      <c r="L38" s="39">
        <f t="shared" si="0"/>
        <v>84.226199999999992</v>
      </c>
      <c r="M38" s="39">
        <f t="shared" si="0"/>
        <v>84.188325000000006</v>
      </c>
      <c r="N38" s="39">
        <f t="shared" si="0"/>
        <v>78.947999999999993</v>
      </c>
      <c r="O38" s="39">
        <f t="shared" si="0"/>
        <v>74.260199999999998</v>
      </c>
      <c r="P38" s="39">
        <f t="shared" si="0"/>
        <v>74.273250000000004</v>
      </c>
      <c r="Q38" s="39">
        <f t="shared" si="0"/>
        <v>104.786634099659</v>
      </c>
      <c r="R38" s="39">
        <f t="shared" si="0"/>
        <v>84.158924999999996</v>
      </c>
      <c r="S38" s="39">
        <f t="shared" si="0"/>
        <v>83.504324999999994</v>
      </c>
      <c r="T38" s="29"/>
      <c r="U38" s="29"/>
    </row>
    <row r="39" spans="1:21" ht="21" customHeight="1">
      <c r="A39" s="40"/>
      <c r="B39" s="41" t="s">
        <v>108</v>
      </c>
      <c r="C39" s="42"/>
      <c r="D39" s="26"/>
      <c r="E39" s="4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9"/>
      <c r="U39" s="29"/>
    </row>
    <row r="40" spans="1:21" ht="21.5">
      <c r="A40" s="44" t="s">
        <v>109</v>
      </c>
      <c r="B40" s="45" t="s">
        <v>105</v>
      </c>
      <c r="C40" s="42">
        <v>98</v>
      </c>
      <c r="D40" s="26" t="s">
        <v>106</v>
      </c>
      <c r="E40" s="43">
        <v>58.061550000000004</v>
      </c>
      <c r="F40" s="28">
        <v>61.650299999999987</v>
      </c>
      <c r="G40" s="28">
        <v>60.129749999999994</v>
      </c>
      <c r="H40" s="28">
        <v>63.951300000000003</v>
      </c>
      <c r="I40" s="28">
        <v>64.468499999999992</v>
      </c>
      <c r="J40" s="28">
        <v>64.269449999999992</v>
      </c>
      <c r="K40" s="28">
        <v>60.572699999999998</v>
      </c>
      <c r="L40" s="28">
        <v>61.894349999999996</v>
      </c>
      <c r="M40" s="28">
        <v>61.964849999999998</v>
      </c>
      <c r="N40" s="28">
        <v>67.276650000000004</v>
      </c>
      <c r="O40" s="28">
        <v>57.733949999999986</v>
      </c>
      <c r="P40" s="28">
        <v>57.699749999999995</v>
      </c>
      <c r="Q40" s="28">
        <v>59.921550000000003</v>
      </c>
      <c r="R40" s="28">
        <v>61.965600000000002</v>
      </c>
      <c r="S40" s="28">
        <v>62.566799999999994</v>
      </c>
      <c r="T40" s="29"/>
      <c r="U40" s="29"/>
    </row>
    <row r="41" spans="1:21" ht="21.5" customHeight="1">
      <c r="A41" s="44" t="s">
        <v>110</v>
      </c>
      <c r="B41" s="45" t="s">
        <v>111</v>
      </c>
      <c r="C41" s="42">
        <v>90</v>
      </c>
      <c r="D41" s="26" t="s">
        <v>74</v>
      </c>
      <c r="E41" s="43">
        <v>15</v>
      </c>
      <c r="F41" s="28">
        <v>15</v>
      </c>
      <c r="G41" s="28"/>
      <c r="H41" s="28"/>
      <c r="I41" s="28"/>
      <c r="J41" s="28"/>
      <c r="K41" s="28"/>
      <c r="L41" s="28"/>
      <c r="M41" s="28"/>
      <c r="N41" s="28"/>
      <c r="O41" s="28">
        <v>15</v>
      </c>
      <c r="P41" s="28">
        <v>15</v>
      </c>
      <c r="Q41" s="28"/>
      <c r="R41" s="28"/>
      <c r="S41" s="28"/>
      <c r="T41" s="29"/>
      <c r="U41" s="29"/>
    </row>
    <row r="42" spans="1:21" ht="21.5">
      <c r="A42" s="44" t="s">
        <v>112</v>
      </c>
      <c r="B42" s="45" t="s">
        <v>86</v>
      </c>
      <c r="C42" s="42">
        <v>98</v>
      </c>
      <c r="D42" s="26">
        <v>4400091</v>
      </c>
      <c r="E42" s="43">
        <v>1.5</v>
      </c>
      <c r="F42" s="28">
        <v>1.5</v>
      </c>
      <c r="G42" s="28">
        <v>1.5</v>
      </c>
      <c r="H42" s="28">
        <v>1.5</v>
      </c>
      <c r="I42" s="28">
        <v>1.5</v>
      </c>
      <c r="J42" s="28">
        <v>1.5</v>
      </c>
      <c r="K42" s="28">
        <v>1.5</v>
      </c>
      <c r="L42" s="28">
        <v>1.5</v>
      </c>
      <c r="M42" s="28">
        <v>1.5</v>
      </c>
      <c r="N42" s="28">
        <v>1.5</v>
      </c>
      <c r="O42" s="28">
        <v>1.5</v>
      </c>
      <c r="P42" s="28">
        <v>1.5</v>
      </c>
      <c r="Q42" s="28">
        <v>1.5</v>
      </c>
      <c r="R42" s="28">
        <v>1.5</v>
      </c>
      <c r="S42" s="28">
        <v>1.5</v>
      </c>
      <c r="T42" s="29"/>
      <c r="U42" s="29"/>
    </row>
    <row r="43" spans="1:21" ht="21.5">
      <c r="A43" s="44" t="s">
        <v>113</v>
      </c>
      <c r="B43" s="45" t="s">
        <v>114</v>
      </c>
      <c r="C43" s="42">
        <v>98</v>
      </c>
      <c r="D43" s="26">
        <v>4100005</v>
      </c>
      <c r="E43" s="43">
        <v>0.3</v>
      </c>
      <c r="F43" s="28">
        <v>0.3</v>
      </c>
      <c r="G43" s="28">
        <v>0.3</v>
      </c>
      <c r="H43" s="28">
        <v>0.3</v>
      </c>
      <c r="I43" s="28">
        <v>0.3</v>
      </c>
      <c r="J43" s="28">
        <v>0.3</v>
      </c>
      <c r="K43" s="28">
        <v>0.3</v>
      </c>
      <c r="L43" s="28">
        <v>0.3</v>
      </c>
      <c r="M43" s="28">
        <v>0.3</v>
      </c>
      <c r="N43" s="28">
        <v>0.3</v>
      </c>
      <c r="O43" s="28">
        <v>0.3</v>
      </c>
      <c r="P43" s="28">
        <v>0.3</v>
      </c>
      <c r="Q43" s="28">
        <v>0.3</v>
      </c>
      <c r="R43" s="28">
        <v>0.3</v>
      </c>
      <c r="S43" s="28">
        <v>0.3</v>
      </c>
      <c r="T43" s="29"/>
      <c r="U43" s="29"/>
    </row>
    <row r="44" spans="1:21" ht="21.5">
      <c r="A44" s="44" t="s">
        <v>115</v>
      </c>
      <c r="B44" s="45" t="s">
        <v>116</v>
      </c>
      <c r="C44" s="42">
        <v>98</v>
      </c>
      <c r="D44" s="26">
        <v>4100277</v>
      </c>
      <c r="E44" s="43">
        <v>0.75</v>
      </c>
      <c r="F44" s="28">
        <v>0.75</v>
      </c>
      <c r="G44" s="28">
        <v>1.125</v>
      </c>
      <c r="H44" s="28">
        <v>0.75</v>
      </c>
      <c r="I44" s="28">
        <v>0.75</v>
      </c>
      <c r="J44" s="28">
        <v>0.75</v>
      </c>
      <c r="K44" s="28">
        <v>0.75</v>
      </c>
      <c r="L44" s="28">
        <v>0.75</v>
      </c>
      <c r="M44" s="28">
        <v>1.125</v>
      </c>
      <c r="N44" s="28">
        <v>0.75</v>
      </c>
      <c r="O44" s="28">
        <v>0.75</v>
      </c>
      <c r="P44" s="28">
        <v>0.75</v>
      </c>
      <c r="Q44" s="28">
        <v>0.75</v>
      </c>
      <c r="R44" s="28">
        <v>1.125</v>
      </c>
      <c r="S44" s="28">
        <v>1.125</v>
      </c>
      <c r="T44" s="29"/>
      <c r="U44" s="29"/>
    </row>
    <row r="45" spans="1:21" ht="21.5">
      <c r="A45" s="44" t="s">
        <v>117</v>
      </c>
      <c r="B45" s="45" t="s">
        <v>118</v>
      </c>
      <c r="C45" s="42">
        <v>98</v>
      </c>
      <c r="D45" s="26">
        <v>4700021</v>
      </c>
      <c r="E45" s="43">
        <v>0.15</v>
      </c>
      <c r="F45" s="28">
        <v>0.15</v>
      </c>
      <c r="G45" s="28">
        <v>0.15</v>
      </c>
      <c r="H45" s="28">
        <v>0.15</v>
      </c>
      <c r="I45" s="28">
        <v>0.15</v>
      </c>
      <c r="J45" s="28">
        <v>0.15</v>
      </c>
      <c r="K45" s="28">
        <v>0.15</v>
      </c>
      <c r="L45" s="28">
        <v>0.15</v>
      </c>
      <c r="M45" s="28">
        <v>0.15</v>
      </c>
      <c r="N45" s="28">
        <v>0.15</v>
      </c>
      <c r="O45" s="28">
        <v>0.15</v>
      </c>
      <c r="P45" s="28">
        <v>0.15</v>
      </c>
      <c r="Q45" s="28">
        <v>0.15</v>
      </c>
      <c r="R45" s="28">
        <v>0.15</v>
      </c>
      <c r="S45" s="28">
        <v>0.15</v>
      </c>
      <c r="T45" s="29"/>
      <c r="U45" s="29"/>
    </row>
    <row r="46" spans="1:21" ht="21.5">
      <c r="A46" s="44" t="s">
        <v>119</v>
      </c>
      <c r="B46" s="45" t="s">
        <v>120</v>
      </c>
      <c r="C46" s="42">
        <v>98</v>
      </c>
      <c r="D46" s="26">
        <v>4100332</v>
      </c>
      <c r="E46" s="43">
        <v>0.13245000000000001</v>
      </c>
      <c r="F46" s="28">
        <v>0.1149</v>
      </c>
      <c r="G46" s="28">
        <v>0.13919999999999999</v>
      </c>
      <c r="H46" s="28">
        <v>0.11655000000000001</v>
      </c>
      <c r="I46" s="28">
        <v>5.1899999999999995E-2</v>
      </c>
      <c r="J46" s="28">
        <v>7.7699999999999991E-2</v>
      </c>
      <c r="K46" s="28">
        <v>3.7499999999999999E-2</v>
      </c>
      <c r="L46" s="28">
        <v>3.7499999999999999E-2</v>
      </c>
      <c r="M46" s="28">
        <v>0.1074</v>
      </c>
      <c r="N46" s="28">
        <v>0.11699999999999999</v>
      </c>
      <c r="O46" s="28">
        <v>8.0850000000000005E-2</v>
      </c>
      <c r="P46" s="28">
        <v>0.10200000000000001</v>
      </c>
      <c r="Q46" s="28">
        <v>6.9150000000000003E-2</v>
      </c>
      <c r="R46" s="28">
        <v>0.14654999999999999</v>
      </c>
      <c r="S46" s="28">
        <v>0.14175000000000001</v>
      </c>
      <c r="T46" s="29"/>
      <c r="U46" s="29"/>
    </row>
    <row r="47" spans="1:21" ht="21.5">
      <c r="A47" s="44" t="s">
        <v>121</v>
      </c>
      <c r="B47" s="45" t="s">
        <v>122</v>
      </c>
      <c r="C47" s="42">
        <v>98</v>
      </c>
      <c r="D47" s="26">
        <v>4700003</v>
      </c>
      <c r="E47" s="43">
        <v>0.12764999999999999</v>
      </c>
      <c r="F47" s="28">
        <v>0.11505000000000001</v>
      </c>
      <c r="G47" s="28">
        <v>0.1431</v>
      </c>
      <c r="H47" s="28">
        <v>9.2100000000000015E-2</v>
      </c>
      <c r="I47" s="28">
        <v>7.4999999999999997E-2</v>
      </c>
      <c r="J47" s="28">
        <v>7.4999999999999997E-2</v>
      </c>
      <c r="K47" s="28">
        <v>7.4999999999999997E-2</v>
      </c>
      <c r="L47" s="28">
        <v>7.4999999999999997E-2</v>
      </c>
      <c r="M47" s="28">
        <v>0.12764999999999999</v>
      </c>
      <c r="N47" s="28">
        <v>0.12359999999999999</v>
      </c>
      <c r="O47" s="28">
        <v>7.4999999999999997E-2</v>
      </c>
      <c r="P47" s="28">
        <v>7.4999999999999997E-2</v>
      </c>
      <c r="Q47" s="28">
        <v>7.4999999999999997E-2</v>
      </c>
      <c r="R47" s="28">
        <v>0.11745</v>
      </c>
      <c r="S47" s="28">
        <v>0.15479999999999999</v>
      </c>
      <c r="T47" s="29"/>
      <c r="U47" s="29"/>
    </row>
    <row r="48" spans="1:21" ht="21.5">
      <c r="A48" s="44" t="s">
        <v>123</v>
      </c>
      <c r="B48" s="45" t="s">
        <v>124</v>
      </c>
      <c r="C48" s="42">
        <v>98</v>
      </c>
      <c r="D48" s="26">
        <v>4100426</v>
      </c>
      <c r="E48" s="43">
        <v>0.15</v>
      </c>
      <c r="F48" s="28">
        <v>0.15</v>
      </c>
      <c r="G48" s="28">
        <v>0.15</v>
      </c>
      <c r="H48" s="28">
        <v>0.15</v>
      </c>
      <c r="I48" s="28">
        <v>0.15</v>
      </c>
      <c r="J48" s="28">
        <v>0.15</v>
      </c>
      <c r="K48" s="28">
        <v>0.15</v>
      </c>
      <c r="L48" s="28">
        <v>0.15</v>
      </c>
      <c r="M48" s="28">
        <v>0.15</v>
      </c>
      <c r="N48" s="28">
        <v>0.15</v>
      </c>
      <c r="O48" s="28">
        <v>0.15</v>
      </c>
      <c r="P48" s="28">
        <v>0.15</v>
      </c>
      <c r="Q48" s="28">
        <v>0.15</v>
      </c>
      <c r="R48" s="28">
        <v>0.15</v>
      </c>
      <c r="S48" s="28">
        <v>0.15</v>
      </c>
      <c r="T48" s="29"/>
      <c r="U48" s="29"/>
    </row>
    <row r="49" spans="1:21" ht="21.5">
      <c r="A49" s="44" t="s">
        <v>125</v>
      </c>
      <c r="B49" s="45" t="s">
        <v>81</v>
      </c>
      <c r="C49" s="42">
        <v>98</v>
      </c>
      <c r="D49" s="26">
        <v>4100391</v>
      </c>
      <c r="E49" s="43"/>
      <c r="F49" s="28"/>
      <c r="G49" s="28">
        <v>0.24442500000000003</v>
      </c>
      <c r="H49" s="28"/>
      <c r="I49" s="28"/>
      <c r="J49" s="28"/>
      <c r="K49" s="28"/>
      <c r="L49" s="28"/>
      <c r="M49" s="28">
        <v>0.25192500000000001</v>
      </c>
      <c r="N49" s="28"/>
      <c r="O49" s="28"/>
      <c r="P49" s="28"/>
      <c r="Q49" s="28"/>
      <c r="R49" s="28">
        <v>0.25192500000000001</v>
      </c>
      <c r="S49" s="28">
        <v>0.25432500000000002</v>
      </c>
      <c r="T49" s="29"/>
      <c r="U49" s="29"/>
    </row>
    <row r="50" spans="1:21" ht="21.5">
      <c r="A50" s="44" t="s">
        <v>126</v>
      </c>
      <c r="B50" s="45" t="s">
        <v>127</v>
      </c>
      <c r="C50" s="42">
        <v>98</v>
      </c>
      <c r="D50" s="26">
        <v>4100356</v>
      </c>
      <c r="E50" s="43"/>
      <c r="F50" s="28"/>
      <c r="G50" s="28">
        <v>5.6400000000000006E-2</v>
      </c>
      <c r="H50" s="28">
        <v>4.3499999999999997E-3</v>
      </c>
      <c r="I50" s="28"/>
      <c r="J50" s="28"/>
      <c r="K50" s="28">
        <v>3.6299999999999999E-2</v>
      </c>
      <c r="L50" s="28"/>
      <c r="M50" s="28">
        <v>0.13485</v>
      </c>
      <c r="N50" s="28">
        <v>0.15075000000000002</v>
      </c>
      <c r="O50" s="28"/>
      <c r="P50" s="28"/>
      <c r="Q50" s="28"/>
      <c r="R50" s="28">
        <v>0.13455</v>
      </c>
      <c r="S50" s="28">
        <v>0.153</v>
      </c>
      <c r="T50" s="29"/>
      <c r="U50" s="29"/>
    </row>
    <row r="51" spans="1:21" ht="21.5">
      <c r="A51" s="44" t="s">
        <v>128</v>
      </c>
      <c r="B51" s="45" t="s">
        <v>129</v>
      </c>
      <c r="C51" s="42">
        <v>98</v>
      </c>
      <c r="D51" s="26">
        <v>4100450</v>
      </c>
      <c r="E51" s="43"/>
      <c r="F51" s="28"/>
      <c r="G51" s="28"/>
      <c r="H51" s="28">
        <v>0.94740000000000013</v>
      </c>
      <c r="I51" s="28">
        <v>0.95505000000000007</v>
      </c>
      <c r="J51" s="28">
        <v>0.95219999999999994</v>
      </c>
      <c r="K51" s="28">
        <v>0.89729999999999988</v>
      </c>
      <c r="L51" s="28">
        <v>0.91694999999999993</v>
      </c>
      <c r="M51" s="28"/>
      <c r="N51" s="28"/>
      <c r="O51" s="28"/>
      <c r="P51" s="28"/>
      <c r="Q51" s="28">
        <v>0.88769999999999993</v>
      </c>
      <c r="R51" s="28"/>
      <c r="S51" s="28"/>
      <c r="T51" s="29"/>
      <c r="U51" s="29"/>
    </row>
    <row r="52" spans="1:21" ht="21.5">
      <c r="A52" s="44" t="s">
        <v>130</v>
      </c>
      <c r="B52" s="45" t="s">
        <v>131</v>
      </c>
      <c r="C52" s="42">
        <v>98</v>
      </c>
      <c r="D52" s="26">
        <v>4101035</v>
      </c>
      <c r="E52" s="43"/>
      <c r="F52" s="28"/>
      <c r="G52" s="28"/>
      <c r="H52" s="28"/>
      <c r="I52" s="28"/>
      <c r="J52" s="28"/>
      <c r="K52" s="28"/>
      <c r="L52" s="28"/>
      <c r="M52" s="28"/>
      <c r="N52" s="28">
        <v>0.53400000000000003</v>
      </c>
      <c r="O52" s="28"/>
      <c r="P52" s="28"/>
      <c r="Q52" s="28"/>
      <c r="R52" s="28"/>
      <c r="S52" s="28"/>
      <c r="T52" s="29"/>
      <c r="U52" s="29"/>
    </row>
    <row r="53" spans="1:21" ht="21.5">
      <c r="A53" s="46"/>
      <c r="B53" s="37" t="s">
        <v>107</v>
      </c>
      <c r="C53" s="42"/>
      <c r="D53" s="26"/>
      <c r="E53" s="39">
        <f t="shared" ref="E53:S53" si="1">SUM(E40:E52)</f>
        <v>76.171650000000028</v>
      </c>
      <c r="F53" s="39">
        <f t="shared" si="1"/>
        <v>79.730249999999998</v>
      </c>
      <c r="G53" s="39">
        <f t="shared" si="1"/>
        <v>63.937874999999991</v>
      </c>
      <c r="H53" s="39">
        <f t="shared" si="1"/>
        <v>67.961700000000022</v>
      </c>
      <c r="I53" s="39">
        <f t="shared" si="1"/>
        <v>68.400450000000006</v>
      </c>
      <c r="J53" s="39">
        <f t="shared" si="1"/>
        <v>68.224350000000001</v>
      </c>
      <c r="K53" s="39">
        <f t="shared" si="1"/>
        <v>64.468799999999987</v>
      </c>
      <c r="L53" s="39">
        <f t="shared" si="1"/>
        <v>65.773799999999994</v>
      </c>
      <c r="M53" s="39">
        <f t="shared" si="1"/>
        <v>65.811675000000008</v>
      </c>
      <c r="N53" s="39">
        <f t="shared" si="1"/>
        <v>71.052000000000021</v>
      </c>
      <c r="O53" s="39">
        <f t="shared" si="1"/>
        <v>75.739800000000002</v>
      </c>
      <c r="P53" s="39">
        <f t="shared" si="1"/>
        <v>75.72675000000001</v>
      </c>
      <c r="Q53" s="39">
        <f t="shared" si="1"/>
        <v>63.803400000000003</v>
      </c>
      <c r="R53" s="39">
        <f t="shared" si="1"/>
        <v>65.841075000000032</v>
      </c>
      <c r="S53" s="39">
        <f t="shared" si="1"/>
        <v>66.495675000000006</v>
      </c>
      <c r="T53" s="29"/>
      <c r="U53" s="29"/>
    </row>
    <row r="54" spans="1:21" ht="21.5">
      <c r="A54" s="46"/>
      <c r="B54" s="37" t="s">
        <v>132</v>
      </c>
      <c r="C54" s="47"/>
      <c r="D54" s="26"/>
      <c r="E54" s="48">
        <f t="shared" ref="E54:S54" si="2">E53+E38</f>
        <v>150.00000000000003</v>
      </c>
      <c r="F54" s="48">
        <f t="shared" si="2"/>
        <v>150</v>
      </c>
      <c r="G54" s="48">
        <f t="shared" si="2"/>
        <v>150</v>
      </c>
      <c r="H54" s="48">
        <f t="shared" si="2"/>
        <v>150.00000000000003</v>
      </c>
      <c r="I54" s="48">
        <f t="shared" si="2"/>
        <v>150</v>
      </c>
      <c r="J54" s="48">
        <f t="shared" si="2"/>
        <v>150</v>
      </c>
      <c r="K54" s="48">
        <f t="shared" si="2"/>
        <v>150</v>
      </c>
      <c r="L54" s="48">
        <f t="shared" si="2"/>
        <v>150</v>
      </c>
      <c r="M54" s="48">
        <f t="shared" si="2"/>
        <v>150</v>
      </c>
      <c r="N54" s="48">
        <f t="shared" si="2"/>
        <v>150</v>
      </c>
      <c r="O54" s="48">
        <f t="shared" si="2"/>
        <v>150</v>
      </c>
      <c r="P54" s="48">
        <f t="shared" si="2"/>
        <v>150</v>
      </c>
      <c r="Q54" s="48">
        <f t="shared" si="2"/>
        <v>168.59003409965899</v>
      </c>
      <c r="R54" s="48">
        <f t="shared" si="2"/>
        <v>150.00000000000003</v>
      </c>
      <c r="S54" s="48">
        <f t="shared" si="2"/>
        <v>150</v>
      </c>
      <c r="T54" s="29"/>
      <c r="U54" s="29"/>
    </row>
    <row r="55" spans="1:21" ht="21.5">
      <c r="A55" s="49" t="s">
        <v>133</v>
      </c>
      <c r="B55" s="50" t="s">
        <v>134</v>
      </c>
      <c r="C55" s="51">
        <v>24</v>
      </c>
      <c r="D55" s="51" t="s">
        <v>135</v>
      </c>
      <c r="E55" s="52"/>
      <c r="F55" s="53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29"/>
      <c r="U55" s="29"/>
    </row>
    <row r="56" spans="1:21" ht="21.5">
      <c r="A56" s="49" t="s">
        <v>133</v>
      </c>
      <c r="B56" s="50" t="s">
        <v>136</v>
      </c>
      <c r="C56" s="51">
        <v>24</v>
      </c>
      <c r="D56" s="51" t="s">
        <v>137</v>
      </c>
      <c r="E56" s="52"/>
      <c r="F56" s="53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29"/>
      <c r="U56" s="29"/>
    </row>
    <row r="57" spans="1:21" ht="21.5">
      <c r="A57" s="54" t="s">
        <v>138</v>
      </c>
      <c r="B57" s="55" t="s">
        <v>139</v>
      </c>
      <c r="C57" s="51">
        <v>24</v>
      </c>
      <c r="D57" s="51"/>
      <c r="E57" s="56">
        <f>0.134*1.03</f>
        <v>0.13802</v>
      </c>
      <c r="F57" s="53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57"/>
      <c r="U57" s="29"/>
    </row>
    <row r="58" spans="1:21" ht="21.5">
      <c r="A58" s="54" t="s">
        <v>138</v>
      </c>
      <c r="B58" s="58" t="s">
        <v>140</v>
      </c>
      <c r="C58" s="51">
        <v>1</v>
      </c>
      <c r="D58" s="51"/>
      <c r="E58" s="56">
        <f>17.2*1.03</f>
        <v>17.716000000000001</v>
      </c>
      <c r="F58" s="53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57"/>
      <c r="U58" s="29"/>
    </row>
    <row r="59" spans="1:21" ht="21.5">
      <c r="A59" s="54" t="s">
        <v>138</v>
      </c>
      <c r="B59" s="55" t="s">
        <v>141</v>
      </c>
      <c r="C59" s="51">
        <f>0.024/16*24</f>
        <v>3.6000000000000004E-2</v>
      </c>
      <c r="D59" s="51" t="s">
        <v>142</v>
      </c>
      <c r="E59" s="56"/>
      <c r="F59" s="53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57"/>
      <c r="U59" s="29"/>
    </row>
    <row r="60" spans="1:21" ht="21.5">
      <c r="A60" s="59" t="s">
        <v>143</v>
      </c>
      <c r="B60" s="60" t="s">
        <v>144</v>
      </c>
      <c r="C60" s="61">
        <v>1</v>
      </c>
      <c r="D60" s="51"/>
      <c r="E60" s="56">
        <f>65/20/16*24</f>
        <v>4.875</v>
      </c>
      <c r="F60" s="53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57"/>
      <c r="U60" s="29"/>
    </row>
    <row r="61" spans="1:21" ht="21.5">
      <c r="A61" s="59" t="s">
        <v>143</v>
      </c>
      <c r="B61" s="62" t="s">
        <v>145</v>
      </c>
      <c r="C61" s="51">
        <v>1</v>
      </c>
      <c r="D61" s="51"/>
      <c r="E61" s="63">
        <f>1/24*24</f>
        <v>1</v>
      </c>
      <c r="F61" s="53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57"/>
      <c r="U61" s="29"/>
    </row>
    <row r="62" spans="1:21" ht="21.5">
      <c r="A62" s="64" t="s">
        <v>146</v>
      </c>
      <c r="B62" s="65" t="s">
        <v>147</v>
      </c>
      <c r="C62" s="51">
        <v>1</v>
      </c>
      <c r="D62" s="52"/>
      <c r="E62" s="66">
        <v>2</v>
      </c>
      <c r="F62" s="6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29"/>
      <c r="U62" s="29"/>
    </row>
    <row r="63" spans="1:21" ht="21.5">
      <c r="A63" s="46"/>
      <c r="B63" s="37"/>
      <c r="C63" s="47"/>
      <c r="D63" s="26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29"/>
      <c r="U63" s="29"/>
    </row>
    <row r="64" spans="1:21" ht="21.5">
      <c r="A64" s="67" t="s">
        <v>148</v>
      </c>
      <c r="B64" s="68" t="s">
        <v>149</v>
      </c>
      <c r="C64" s="69"/>
      <c r="D64" s="26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29"/>
      <c r="U64" s="29"/>
    </row>
    <row r="65" spans="2:21" ht="21.5">
      <c r="B65" s="71" t="s">
        <v>38</v>
      </c>
      <c r="C65" s="72" t="s">
        <v>150</v>
      </c>
      <c r="D65" s="73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5"/>
      <c r="T65" s="29"/>
      <c r="U65" s="29"/>
    </row>
    <row r="66" spans="2:21" ht="21.5">
      <c r="B66" s="71">
        <v>2</v>
      </c>
      <c r="C66" s="72" t="s">
        <v>151</v>
      </c>
      <c r="D66" s="73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5"/>
      <c r="T66" s="29"/>
      <c r="U66" s="29"/>
    </row>
    <row r="67" spans="2:21" ht="21.5">
      <c r="B67" s="76">
        <v>3</v>
      </c>
      <c r="C67" s="72" t="s">
        <v>152</v>
      </c>
      <c r="D67" s="73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5"/>
      <c r="T67" s="29"/>
      <c r="U67" s="29"/>
    </row>
    <row r="68" spans="2:21" ht="21.5">
      <c r="B68" s="76">
        <v>4</v>
      </c>
      <c r="C68" s="72" t="s">
        <v>153</v>
      </c>
      <c r="D68" s="73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5"/>
      <c r="T68" s="29"/>
      <c r="U68" s="29"/>
    </row>
    <row r="69" spans="2:21" ht="21.5">
      <c r="B69" s="76">
        <v>5</v>
      </c>
      <c r="C69" s="72" t="s">
        <v>154</v>
      </c>
      <c r="D69" s="73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5"/>
      <c r="T69" s="29"/>
      <c r="U69" s="29"/>
    </row>
    <row r="70" spans="2:21" ht="21.5">
      <c r="B70" s="76">
        <v>6</v>
      </c>
      <c r="C70" s="72" t="s">
        <v>155</v>
      </c>
      <c r="D70" s="73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5"/>
      <c r="T70" s="29"/>
      <c r="U70" s="29"/>
    </row>
    <row r="71" spans="2:21" ht="21.5">
      <c r="B71" s="76">
        <v>7</v>
      </c>
      <c r="C71" s="72" t="s">
        <v>156</v>
      </c>
      <c r="D71" s="73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5"/>
      <c r="T71" s="29"/>
      <c r="U71" s="29"/>
    </row>
    <row r="72" spans="2:21" ht="21.5">
      <c r="B72" s="76">
        <v>8</v>
      </c>
      <c r="C72" s="72" t="s">
        <v>157</v>
      </c>
      <c r="D72" s="73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5"/>
      <c r="T72" s="29"/>
      <c r="U72" s="29"/>
    </row>
    <row r="73" spans="2:21" ht="21.5">
      <c r="B73" s="76">
        <v>9</v>
      </c>
      <c r="C73" s="72" t="s">
        <v>158</v>
      </c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5"/>
      <c r="T73" s="29"/>
      <c r="U73" s="29"/>
    </row>
    <row r="74" spans="2:21" ht="21.5">
      <c r="B74" s="76">
        <v>10</v>
      </c>
      <c r="C74" s="72" t="s">
        <v>159</v>
      </c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5"/>
      <c r="T74" s="29"/>
      <c r="U74" s="29"/>
    </row>
    <row r="75" spans="2:21" ht="21.5">
      <c r="B75" s="76">
        <v>11</v>
      </c>
      <c r="C75" s="72" t="s">
        <v>160</v>
      </c>
      <c r="D75" s="73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5"/>
      <c r="T75" s="29"/>
      <c r="U75" s="29"/>
    </row>
    <row r="76" spans="2:21" ht="21.5">
      <c r="B76" s="76">
        <v>12</v>
      </c>
      <c r="C76" s="72" t="s">
        <v>161</v>
      </c>
      <c r="D76" s="73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5"/>
      <c r="T76" s="29"/>
      <c r="U76" s="29"/>
    </row>
    <row r="77" spans="2:21" ht="21.5">
      <c r="B77" s="76">
        <v>13</v>
      </c>
      <c r="C77" s="72" t="s">
        <v>162</v>
      </c>
      <c r="D77" s="73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5"/>
      <c r="T77" s="29"/>
      <c r="U77" s="29"/>
    </row>
    <row r="78" spans="2:21" ht="21.5">
      <c r="B78" s="76">
        <v>14</v>
      </c>
      <c r="C78" s="72" t="s">
        <v>163</v>
      </c>
      <c r="D78" s="73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5"/>
      <c r="T78" s="29"/>
      <c r="U78" s="29"/>
    </row>
    <row r="79" spans="2:21" ht="21.5">
      <c r="B79" s="76">
        <v>15</v>
      </c>
      <c r="C79" s="72" t="s">
        <v>164</v>
      </c>
      <c r="D79" s="73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5"/>
      <c r="T79" s="29"/>
      <c r="U79" s="29"/>
    </row>
    <row r="80" spans="2:21" ht="21.5"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29"/>
      <c r="U80" s="29"/>
    </row>
    <row r="81" spans="5:21" ht="21.5"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29"/>
      <c r="U81" s="29"/>
    </row>
    <row r="82" spans="5:21" ht="21.5"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29"/>
      <c r="U82" s="29"/>
    </row>
    <row r="83" spans="5:21" ht="21.5"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29"/>
      <c r="U83" s="29"/>
    </row>
    <row r="84" spans="5:21" ht="21.5"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29"/>
      <c r="U84" s="29"/>
    </row>
    <row r="85" spans="5:21" ht="21.5"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29"/>
      <c r="U85" s="29"/>
    </row>
    <row r="86" spans="5:21" ht="21.5"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29"/>
      <c r="U86" s="29"/>
    </row>
    <row r="87" spans="5:21" ht="21.5"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29"/>
      <c r="U87" s="29"/>
    </row>
    <row r="88" spans="5:21" ht="21.5"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29"/>
      <c r="U88" s="29"/>
    </row>
    <row r="89" spans="5:21" ht="21.5"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29"/>
      <c r="U89" s="29"/>
    </row>
    <row r="90" spans="5:21" ht="21.5"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29"/>
      <c r="U90" s="29"/>
    </row>
    <row r="91" spans="5:21" ht="21.5"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29"/>
      <c r="U91" s="29"/>
    </row>
    <row r="92" spans="5:21" ht="21.5"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29"/>
      <c r="U92" s="29"/>
    </row>
    <row r="93" spans="5:21" ht="21.5"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29"/>
      <c r="U93" s="29"/>
    </row>
    <row r="94" spans="5:21" ht="21.5"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29"/>
      <c r="U94" s="29"/>
    </row>
    <row r="95" spans="5:21" ht="21.5"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29"/>
      <c r="U95" s="29"/>
    </row>
    <row r="96" spans="5:21" ht="21.5"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29"/>
      <c r="U96" s="29"/>
    </row>
    <row r="97" spans="5:21" ht="21.5"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29"/>
      <c r="U97" s="29"/>
    </row>
    <row r="98" spans="5:21" ht="21.5"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29"/>
      <c r="U98" s="29"/>
    </row>
    <row r="99" spans="5:21" ht="21.5"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29"/>
      <c r="U99" s="29"/>
    </row>
    <row r="100" spans="5:21" ht="21.5"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29"/>
      <c r="U100" s="29"/>
    </row>
    <row r="101" spans="5:21" ht="21.5"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29"/>
      <c r="U101" s="29"/>
    </row>
    <row r="102" spans="5:21"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/>
      <c r="U102"/>
    </row>
    <row r="103" spans="5:21"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/>
      <c r="U103"/>
    </row>
    <row r="104" spans="5:21"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/>
      <c r="U104"/>
    </row>
    <row r="105" spans="5:21">
      <c r="T105"/>
      <c r="U105"/>
    </row>
    <row r="106" spans="5:21">
      <c r="T106"/>
      <c r="U106"/>
    </row>
    <row r="107" spans="5:21">
      <c r="T107"/>
      <c r="U107"/>
    </row>
    <row r="108" spans="5:21">
      <c r="T108"/>
      <c r="U108"/>
    </row>
    <row r="109" spans="5:21">
      <c r="T109"/>
      <c r="U109"/>
    </row>
    <row r="110" spans="5:21">
      <c r="T110"/>
      <c r="U110"/>
    </row>
    <row r="111" spans="5:21">
      <c r="T111"/>
      <c r="U1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Grittinee  Chumkawe</dc:creator>
  <cp:lastModifiedBy>Grittinee  Chumkawe</cp:lastModifiedBy>
  <dcterms:created xsi:type="dcterms:W3CDTF">2020-11-25T07:10:19Z</dcterms:created>
  <dcterms:modified xsi:type="dcterms:W3CDTF">2020-11-25T07:18:08Z</dcterms:modified>
</cp:coreProperties>
</file>