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ed942a58c24347eb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20" yWindow="660" windowWidth="9390" windowHeight="4020"/>
  </bookViews>
  <sheets>
    <sheet name="Costing" sheetId="8" r:id="rId1"/>
    <sheet name="Jerky" sheetId="9" r:id="rId2"/>
  </sheets>
  <definedNames>
    <definedName name="_xlnm.Print_Area" localSheetId="0">Costing!$A$1:$L$49</definedName>
    <definedName name="_xlnm.Print_Titles" localSheetId="0">Costing!$1:$1</definedName>
  </definedNames>
  <calcPr calcId="162913" iterate="1"/>
</workbook>
</file>

<file path=xl/calcChain.xml><?xml version="1.0" encoding="utf-8"?>
<calcChain xmlns="http://schemas.openxmlformats.org/spreadsheetml/2006/main">
  <c r="O39" i="8" l="1"/>
  <c r="O38" i="8"/>
  <c r="O37" i="8"/>
  <c r="O36" i="8"/>
  <c r="M42" i="8"/>
  <c r="M40" i="8"/>
  <c r="M41" i="8"/>
  <c r="M39" i="8"/>
  <c r="M38" i="8"/>
  <c r="M37" i="8"/>
  <c r="M36" i="8"/>
  <c r="E35" i="8" l="1"/>
  <c r="C21" i="9" l="1"/>
  <c r="F18" i="8" l="1"/>
  <c r="G18" i="8"/>
  <c r="G34" i="8" s="1"/>
  <c r="G35" i="8" s="1"/>
  <c r="E18" i="8"/>
  <c r="E34" i="8" s="1"/>
  <c r="F34" i="8"/>
  <c r="F35" i="8" s="1"/>
</calcChain>
</file>

<file path=xl/sharedStrings.xml><?xml version="1.0" encoding="utf-8"?>
<sst xmlns="http://schemas.openxmlformats.org/spreadsheetml/2006/main" count="102" uniqueCount="88">
  <si>
    <t>Confidential</t>
  </si>
  <si>
    <t xml:space="preserve">ATTN </t>
  </si>
  <si>
    <t>From</t>
  </si>
  <si>
    <t>:</t>
  </si>
  <si>
    <t>Date</t>
  </si>
  <si>
    <t>Customer</t>
  </si>
  <si>
    <t>Can Size</t>
  </si>
  <si>
    <t>Marketing</t>
  </si>
  <si>
    <t>Reference</t>
  </si>
  <si>
    <t>Code</t>
  </si>
  <si>
    <t>1</t>
  </si>
  <si>
    <t>2</t>
  </si>
  <si>
    <t>Refer to</t>
  </si>
  <si>
    <t>MEMO Costing</t>
  </si>
  <si>
    <t>Mat</t>
  </si>
  <si>
    <t>No</t>
  </si>
  <si>
    <t>Solid Portion</t>
  </si>
  <si>
    <t xml:space="preserve">Remark: </t>
  </si>
  <si>
    <t xml:space="preserve">: </t>
  </si>
  <si>
    <t>Total</t>
  </si>
  <si>
    <t>Solution</t>
  </si>
  <si>
    <t>F/W</t>
  </si>
  <si>
    <t>K. Pimprapa</t>
  </si>
  <si>
    <t>Saowapa</t>
  </si>
  <si>
    <t>(gm./pouch)</t>
  </si>
  <si>
    <t>Glycerin</t>
  </si>
  <si>
    <t xml:space="preserve">Chicken Fillet  </t>
  </si>
  <si>
    <t xml:space="preserve">Minced Trimmed Chicken Breast striped </t>
  </si>
  <si>
    <t>Salt</t>
  </si>
  <si>
    <t>Sugar</t>
  </si>
  <si>
    <t>Guar gum</t>
  </si>
  <si>
    <t>Sorbital powder</t>
  </si>
  <si>
    <t>K-Sorbate</t>
  </si>
  <si>
    <t>Cassava starch</t>
  </si>
  <si>
    <t>Wheat Flour</t>
  </si>
  <si>
    <t>Sodium Tripolyphosphate</t>
  </si>
  <si>
    <t>Sodium acid pyrophosphate</t>
  </si>
  <si>
    <t>Ultratex-4</t>
  </si>
  <si>
    <t>14L110000043</t>
  </si>
  <si>
    <t>14L110000051</t>
  </si>
  <si>
    <t>1. Clear pouch 140 x 190 mm</t>
  </si>
  <si>
    <t>Chicken slice-90% Chicken-Hard Texture (3% Glycerin), P25-60188, 09/10/17</t>
  </si>
  <si>
    <t>Chicken slice-70% Chicken-Flexible (9% Glycerin), P25-60237, 18/10/17</t>
  </si>
  <si>
    <t>Chicken slice-70% Minced Chicken-Flexible (9% Glycerin), P25-61042, 6/2/18</t>
  </si>
  <si>
    <t>3</t>
  </si>
  <si>
    <t>Hagen</t>
  </si>
  <si>
    <t>Jittrakorn</t>
  </si>
  <si>
    <t>#10301800060</t>
  </si>
  <si>
    <t>1. P25-60188, 09/10/17</t>
  </si>
  <si>
    <t>2. P25-60237, 18/10/17</t>
  </si>
  <si>
    <t>3. P25-61042, 6/2/18</t>
  </si>
  <si>
    <t xml:space="preserve">% Yield </t>
  </si>
  <si>
    <t>Step</t>
  </si>
  <si>
    <t xml:space="preserve">processing </t>
  </si>
  <si>
    <t>% loss</t>
  </si>
  <si>
    <t>Capacity</t>
  </si>
  <si>
    <t>Thawing*</t>
  </si>
  <si>
    <t>Minced Trimming chicken breast</t>
  </si>
  <si>
    <t>Add minced meat, glycerine and Water into the mixing tank, then mix 1 min.</t>
  </si>
  <si>
    <t>Add chicken fillet and  then mix 1 min.</t>
  </si>
  <si>
    <t>Add Ultratex pre-gel mix 30 sec</t>
  </si>
  <si>
    <t>Slow add dried ingredients that mixed well together 3 times, then mix 1 min after added</t>
  </si>
  <si>
    <t>Continue mixing for 2 min.after put all ingredients</t>
  </si>
  <si>
    <t>Casing rectangular thick 2.5cm.</t>
  </si>
  <si>
    <t>-</t>
  </si>
  <si>
    <t>Freezing over night*</t>
  </si>
  <si>
    <t xml:space="preserve">Slicing* size 0.5cm.-0.7 cm. X 2.5cm. X 12cm. </t>
  </si>
  <si>
    <t>Heating peocess control temp. follow as SQCTP001</t>
  </si>
  <si>
    <t>Drying* by Oven at 65°C - 70°C (2-3 hr)</t>
  </si>
  <si>
    <t>Up Oven at 100°C ~ 10-15 min</t>
  </si>
  <si>
    <t>Cooling*</t>
  </si>
  <si>
    <t>Packing (25 g per pouch)</t>
  </si>
  <si>
    <t>pass  Metal detector</t>
  </si>
  <si>
    <t xml:space="preserve"> fill 1 pouch of  oxygen absorber*</t>
  </si>
  <si>
    <t>Sealing</t>
  </si>
  <si>
    <t>PRIMARY</t>
  </si>
  <si>
    <t>Transparent printed pouch 140x190 mm 8 colours</t>
  </si>
  <si>
    <t>Cylinder</t>
  </si>
  <si>
    <t>SECONDARY</t>
  </si>
  <si>
    <t>INNER DISPLAY 140X190 MM. PACK 12, 1 สี</t>
  </si>
  <si>
    <t>5N0A0071N000000100</t>
  </si>
  <si>
    <t>OUTER CTN 140X190 MM. PACK 24</t>
  </si>
  <si>
    <t>5FZ01073N000000100</t>
  </si>
  <si>
    <t>LOH</t>
  </si>
  <si>
    <t>LB K.ทรงพล = 3.622*24=87</t>
  </si>
  <si>
    <t>OH :Treat pouch 20 g. =3.7*24*0.75=154</t>
  </si>
  <si>
    <t>LB K.ทรงพล = 3.622*24</t>
  </si>
  <si>
    <t>OH :Treat pouch 20 g. =3.7*24*0.75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</si>
</sst>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00"/>
    <numFmt numFmtId="166" formatCode="_-* #,##0.000_-;\-* #,##0.000_-;_-* &quot;-&quot;???_-;_-@_-"/>
  </numFmts>
  <fonts count="24">
    <font>
      <sz val="14"/>
      <name val="AngsanaUPC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b/>
      <sz val="14"/>
      <name val="AngsanaUPC"/>
      <family val="1"/>
      <charset val="222"/>
    </font>
    <font>
      <b/>
      <sz val="20"/>
      <name val="AngsanaUPC"/>
      <family val="1"/>
      <charset val="222"/>
    </font>
    <font>
      <sz val="16"/>
      <name val="AngsanaUPC"/>
      <family val="1"/>
    </font>
    <font>
      <b/>
      <sz val="14"/>
      <name val="AngsanaUPC"/>
      <family val="1"/>
    </font>
    <font>
      <sz val="14"/>
      <name val="Cordia New"/>
      <family val="2"/>
    </font>
    <font>
      <b/>
      <sz val="24"/>
      <name val="AngsanaUPC"/>
      <family val="1"/>
    </font>
    <font>
      <sz val="14"/>
      <name val="Angsana New"/>
      <family val="1"/>
    </font>
    <font>
      <b/>
      <sz val="14"/>
      <name val="Angsana New"/>
      <family val="1"/>
    </font>
    <font>
      <b/>
      <u/>
      <sz val="14"/>
      <name val="Angsana New"/>
      <family val="1"/>
    </font>
    <font>
      <b/>
      <sz val="12"/>
      <name val="Angsana New"/>
      <family val="1"/>
    </font>
    <font>
      <sz val="8"/>
      <name val="Comic Sans MS"/>
      <family val="4"/>
    </font>
    <font>
      <b/>
      <sz val="8"/>
      <name val="Comic Sans MS"/>
      <family val="4"/>
    </font>
    <font>
      <sz val="14"/>
      <color rgb="FFFF0000"/>
      <name val="AngsanaUPC"/>
      <family val="1"/>
      <charset val="222"/>
    </font>
    <font>
      <sz val="14"/>
      <color theme="1"/>
      <name val="Angsana New"/>
      <family val="1"/>
    </font>
    <font>
      <sz val="10"/>
      <name val="Arial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b/>
      <sz val="14"/>
      <color rgb="FFFF0000"/>
      <name val="Angsana New"/>
      <family val="1"/>
      <charset val="222"/>
    </font>
    <font>
      <sz val="14"/>
      <color rgb="FFFF0000"/>
      <name val="AngsanaUPC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9" fillId="0" borderId="0"/>
    <xf numFmtId="0" fontId="7" fillId="0" borderId="0"/>
    <xf numFmtId="0" fontId="4" fillId="0" borderId="0"/>
    <xf numFmtId="0" fontId="4" fillId="0" borderId="0"/>
    <xf numFmtId="0" fontId="19" fillId="0" borderId="0"/>
    <xf numFmtId="0" fontId="2" fillId="0" borderId="0"/>
    <xf numFmtId="0" fontId="1" fillId="0" borderId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18">
    <xf numFmtId="0" fontId="0" fillId="0" borderId="0" xfId="0"/>
    <xf numFmtId="0" fontId="4" fillId="0" borderId="0" xfId="2" applyFont="1"/>
    <xf numFmtId="0" fontId="10" fillId="0" borderId="0" xfId="2" applyFont="1"/>
    <xf numFmtId="0" fontId="5" fillId="0" borderId="0" xfId="2" applyFont="1"/>
    <xf numFmtId="0" fontId="5" fillId="0" borderId="0" xfId="2" applyFont="1" applyAlignment="1">
      <alignment horizontal="center"/>
    </xf>
    <xf numFmtId="14" fontId="5" fillId="0" borderId="0" xfId="2" applyNumberFormat="1" applyFont="1" applyAlignment="1">
      <alignment horizontal="left"/>
    </xf>
    <xf numFmtId="0" fontId="5" fillId="0" borderId="0" xfId="2" applyFont="1" applyBorder="1"/>
    <xf numFmtId="0" fontId="5" fillId="0" borderId="0" xfId="1" applyNumberFormat="1" applyFont="1" applyBorder="1" applyAlignment="1">
      <alignment horizontal="left" vertical="center"/>
    </xf>
    <xf numFmtId="0" fontId="4" fillId="0" borderId="3" xfId="2" applyFont="1" applyBorder="1" applyAlignment="1">
      <alignment horizontal="center"/>
    </xf>
    <xf numFmtId="165" fontId="4" fillId="0" borderId="3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right" vertical="center"/>
    </xf>
    <xf numFmtId="165" fontId="4" fillId="0" borderId="4" xfId="1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/>
    <xf numFmtId="0" fontId="5" fillId="0" borderId="6" xfId="2" applyFont="1" applyBorder="1" applyAlignment="1">
      <alignment horizontal="center"/>
    </xf>
    <xf numFmtId="0" fontId="12" fillId="0" borderId="3" xfId="0" applyFont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165" fontId="4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65" fontId="3" fillId="0" borderId="4" xfId="0" applyNumberFormat="1" applyFont="1" applyBorder="1" applyAlignment="1">
      <alignment horizontal="center" vertical="center"/>
    </xf>
    <xf numFmtId="0" fontId="4" fillId="0" borderId="6" xfId="2" applyFont="1" applyBorder="1"/>
    <xf numFmtId="165" fontId="8" fillId="0" borderId="4" xfId="2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7" fillId="0" borderId="4" xfId="2" applyFont="1" applyBorder="1" applyAlignment="1">
      <alignment horizontal="center"/>
    </xf>
    <xf numFmtId="0" fontId="4" fillId="0" borderId="4" xfId="2" applyFont="1" applyBorder="1"/>
    <xf numFmtId="0" fontId="15" fillId="0" borderId="7" xfId="0" applyFont="1" applyFill="1" applyBorder="1" applyAlignment="1">
      <alignment horizontal="centerContinuous" vertical="center"/>
    </xf>
    <xf numFmtId="0" fontId="4" fillId="0" borderId="3" xfId="4" applyFont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right" vertical="center"/>
    </xf>
    <xf numFmtId="165" fontId="4" fillId="0" borderId="4" xfId="0" applyNumberFormat="1" applyFont="1" applyFill="1" applyBorder="1" applyAlignment="1">
      <alignment horizontal="center" vertical="center"/>
    </xf>
    <xf numFmtId="165" fontId="4" fillId="0" borderId="4" xfId="1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0" fontId="11" fillId="0" borderId="8" xfId="5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16" fontId="5" fillId="2" borderId="0" xfId="2" applyNumberFormat="1" applyFont="1" applyFill="1"/>
    <xf numFmtId="0" fontId="5" fillId="2" borderId="0" xfId="1" applyNumberFormat="1" applyFont="1" applyFill="1" applyBorder="1" applyAlignment="1">
      <alignment horizontal="left" vertical="center"/>
    </xf>
    <xf numFmtId="0" fontId="18" fillId="2" borderId="1" xfId="5" applyFont="1" applyFill="1" applyBorder="1" applyAlignment="1">
      <alignment horizontal="center" vertical="center"/>
    </xf>
    <xf numFmtId="0" fontId="11" fillId="2" borderId="1" xfId="5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/>
    </xf>
    <xf numFmtId="49" fontId="5" fillId="2" borderId="1" xfId="2" applyNumberFormat="1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4" fillId="0" borderId="4" xfId="1" applyNumberFormat="1" applyFont="1" applyFill="1" applyBorder="1" applyAlignment="1">
      <alignment horizontal="right" vertical="center"/>
    </xf>
    <xf numFmtId="0" fontId="4" fillId="0" borderId="5" xfId="2" applyFont="1" applyFill="1" applyBorder="1"/>
    <xf numFmtId="0" fontId="4" fillId="0" borderId="0" xfId="2" applyFont="1" applyFill="1"/>
    <xf numFmtId="0" fontId="4" fillId="3" borderId="0" xfId="2" applyFont="1" applyFill="1"/>
    <xf numFmtId="0" fontId="4" fillId="0" borderId="6" xfId="2" applyFont="1" applyFill="1" applyBorder="1"/>
    <xf numFmtId="165" fontId="8" fillId="0" borderId="4" xfId="1" applyNumberFormat="1" applyFont="1" applyFill="1" applyBorder="1" applyAlignment="1">
      <alignment horizontal="center" vertical="center"/>
    </xf>
    <xf numFmtId="0" fontId="18" fillId="0" borderId="11" xfId="5" applyFont="1" applyFill="1" applyBorder="1" applyAlignment="1">
      <alignment horizontal="left" vertical="center"/>
    </xf>
    <xf numFmtId="0" fontId="11" fillId="0" borderId="9" xfId="5" applyFont="1" applyFill="1" applyBorder="1" applyAlignment="1">
      <alignment vertical="center"/>
    </xf>
    <xf numFmtId="0" fontId="11" fillId="0" borderId="10" xfId="5" applyFont="1" applyFill="1" applyBorder="1" applyAlignment="1">
      <alignment horizontal="left" vertical="center"/>
    </xf>
    <xf numFmtId="0" fontId="11" fillId="0" borderId="6" xfId="5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8" fillId="0" borderId="6" xfId="5" applyFont="1" applyFill="1" applyBorder="1" applyAlignment="1">
      <alignment horizontal="left" vertical="center"/>
    </xf>
    <xf numFmtId="0" fontId="11" fillId="0" borderId="10" xfId="5" applyFont="1" applyFill="1" applyBorder="1" applyAlignment="1">
      <alignment vertical="center"/>
    </xf>
    <xf numFmtId="0" fontId="11" fillId="0" borderId="12" xfId="5" applyFont="1" applyFill="1" applyBorder="1" applyAlignment="1">
      <alignment vertical="center"/>
    </xf>
    <xf numFmtId="0" fontId="11" fillId="0" borderId="13" xfId="5" applyFont="1" applyFill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14" fillId="0" borderId="3" xfId="0" applyFont="1" applyFill="1" applyBorder="1" applyAlignment="1">
      <alignment horizontal="left" vertical="center"/>
    </xf>
    <xf numFmtId="165" fontId="3" fillId="0" borderId="4" xfId="1" applyNumberFormat="1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165" fontId="11" fillId="0" borderId="3" xfId="1" applyNumberFormat="1" applyFont="1" applyFill="1" applyBorder="1" applyAlignment="1">
      <alignment horizontal="center" vertical="center"/>
    </xf>
    <xf numFmtId="0" fontId="11" fillId="0" borderId="18" xfId="6" applyFont="1" applyBorder="1" applyAlignment="1">
      <alignment horizontal="left" vertical="center" shrinkToFit="1"/>
    </xf>
    <xf numFmtId="165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0" fontId="11" fillId="0" borderId="18" xfId="6" applyFont="1" applyBorder="1" applyAlignment="1">
      <alignment horizontal="left" vertical="center"/>
    </xf>
    <xf numFmtId="9" fontId="11" fillId="0" borderId="7" xfId="0" quotePrefix="1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11" fillId="0" borderId="4" xfId="6" applyFont="1" applyBorder="1" applyAlignment="1">
      <alignment horizontal="left" vertical="center"/>
    </xf>
    <xf numFmtId="0" fontId="11" fillId="0" borderId="4" xfId="6" applyFont="1" applyFill="1" applyBorder="1" applyAlignment="1">
      <alignment horizontal="left" vertical="center"/>
    </xf>
    <xf numFmtId="0" fontId="11" fillId="0" borderId="4" xfId="7" applyFont="1" applyFill="1" applyBorder="1" applyAlignment="1">
      <alignment vertical="center" wrapText="1"/>
    </xf>
    <xf numFmtId="165" fontId="11" fillId="0" borderId="4" xfId="6" applyNumberFormat="1" applyFont="1" applyBorder="1" applyAlignment="1">
      <alignment horizontal="center" vertical="center"/>
    </xf>
    <xf numFmtId="0" fontId="5" fillId="2" borderId="14" xfId="2" applyFont="1" applyFill="1" applyBorder="1" applyAlignment="1">
      <alignment vertical="center"/>
    </xf>
    <xf numFmtId="0" fontId="5" fillId="2" borderId="15" xfId="2" applyFont="1" applyFill="1" applyBorder="1" applyAlignment="1">
      <alignment vertical="center"/>
    </xf>
    <xf numFmtId="0" fontId="5" fillId="2" borderId="16" xfId="2" applyFont="1" applyFill="1" applyBorder="1" applyAlignment="1">
      <alignment vertical="center"/>
    </xf>
    <xf numFmtId="0" fontId="5" fillId="2" borderId="17" xfId="2" applyFont="1" applyFill="1" applyBorder="1" applyAlignment="1">
      <alignment vertical="center"/>
    </xf>
    <xf numFmtId="0" fontId="11" fillId="0" borderId="7" xfId="0" quotePrefix="1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horizontal="centerContinuous" vertical="center"/>
    </xf>
    <xf numFmtId="0" fontId="11" fillId="0" borderId="4" xfId="6" applyFont="1" applyFill="1" applyBorder="1" applyAlignment="1">
      <alignment horizontal="center" vertical="center"/>
    </xf>
    <xf numFmtId="0" fontId="11" fillId="0" borderId="4" xfId="7" applyFont="1" applyFill="1" applyBorder="1" applyAlignment="1">
      <alignment horizontal="center" vertical="center"/>
    </xf>
    <xf numFmtId="0" fontId="20" fillId="0" borderId="4" xfId="8" applyFont="1" applyBorder="1" applyAlignment="1">
      <alignment horizontal="center"/>
    </xf>
    <xf numFmtId="0" fontId="21" fillId="0" borderId="0" xfId="8" applyFont="1"/>
    <xf numFmtId="0" fontId="21" fillId="0" borderId="4" xfId="8" applyFont="1" applyBorder="1" applyAlignment="1">
      <alignment horizontal="center"/>
    </xf>
    <xf numFmtId="0" fontId="21" fillId="0" borderId="4" xfId="8" applyFont="1" applyBorder="1"/>
    <xf numFmtId="0" fontId="21" fillId="0" borderId="4" xfId="8" quotePrefix="1" applyFont="1" applyBorder="1" applyAlignment="1">
      <alignment horizontal="center"/>
    </xf>
    <xf numFmtId="9" fontId="21" fillId="0" borderId="4" xfId="8" applyNumberFormat="1" applyFont="1" applyBorder="1" applyAlignment="1">
      <alignment horizontal="center"/>
    </xf>
    <xf numFmtId="9" fontId="20" fillId="0" borderId="0" xfId="8" applyNumberFormat="1" applyFont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14" xfId="0" applyFont="1" applyBorder="1" applyAlignment="1">
      <alignment vertical="center"/>
    </xf>
    <xf numFmtId="165" fontId="8" fillId="0" borderId="6" xfId="1" applyNumberFormat="1" applyFont="1" applyFill="1" applyBorder="1" applyAlignment="1">
      <alignment horizontal="center" vertical="center"/>
    </xf>
    <xf numFmtId="0" fontId="11" fillId="0" borderId="20" xfId="6" applyFont="1" applyBorder="1" applyAlignment="1">
      <alignment horizontal="left" vertical="center" shrinkToFit="1"/>
    </xf>
    <xf numFmtId="166" fontId="22" fillId="0" borderId="0" xfId="9" applyNumberFormat="1" applyFont="1" applyFill="1" applyBorder="1"/>
    <xf numFmtId="0" fontId="23" fillId="0" borderId="0" xfId="0" applyFont="1"/>
    <xf numFmtId="164" fontId="23" fillId="0" borderId="0" xfId="0" applyNumberFormat="1" applyFont="1"/>
    <xf numFmtId="166" fontId="22" fillId="0" borderId="0" xfId="10" applyNumberFormat="1" applyFont="1" applyFill="1" applyBorder="1" applyAlignment="1"/>
    <xf numFmtId="166" fontId="22" fillId="0" borderId="0" xfId="10" applyNumberFormat="1" applyFont="1"/>
    <xf numFmtId="0" fontId="22" fillId="0" borderId="0" xfId="11" applyFont="1"/>
    <xf numFmtId="0" fontId="22" fillId="0" borderId="0" xfId="6" applyFont="1"/>
    <xf numFmtId="0" fontId="11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13" fillId="0" borderId="4" xfId="1" applyNumberFormat="1" applyFont="1" applyBorder="1" applyAlignment="1">
      <alignment horizontal="left" vertical="center"/>
    </xf>
    <xf numFmtId="9" fontId="21" fillId="0" borderId="1" xfId="8" applyNumberFormat="1" applyFont="1" applyBorder="1" applyAlignment="1">
      <alignment horizontal="center" vertical="center"/>
    </xf>
    <xf numFmtId="9" fontId="21" fillId="0" borderId="19" xfId="8" applyNumberFormat="1" applyFont="1" applyBorder="1" applyAlignment="1">
      <alignment horizontal="center" vertical="center"/>
    </xf>
    <xf numFmtId="9" fontId="21" fillId="0" borderId="2" xfId="8" applyNumberFormat="1" applyFont="1" applyBorder="1" applyAlignment="1">
      <alignment horizontal="center" vertical="center"/>
    </xf>
    <xf numFmtId="0" fontId="21" fillId="0" borderId="19" xfId="8" applyFont="1" applyBorder="1" applyAlignment="1">
      <alignment horizontal="center" vertical="center"/>
    </xf>
    <xf numFmtId="0" fontId="21" fillId="0" borderId="2" xfId="8" applyFont="1" applyBorder="1" applyAlignment="1">
      <alignment horizontal="center" vertical="center"/>
    </xf>
  </cellXfs>
  <cellStyles count="12">
    <cellStyle name="Comma 2" xfId="9"/>
    <cellStyle name="Comma 3" xfId="10"/>
    <cellStyle name="Normal" xfId="0" builtinId="0"/>
    <cellStyle name="Normal 2" xfId="8"/>
    <cellStyle name="Normal 3" xfId="1"/>
    <cellStyle name="Normal 4 2" xfId="7"/>
    <cellStyle name="Normal 5" xfId="6"/>
    <cellStyle name="Normal 6" xfId="11"/>
    <cellStyle name="Normal_Yeaster top ICM and Okaka" xfId="2"/>
    <cellStyle name="ปกติ_guidenew" xfId="3"/>
    <cellStyle name="ปกติ_Guidepet" xfId="4"/>
    <cellStyle name="ปกติ_Sheet1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485775</xdr:colOff>
      <xdr:row>2</xdr:row>
      <xdr:rowOff>0</xdr:rowOff>
    </xdr:to>
    <xdr:sp macro="" textlink="">
      <xdr:nvSpPr>
        <xdr:cNvPr id="104688" name="Line 2">
          <a:extLst>
            <a:ext uri="{FF2B5EF4-FFF2-40B4-BE49-F238E27FC236}">
              <a16:creationId xmlns:a16="http://schemas.microsoft.com/office/drawing/2014/main" id="{220728F1-589D-4530-B9F9-540F27935EB9}"/>
            </a:ext>
          </a:extLst>
        </xdr:cNvPr>
        <xdr:cNvSpPr>
          <a:spLocks noChangeShapeType="1"/>
        </xdr:cNvSpPr>
      </xdr:nvSpPr>
      <xdr:spPr bwMode="auto">
        <a:xfrm>
          <a:off x="542925" y="704850"/>
          <a:ext cx="2647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485775</xdr:colOff>
      <xdr:row>5</xdr:row>
      <xdr:rowOff>0</xdr:rowOff>
    </xdr:to>
    <xdr:sp macro="" textlink="">
      <xdr:nvSpPr>
        <xdr:cNvPr id="104689" name="Line 3">
          <a:extLst>
            <a:ext uri="{FF2B5EF4-FFF2-40B4-BE49-F238E27FC236}">
              <a16:creationId xmlns:a16="http://schemas.microsoft.com/office/drawing/2014/main" id="{C2F890B0-1774-459C-91FD-4A6BEDD18A24}"/>
            </a:ext>
          </a:extLst>
        </xdr:cNvPr>
        <xdr:cNvSpPr>
          <a:spLocks noChangeShapeType="1"/>
        </xdr:cNvSpPr>
      </xdr:nvSpPr>
      <xdr:spPr bwMode="auto">
        <a:xfrm>
          <a:off x="542925" y="1609725"/>
          <a:ext cx="2647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514350</xdr:colOff>
      <xdr:row>4</xdr:row>
      <xdr:rowOff>9525</xdr:rowOff>
    </xdr:from>
    <xdr:to>
      <xdr:col>3</xdr:col>
      <xdr:colOff>457200</xdr:colOff>
      <xdr:row>4</xdr:row>
      <xdr:rowOff>9525</xdr:rowOff>
    </xdr:to>
    <xdr:sp macro="" textlink="">
      <xdr:nvSpPr>
        <xdr:cNvPr id="104690" name="Line 4">
          <a:extLst>
            <a:ext uri="{FF2B5EF4-FFF2-40B4-BE49-F238E27FC236}">
              <a16:creationId xmlns:a16="http://schemas.microsoft.com/office/drawing/2014/main" id="{5761A402-13EC-4774-A0D7-918FD7FFFFFD}"/>
            </a:ext>
          </a:extLst>
        </xdr:cNvPr>
        <xdr:cNvSpPr>
          <a:spLocks noChangeShapeType="1"/>
        </xdr:cNvSpPr>
      </xdr:nvSpPr>
      <xdr:spPr bwMode="auto">
        <a:xfrm>
          <a:off x="514350" y="1352550"/>
          <a:ext cx="2647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31750</xdr:colOff>
      <xdr:row>5</xdr:row>
      <xdr:rowOff>243417</xdr:rowOff>
    </xdr:from>
    <xdr:to>
      <xdr:col>3</xdr:col>
      <xdr:colOff>517525</xdr:colOff>
      <xdr:row>5</xdr:row>
      <xdr:rowOff>243417</xdr:rowOff>
    </xdr:to>
    <xdr:sp macro="" textlink="">
      <xdr:nvSpPr>
        <xdr:cNvPr id="104691" name="Line 5">
          <a:extLst>
            <a:ext uri="{FF2B5EF4-FFF2-40B4-BE49-F238E27FC236}">
              <a16:creationId xmlns:a16="http://schemas.microsoft.com/office/drawing/2014/main" id="{31FCA31D-7AB4-4CB8-BDEC-35515D1AD1E8}"/>
            </a:ext>
          </a:extLst>
        </xdr:cNvPr>
        <xdr:cNvSpPr>
          <a:spLocks noChangeShapeType="1"/>
        </xdr:cNvSpPr>
      </xdr:nvSpPr>
      <xdr:spPr bwMode="auto">
        <a:xfrm>
          <a:off x="571500" y="1841500"/>
          <a:ext cx="320569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4</xdr:row>
      <xdr:rowOff>9525</xdr:rowOff>
    </xdr:from>
    <xdr:to>
      <xdr:col>8</xdr:col>
      <xdr:colOff>0</xdr:colOff>
      <xdr:row>4</xdr:row>
      <xdr:rowOff>9525</xdr:rowOff>
    </xdr:to>
    <xdr:sp macro="" textlink="">
      <xdr:nvSpPr>
        <xdr:cNvPr id="104692" name="Line 6">
          <a:extLst>
            <a:ext uri="{FF2B5EF4-FFF2-40B4-BE49-F238E27FC236}">
              <a16:creationId xmlns:a16="http://schemas.microsoft.com/office/drawing/2014/main" id="{5ED123FA-393B-4501-9BCE-10CC53943ED7}"/>
            </a:ext>
          </a:extLst>
        </xdr:cNvPr>
        <xdr:cNvSpPr>
          <a:spLocks noChangeShapeType="1"/>
        </xdr:cNvSpPr>
      </xdr:nvSpPr>
      <xdr:spPr bwMode="auto">
        <a:xfrm>
          <a:off x="4286250" y="13525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5</xdr:row>
      <xdr:rowOff>9525</xdr:rowOff>
    </xdr:from>
    <xdr:to>
      <xdr:col>8</xdr:col>
      <xdr:colOff>0</xdr:colOff>
      <xdr:row>5</xdr:row>
      <xdr:rowOff>9525</xdr:rowOff>
    </xdr:to>
    <xdr:sp macro="" textlink="">
      <xdr:nvSpPr>
        <xdr:cNvPr id="104693" name="Line 7">
          <a:extLst>
            <a:ext uri="{FF2B5EF4-FFF2-40B4-BE49-F238E27FC236}">
              <a16:creationId xmlns:a16="http://schemas.microsoft.com/office/drawing/2014/main" id="{4EDC7BC8-9BF2-4F89-A003-F42F9A2D2BC3}"/>
            </a:ext>
          </a:extLst>
        </xdr:cNvPr>
        <xdr:cNvSpPr>
          <a:spLocks noChangeShapeType="1"/>
        </xdr:cNvSpPr>
      </xdr:nvSpPr>
      <xdr:spPr bwMode="auto">
        <a:xfrm>
          <a:off x="4286250" y="1619250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105833</xdr:colOff>
      <xdr:row>5</xdr:row>
      <xdr:rowOff>242358</xdr:rowOff>
    </xdr:from>
    <xdr:to>
      <xdr:col>8</xdr:col>
      <xdr:colOff>10583</xdr:colOff>
      <xdr:row>5</xdr:row>
      <xdr:rowOff>242358</xdr:rowOff>
    </xdr:to>
    <xdr:sp macro="" textlink="">
      <xdr:nvSpPr>
        <xdr:cNvPr id="104694" name="Line 8">
          <a:extLst>
            <a:ext uri="{FF2B5EF4-FFF2-40B4-BE49-F238E27FC236}">
              <a16:creationId xmlns:a16="http://schemas.microsoft.com/office/drawing/2014/main" id="{1FB0D059-894E-4DF9-96CA-E9B2C5602890}"/>
            </a:ext>
          </a:extLst>
        </xdr:cNvPr>
        <xdr:cNvSpPr>
          <a:spLocks noChangeShapeType="1"/>
        </xdr:cNvSpPr>
      </xdr:nvSpPr>
      <xdr:spPr bwMode="auto">
        <a:xfrm>
          <a:off x="4857750" y="1840441"/>
          <a:ext cx="177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2</xdr:row>
      <xdr:rowOff>9525</xdr:rowOff>
    </xdr:from>
    <xdr:to>
      <xdr:col>8</xdr:col>
      <xdr:colOff>0</xdr:colOff>
      <xdr:row>2</xdr:row>
      <xdr:rowOff>9525</xdr:rowOff>
    </xdr:to>
    <xdr:sp macro="" textlink="">
      <xdr:nvSpPr>
        <xdr:cNvPr id="104695" name="Line 9">
          <a:extLst>
            <a:ext uri="{FF2B5EF4-FFF2-40B4-BE49-F238E27FC236}">
              <a16:creationId xmlns:a16="http://schemas.microsoft.com/office/drawing/2014/main" id="{8FA2957F-9DE1-4627-AECD-7C7A9E7C1C3A}"/>
            </a:ext>
          </a:extLst>
        </xdr:cNvPr>
        <xdr:cNvSpPr>
          <a:spLocks noChangeShapeType="1"/>
        </xdr:cNvSpPr>
      </xdr:nvSpPr>
      <xdr:spPr bwMode="auto">
        <a:xfrm>
          <a:off x="4286250" y="714375"/>
          <a:ext cx="1762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09"/>
  <sheetViews>
    <sheetView tabSelected="1" zoomScaleNormal="100" zoomScaleSheetLayoutView="90" workbookViewId="0">
      <selection activeCell="D17" sqref="D17"/>
    </sheetView>
  </sheetViews>
  <sheetFormatPr defaultRowHeight="21"/>
  <cols>
    <col min="1" max="1" width="9.5" style="1" customWidth="1"/>
    <col min="2" max="2" width="31.5" style="1" customWidth="1"/>
    <col min="3" max="3" width="16.1640625" style="1" customWidth="1"/>
    <col min="4" max="4" width="21.5" style="1" customWidth="1"/>
    <col min="5" max="8" width="12.1640625" style="1" customWidth="1"/>
    <col min="9" max="12" width="10.83203125" style="1" customWidth="1"/>
  </cols>
  <sheetData>
    <row r="1" spans="1:12" ht="34.5">
      <c r="G1" s="2" t="s">
        <v>0</v>
      </c>
      <c r="H1" s="2"/>
      <c r="I1" s="2"/>
      <c r="J1" s="2"/>
      <c r="K1" s="2"/>
      <c r="L1" s="2"/>
    </row>
    <row r="2" spans="1:12">
      <c r="A2" s="3" t="s">
        <v>1</v>
      </c>
      <c r="B2" s="3"/>
      <c r="C2" s="3" t="s">
        <v>22</v>
      </c>
      <c r="D2" s="3"/>
      <c r="E2" s="4" t="s">
        <v>2</v>
      </c>
      <c r="F2" s="3" t="s">
        <v>3</v>
      </c>
      <c r="G2" s="3" t="s">
        <v>23</v>
      </c>
      <c r="H2" s="3"/>
      <c r="I2" s="3"/>
      <c r="J2" s="3"/>
      <c r="K2" s="3"/>
      <c r="L2" s="3"/>
    </row>
    <row r="3" spans="1:12" ht="29.25">
      <c r="A3" s="111" t="s">
        <v>13</v>
      </c>
      <c r="B3" s="111"/>
      <c r="C3" s="111"/>
      <c r="D3" s="111"/>
      <c r="E3" s="111"/>
      <c r="F3" s="111"/>
      <c r="G3" s="111"/>
      <c r="H3" s="111"/>
      <c r="I3"/>
      <c r="J3"/>
      <c r="K3"/>
      <c r="L3"/>
    </row>
    <row r="4" spans="1:12">
      <c r="A4" s="3" t="s">
        <v>4</v>
      </c>
      <c r="B4" s="3"/>
      <c r="C4" s="5">
        <v>43088</v>
      </c>
      <c r="D4" s="3"/>
      <c r="E4" s="4" t="s">
        <v>5</v>
      </c>
      <c r="F4" s="6" t="s">
        <v>3</v>
      </c>
      <c r="G4" s="7" t="s">
        <v>45</v>
      </c>
      <c r="H4" s="7"/>
      <c r="I4" s="7"/>
      <c r="J4" s="7"/>
      <c r="K4" s="7"/>
      <c r="L4" s="7"/>
    </row>
    <row r="5" spans="1:12">
      <c r="A5" s="3" t="s">
        <v>6</v>
      </c>
      <c r="B5" s="3"/>
      <c r="C5" s="38" t="s">
        <v>40</v>
      </c>
      <c r="D5" s="3"/>
      <c r="E5" s="4" t="s">
        <v>7</v>
      </c>
      <c r="F5" s="6" t="s">
        <v>3</v>
      </c>
      <c r="G5" s="7" t="s">
        <v>46</v>
      </c>
      <c r="H5" s="7"/>
      <c r="I5" s="7"/>
      <c r="J5" s="7"/>
      <c r="K5" s="7"/>
      <c r="L5" s="7"/>
    </row>
    <row r="6" spans="1:12">
      <c r="A6" s="3" t="s">
        <v>8</v>
      </c>
      <c r="B6" s="3"/>
      <c r="D6" s="3"/>
      <c r="E6" s="4" t="s">
        <v>12</v>
      </c>
      <c r="F6" s="3" t="s">
        <v>18</v>
      </c>
      <c r="G6" s="3" t="s">
        <v>47</v>
      </c>
      <c r="H6" s="3"/>
      <c r="I6" s="3"/>
      <c r="J6" s="3"/>
      <c r="K6" s="3"/>
      <c r="L6" s="3"/>
    </row>
    <row r="7" spans="1:12">
      <c r="E7" s="37" t="s">
        <v>48</v>
      </c>
      <c r="F7" s="37" t="s">
        <v>49</v>
      </c>
      <c r="G7" s="37" t="s">
        <v>50</v>
      </c>
    </row>
    <row r="8" spans="1:12">
      <c r="A8" s="109" t="s">
        <v>15</v>
      </c>
      <c r="B8" s="80" t="s">
        <v>9</v>
      </c>
      <c r="C8" s="81" t="s">
        <v>51</v>
      </c>
      <c r="D8" s="42" t="s">
        <v>14</v>
      </c>
      <c r="E8" s="42" t="s">
        <v>10</v>
      </c>
      <c r="F8" s="42" t="s">
        <v>11</v>
      </c>
      <c r="G8" s="42" t="s">
        <v>44</v>
      </c>
      <c r="H8" s="42"/>
      <c r="I8" s="42"/>
      <c r="J8" s="42"/>
      <c r="K8" s="42"/>
      <c r="L8" s="42"/>
    </row>
    <row r="9" spans="1:12">
      <c r="A9" s="110"/>
      <c r="B9" s="82"/>
      <c r="C9" s="83"/>
      <c r="D9" s="43" t="s">
        <v>9</v>
      </c>
      <c r="E9" s="43" t="s">
        <v>24</v>
      </c>
      <c r="F9" s="43" t="s">
        <v>24</v>
      </c>
      <c r="G9" s="43" t="s">
        <v>24</v>
      </c>
      <c r="H9" s="43"/>
      <c r="I9" s="43"/>
      <c r="J9" s="43"/>
      <c r="K9" s="43"/>
      <c r="L9" s="43"/>
    </row>
    <row r="10" spans="1:12" ht="18" customHeight="1">
      <c r="A10" s="8"/>
      <c r="B10" s="112" t="s">
        <v>16</v>
      </c>
      <c r="C10" s="112"/>
      <c r="D10" s="68"/>
      <c r="E10" s="9"/>
      <c r="F10" s="10"/>
      <c r="G10" s="31"/>
      <c r="H10" s="10"/>
      <c r="I10" s="10"/>
      <c r="J10" s="10"/>
      <c r="K10" s="10"/>
      <c r="L10" s="9"/>
    </row>
    <row r="11" spans="1:12" ht="18" customHeight="1">
      <c r="A11" s="41">
        <v>1</v>
      </c>
      <c r="B11" s="69" t="s">
        <v>26</v>
      </c>
      <c r="C11" s="84">
        <v>30</v>
      </c>
      <c r="D11" s="70" t="s">
        <v>38</v>
      </c>
      <c r="E11" s="79">
        <v>20</v>
      </c>
      <c r="F11" s="19">
        <v>15</v>
      </c>
      <c r="G11" s="32">
        <v>5</v>
      </c>
      <c r="H11" s="17"/>
      <c r="I11" s="17"/>
      <c r="J11" s="19"/>
      <c r="K11" s="17"/>
      <c r="L11" s="17"/>
    </row>
    <row r="12" spans="1:12" ht="18" customHeight="1">
      <c r="A12" s="41">
        <v>2</v>
      </c>
      <c r="B12" s="99" t="s">
        <v>27</v>
      </c>
      <c r="C12" s="84">
        <v>30</v>
      </c>
      <c r="D12" s="70" t="s">
        <v>39</v>
      </c>
      <c r="E12" s="79">
        <v>2.5</v>
      </c>
      <c r="F12" s="17">
        <v>2.5</v>
      </c>
      <c r="G12" s="17">
        <v>12.5</v>
      </c>
      <c r="H12" s="19"/>
      <c r="I12" s="17"/>
      <c r="J12" s="17"/>
      <c r="K12" s="19"/>
      <c r="L12" s="17"/>
    </row>
    <row r="13" spans="1:12" ht="18" customHeight="1">
      <c r="A13" s="41"/>
      <c r="B13" s="36"/>
      <c r="C13" s="85"/>
      <c r="D13" s="70"/>
      <c r="E13" s="32"/>
      <c r="F13" s="17"/>
      <c r="G13" s="32"/>
      <c r="H13" s="17"/>
      <c r="I13" s="19"/>
      <c r="J13" s="19"/>
      <c r="K13" s="19"/>
      <c r="L13" s="17"/>
    </row>
    <row r="14" spans="1:12" ht="18" customHeight="1">
      <c r="A14" s="41"/>
      <c r="B14" s="36"/>
      <c r="C14" s="85"/>
      <c r="D14" s="70"/>
      <c r="E14" s="32"/>
      <c r="F14" s="17"/>
      <c r="G14" s="32"/>
      <c r="H14" s="17"/>
      <c r="I14" s="19"/>
      <c r="J14" s="19"/>
      <c r="K14" s="19"/>
      <c r="L14" s="17"/>
    </row>
    <row r="15" spans="1:12" ht="18" customHeight="1">
      <c r="A15" s="41"/>
      <c r="B15" s="36"/>
      <c r="C15" s="85"/>
      <c r="D15" s="71"/>
      <c r="E15" s="32"/>
      <c r="F15" s="19"/>
      <c r="G15" s="32"/>
      <c r="H15" s="19"/>
      <c r="I15" s="19"/>
      <c r="J15" s="19"/>
      <c r="K15" s="19"/>
      <c r="L15" s="17"/>
    </row>
    <row r="16" spans="1:12" ht="18" customHeight="1">
      <c r="A16" s="41"/>
      <c r="B16" s="36"/>
      <c r="C16" s="85"/>
      <c r="D16" s="70"/>
      <c r="E16" s="32"/>
      <c r="F16" s="19"/>
      <c r="G16" s="32"/>
      <c r="H16" s="19"/>
      <c r="I16" s="19"/>
      <c r="J16" s="19"/>
      <c r="K16" s="19"/>
      <c r="L16" s="17"/>
    </row>
    <row r="17" spans="1:12" ht="18" customHeight="1">
      <c r="A17" s="41"/>
      <c r="B17" s="36"/>
      <c r="C17" s="85"/>
      <c r="D17" s="71"/>
      <c r="E17" s="32"/>
      <c r="F17" s="17"/>
      <c r="G17" s="32"/>
      <c r="H17" s="17"/>
      <c r="I17" s="17"/>
      <c r="J17" s="17"/>
      <c r="K17" s="17"/>
      <c r="L17" s="17"/>
    </row>
    <row r="18" spans="1:12" ht="18" customHeight="1">
      <c r="A18" s="27"/>
      <c r="B18" s="15" t="s">
        <v>21</v>
      </c>
      <c r="C18" s="85"/>
      <c r="D18" s="70"/>
      <c r="E18" s="44">
        <f>SUM(E11:E17)</f>
        <v>22.5</v>
      </c>
      <c r="F18" s="18">
        <f t="shared" ref="F18:G18" si="0">SUM(F11:F17)</f>
        <v>17.5</v>
      </c>
      <c r="G18" s="44">
        <f t="shared" si="0"/>
        <v>17.5</v>
      </c>
      <c r="H18" s="18"/>
      <c r="I18" s="18"/>
      <c r="J18" s="18"/>
      <c r="K18" s="18"/>
      <c r="L18" s="18"/>
    </row>
    <row r="19" spans="1:12" ht="18" customHeight="1">
      <c r="A19" s="27"/>
      <c r="B19" s="15"/>
      <c r="C19" s="85"/>
      <c r="D19" s="71"/>
      <c r="E19" s="44"/>
      <c r="F19" s="19"/>
      <c r="G19" s="33"/>
      <c r="H19" s="19"/>
      <c r="I19" s="19"/>
      <c r="J19" s="19"/>
      <c r="K19" s="19"/>
      <c r="L19" s="18"/>
    </row>
    <row r="20" spans="1:12" ht="18" customHeight="1">
      <c r="A20" s="27"/>
      <c r="B20" s="26" t="s">
        <v>20</v>
      </c>
      <c r="C20" s="86"/>
      <c r="D20" s="71"/>
      <c r="E20" s="32"/>
      <c r="F20" s="19"/>
      <c r="G20" s="33"/>
      <c r="H20" s="19"/>
      <c r="I20" s="19"/>
      <c r="J20" s="19"/>
      <c r="K20" s="19"/>
      <c r="L20" s="17"/>
    </row>
    <row r="21" spans="1:12" ht="18" customHeight="1">
      <c r="A21" s="75">
        <v>3</v>
      </c>
      <c r="B21" s="76" t="s">
        <v>28</v>
      </c>
      <c r="C21" s="84">
        <v>30</v>
      </c>
      <c r="D21" s="87">
        <v>4100277</v>
      </c>
      <c r="E21" s="32">
        <v>0.125</v>
      </c>
      <c r="F21" s="17">
        <v>0.25</v>
      </c>
      <c r="G21" s="32">
        <v>0.35</v>
      </c>
      <c r="H21" s="17"/>
      <c r="I21" s="17"/>
      <c r="J21" s="17"/>
      <c r="K21" s="17"/>
      <c r="L21" s="17"/>
    </row>
    <row r="22" spans="1:12" ht="18" customHeight="1">
      <c r="A22" s="75">
        <v>4</v>
      </c>
      <c r="B22" s="77" t="s">
        <v>29</v>
      </c>
      <c r="C22" s="84">
        <v>30</v>
      </c>
      <c r="D22" s="87">
        <v>4100265</v>
      </c>
      <c r="E22" s="32">
        <v>0.25</v>
      </c>
      <c r="F22" s="17">
        <v>0.5</v>
      </c>
      <c r="G22" s="32">
        <v>2.5000000000000001E-2</v>
      </c>
      <c r="H22" s="17"/>
      <c r="I22" s="17"/>
      <c r="J22" s="17"/>
      <c r="K22" s="17"/>
      <c r="L22" s="17"/>
    </row>
    <row r="23" spans="1:12" ht="18" customHeight="1">
      <c r="A23" s="75">
        <v>5</v>
      </c>
      <c r="B23" s="77" t="s">
        <v>30</v>
      </c>
      <c r="C23" s="84">
        <v>30</v>
      </c>
      <c r="D23" s="87">
        <v>4100005</v>
      </c>
      <c r="E23" s="32">
        <v>0.27500000000000002</v>
      </c>
      <c r="F23" s="17">
        <v>0.55000000000000004</v>
      </c>
      <c r="G23" s="32">
        <v>2.5000000000000001E-2</v>
      </c>
      <c r="H23" s="17"/>
      <c r="I23" s="17"/>
      <c r="J23" s="17"/>
      <c r="K23" s="17"/>
      <c r="L23" s="17"/>
    </row>
    <row r="24" spans="1:12" ht="18" customHeight="1">
      <c r="A24" s="75">
        <v>6</v>
      </c>
      <c r="B24" s="77" t="s">
        <v>31</v>
      </c>
      <c r="C24" s="84">
        <v>30</v>
      </c>
      <c r="D24" s="87">
        <v>4100344</v>
      </c>
      <c r="E24" s="32">
        <v>0.25</v>
      </c>
      <c r="F24" s="17">
        <v>0.5</v>
      </c>
      <c r="G24" s="32">
        <v>1</v>
      </c>
      <c r="H24" s="17"/>
      <c r="I24" s="17"/>
      <c r="J24" s="17"/>
      <c r="K24" s="17"/>
      <c r="L24" s="17"/>
    </row>
    <row r="25" spans="1:12" ht="18" customHeight="1">
      <c r="A25" s="75">
        <v>7</v>
      </c>
      <c r="B25" s="77" t="s">
        <v>32</v>
      </c>
      <c r="C25" s="84">
        <v>30</v>
      </c>
      <c r="D25" s="87">
        <v>4100440</v>
      </c>
      <c r="E25" s="32">
        <v>1.4999999999999999E-2</v>
      </c>
      <c r="F25" s="17">
        <v>0.03</v>
      </c>
      <c r="G25" s="32">
        <v>2.5000000000000001E-2</v>
      </c>
      <c r="H25" s="17"/>
      <c r="I25" s="17"/>
      <c r="J25" s="17"/>
      <c r="K25" s="17"/>
      <c r="L25" s="17"/>
    </row>
    <row r="26" spans="1:12" ht="18" customHeight="1">
      <c r="A26" s="75">
        <v>8</v>
      </c>
      <c r="B26" s="77" t="s">
        <v>33</v>
      </c>
      <c r="C26" s="84">
        <v>30</v>
      </c>
      <c r="D26" s="87">
        <v>4400091</v>
      </c>
      <c r="E26" s="32">
        <v>0.58499999999999996</v>
      </c>
      <c r="F26" s="17">
        <v>2.42</v>
      </c>
      <c r="G26" s="32"/>
      <c r="H26" s="17"/>
      <c r="I26" s="17"/>
      <c r="J26" s="17"/>
      <c r="K26" s="17"/>
      <c r="L26" s="17"/>
    </row>
    <row r="27" spans="1:12" ht="18" customHeight="1">
      <c r="A27" s="75">
        <v>9</v>
      </c>
      <c r="B27" s="77" t="s">
        <v>34</v>
      </c>
      <c r="C27" s="84">
        <v>30</v>
      </c>
      <c r="D27" s="87">
        <v>4400006</v>
      </c>
      <c r="E27" s="32">
        <v>0.5</v>
      </c>
      <c r="F27" s="17">
        <v>1.5</v>
      </c>
      <c r="G27" s="32">
        <v>3.7499999999999999E-2</v>
      </c>
      <c r="H27" s="17"/>
      <c r="I27" s="17"/>
      <c r="J27" s="17"/>
      <c r="K27" s="17"/>
      <c r="L27" s="17"/>
    </row>
    <row r="28" spans="1:12" ht="18" customHeight="1">
      <c r="A28" s="75">
        <v>10</v>
      </c>
      <c r="B28" s="78" t="s">
        <v>35</v>
      </c>
      <c r="C28" s="84">
        <v>30</v>
      </c>
      <c r="D28" s="88">
        <v>4100008</v>
      </c>
      <c r="E28" s="32">
        <v>0.1875</v>
      </c>
      <c r="F28" s="17">
        <v>0.375</v>
      </c>
      <c r="G28" s="32">
        <v>3.7499999999999999E-2</v>
      </c>
      <c r="H28" s="17"/>
      <c r="I28" s="17"/>
      <c r="J28" s="17"/>
      <c r="K28" s="17"/>
      <c r="L28" s="17"/>
    </row>
    <row r="29" spans="1:12" ht="18" customHeight="1">
      <c r="A29" s="75">
        <v>11</v>
      </c>
      <c r="B29" s="77" t="s">
        <v>36</v>
      </c>
      <c r="C29" s="84">
        <v>30</v>
      </c>
      <c r="D29" s="87">
        <v>4100102</v>
      </c>
      <c r="E29" s="32">
        <v>6.25E-2</v>
      </c>
      <c r="F29" s="17">
        <v>0.125</v>
      </c>
      <c r="G29" s="32">
        <v>0.75</v>
      </c>
      <c r="H29" s="17"/>
      <c r="I29" s="17"/>
      <c r="J29" s="17"/>
      <c r="K29" s="17"/>
      <c r="L29" s="17"/>
    </row>
    <row r="30" spans="1:12" ht="18" customHeight="1">
      <c r="A30" s="75">
        <v>12</v>
      </c>
      <c r="B30" s="78" t="s">
        <v>25</v>
      </c>
      <c r="C30" s="84">
        <v>30</v>
      </c>
      <c r="D30" s="88">
        <v>4100003</v>
      </c>
      <c r="E30" s="32">
        <v>0.25</v>
      </c>
      <c r="F30" s="17">
        <v>1.25</v>
      </c>
      <c r="G30" s="32">
        <v>0.5</v>
      </c>
      <c r="H30" s="17"/>
      <c r="I30" s="17"/>
      <c r="J30" s="17"/>
      <c r="K30" s="17"/>
      <c r="L30" s="17"/>
    </row>
    <row r="31" spans="1:12" ht="18" customHeight="1">
      <c r="A31" s="75">
        <v>13</v>
      </c>
      <c r="B31" s="78" t="s">
        <v>37</v>
      </c>
      <c r="C31" s="84">
        <v>30</v>
      </c>
      <c r="D31" s="71">
        <v>4400005</v>
      </c>
      <c r="E31" s="32"/>
      <c r="F31" s="17"/>
      <c r="G31" s="74">
        <v>4.75</v>
      </c>
      <c r="H31" s="17"/>
      <c r="I31" s="17"/>
      <c r="J31" s="17"/>
      <c r="K31" s="17"/>
      <c r="L31" s="17"/>
    </row>
    <row r="32" spans="1:12" ht="18" customHeight="1">
      <c r="A32" s="41"/>
      <c r="B32" s="72"/>
      <c r="C32" s="73"/>
      <c r="D32" s="71"/>
      <c r="E32" s="32"/>
      <c r="F32" s="17"/>
      <c r="G32" s="32"/>
      <c r="H32" s="17"/>
      <c r="I32" s="17"/>
      <c r="J32" s="17"/>
      <c r="K32" s="17"/>
      <c r="L32" s="17"/>
    </row>
    <row r="33" spans="1:15" ht="18" customHeight="1">
      <c r="A33" s="41"/>
      <c r="B33" s="30"/>
      <c r="C33" s="29"/>
      <c r="D33" s="66"/>
      <c r="E33" s="34"/>
      <c r="F33" s="23"/>
      <c r="G33" s="34"/>
      <c r="H33" s="23"/>
      <c r="I33" s="23"/>
      <c r="J33" s="23"/>
      <c r="K33" s="23"/>
      <c r="L33" s="23"/>
    </row>
    <row r="34" spans="1:15" ht="18" customHeight="1">
      <c r="A34" s="27"/>
      <c r="B34" s="16" t="s">
        <v>19</v>
      </c>
      <c r="C34" s="29"/>
      <c r="D34" s="67"/>
      <c r="E34" s="44">
        <f>SUM(E21:E33)</f>
        <v>2.5</v>
      </c>
      <c r="F34" s="18">
        <f>SUM(F21:F33)</f>
        <v>7.5</v>
      </c>
      <c r="G34" s="44">
        <f>SUM(G21:G33)</f>
        <v>7.5</v>
      </c>
      <c r="H34" s="18"/>
      <c r="I34" s="18"/>
      <c r="J34" s="18"/>
      <c r="K34" s="18"/>
      <c r="L34" s="18"/>
    </row>
    <row r="35" spans="1:15" ht="18" customHeight="1">
      <c r="A35" s="12"/>
      <c r="B35" s="15"/>
      <c r="C35" s="61"/>
      <c r="D35" s="67"/>
      <c r="E35" s="45">
        <f>SUM(E34,E18)</f>
        <v>25</v>
      </c>
      <c r="F35" s="21">
        <f>SUM(F34,F18)</f>
        <v>25</v>
      </c>
      <c r="G35" s="45">
        <f>SUM(G34,G18)</f>
        <v>25</v>
      </c>
      <c r="H35" s="21"/>
      <c r="I35" s="21"/>
      <c r="J35" s="21"/>
      <c r="K35" s="21"/>
      <c r="L35" s="21"/>
    </row>
    <row r="36" spans="1:15" ht="18" customHeight="1">
      <c r="A36" s="8" t="s">
        <v>75</v>
      </c>
      <c r="B36" s="65" t="s">
        <v>76</v>
      </c>
      <c r="C36" s="107">
        <v>24</v>
      </c>
      <c r="D36" s="66"/>
      <c r="E36" s="45"/>
      <c r="F36" s="21"/>
      <c r="G36" s="45"/>
      <c r="H36" s="21"/>
      <c r="I36" s="21"/>
      <c r="J36" s="21"/>
      <c r="K36" s="21"/>
      <c r="L36" s="21"/>
      <c r="M36" s="100">
        <f>(2.64+0.04)*1.05</f>
        <v>2.8140000000000005</v>
      </c>
      <c r="N36" s="101"/>
      <c r="O36" s="102">
        <f>C36*M36</f>
        <v>67.536000000000016</v>
      </c>
    </row>
    <row r="37" spans="1:15" ht="18" customHeight="1">
      <c r="A37" s="8" t="s">
        <v>75</v>
      </c>
      <c r="B37" s="65" t="s">
        <v>77</v>
      </c>
      <c r="C37" s="107">
        <v>24</v>
      </c>
      <c r="D37" s="66"/>
      <c r="E37" s="45"/>
      <c r="F37" s="21"/>
      <c r="G37" s="45"/>
      <c r="H37" s="21"/>
      <c r="I37" s="21"/>
      <c r="J37" s="21"/>
      <c r="K37" s="21"/>
      <c r="L37" s="21"/>
      <c r="M37" s="103">
        <f>0.01*32</f>
        <v>0.32</v>
      </c>
      <c r="N37" s="101"/>
      <c r="O37" s="102">
        <f>C37*M37</f>
        <v>7.68</v>
      </c>
    </row>
    <row r="38" spans="1:15" ht="18" customHeight="1">
      <c r="A38" s="8" t="s">
        <v>78</v>
      </c>
      <c r="B38" s="65" t="s">
        <v>79</v>
      </c>
      <c r="C38" s="107">
        <v>2</v>
      </c>
      <c r="D38" s="62" t="s">
        <v>80</v>
      </c>
      <c r="E38" s="45"/>
      <c r="F38" s="21"/>
      <c r="G38" s="45"/>
      <c r="H38" s="21"/>
      <c r="I38" s="21"/>
      <c r="J38" s="21"/>
      <c r="K38" s="21"/>
      <c r="L38" s="21"/>
      <c r="M38" s="100">
        <f>7.25*1.05*1.05</f>
        <v>7.9931250000000009</v>
      </c>
      <c r="N38" s="101"/>
      <c r="O38" s="102">
        <f>C38*M38</f>
        <v>15.986250000000002</v>
      </c>
    </row>
    <row r="39" spans="1:15" ht="18" customHeight="1">
      <c r="A39" s="8" t="s">
        <v>78</v>
      </c>
      <c r="B39" s="22" t="s">
        <v>81</v>
      </c>
      <c r="C39" s="108">
        <v>1</v>
      </c>
      <c r="D39" s="63" t="s">
        <v>82</v>
      </c>
      <c r="E39" s="44"/>
      <c r="F39" s="18"/>
      <c r="G39" s="44"/>
      <c r="H39" s="18"/>
      <c r="I39" s="28"/>
      <c r="J39" s="25"/>
      <c r="K39" s="18"/>
      <c r="L39" s="18"/>
      <c r="M39" s="100">
        <f>7.25*1.05*1.08</f>
        <v>8.2215000000000007</v>
      </c>
      <c r="N39" s="101"/>
      <c r="O39" s="102">
        <f>C39*M39</f>
        <v>8.2215000000000007</v>
      </c>
    </row>
    <row r="40" spans="1:15" ht="18" customHeight="1">
      <c r="A40" s="96" t="s">
        <v>83</v>
      </c>
      <c r="B40" s="97" t="s">
        <v>84</v>
      </c>
      <c r="C40" s="108">
        <v>1</v>
      </c>
      <c r="D40" s="98"/>
      <c r="E40" s="45"/>
      <c r="F40" s="21"/>
      <c r="G40" s="45"/>
      <c r="H40" s="21"/>
      <c r="I40" s="21"/>
      <c r="J40" s="21"/>
      <c r="K40" s="21"/>
      <c r="L40" s="21"/>
      <c r="M40" s="104">
        <f>(15.214/105*25)*24</f>
        <v>86.937142857142859</v>
      </c>
      <c r="N40" s="105" t="s">
        <v>86</v>
      </c>
      <c r="O40" s="101"/>
    </row>
    <row r="41" spans="1:15" ht="18" customHeight="1">
      <c r="A41" s="96" t="s">
        <v>83</v>
      </c>
      <c r="B41" s="97" t="s">
        <v>85</v>
      </c>
      <c r="C41" s="108">
        <v>1</v>
      </c>
      <c r="D41" s="98"/>
      <c r="E41" s="51"/>
      <c r="F41" s="20"/>
      <c r="G41" s="46"/>
      <c r="H41" s="11"/>
      <c r="I41" s="11"/>
      <c r="J41" s="11"/>
      <c r="K41" s="11"/>
      <c r="L41" s="11"/>
      <c r="M41" s="104">
        <f>3.7*24*0.75</f>
        <v>66.600000000000009</v>
      </c>
      <c r="N41" s="106" t="s">
        <v>87</v>
      </c>
      <c r="O41" s="101"/>
    </row>
    <row r="42" spans="1:15" ht="18" customHeight="1">
      <c r="A42" s="14" t="s">
        <v>17</v>
      </c>
      <c r="B42" s="39">
        <v>1</v>
      </c>
      <c r="C42" s="64" t="s">
        <v>41</v>
      </c>
      <c r="D42" s="57"/>
      <c r="E42" s="52"/>
      <c r="F42" s="13"/>
      <c r="G42" s="47"/>
      <c r="H42" s="13"/>
      <c r="I42" s="13"/>
      <c r="J42" s="13"/>
      <c r="K42" s="13"/>
      <c r="L42" s="13"/>
      <c r="M42" s="104">
        <f>SUM(M40:M41)</f>
        <v>153.53714285714287</v>
      </c>
      <c r="N42" s="101"/>
      <c r="O42" s="101"/>
    </row>
    <row r="43" spans="1:15" ht="18" customHeight="1">
      <c r="A43" s="14"/>
      <c r="B43" s="40">
        <v>2</v>
      </c>
      <c r="C43" s="64" t="s">
        <v>42</v>
      </c>
      <c r="D43" s="55"/>
      <c r="E43" s="35"/>
      <c r="F43" s="13"/>
      <c r="G43" s="47"/>
      <c r="H43" s="13"/>
      <c r="I43" s="13"/>
      <c r="J43" s="13"/>
      <c r="K43" s="13"/>
      <c r="L43" s="13"/>
    </row>
    <row r="44" spans="1:15" ht="18" customHeight="1">
      <c r="A44" s="14"/>
      <c r="B44" s="40">
        <v>3</v>
      </c>
      <c r="C44" s="64" t="s">
        <v>43</v>
      </c>
      <c r="D44" s="35"/>
      <c r="E44" s="53"/>
      <c r="F44" s="13"/>
      <c r="G44" s="47"/>
      <c r="H44" s="13"/>
      <c r="I44" s="13"/>
      <c r="J44" s="13"/>
      <c r="K44" s="13"/>
      <c r="L44" s="13"/>
    </row>
    <row r="45" spans="1:15" ht="18" customHeight="1">
      <c r="A45" s="14"/>
      <c r="B45" s="40"/>
      <c r="C45" s="64"/>
      <c r="D45" s="55"/>
      <c r="E45" s="35"/>
      <c r="F45" s="13"/>
      <c r="G45" s="47"/>
      <c r="H45" s="13"/>
      <c r="I45" s="13"/>
      <c r="J45" s="13"/>
      <c r="K45" s="13"/>
      <c r="L45" s="13"/>
    </row>
    <row r="46" spans="1:15" ht="18" customHeight="1">
      <c r="A46" s="14"/>
      <c r="B46" s="39"/>
      <c r="C46" s="64"/>
      <c r="D46" s="55"/>
      <c r="E46" s="53"/>
      <c r="F46" s="13"/>
      <c r="G46" s="47"/>
      <c r="H46" s="13"/>
      <c r="I46" s="13"/>
      <c r="J46" s="13"/>
      <c r="K46" s="13"/>
      <c r="L46" s="13"/>
    </row>
    <row r="47" spans="1:15">
      <c r="B47" s="40"/>
      <c r="C47" s="64"/>
      <c r="D47" s="58"/>
      <c r="E47" s="54"/>
      <c r="G47" s="48"/>
    </row>
    <row r="48" spans="1:15">
      <c r="A48" s="24"/>
      <c r="B48" s="39"/>
      <c r="C48" s="64"/>
      <c r="D48" s="59"/>
      <c r="E48" s="55"/>
      <c r="F48" s="24"/>
      <c r="G48" s="50"/>
      <c r="H48" s="24"/>
      <c r="I48" s="24"/>
      <c r="J48" s="24"/>
      <c r="K48" s="24"/>
      <c r="L48" s="24"/>
    </row>
    <row r="49" spans="1:12">
      <c r="A49" s="24"/>
      <c r="B49" s="39"/>
      <c r="C49" s="64"/>
      <c r="D49" s="60"/>
      <c r="E49" s="56"/>
      <c r="F49" s="24"/>
      <c r="G49" s="50"/>
      <c r="H49" s="24"/>
      <c r="I49" s="24"/>
      <c r="J49" s="24"/>
      <c r="K49" s="24"/>
      <c r="L49" s="24"/>
    </row>
    <row r="50" spans="1:12">
      <c r="C50" s="48"/>
      <c r="D50" s="48"/>
      <c r="E50" s="48"/>
      <c r="G50" s="49"/>
    </row>
    <row r="51" spans="1:12">
      <c r="C51" s="48"/>
      <c r="D51" s="48"/>
      <c r="E51" s="48"/>
      <c r="G51" s="49"/>
    </row>
    <row r="52" spans="1:12">
      <c r="C52" s="48"/>
      <c r="D52" s="48"/>
      <c r="E52" s="48"/>
      <c r="G52" s="49"/>
    </row>
    <row r="53" spans="1:12">
      <c r="C53" s="48"/>
      <c r="D53" s="48"/>
      <c r="E53" s="48"/>
      <c r="G53" s="49"/>
    </row>
    <row r="54" spans="1:12">
      <c r="C54" s="48"/>
      <c r="D54" s="48"/>
      <c r="E54" s="48"/>
      <c r="G54" s="49"/>
    </row>
    <row r="55" spans="1:12">
      <c r="C55" s="48"/>
      <c r="D55" s="48"/>
      <c r="E55" s="48"/>
      <c r="G55" s="49"/>
    </row>
    <row r="56" spans="1:12">
      <c r="C56" s="48"/>
      <c r="D56" s="48"/>
      <c r="E56" s="48"/>
      <c r="G56" s="49"/>
    </row>
    <row r="57" spans="1:12">
      <c r="C57" s="48"/>
      <c r="D57" s="48"/>
      <c r="E57" s="48"/>
      <c r="G57" s="49"/>
    </row>
    <row r="58" spans="1:12">
      <c r="C58" s="48"/>
      <c r="D58" s="48"/>
      <c r="E58" s="48"/>
      <c r="G58" s="49"/>
    </row>
    <row r="59" spans="1:12">
      <c r="C59" s="48"/>
      <c r="D59" s="48"/>
      <c r="E59" s="48"/>
      <c r="G59" s="49"/>
    </row>
    <row r="60" spans="1:12">
      <c r="C60" s="48"/>
      <c r="D60" s="48"/>
      <c r="E60" s="48"/>
      <c r="G60" s="49"/>
    </row>
    <row r="61" spans="1:12">
      <c r="C61" s="48"/>
      <c r="D61" s="48"/>
      <c r="E61" s="48"/>
      <c r="G61" s="49"/>
    </row>
    <row r="62" spans="1:12">
      <c r="C62" s="48"/>
      <c r="D62" s="48"/>
      <c r="E62" s="48"/>
      <c r="G62" s="49"/>
    </row>
    <row r="63" spans="1:12">
      <c r="C63" s="48"/>
      <c r="D63" s="48"/>
      <c r="E63" s="48"/>
      <c r="G63" s="49"/>
    </row>
    <row r="64" spans="1:12">
      <c r="C64" s="48"/>
      <c r="D64" s="48"/>
      <c r="E64" s="48"/>
      <c r="G64" s="49"/>
    </row>
    <row r="65" spans="3:7">
      <c r="C65" s="48"/>
      <c r="D65" s="48"/>
      <c r="E65" s="48"/>
      <c r="G65" s="49"/>
    </row>
    <row r="66" spans="3:7">
      <c r="C66" s="48"/>
      <c r="D66" s="48"/>
      <c r="E66" s="48"/>
      <c r="G66" s="49"/>
    </row>
    <row r="67" spans="3:7">
      <c r="C67" s="48"/>
      <c r="D67" s="48"/>
      <c r="E67" s="48"/>
      <c r="G67" s="49"/>
    </row>
    <row r="68" spans="3:7">
      <c r="C68" s="48"/>
      <c r="D68" s="48"/>
      <c r="E68" s="48"/>
      <c r="G68" s="49"/>
    </row>
    <row r="69" spans="3:7">
      <c r="C69" s="48"/>
      <c r="D69" s="48"/>
      <c r="E69" s="48"/>
      <c r="G69" s="49"/>
    </row>
    <row r="70" spans="3:7">
      <c r="C70" s="48"/>
      <c r="D70" s="48"/>
      <c r="E70" s="48"/>
      <c r="G70" s="49"/>
    </row>
    <row r="71" spans="3:7">
      <c r="C71" s="48"/>
      <c r="D71" s="48"/>
      <c r="E71" s="48"/>
      <c r="G71" s="49"/>
    </row>
    <row r="72" spans="3:7">
      <c r="C72" s="48"/>
      <c r="D72" s="48"/>
      <c r="E72" s="48"/>
      <c r="G72" s="49"/>
    </row>
    <row r="73" spans="3:7">
      <c r="C73" s="48"/>
      <c r="D73" s="48"/>
      <c r="E73" s="48"/>
      <c r="G73" s="49"/>
    </row>
    <row r="74" spans="3:7">
      <c r="C74" s="48"/>
      <c r="D74" s="48"/>
      <c r="E74" s="48"/>
      <c r="G74" s="49"/>
    </row>
    <row r="75" spans="3:7">
      <c r="C75" s="48"/>
      <c r="D75" s="48"/>
      <c r="E75" s="48"/>
      <c r="G75" s="49"/>
    </row>
    <row r="76" spans="3:7">
      <c r="C76" s="48"/>
      <c r="D76" s="48"/>
      <c r="E76" s="48"/>
      <c r="G76" s="49"/>
    </row>
    <row r="77" spans="3:7">
      <c r="C77" s="48"/>
      <c r="D77" s="48"/>
      <c r="E77" s="48"/>
      <c r="G77" s="49"/>
    </row>
    <row r="78" spans="3:7">
      <c r="C78" s="48"/>
      <c r="D78" s="48"/>
      <c r="E78" s="48"/>
      <c r="G78" s="49"/>
    </row>
    <row r="79" spans="3:7">
      <c r="C79" s="48"/>
      <c r="D79" s="48"/>
      <c r="E79" s="48"/>
      <c r="G79" s="49"/>
    </row>
    <row r="80" spans="3:7">
      <c r="C80" s="48"/>
      <c r="D80" s="48"/>
      <c r="E80" s="48"/>
      <c r="G80" s="49"/>
    </row>
    <row r="81" spans="3:7">
      <c r="C81" s="48"/>
      <c r="D81" s="48"/>
      <c r="E81" s="48"/>
      <c r="G81" s="49"/>
    </row>
    <row r="82" spans="3:7">
      <c r="C82" s="48"/>
      <c r="D82" s="48"/>
      <c r="E82" s="48"/>
      <c r="G82" s="49"/>
    </row>
    <row r="83" spans="3:7">
      <c r="C83" s="48"/>
      <c r="D83" s="48"/>
      <c r="E83" s="48"/>
      <c r="G83" s="49"/>
    </row>
    <row r="84" spans="3:7">
      <c r="C84" s="48"/>
      <c r="D84" s="48"/>
      <c r="E84" s="48"/>
      <c r="G84" s="49"/>
    </row>
    <row r="85" spans="3:7">
      <c r="C85" s="48"/>
      <c r="D85" s="48"/>
      <c r="E85" s="48"/>
      <c r="G85" s="49"/>
    </row>
    <row r="86" spans="3:7">
      <c r="C86" s="48"/>
      <c r="D86" s="48"/>
      <c r="E86" s="48"/>
      <c r="G86" s="49"/>
    </row>
    <row r="87" spans="3:7">
      <c r="C87" s="48"/>
      <c r="D87" s="48"/>
      <c r="E87" s="48"/>
      <c r="G87" s="49"/>
    </row>
    <row r="88" spans="3:7">
      <c r="C88" s="48"/>
      <c r="D88" s="48"/>
      <c r="E88" s="48"/>
      <c r="G88" s="49"/>
    </row>
    <row r="89" spans="3:7">
      <c r="C89" s="48"/>
      <c r="D89" s="48"/>
      <c r="E89" s="48"/>
      <c r="G89" s="49"/>
    </row>
    <row r="90" spans="3:7">
      <c r="C90" s="48"/>
      <c r="D90" s="48"/>
      <c r="E90" s="48"/>
      <c r="G90" s="49"/>
    </row>
    <row r="91" spans="3:7">
      <c r="C91" s="48"/>
      <c r="D91" s="48"/>
      <c r="E91" s="48"/>
      <c r="G91" s="49"/>
    </row>
    <row r="92" spans="3:7">
      <c r="C92" s="48"/>
      <c r="D92" s="48"/>
      <c r="E92" s="48"/>
      <c r="G92" s="49"/>
    </row>
    <row r="93" spans="3:7">
      <c r="C93" s="48"/>
      <c r="D93" s="48"/>
      <c r="E93" s="48"/>
      <c r="G93" s="49"/>
    </row>
    <row r="94" spans="3:7">
      <c r="C94" s="48"/>
      <c r="D94" s="48"/>
      <c r="E94" s="48"/>
      <c r="G94" s="49"/>
    </row>
    <row r="95" spans="3:7">
      <c r="C95" s="48"/>
      <c r="D95" s="48"/>
      <c r="E95" s="48"/>
      <c r="G95" s="49"/>
    </row>
    <row r="96" spans="3:7">
      <c r="C96" s="48"/>
      <c r="D96" s="48"/>
      <c r="E96" s="48"/>
      <c r="G96" s="49"/>
    </row>
    <row r="97" spans="3:7">
      <c r="C97" s="48"/>
      <c r="D97" s="48"/>
      <c r="E97" s="48"/>
      <c r="G97" s="49"/>
    </row>
    <row r="98" spans="3:7">
      <c r="C98" s="48"/>
      <c r="D98" s="48"/>
      <c r="E98" s="48"/>
      <c r="G98" s="49"/>
    </row>
    <row r="99" spans="3:7">
      <c r="C99" s="48"/>
      <c r="D99" s="48"/>
      <c r="E99" s="48"/>
      <c r="G99" s="49"/>
    </row>
    <row r="100" spans="3:7">
      <c r="C100" s="48"/>
      <c r="D100" s="48"/>
      <c r="E100" s="48"/>
      <c r="G100" s="49"/>
    </row>
    <row r="101" spans="3:7">
      <c r="C101" s="48"/>
      <c r="D101" s="48"/>
      <c r="E101" s="48"/>
      <c r="G101" s="49"/>
    </row>
    <row r="102" spans="3:7">
      <c r="C102" s="48"/>
      <c r="D102" s="48"/>
      <c r="E102" s="48"/>
      <c r="G102" s="49"/>
    </row>
    <row r="103" spans="3:7">
      <c r="C103" s="48"/>
      <c r="D103" s="48"/>
      <c r="E103" s="48"/>
      <c r="G103" s="49"/>
    </row>
    <row r="104" spans="3:7">
      <c r="C104" s="48"/>
      <c r="D104" s="48"/>
      <c r="E104" s="48"/>
      <c r="G104" s="49"/>
    </row>
    <row r="105" spans="3:7">
      <c r="C105" s="48"/>
      <c r="D105" s="48"/>
      <c r="E105" s="48"/>
      <c r="G105" s="49"/>
    </row>
    <row r="106" spans="3:7">
      <c r="C106" s="48"/>
      <c r="D106" s="48"/>
      <c r="E106" s="48"/>
      <c r="G106" s="49"/>
    </row>
    <row r="107" spans="3:7">
      <c r="C107" s="48"/>
      <c r="D107" s="48"/>
      <c r="E107" s="48"/>
      <c r="G107" s="49"/>
    </row>
    <row r="108" spans="3:7">
      <c r="C108" s="48"/>
      <c r="D108" s="48"/>
      <c r="E108" s="48"/>
      <c r="G108" s="49"/>
    </row>
    <row r="109" spans="3:7">
      <c r="C109" s="48"/>
      <c r="D109" s="48"/>
      <c r="E109" s="48"/>
      <c r="G109" s="49"/>
    </row>
  </sheetData>
  <mergeCells count="3">
    <mergeCell ref="A8:A9"/>
    <mergeCell ref="A3:H3"/>
    <mergeCell ref="B10:C10"/>
  </mergeCells>
  <pageMargins left="0.7" right="0.7" top="0.75" bottom="0.75" header="0.3" footer="0.3"/>
  <pageSetup paperSize="9" scale="6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1"/>
  <sheetViews>
    <sheetView topLeftCell="A7" zoomScale="90" zoomScaleNormal="90" workbookViewId="0">
      <selection activeCell="B22" sqref="B22"/>
    </sheetView>
  </sheetViews>
  <sheetFormatPr defaultColWidth="10.1640625" defaultRowHeight="21.75"/>
  <cols>
    <col min="1" max="1" width="10.1640625" style="90"/>
    <col min="2" max="2" width="74.33203125" style="90" bestFit="1" customWidth="1"/>
    <col min="3" max="3" width="18.33203125" style="90" customWidth="1"/>
    <col min="4" max="4" width="18.83203125" style="90" bestFit="1" customWidth="1"/>
    <col min="5" max="16384" width="10.1640625" style="90"/>
  </cols>
  <sheetData>
    <row r="1" spans="1:4">
      <c r="A1" s="89" t="s">
        <v>52</v>
      </c>
      <c r="B1" s="89" t="s">
        <v>53</v>
      </c>
      <c r="C1" s="89" t="s">
        <v>54</v>
      </c>
      <c r="D1" s="89" t="s">
        <v>55</v>
      </c>
    </row>
    <row r="2" spans="1:4">
      <c r="A2" s="91">
        <v>1</v>
      </c>
      <c r="B2" s="92" t="s">
        <v>26</v>
      </c>
      <c r="C2" s="113">
        <v>0.02</v>
      </c>
      <c r="D2" s="92"/>
    </row>
    <row r="3" spans="1:4">
      <c r="A3" s="91">
        <v>2</v>
      </c>
      <c r="B3" s="92" t="s">
        <v>56</v>
      </c>
      <c r="C3" s="114"/>
      <c r="D3" s="92"/>
    </row>
    <row r="4" spans="1:4">
      <c r="A4" s="91">
        <v>3</v>
      </c>
      <c r="B4" s="92" t="s">
        <v>57</v>
      </c>
      <c r="C4" s="114"/>
      <c r="D4" s="91"/>
    </row>
    <row r="5" spans="1:4">
      <c r="A5" s="91">
        <v>4</v>
      </c>
      <c r="B5" s="92" t="s">
        <v>58</v>
      </c>
      <c r="C5" s="114"/>
      <c r="D5" s="92"/>
    </row>
    <row r="6" spans="1:4">
      <c r="A6" s="91">
        <v>5</v>
      </c>
      <c r="B6" s="92" t="s">
        <v>59</v>
      </c>
      <c r="C6" s="114"/>
      <c r="D6" s="92"/>
    </row>
    <row r="7" spans="1:4">
      <c r="A7" s="91">
        <v>6</v>
      </c>
      <c r="B7" s="92" t="s">
        <v>60</v>
      </c>
      <c r="C7" s="114"/>
      <c r="D7" s="92"/>
    </row>
    <row r="8" spans="1:4">
      <c r="A8" s="91">
        <v>7</v>
      </c>
      <c r="B8" s="92" t="s">
        <v>61</v>
      </c>
      <c r="C8" s="114"/>
      <c r="D8" s="92"/>
    </row>
    <row r="9" spans="1:4">
      <c r="A9" s="91">
        <v>8</v>
      </c>
      <c r="B9" s="92" t="s">
        <v>62</v>
      </c>
      <c r="C9" s="115"/>
      <c r="D9" s="92"/>
    </row>
    <row r="10" spans="1:4">
      <c r="A10" s="91">
        <v>9</v>
      </c>
      <c r="B10" s="92" t="s">
        <v>63</v>
      </c>
      <c r="C10" s="93" t="s">
        <v>64</v>
      </c>
      <c r="D10" s="92"/>
    </row>
    <row r="11" spans="1:4">
      <c r="A11" s="91">
        <v>10</v>
      </c>
      <c r="B11" s="92" t="s">
        <v>65</v>
      </c>
      <c r="C11" s="93" t="s">
        <v>64</v>
      </c>
      <c r="D11" s="92"/>
    </row>
    <row r="12" spans="1:4">
      <c r="A12" s="91">
        <v>11</v>
      </c>
      <c r="B12" s="92" t="s">
        <v>66</v>
      </c>
      <c r="C12" s="94">
        <v>0.01</v>
      </c>
      <c r="D12" s="92"/>
    </row>
    <row r="13" spans="1:4">
      <c r="A13" s="91">
        <v>12</v>
      </c>
      <c r="B13" s="92" t="s">
        <v>67</v>
      </c>
      <c r="C13" s="113">
        <v>0.6</v>
      </c>
      <c r="D13" s="92"/>
    </row>
    <row r="14" spans="1:4">
      <c r="A14" s="91">
        <v>13</v>
      </c>
      <c r="B14" s="92" t="s">
        <v>68</v>
      </c>
      <c r="C14" s="116"/>
      <c r="D14" s="92"/>
    </row>
    <row r="15" spans="1:4">
      <c r="A15" s="91">
        <v>14</v>
      </c>
      <c r="B15" s="92" t="s">
        <v>69</v>
      </c>
      <c r="C15" s="117"/>
      <c r="D15" s="92"/>
    </row>
    <row r="16" spans="1:4">
      <c r="A16" s="91">
        <v>15</v>
      </c>
      <c r="B16" s="92" t="s">
        <v>70</v>
      </c>
      <c r="C16" s="93" t="s">
        <v>64</v>
      </c>
      <c r="D16" s="92"/>
    </row>
    <row r="17" spans="1:4">
      <c r="A17" s="91">
        <v>16</v>
      </c>
      <c r="B17" s="92" t="s">
        <v>71</v>
      </c>
      <c r="C17" s="94">
        <v>0.02</v>
      </c>
      <c r="D17" s="92"/>
    </row>
    <row r="18" spans="1:4">
      <c r="A18" s="91">
        <v>17</v>
      </c>
      <c r="B18" s="92" t="s">
        <v>72</v>
      </c>
      <c r="C18" s="93" t="s">
        <v>64</v>
      </c>
      <c r="D18" s="92"/>
    </row>
    <row r="19" spans="1:4">
      <c r="A19" s="91">
        <v>18</v>
      </c>
      <c r="B19" s="92" t="s">
        <v>73</v>
      </c>
      <c r="C19" s="93" t="s">
        <v>64</v>
      </c>
      <c r="D19" s="92"/>
    </row>
    <row r="20" spans="1:4">
      <c r="A20" s="91">
        <v>19</v>
      </c>
      <c r="B20" s="92" t="s">
        <v>74</v>
      </c>
      <c r="C20" s="93" t="s">
        <v>64</v>
      </c>
      <c r="D20" s="92"/>
    </row>
    <row r="21" spans="1:4">
      <c r="C21" s="95">
        <f>SUM(C2:C20)</f>
        <v>0.65</v>
      </c>
    </row>
  </sheetData>
  <mergeCells count="2">
    <mergeCell ref="C2:C9"/>
    <mergeCell ref="C13:C15"/>
  </mergeCells>
  <pageMargins left="0.7" right="0.7" top="0.75" bottom="0.75" header="0.3" footer="0.3"/>
</worksheet>
</file>

<file path=customUI/customUI14.xml><?xml version="1.0" encoding="utf-8"?>
<customUI xmlns="http://schemas.microsoft.com/office/2009/07/customui">
  <ribbon startFromScratch="false">
    <tabs>
      <tab id="customTab" label="Custom Tab">
        <group id="customGroup" label="Custom Group">
          <button id="customButton" label="Re-Check" imageMso="AcceptInvitation" size="large" onAction="Callback"/>
          <button id="addButton" label="Add Button" imageMso="DistributionListAddNewMember" size="large" onAction="AddCallback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Costing</vt:lpstr>
      <vt:lpstr>Jerky</vt:lpstr>
      <vt:lpstr>Costing!Print_Area</vt:lpstr>
      <vt:lpstr>Costing!Print_Titles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&amp; Development</dc:creator>
  <cp:lastModifiedBy>Voravut Somboornpong</cp:lastModifiedBy>
  <cp:lastPrinted>2013-08-28T03:30:22Z</cp:lastPrinted>
  <dcterms:created xsi:type="dcterms:W3CDTF">1998-10-17T03:44:54Z</dcterms:created>
  <dcterms:modified xsi:type="dcterms:W3CDTF">2018-03-07T07:57:33Z</dcterms:modified>
</cp:coreProperties>
</file>