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Lehre\02 Vorlesungen\Entwicklung+Simulation\EundS - WS 20-21\01_Organisation\06_Übung\PrFKE_Tool1_KOKEP-Eigenschaftstool_WiSe1920\Eigenschaftstool_V6\"/>
    </mc:Choice>
  </mc:AlternateContent>
  <xr:revisionPtr revIDLastSave="0" documentId="13_ncr:1_{7BE33F49-DA5E-4759-9736-B1AA805E9B0D}" xr6:coauthVersionLast="36" xr6:coauthVersionMax="36" xr10:uidLastSave="{00000000-0000-0000-0000-000000000000}"/>
  <bookViews>
    <workbookView xWindow="0" yWindow="0" windowWidth="17256" windowHeight="5640" activeTab="1" xr2:uid="{00000000-000D-0000-FFFF-FFFF00000000}"/>
  </bookViews>
  <sheets>
    <sheet name="Vehicle Data" sheetId="1" r:id="rId1"/>
    <sheet name="Proper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38" i="2" l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D38" i="2"/>
  <c r="AA39" i="2"/>
  <c r="AB39" i="2"/>
  <c r="AC39" i="2"/>
  <c r="AD39" i="2"/>
  <c r="AE39" i="2"/>
  <c r="AF39" i="2"/>
  <c r="AG39" i="2"/>
  <c r="AH39" i="2"/>
  <c r="AA40" i="2"/>
  <c r="AB40" i="2"/>
  <c r="AC40" i="2"/>
  <c r="AD40" i="2"/>
  <c r="AE40" i="2"/>
  <c r="AF40" i="2"/>
  <c r="AG40" i="2"/>
  <c r="AH40" i="2"/>
  <c r="AA41" i="2"/>
  <c r="AB41" i="2"/>
  <c r="AC41" i="2"/>
  <c r="AD41" i="2"/>
  <c r="AE41" i="2"/>
  <c r="AF41" i="2"/>
  <c r="AG41" i="2"/>
  <c r="AH41" i="2"/>
  <c r="AA30" i="2"/>
  <c r="AB30" i="2"/>
  <c r="AC30" i="2"/>
  <c r="AD30" i="2"/>
  <c r="AE30" i="2"/>
  <c r="AF30" i="2"/>
  <c r="AG30" i="2"/>
  <c r="AH30" i="2"/>
  <c r="AA31" i="2"/>
  <c r="AB31" i="2"/>
  <c r="AC31" i="2"/>
  <c r="AD31" i="2"/>
  <c r="AE31" i="2"/>
  <c r="AF31" i="2"/>
  <c r="AG31" i="2"/>
  <c r="AH31" i="2"/>
  <c r="AA32" i="2"/>
  <c r="AB32" i="2"/>
  <c r="AC32" i="2"/>
  <c r="AD32" i="2"/>
  <c r="AE32" i="2"/>
  <c r="AF32" i="2"/>
  <c r="AG32" i="2"/>
  <c r="AH32" i="2"/>
  <c r="AA33" i="2"/>
  <c r="AB33" i="2"/>
  <c r="AC33" i="2"/>
  <c r="AD33" i="2"/>
  <c r="AE33" i="2"/>
  <c r="AF33" i="2"/>
  <c r="AG33" i="2"/>
  <c r="AH33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AA36" i="2"/>
  <c r="AB36" i="2"/>
  <c r="AC36" i="2"/>
  <c r="AD36" i="2"/>
  <c r="AE36" i="2"/>
  <c r="AF36" i="2"/>
  <c r="AG36" i="2"/>
  <c r="AH36" i="2"/>
  <c r="AA23" i="2"/>
  <c r="AB23" i="2"/>
  <c r="AC23" i="2"/>
  <c r="AD23" i="2"/>
  <c r="AE23" i="2"/>
  <c r="AF23" i="2"/>
  <c r="AG23" i="2"/>
  <c r="AH23" i="2"/>
  <c r="AA24" i="2"/>
  <c r="AB24" i="2"/>
  <c r="AC24" i="2"/>
  <c r="AD24" i="2"/>
  <c r="AE24" i="2"/>
  <c r="AF24" i="2"/>
  <c r="AG24" i="2"/>
  <c r="AH24" i="2"/>
  <c r="AA25" i="2"/>
  <c r="AB25" i="2"/>
  <c r="AC25" i="2"/>
  <c r="AD25" i="2"/>
  <c r="AE25" i="2"/>
  <c r="AF25" i="2"/>
  <c r="AG25" i="2"/>
  <c r="AH25" i="2"/>
  <c r="AA26" i="2"/>
  <c r="AB26" i="2"/>
  <c r="AC26" i="2"/>
  <c r="AD26" i="2"/>
  <c r="AE26" i="2"/>
  <c r="AF26" i="2"/>
  <c r="AG26" i="2"/>
  <c r="AH26" i="2"/>
  <c r="AA27" i="2"/>
  <c r="AB27" i="2"/>
  <c r="AC27" i="2"/>
  <c r="AD27" i="2"/>
  <c r="AE27" i="2"/>
  <c r="AF27" i="2"/>
  <c r="AG27" i="2"/>
  <c r="AH27" i="2"/>
  <c r="AA28" i="2"/>
  <c r="AB28" i="2"/>
  <c r="AC28" i="2"/>
  <c r="AD28" i="2"/>
  <c r="AE28" i="2"/>
  <c r="AF28" i="2"/>
  <c r="AG28" i="2"/>
  <c r="AH28" i="2"/>
  <c r="AA17" i="2"/>
  <c r="AB17" i="2"/>
  <c r="AC17" i="2"/>
  <c r="AD17" i="2"/>
  <c r="AE17" i="2"/>
  <c r="AF17" i="2"/>
  <c r="AG17" i="2"/>
  <c r="AH17" i="2"/>
  <c r="AA18" i="2"/>
  <c r="AB18" i="2"/>
  <c r="AC18" i="2"/>
  <c r="AD18" i="2"/>
  <c r="AE18" i="2"/>
  <c r="AF18" i="2"/>
  <c r="AG18" i="2"/>
  <c r="AH18" i="2"/>
  <c r="AA19" i="2"/>
  <c r="AB19" i="2"/>
  <c r="AC19" i="2"/>
  <c r="AD19" i="2"/>
  <c r="AE19" i="2"/>
  <c r="AF19" i="2"/>
  <c r="AG19" i="2"/>
  <c r="AH19" i="2"/>
  <c r="AA20" i="2"/>
  <c r="AB20" i="2"/>
  <c r="AC20" i="2"/>
  <c r="AD20" i="2"/>
  <c r="AE20" i="2"/>
  <c r="AF20" i="2"/>
  <c r="AG20" i="2"/>
  <c r="AH20" i="2"/>
  <c r="AA21" i="2"/>
  <c r="AB21" i="2"/>
  <c r="AC21" i="2"/>
  <c r="AD21" i="2"/>
  <c r="AE21" i="2"/>
  <c r="AF21" i="2"/>
  <c r="AG21" i="2"/>
  <c r="AH21" i="2"/>
  <c r="AA12" i="2"/>
  <c r="AB12" i="2"/>
  <c r="AC12" i="2"/>
  <c r="AD12" i="2"/>
  <c r="AE12" i="2"/>
  <c r="AF12" i="2"/>
  <c r="AG12" i="2"/>
  <c r="AH12" i="2"/>
  <c r="AA13" i="2"/>
  <c r="AB13" i="2"/>
  <c r="AC13" i="2"/>
  <c r="AD13" i="2"/>
  <c r="AE13" i="2"/>
  <c r="AF13" i="2"/>
  <c r="AG13" i="2"/>
  <c r="AH13" i="2"/>
  <c r="AA14" i="2"/>
  <c r="AB14" i="2"/>
  <c r="AC14" i="2"/>
  <c r="AD14" i="2"/>
  <c r="AE14" i="2"/>
  <c r="AF14" i="2"/>
  <c r="AG14" i="2"/>
  <c r="AH14" i="2"/>
  <c r="AA15" i="2"/>
  <c r="AB15" i="2"/>
  <c r="AC15" i="2"/>
  <c r="AD15" i="2"/>
  <c r="AE15" i="2"/>
  <c r="AF15" i="2"/>
  <c r="AG15" i="2"/>
  <c r="AH15" i="2"/>
  <c r="AA5" i="2"/>
  <c r="AB5" i="2"/>
  <c r="AC5" i="2"/>
  <c r="AD5" i="2"/>
  <c r="AE5" i="2"/>
  <c r="AF5" i="2"/>
  <c r="AG5" i="2"/>
  <c r="AH5" i="2"/>
  <c r="AA6" i="2"/>
  <c r="AB6" i="2"/>
  <c r="AC6" i="2"/>
  <c r="AD6" i="2"/>
  <c r="AE6" i="2"/>
  <c r="AF6" i="2"/>
  <c r="AG6" i="2"/>
  <c r="AH6" i="2"/>
  <c r="AA7" i="2"/>
  <c r="AB7" i="2"/>
  <c r="AC7" i="2"/>
  <c r="AD7" i="2"/>
  <c r="AE7" i="2"/>
  <c r="AF7" i="2"/>
  <c r="AG7" i="2"/>
  <c r="AH7" i="2"/>
  <c r="AA8" i="2"/>
  <c r="AB8" i="2"/>
  <c r="AC8" i="2"/>
  <c r="AD8" i="2"/>
  <c r="AE8" i="2"/>
  <c r="AF8" i="2"/>
  <c r="AG8" i="2"/>
  <c r="AH8" i="2"/>
  <c r="AA9" i="2"/>
  <c r="AB9" i="2"/>
  <c r="AC9" i="2"/>
  <c r="AD9" i="2"/>
  <c r="AE9" i="2"/>
  <c r="AF9" i="2"/>
  <c r="AG9" i="2"/>
  <c r="AH9" i="2"/>
  <c r="AA10" i="2"/>
  <c r="AB10" i="2"/>
  <c r="AC10" i="2"/>
  <c r="AD10" i="2"/>
  <c r="AE10" i="2"/>
  <c r="AF10" i="2"/>
  <c r="AG10" i="2"/>
  <c r="AH10" i="2"/>
  <c r="E49" i="1" l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D49" i="1"/>
  <c r="Z41" i="2" l="1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G13" i="1" l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Q13" i="1"/>
  <c r="P13" i="1"/>
  <c r="O13" i="1"/>
  <c r="N13" i="1"/>
  <c r="M13" i="1"/>
  <c r="L13" i="1"/>
  <c r="K13" i="1"/>
  <c r="J13" i="1"/>
  <c r="I13" i="1"/>
  <c r="F13" i="1"/>
  <c r="AH32" i="1"/>
  <c r="AG32" i="1"/>
  <c r="AF32" i="1"/>
  <c r="AE32" i="1"/>
  <c r="AD32" i="1"/>
  <c r="AC32" i="1"/>
  <c r="AB32" i="1"/>
  <c r="AA32" i="1"/>
  <c r="Z32" i="1"/>
  <c r="X32" i="1"/>
  <c r="V32" i="1"/>
  <c r="U32" i="1"/>
  <c r="T32" i="1"/>
  <c r="R32" i="1"/>
  <c r="P32" i="1"/>
  <c r="O32" i="1"/>
  <c r="N32" i="1"/>
  <c r="M32" i="1"/>
  <c r="L32" i="1"/>
  <c r="K32" i="1"/>
  <c r="I32" i="1"/>
  <c r="G32" i="1"/>
  <c r="E32" i="1"/>
  <c r="D32" i="1"/>
  <c r="AG37" i="1" l="1"/>
  <c r="AF37" i="1"/>
  <c r="AE37" i="1"/>
  <c r="AD37" i="1"/>
  <c r="AC37" i="1"/>
  <c r="AB37" i="1"/>
  <c r="AA37" i="1"/>
  <c r="Z37" i="1"/>
  <c r="Y37" i="1"/>
  <c r="W37" i="1"/>
  <c r="V37" i="1"/>
  <c r="U37" i="1"/>
  <c r="T37" i="1"/>
  <c r="S37" i="1"/>
  <c r="R37" i="1"/>
  <c r="Q37" i="1"/>
  <c r="P37" i="1"/>
  <c r="N37" i="1"/>
  <c r="M37" i="1"/>
  <c r="L37" i="1"/>
  <c r="K37" i="1"/>
  <c r="I37" i="1"/>
  <c r="H37" i="1"/>
  <c r="F37" i="1"/>
  <c r="E37" i="1"/>
  <c r="D37" i="1"/>
  <c r="AH27" i="1"/>
  <c r="AH13" i="1" s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S13" i="1" s="1"/>
  <c r="R27" i="1"/>
  <c r="R13" i="1" s="1"/>
  <c r="Q27" i="1"/>
  <c r="P27" i="1"/>
  <c r="O27" i="1"/>
  <c r="N27" i="1"/>
  <c r="M27" i="1"/>
  <c r="L27" i="1"/>
  <c r="K27" i="1"/>
  <c r="J27" i="1"/>
  <c r="I27" i="1"/>
  <c r="H27" i="1"/>
  <c r="H13" i="1" s="1"/>
  <c r="G27" i="1"/>
  <c r="G13" i="1" s="1"/>
  <c r="F27" i="1"/>
  <c r="E27" i="1"/>
  <c r="E13" i="1" s="1"/>
  <c r="D27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31" i="2" l="1"/>
  <c r="R31" i="2"/>
  <c r="S31" i="2"/>
  <c r="T31" i="2"/>
  <c r="U31" i="2"/>
  <c r="V31" i="2"/>
  <c r="W31" i="2"/>
  <c r="X31" i="2"/>
  <c r="Y31" i="2"/>
  <c r="Z31" i="2"/>
  <c r="Q32" i="2"/>
  <c r="R32" i="2"/>
  <c r="S32" i="2"/>
  <c r="T32" i="2"/>
  <c r="U32" i="2"/>
  <c r="V32" i="2"/>
  <c r="W32" i="2"/>
  <c r="X32" i="2"/>
  <c r="Y32" i="2"/>
  <c r="Z32" i="2"/>
  <c r="Q33" i="2"/>
  <c r="R33" i="2"/>
  <c r="S33" i="2"/>
  <c r="T33" i="2"/>
  <c r="U33" i="2"/>
  <c r="V33" i="2"/>
  <c r="W33" i="2"/>
  <c r="X33" i="2"/>
  <c r="Y33" i="2"/>
  <c r="Z33" i="2"/>
  <c r="Q34" i="2"/>
  <c r="R34" i="2"/>
  <c r="S34" i="2"/>
  <c r="T34" i="2"/>
  <c r="U34" i="2"/>
  <c r="V34" i="2"/>
  <c r="W34" i="2"/>
  <c r="X34" i="2"/>
  <c r="Y34" i="2"/>
  <c r="Z34" i="2"/>
  <c r="Q35" i="2"/>
  <c r="R35" i="2"/>
  <c r="S35" i="2"/>
  <c r="T35" i="2"/>
  <c r="U35" i="2"/>
  <c r="V35" i="2"/>
  <c r="W35" i="2"/>
  <c r="X35" i="2"/>
  <c r="Y35" i="2"/>
  <c r="Z35" i="2"/>
  <c r="Q36" i="2"/>
  <c r="R36" i="2"/>
  <c r="S36" i="2"/>
  <c r="T36" i="2"/>
  <c r="U36" i="2"/>
  <c r="V36" i="2"/>
  <c r="W36" i="2"/>
  <c r="X36" i="2"/>
  <c r="Y36" i="2"/>
  <c r="Z36" i="2"/>
  <c r="R30" i="2"/>
  <c r="S30" i="2"/>
  <c r="T30" i="2"/>
  <c r="U30" i="2"/>
  <c r="V30" i="2"/>
  <c r="W30" i="2"/>
  <c r="X30" i="2"/>
  <c r="Y30" i="2"/>
  <c r="Z30" i="2"/>
  <c r="Q24" i="2"/>
  <c r="R24" i="2"/>
  <c r="S24" i="2"/>
  <c r="T24" i="2"/>
  <c r="U24" i="2"/>
  <c r="V24" i="2"/>
  <c r="W24" i="2"/>
  <c r="X24" i="2"/>
  <c r="Y24" i="2"/>
  <c r="Z24" i="2"/>
  <c r="Q25" i="2"/>
  <c r="R25" i="2"/>
  <c r="S25" i="2"/>
  <c r="T25" i="2"/>
  <c r="U25" i="2"/>
  <c r="V25" i="2"/>
  <c r="W25" i="2"/>
  <c r="X25" i="2"/>
  <c r="Y25" i="2"/>
  <c r="Z25" i="2"/>
  <c r="Q26" i="2"/>
  <c r="R26" i="2"/>
  <c r="S26" i="2"/>
  <c r="T26" i="2"/>
  <c r="U26" i="2"/>
  <c r="V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R23" i="2"/>
  <c r="S23" i="2"/>
  <c r="T23" i="2"/>
  <c r="U23" i="2"/>
  <c r="V23" i="2"/>
  <c r="W23" i="2"/>
  <c r="X23" i="2"/>
  <c r="Y23" i="2"/>
  <c r="Z23" i="2"/>
  <c r="Q13" i="2"/>
  <c r="R13" i="2"/>
  <c r="S13" i="2"/>
  <c r="T13" i="2"/>
  <c r="U13" i="2"/>
  <c r="V13" i="2"/>
  <c r="W13" i="2"/>
  <c r="X13" i="2"/>
  <c r="Y13" i="2"/>
  <c r="Z13" i="2"/>
  <c r="Q14" i="2"/>
  <c r="R14" i="2"/>
  <c r="S14" i="2"/>
  <c r="T14" i="2"/>
  <c r="U14" i="2"/>
  <c r="V14" i="2"/>
  <c r="W14" i="2"/>
  <c r="X14" i="2"/>
  <c r="Y14" i="2"/>
  <c r="Z14" i="2"/>
  <c r="Q15" i="2"/>
  <c r="R15" i="2"/>
  <c r="S15" i="2"/>
  <c r="T15" i="2"/>
  <c r="U15" i="2"/>
  <c r="V15" i="2"/>
  <c r="W15" i="2"/>
  <c r="X15" i="2"/>
  <c r="Y15" i="2"/>
  <c r="Z15" i="2"/>
  <c r="Q17" i="2"/>
  <c r="R17" i="2"/>
  <c r="S17" i="2"/>
  <c r="T17" i="2"/>
  <c r="U17" i="2"/>
  <c r="V17" i="2"/>
  <c r="W17" i="2"/>
  <c r="X17" i="2"/>
  <c r="Y17" i="2"/>
  <c r="Z17" i="2"/>
  <c r="Q18" i="2"/>
  <c r="R18" i="2"/>
  <c r="S18" i="2"/>
  <c r="T18" i="2"/>
  <c r="U18" i="2"/>
  <c r="V18" i="2"/>
  <c r="W18" i="2"/>
  <c r="X18" i="2"/>
  <c r="Y18" i="2"/>
  <c r="Z18" i="2"/>
  <c r="Q19" i="2"/>
  <c r="R19" i="2"/>
  <c r="S19" i="2"/>
  <c r="T19" i="2"/>
  <c r="U19" i="2"/>
  <c r="V19" i="2"/>
  <c r="W19" i="2"/>
  <c r="X19" i="2"/>
  <c r="Y19" i="2"/>
  <c r="Z19" i="2"/>
  <c r="Q20" i="2"/>
  <c r="R20" i="2"/>
  <c r="S20" i="2"/>
  <c r="T20" i="2"/>
  <c r="U20" i="2"/>
  <c r="V20" i="2"/>
  <c r="W20" i="2"/>
  <c r="X20" i="2"/>
  <c r="Y20" i="2"/>
  <c r="Z20" i="2"/>
  <c r="Q21" i="2"/>
  <c r="R21" i="2"/>
  <c r="S21" i="2"/>
  <c r="T21" i="2"/>
  <c r="U21" i="2"/>
  <c r="V21" i="2"/>
  <c r="W21" i="2"/>
  <c r="X21" i="2"/>
  <c r="Y21" i="2"/>
  <c r="Z21" i="2"/>
  <c r="R12" i="2"/>
  <c r="S12" i="2"/>
  <c r="T12" i="2"/>
  <c r="U12" i="2"/>
  <c r="V12" i="2"/>
  <c r="W12" i="2"/>
  <c r="X12" i="2"/>
  <c r="Y12" i="2"/>
  <c r="Z12" i="2"/>
  <c r="Q6" i="2"/>
  <c r="R6" i="2"/>
  <c r="S6" i="2"/>
  <c r="T6" i="2"/>
  <c r="U6" i="2"/>
  <c r="V6" i="2"/>
  <c r="W6" i="2"/>
  <c r="X6" i="2"/>
  <c r="Y6" i="2"/>
  <c r="Z6" i="2"/>
  <c r="Q7" i="2"/>
  <c r="R7" i="2"/>
  <c r="S7" i="2"/>
  <c r="T7" i="2"/>
  <c r="U7" i="2"/>
  <c r="V7" i="2"/>
  <c r="W7" i="2"/>
  <c r="X7" i="2"/>
  <c r="Y7" i="2"/>
  <c r="Z7" i="2"/>
  <c r="Q8" i="2"/>
  <c r="R8" i="2"/>
  <c r="S8" i="2"/>
  <c r="T8" i="2"/>
  <c r="U8" i="2"/>
  <c r="V8" i="2"/>
  <c r="W8" i="2"/>
  <c r="X8" i="2"/>
  <c r="Y8" i="2"/>
  <c r="Z8" i="2"/>
  <c r="Q9" i="2"/>
  <c r="R9" i="2"/>
  <c r="S9" i="2"/>
  <c r="T9" i="2"/>
  <c r="U9" i="2"/>
  <c r="V9" i="2"/>
  <c r="W9" i="2"/>
  <c r="X9" i="2"/>
  <c r="Y9" i="2"/>
  <c r="Z9" i="2"/>
  <c r="Q10" i="2"/>
  <c r="R10" i="2"/>
  <c r="S10" i="2"/>
  <c r="T10" i="2"/>
  <c r="U10" i="2"/>
  <c r="V10" i="2"/>
  <c r="W10" i="2"/>
  <c r="X10" i="2"/>
  <c r="Y10" i="2"/>
  <c r="Z10" i="2"/>
  <c r="R5" i="2"/>
  <c r="S5" i="2"/>
  <c r="T5" i="2"/>
  <c r="U5" i="2"/>
  <c r="V5" i="2"/>
  <c r="W5" i="2"/>
  <c r="X5" i="2"/>
  <c r="Y5" i="2"/>
  <c r="Z5" i="2"/>
  <c r="D6" i="2" l="1"/>
  <c r="E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E9" i="2"/>
  <c r="F9" i="2"/>
  <c r="G9" i="2"/>
  <c r="H9" i="2"/>
  <c r="I9" i="2"/>
  <c r="J9" i="2"/>
  <c r="K9" i="2"/>
  <c r="L9" i="2"/>
  <c r="M9" i="2"/>
  <c r="N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E5" i="2"/>
  <c r="F5" i="2"/>
  <c r="G5" i="2"/>
  <c r="H5" i="2"/>
  <c r="I5" i="2"/>
  <c r="J5" i="2"/>
  <c r="K5" i="2"/>
  <c r="L5" i="2"/>
  <c r="M5" i="2"/>
  <c r="N5" i="2"/>
  <c r="O5" i="2"/>
  <c r="P5" i="2"/>
  <c r="Q5" i="2"/>
  <c r="D5" i="2"/>
  <c r="A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<sst xmlns="http://schemas.openxmlformats.org/spreadsheetml/2006/main" count="276" uniqueCount="160">
  <si>
    <t xml:space="preserve"> </t>
  </si>
  <si>
    <t>Alltagstauglichkeit</t>
  </si>
  <si>
    <t>CO2-Emissionen</t>
  </si>
  <si>
    <t>VW</t>
  </si>
  <si>
    <t>Otto</t>
  </si>
  <si>
    <t>Porsche</t>
  </si>
  <si>
    <t>911 GT3</t>
  </si>
  <si>
    <t>Twizy</t>
  </si>
  <si>
    <t>Renault</t>
  </si>
  <si>
    <t>Elektro</t>
  </si>
  <si>
    <t>-</t>
  </si>
  <si>
    <t>6,1 kWh</t>
  </si>
  <si>
    <t>fortwo coupé 1.0</t>
  </si>
  <si>
    <t>smart</t>
  </si>
  <si>
    <t>Mercedes</t>
  </si>
  <si>
    <t>Model S 75D</t>
  </si>
  <si>
    <t>Tesla</t>
  </si>
  <si>
    <t>75 kWh</t>
  </si>
  <si>
    <t>BMW</t>
  </si>
  <si>
    <t>X6 xDrive50i Steptronic F16</t>
  </si>
  <si>
    <t>RS6 Avant performance</t>
  </si>
  <si>
    <t>Audi</t>
  </si>
  <si>
    <t>Polo 1.0 TSI beats</t>
  </si>
  <si>
    <t>Golf 1.0 TSI Comfortline</t>
  </si>
  <si>
    <t>205/55R16</t>
  </si>
  <si>
    <t>195/55R16</t>
  </si>
  <si>
    <t>285/30R21</t>
  </si>
  <si>
    <t>255/50R19</t>
  </si>
  <si>
    <t>245/45R19</t>
  </si>
  <si>
    <t>245/50R18</t>
  </si>
  <si>
    <t>165/65R15 / 185/60R15</t>
  </si>
  <si>
    <t>125/80R13 / 145/80R13</t>
  </si>
  <si>
    <t>245/35R20 / 305/30R20</t>
  </si>
  <si>
    <t>T6 Multivan 2.0 TSI BMT Trendline</t>
  </si>
  <si>
    <t>215/65R16</t>
  </si>
  <si>
    <t>205/65R16</t>
  </si>
  <si>
    <t>i3 (94 Ah) (inkl. Range Extender)</t>
  </si>
  <si>
    <t>Elektro mit Range Extender</t>
  </si>
  <si>
    <t>27,2 kWh / 9</t>
  </si>
  <si>
    <t>155/70R19 / 175/60R19</t>
  </si>
  <si>
    <t>1er (118i)</t>
  </si>
  <si>
    <t>Ford</t>
  </si>
  <si>
    <t>245/35R20 / 325/30ZR20</t>
  </si>
  <si>
    <t>S 560 9G-TRONIC W222</t>
  </si>
  <si>
    <t>L104</t>
  </si>
  <si>
    <t>L105</t>
  </si>
  <si>
    <t>L103</t>
  </si>
  <si>
    <t>GT 2017</t>
  </si>
  <si>
    <t>Fiat</t>
  </si>
  <si>
    <t>500 1.2</t>
  </si>
  <si>
    <t>175/65R14</t>
  </si>
  <si>
    <t>Focus IV 1.0 EcoBoost</t>
  </si>
  <si>
    <t>205/60R16</t>
  </si>
  <si>
    <t>Octavia Combi 1.8 TSI</t>
  </si>
  <si>
    <t>Skoda</t>
  </si>
  <si>
    <t>205/55/R16</t>
  </si>
  <si>
    <t>A4 Avant 2.0 TFSI</t>
  </si>
  <si>
    <t>225/50R17</t>
  </si>
  <si>
    <t>Diesel</t>
  </si>
  <si>
    <t>E 220 d T-Modell (W213)</t>
  </si>
  <si>
    <t>225/55R17</t>
  </si>
  <si>
    <t>V90 T5 Momentum Automatic</t>
  </si>
  <si>
    <t>Volvo</t>
  </si>
  <si>
    <t>245/45R18</t>
  </si>
  <si>
    <t>i8 Coupé</t>
  </si>
  <si>
    <t>Hybrid</t>
  </si>
  <si>
    <t>195/50R20 / 215/45R20</t>
  </si>
  <si>
    <t>9,1 kWh / 30</t>
  </si>
  <si>
    <t>R8 Coupé V10</t>
  </si>
  <si>
    <t>Seat</t>
  </si>
  <si>
    <t>Alhambra 2.0 TDI</t>
  </si>
  <si>
    <t>245/35R19 / 295/35R19</t>
  </si>
  <si>
    <t xml:space="preserve">205/60R16 </t>
  </si>
  <si>
    <t>One First F-56 3-Türer</t>
  </si>
  <si>
    <t>Mini</t>
  </si>
  <si>
    <t>175/65R15</t>
  </si>
  <si>
    <t>Ateca 1.0 TSI Ecomotive</t>
  </si>
  <si>
    <t>215/55R17</t>
  </si>
  <si>
    <t>Cayenne</t>
  </si>
  <si>
    <t>255/55R19 / 275/50R19</t>
  </si>
  <si>
    <t>XJ 3.0 V6 Kompressor</t>
  </si>
  <si>
    <t>Jaguar</t>
  </si>
  <si>
    <t>245/45R19 / 275/40R19</t>
  </si>
  <si>
    <t>Bentley</t>
  </si>
  <si>
    <t>Mulsanne Speed</t>
  </si>
  <si>
    <t>265/45R20</t>
  </si>
  <si>
    <t>Ghost 6.6 V12</t>
  </si>
  <si>
    <t>Rolls-Royce</t>
  </si>
  <si>
    <t>255/45R20 / 285/40R20</t>
  </si>
  <si>
    <t>S 650 7G-TRONIC PLUS</t>
  </si>
  <si>
    <t>Mercedes Maybach</t>
  </si>
  <si>
    <t>NEFZ</t>
  </si>
  <si>
    <t>195/65R15</t>
  </si>
  <si>
    <t>Prius 1.8 Plug-In Hybrid Executive</t>
  </si>
  <si>
    <t>Toyota</t>
  </si>
  <si>
    <t>vgl [32, S.26]</t>
  </si>
  <si>
    <t>(total)</t>
  </si>
  <si>
    <t>Vehicle dynamics</t>
  </si>
  <si>
    <t>Costs</t>
  </si>
  <si>
    <t>Comfort</t>
  </si>
  <si>
    <t>Suitability</t>
  </si>
  <si>
    <t>Safety</t>
  </si>
  <si>
    <t>Design</t>
  </si>
  <si>
    <t>Weight</t>
  </si>
  <si>
    <t>Acceleration</t>
  </si>
  <si>
    <t>Top speed</t>
  </si>
  <si>
    <t>Turning cycle</t>
  </si>
  <si>
    <t>Asset Costs</t>
  </si>
  <si>
    <t>Consumption</t>
  </si>
  <si>
    <t>Headroom front</t>
  </si>
  <si>
    <t>Legroom rear</t>
  </si>
  <si>
    <t>Headroom rear</t>
  </si>
  <si>
    <t>Acoustics</t>
  </si>
  <si>
    <t>Trunk volume</t>
  </si>
  <si>
    <t>Payload</t>
  </si>
  <si>
    <t>Number of seats</t>
  </si>
  <si>
    <t>Range</t>
  </si>
  <si>
    <t>Charging time</t>
  </si>
  <si>
    <t>Tank size</t>
  </si>
  <si>
    <t>Overhang front</t>
  </si>
  <si>
    <t>Overhang rear</t>
  </si>
  <si>
    <t>Wheelbase</t>
  </si>
  <si>
    <t>Ratio Height/Width</t>
  </si>
  <si>
    <t>Wheel diameter</t>
  </si>
  <si>
    <t>Ratio Length/Heigth</t>
  </si>
  <si>
    <t>Climbing ability</t>
  </si>
  <si>
    <t>Vehicle Dynamics</t>
  </si>
  <si>
    <t>kW</t>
  </si>
  <si>
    <t>PS</t>
  </si>
  <si>
    <t>Power</t>
  </si>
  <si>
    <t>Rotational speed at max power</t>
  </si>
  <si>
    <t>1/min</t>
  </si>
  <si>
    <t>Torque</t>
  </si>
  <si>
    <t>N</t>
  </si>
  <si>
    <t xml:space="preserve">Rotational speed at max torque </t>
  </si>
  <si>
    <t>s</t>
  </si>
  <si>
    <t>km/h</t>
  </si>
  <si>
    <t>m</t>
  </si>
  <si>
    <t>Length</t>
  </si>
  <si>
    <t>Width</t>
  </si>
  <si>
    <t>Height</t>
  </si>
  <si>
    <t>mm</t>
  </si>
  <si>
    <t>Wheel specifications</t>
  </si>
  <si>
    <t>Dimensions</t>
  </si>
  <si>
    <t>%</t>
  </si>
  <si>
    <t>dB</t>
  </si>
  <si>
    <t>l</t>
  </si>
  <si>
    <t>km</t>
  </si>
  <si>
    <t>kg</t>
  </si>
  <si>
    <t>l or kWh</t>
  </si>
  <si>
    <t>Consumption ICEV</t>
  </si>
  <si>
    <t>l/100km</t>
  </si>
  <si>
    <t>euro</t>
  </si>
  <si>
    <t>Consumption BEV</t>
  </si>
  <si>
    <t>kWh/100km</t>
  </si>
  <si>
    <t>Model</t>
  </si>
  <si>
    <t>Manufacturer</t>
  </si>
  <si>
    <t>g</t>
  </si>
  <si>
    <t>T6 Transporter 2.0 TSI BMT Normal roof</t>
  </si>
  <si>
    <t>Lateral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</si>
</sst>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baseColWidth="10" defaultRowHeight="14.4" x14ac:dyDescent="0.3"/>
  <cols>
    <col min="1" max="1" width="25.44140625" bestFit="1" customWidth="1"/>
    <col min="4" max="6" width="12.5546875" bestFit="1" customWidth="1"/>
    <col min="34" max="34" width="30.5546875" bestFit="1" customWidth="1"/>
  </cols>
  <sheetData>
    <row r="1" spans="1:34" x14ac:dyDescent="0.3">
      <c r="A1" t="s">
        <v>155</v>
      </c>
      <c r="D1" t="s">
        <v>158</v>
      </c>
      <c r="E1" t="s">
        <v>33</v>
      </c>
      <c r="F1" t="s">
        <v>6</v>
      </c>
      <c r="G1" t="s">
        <v>7</v>
      </c>
      <c r="H1" t="s">
        <v>12</v>
      </c>
      <c r="I1" t="s">
        <v>43</v>
      </c>
      <c r="J1" t="s">
        <v>15</v>
      </c>
      <c r="K1" t="s">
        <v>19</v>
      </c>
      <c r="L1" t="s">
        <v>20</v>
      </c>
      <c r="M1" t="s">
        <v>22</v>
      </c>
      <c r="N1" t="s">
        <v>23</v>
      </c>
      <c r="O1" t="s">
        <v>36</v>
      </c>
      <c r="P1" t="s">
        <v>40</v>
      </c>
      <c r="Q1" t="s">
        <v>47</v>
      </c>
      <c r="R1" t="s">
        <v>49</v>
      </c>
      <c r="S1" t="s">
        <v>51</v>
      </c>
      <c r="T1" t="s">
        <v>53</v>
      </c>
      <c r="U1" t="s">
        <v>56</v>
      </c>
      <c r="V1" t="s">
        <v>59</v>
      </c>
      <c r="W1" t="s">
        <v>61</v>
      </c>
      <c r="X1" t="s">
        <v>64</v>
      </c>
      <c r="Y1" t="s">
        <v>68</v>
      </c>
      <c r="Z1" t="s">
        <v>70</v>
      </c>
      <c r="AA1" t="s">
        <v>73</v>
      </c>
      <c r="AB1" t="s">
        <v>76</v>
      </c>
      <c r="AC1" t="s">
        <v>78</v>
      </c>
      <c r="AD1" t="s">
        <v>80</v>
      </c>
      <c r="AE1" t="s">
        <v>84</v>
      </c>
      <c r="AF1" t="s">
        <v>86</v>
      </c>
      <c r="AG1" s="9" t="s">
        <v>89</v>
      </c>
      <c r="AH1" s="9" t="s">
        <v>93</v>
      </c>
    </row>
    <row r="2" spans="1:34" x14ac:dyDescent="0.3">
      <c r="A2" t="s">
        <v>156</v>
      </c>
      <c r="D2" t="s">
        <v>3</v>
      </c>
      <c r="E2" t="s">
        <v>3</v>
      </c>
      <c r="F2" t="s">
        <v>5</v>
      </c>
      <c r="G2" t="s">
        <v>8</v>
      </c>
      <c r="H2" t="s">
        <v>13</v>
      </c>
      <c r="I2" t="s">
        <v>14</v>
      </c>
      <c r="J2" t="s">
        <v>16</v>
      </c>
      <c r="K2" t="s">
        <v>18</v>
      </c>
      <c r="L2" t="s">
        <v>21</v>
      </c>
      <c r="M2" t="s">
        <v>3</v>
      </c>
      <c r="N2" t="s">
        <v>3</v>
      </c>
      <c r="O2" t="s">
        <v>18</v>
      </c>
      <c r="P2" t="s">
        <v>18</v>
      </c>
      <c r="Q2" t="s">
        <v>41</v>
      </c>
      <c r="R2" t="s">
        <v>48</v>
      </c>
      <c r="S2" t="s">
        <v>41</v>
      </c>
      <c r="T2" t="s">
        <v>54</v>
      </c>
      <c r="U2" t="s">
        <v>21</v>
      </c>
      <c r="V2" t="s">
        <v>14</v>
      </c>
      <c r="W2" t="s">
        <v>62</v>
      </c>
      <c r="X2" t="s">
        <v>18</v>
      </c>
      <c r="Y2" t="s">
        <v>21</v>
      </c>
      <c r="Z2" t="s">
        <v>69</v>
      </c>
      <c r="AA2" t="s">
        <v>74</v>
      </c>
      <c r="AB2" t="s">
        <v>69</v>
      </c>
      <c r="AC2" t="s">
        <v>5</v>
      </c>
      <c r="AD2" t="s">
        <v>81</v>
      </c>
      <c r="AE2" t="s">
        <v>83</v>
      </c>
      <c r="AF2" t="s">
        <v>87</v>
      </c>
      <c r="AG2" t="s">
        <v>90</v>
      </c>
      <c r="AH2" t="s">
        <v>94</v>
      </c>
    </row>
    <row r="3" spans="1:34" x14ac:dyDescent="0.3">
      <c r="B3" t="s">
        <v>0</v>
      </c>
    </row>
    <row r="5" spans="1:34" x14ac:dyDescent="0.3">
      <c r="A5" s="1" t="s">
        <v>126</v>
      </c>
      <c r="D5" t="s">
        <v>4</v>
      </c>
      <c r="E5" t="s">
        <v>4</v>
      </c>
      <c r="F5" t="s">
        <v>4</v>
      </c>
      <c r="G5" t="s">
        <v>9</v>
      </c>
      <c r="H5" t="s">
        <v>4</v>
      </c>
      <c r="I5" t="s">
        <v>4</v>
      </c>
      <c r="J5" t="s">
        <v>9</v>
      </c>
      <c r="K5" t="s">
        <v>4</v>
      </c>
      <c r="L5" t="s">
        <v>4</v>
      </c>
      <c r="M5" t="s">
        <v>4</v>
      </c>
      <c r="N5" t="s">
        <v>4</v>
      </c>
      <c r="O5" t="s">
        <v>37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58</v>
      </c>
      <c r="W5" t="s">
        <v>4</v>
      </c>
      <c r="X5" t="s">
        <v>65</v>
      </c>
      <c r="Y5" t="s">
        <v>4</v>
      </c>
      <c r="Z5" t="s">
        <v>58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65</v>
      </c>
    </row>
    <row r="6" spans="1:34" x14ac:dyDescent="0.3">
      <c r="A6" t="s">
        <v>129</v>
      </c>
      <c r="B6" t="s">
        <v>127</v>
      </c>
      <c r="D6">
        <v>110</v>
      </c>
      <c r="E6">
        <v>110</v>
      </c>
      <c r="F6">
        <v>368</v>
      </c>
      <c r="G6">
        <v>4</v>
      </c>
      <c r="H6">
        <v>52</v>
      </c>
      <c r="I6">
        <v>336</v>
      </c>
      <c r="J6">
        <v>315</v>
      </c>
      <c r="K6">
        <v>330</v>
      </c>
      <c r="L6">
        <v>445</v>
      </c>
      <c r="M6">
        <v>70</v>
      </c>
      <c r="N6">
        <v>63</v>
      </c>
      <c r="O6">
        <v>125</v>
      </c>
      <c r="P6">
        <v>100</v>
      </c>
      <c r="Q6">
        <v>475</v>
      </c>
      <c r="R6">
        <v>51</v>
      </c>
      <c r="S6">
        <v>74</v>
      </c>
      <c r="T6">
        <v>132</v>
      </c>
      <c r="U6">
        <v>185</v>
      </c>
      <c r="V6">
        <v>143</v>
      </c>
      <c r="W6">
        <v>184</v>
      </c>
      <c r="X6">
        <v>275</v>
      </c>
      <c r="Y6">
        <v>397</v>
      </c>
      <c r="Z6">
        <v>110</v>
      </c>
      <c r="AA6">
        <v>55</v>
      </c>
      <c r="AB6">
        <v>85</v>
      </c>
      <c r="AC6">
        <v>250</v>
      </c>
      <c r="AD6">
        <v>250</v>
      </c>
      <c r="AE6">
        <v>395</v>
      </c>
      <c r="AF6">
        <v>450</v>
      </c>
      <c r="AG6">
        <v>463</v>
      </c>
      <c r="AH6">
        <v>90</v>
      </c>
    </row>
    <row r="7" spans="1:34" x14ac:dyDescent="0.3">
      <c r="A7" t="s">
        <v>129</v>
      </c>
      <c r="B7" t="s">
        <v>128</v>
      </c>
      <c r="D7">
        <v>150</v>
      </c>
      <c r="E7">
        <v>150</v>
      </c>
      <c r="F7">
        <v>500</v>
      </c>
      <c r="G7">
        <v>5</v>
      </c>
      <c r="H7">
        <v>71</v>
      </c>
      <c r="I7">
        <v>457</v>
      </c>
      <c r="J7">
        <v>428</v>
      </c>
      <c r="K7">
        <v>450</v>
      </c>
      <c r="L7">
        <v>605</v>
      </c>
      <c r="M7">
        <v>95</v>
      </c>
      <c r="N7">
        <v>85</v>
      </c>
      <c r="O7">
        <v>170</v>
      </c>
      <c r="P7">
        <v>136</v>
      </c>
      <c r="Q7">
        <v>647</v>
      </c>
      <c r="R7">
        <v>69</v>
      </c>
      <c r="S7">
        <v>100</v>
      </c>
      <c r="T7">
        <v>180</v>
      </c>
      <c r="U7">
        <v>252</v>
      </c>
      <c r="V7">
        <v>194</v>
      </c>
      <c r="W7">
        <v>250</v>
      </c>
      <c r="X7">
        <v>374</v>
      </c>
      <c r="Y7">
        <v>540</v>
      </c>
      <c r="Z7">
        <v>150</v>
      </c>
      <c r="AA7">
        <v>75</v>
      </c>
      <c r="AB7">
        <v>115</v>
      </c>
      <c r="AC7">
        <v>340</v>
      </c>
      <c r="AD7">
        <v>340</v>
      </c>
      <c r="AE7">
        <v>537</v>
      </c>
      <c r="AF7">
        <v>612</v>
      </c>
      <c r="AG7">
        <v>630</v>
      </c>
      <c r="AH7">
        <v>122</v>
      </c>
    </row>
    <row r="8" spans="1:34" x14ac:dyDescent="0.3">
      <c r="A8" t="s">
        <v>130</v>
      </c>
      <c r="B8" t="s">
        <v>131</v>
      </c>
      <c r="D8">
        <v>3750</v>
      </c>
      <c r="E8">
        <v>3750</v>
      </c>
      <c r="F8">
        <v>8250</v>
      </c>
      <c r="G8" s="8" t="s">
        <v>10</v>
      </c>
      <c r="H8">
        <v>6000</v>
      </c>
      <c r="I8">
        <v>5900</v>
      </c>
      <c r="J8" t="s">
        <v>10</v>
      </c>
      <c r="K8">
        <v>5500</v>
      </c>
      <c r="L8">
        <v>6100</v>
      </c>
      <c r="M8">
        <v>5000</v>
      </c>
      <c r="N8">
        <v>4300</v>
      </c>
      <c r="O8">
        <v>4800</v>
      </c>
      <c r="P8">
        <v>4400</v>
      </c>
      <c r="Q8">
        <v>6250</v>
      </c>
      <c r="R8">
        <v>5500</v>
      </c>
      <c r="S8">
        <v>4500</v>
      </c>
      <c r="T8">
        <v>5100</v>
      </c>
      <c r="U8">
        <v>5000</v>
      </c>
      <c r="V8">
        <v>3800</v>
      </c>
      <c r="W8">
        <v>5500</v>
      </c>
      <c r="X8">
        <v>5800</v>
      </c>
      <c r="Y8">
        <v>7800</v>
      </c>
      <c r="Z8">
        <v>3500</v>
      </c>
      <c r="AA8">
        <v>3500</v>
      </c>
      <c r="AB8">
        <v>5000</v>
      </c>
      <c r="AC8">
        <v>5300</v>
      </c>
      <c r="AD8">
        <v>6500</v>
      </c>
      <c r="AE8">
        <v>4000</v>
      </c>
      <c r="AF8">
        <v>5250</v>
      </c>
      <c r="AG8">
        <v>4800</v>
      </c>
      <c r="AH8">
        <v>5200</v>
      </c>
    </row>
    <row r="9" spans="1:34" x14ac:dyDescent="0.3">
      <c r="A9" t="s">
        <v>132</v>
      </c>
      <c r="B9" t="s">
        <v>133</v>
      </c>
      <c r="D9">
        <v>280</v>
      </c>
      <c r="E9">
        <v>280</v>
      </c>
      <c r="F9">
        <v>460</v>
      </c>
      <c r="G9" s="8">
        <v>33</v>
      </c>
      <c r="H9">
        <v>91</v>
      </c>
      <c r="I9">
        <v>520</v>
      </c>
      <c r="J9">
        <v>660</v>
      </c>
      <c r="K9">
        <v>650</v>
      </c>
      <c r="L9">
        <v>700</v>
      </c>
      <c r="M9">
        <v>175</v>
      </c>
      <c r="N9">
        <v>175</v>
      </c>
      <c r="O9">
        <v>250</v>
      </c>
      <c r="P9">
        <v>220</v>
      </c>
      <c r="Q9">
        <v>746</v>
      </c>
      <c r="R9">
        <v>102</v>
      </c>
      <c r="S9">
        <v>170</v>
      </c>
      <c r="T9">
        <v>250</v>
      </c>
      <c r="U9">
        <v>370</v>
      </c>
      <c r="V9">
        <v>400</v>
      </c>
      <c r="W9">
        <v>350</v>
      </c>
      <c r="X9">
        <v>570</v>
      </c>
      <c r="Y9">
        <v>540</v>
      </c>
      <c r="Z9">
        <v>340</v>
      </c>
      <c r="AA9">
        <v>160</v>
      </c>
      <c r="AB9">
        <v>200</v>
      </c>
      <c r="AC9">
        <v>450</v>
      </c>
      <c r="AD9">
        <v>450</v>
      </c>
      <c r="AE9">
        <v>1100</v>
      </c>
      <c r="AF9">
        <v>840</v>
      </c>
      <c r="AG9">
        <v>1000</v>
      </c>
      <c r="AH9">
        <v>142</v>
      </c>
    </row>
    <row r="10" spans="1:34" x14ac:dyDescent="0.3">
      <c r="A10" t="s">
        <v>134</v>
      </c>
      <c r="B10" t="s">
        <v>131</v>
      </c>
      <c r="D10">
        <v>1500</v>
      </c>
      <c r="E10">
        <v>1500</v>
      </c>
      <c r="F10">
        <v>6250</v>
      </c>
      <c r="G10" s="8" t="s">
        <v>10</v>
      </c>
      <c r="H10">
        <v>2850</v>
      </c>
      <c r="I10">
        <v>1800</v>
      </c>
      <c r="J10" t="s">
        <v>10</v>
      </c>
      <c r="K10">
        <v>2000</v>
      </c>
      <c r="L10">
        <v>1750</v>
      </c>
      <c r="M10">
        <v>2000</v>
      </c>
      <c r="N10">
        <v>2000</v>
      </c>
      <c r="O10" t="s">
        <v>10</v>
      </c>
      <c r="P10">
        <v>1250</v>
      </c>
      <c r="Q10">
        <v>5900</v>
      </c>
      <c r="R10">
        <v>3000</v>
      </c>
      <c r="S10">
        <v>1400</v>
      </c>
      <c r="T10">
        <v>1250</v>
      </c>
      <c r="U10">
        <v>1600</v>
      </c>
      <c r="V10">
        <v>1600</v>
      </c>
      <c r="W10">
        <v>1800</v>
      </c>
      <c r="X10">
        <v>3700</v>
      </c>
      <c r="Y10">
        <v>6500</v>
      </c>
      <c r="Z10">
        <v>1750</v>
      </c>
      <c r="AA10">
        <v>1250</v>
      </c>
      <c r="AB10">
        <v>2000</v>
      </c>
      <c r="AC10">
        <v>1340</v>
      </c>
      <c r="AD10">
        <v>3500</v>
      </c>
      <c r="AE10">
        <v>1750</v>
      </c>
      <c r="AF10">
        <v>1650</v>
      </c>
      <c r="AG10">
        <v>2300</v>
      </c>
      <c r="AH10">
        <v>3600</v>
      </c>
    </row>
    <row r="11" spans="1:34" x14ac:dyDescent="0.3">
      <c r="A11" t="s">
        <v>104</v>
      </c>
      <c r="B11" t="s">
        <v>135</v>
      </c>
      <c r="D11" s="2">
        <v>11.5</v>
      </c>
      <c r="E11" s="2">
        <v>12.5</v>
      </c>
      <c r="F11">
        <v>3.9</v>
      </c>
      <c r="G11" s="8" t="s">
        <v>10</v>
      </c>
      <c r="H11">
        <v>14.4</v>
      </c>
      <c r="I11">
        <v>4.8</v>
      </c>
      <c r="J11">
        <v>4.4000000000000004</v>
      </c>
      <c r="K11">
        <v>4.8</v>
      </c>
      <c r="L11">
        <v>3.7</v>
      </c>
      <c r="M11">
        <v>10.8</v>
      </c>
      <c r="N11">
        <v>11.9</v>
      </c>
      <c r="O11">
        <v>8.1</v>
      </c>
      <c r="P11">
        <v>8.5</v>
      </c>
      <c r="Q11">
        <v>2.8</v>
      </c>
      <c r="R11">
        <v>12.9</v>
      </c>
      <c r="S11">
        <v>12.1</v>
      </c>
      <c r="T11">
        <v>7.2</v>
      </c>
      <c r="U11">
        <v>6.5</v>
      </c>
      <c r="V11">
        <v>7.7</v>
      </c>
      <c r="W11">
        <v>7</v>
      </c>
      <c r="X11">
        <v>4.7</v>
      </c>
      <c r="Y11">
        <v>3.5</v>
      </c>
      <c r="Z11">
        <v>10.3</v>
      </c>
      <c r="AA11">
        <v>12.8</v>
      </c>
      <c r="AB11">
        <v>11</v>
      </c>
      <c r="AC11">
        <v>6.2</v>
      </c>
      <c r="AD11">
        <v>6.4</v>
      </c>
      <c r="AE11">
        <v>4.9000000000000004</v>
      </c>
      <c r="AF11">
        <v>4.8</v>
      </c>
      <c r="AG11">
        <v>4.7</v>
      </c>
      <c r="AH11">
        <v>11.1</v>
      </c>
    </row>
    <row r="12" spans="1:34" x14ac:dyDescent="0.3">
      <c r="A12" t="s">
        <v>105</v>
      </c>
      <c r="B12" t="s">
        <v>136</v>
      </c>
      <c r="D12">
        <v>182</v>
      </c>
      <c r="E12">
        <v>182</v>
      </c>
      <c r="F12">
        <v>320</v>
      </c>
      <c r="G12">
        <v>45</v>
      </c>
      <c r="H12">
        <v>151</v>
      </c>
      <c r="I12">
        <v>250</v>
      </c>
      <c r="J12">
        <v>225</v>
      </c>
      <c r="K12">
        <v>250</v>
      </c>
      <c r="L12">
        <v>250</v>
      </c>
      <c r="M12">
        <v>187</v>
      </c>
      <c r="N12">
        <v>180</v>
      </c>
      <c r="O12">
        <v>150</v>
      </c>
      <c r="P12">
        <v>210</v>
      </c>
      <c r="Q12">
        <v>347</v>
      </c>
      <c r="R12">
        <v>160</v>
      </c>
      <c r="S12">
        <v>186</v>
      </c>
      <c r="T12">
        <v>229</v>
      </c>
      <c r="U12">
        <v>250</v>
      </c>
      <c r="V12">
        <v>235</v>
      </c>
      <c r="W12">
        <v>230</v>
      </c>
      <c r="X12">
        <v>250</v>
      </c>
      <c r="Y12">
        <v>320</v>
      </c>
      <c r="Z12">
        <v>198</v>
      </c>
      <c r="AA12">
        <v>175</v>
      </c>
      <c r="AB12">
        <v>183</v>
      </c>
      <c r="AC12">
        <v>245</v>
      </c>
      <c r="AD12">
        <v>250</v>
      </c>
      <c r="AE12">
        <v>305</v>
      </c>
      <c r="AF12">
        <v>250</v>
      </c>
      <c r="AG12">
        <v>250</v>
      </c>
      <c r="AH12">
        <v>162</v>
      </c>
    </row>
    <row r="13" spans="1:34" x14ac:dyDescent="0.3">
      <c r="A13" t="s">
        <v>125</v>
      </c>
      <c r="B13" t="s">
        <v>144</v>
      </c>
      <c r="D13">
        <f>TAN(ASIN((2*D9*12*0.95)/(9.81*(D40+D44)*D27*0.001)-0.012))*100</f>
        <v>31.678579993627782</v>
      </c>
      <c r="E13">
        <f t="shared" ref="E13:AH13" si="0">TAN(ASIN((2*E9*12*0.95)/(9.81*(E40+E44)*E27*0.001)-0.012))*100</f>
        <v>31.940115095901511</v>
      </c>
      <c r="F13">
        <f>(0.5*0.9-0.012)/(1+(0.26-0.04*F44/1000)*0.9)*100</f>
        <v>37.105059842498342</v>
      </c>
      <c r="G13">
        <f t="shared" si="0"/>
        <v>20.325088246375802</v>
      </c>
      <c r="H13">
        <f t="shared" si="0"/>
        <v>31.084607874845897</v>
      </c>
      <c r="I13">
        <f>(0.5*0.9-0.012)/(1+(0.26-0.04*I44/1000)*0.9)*100</f>
        <v>37.705313177920871</v>
      </c>
      <c r="J13">
        <f>(0.5*0.9-0.012)/(1+(0.26-0.04*J44/1000)*0.9)*100</f>
        <v>37.908555562864152</v>
      </c>
      <c r="K13">
        <f>(0.5*0.9-0.012)/(1+(0.26-0.04*K44/1000)*0.9)*100</f>
        <v>37.981928233233319</v>
      </c>
      <c r="L13">
        <f>(0.5*0.9-0.012)/(1+(0.26-0.04*L44/1000)*0.9)*100</f>
        <v>37.722849022478684</v>
      </c>
      <c r="M13">
        <f t="shared" ref="M13:Q13" si="1">(0.5*0.9-0.012)/(1+(0.26-0.04*M44/1000)*0.9)*100</f>
        <v>36.720937641476212</v>
      </c>
      <c r="N13">
        <f t="shared" si="1"/>
        <v>36.788668418188045</v>
      </c>
      <c r="O13">
        <f t="shared" si="1"/>
        <v>37.050822223726058</v>
      </c>
      <c r="P13">
        <f t="shared" si="1"/>
        <v>36.977627691008863</v>
      </c>
      <c r="Q13">
        <f t="shared" si="1"/>
        <v>36.988869559342646</v>
      </c>
      <c r="R13">
        <f t="shared" si="0"/>
        <v>31.395454815284847</v>
      </c>
      <c r="S13">
        <f t="shared" si="0"/>
        <v>33.128848061364522</v>
      </c>
      <c r="T13">
        <f>(0.5*0.9-0.012)/(1+(0.26-0.04*T44/1000)*0.9)*100</f>
        <v>36.938334907569832</v>
      </c>
      <c r="U13">
        <f t="shared" ref="U13:AG13" si="2">(0.5*0.9-0.012)/(1+(0.26-0.04*U44/1000)*0.9)*100</f>
        <v>37.203771341204451</v>
      </c>
      <c r="V13">
        <f t="shared" si="2"/>
        <v>37.438457330415751</v>
      </c>
      <c r="W13">
        <f t="shared" si="2"/>
        <v>37.53200503168798</v>
      </c>
      <c r="X13">
        <f t="shared" si="2"/>
        <v>37.243631169007855</v>
      </c>
      <c r="Y13">
        <f t="shared" si="2"/>
        <v>37.363724770955251</v>
      </c>
      <c r="Z13">
        <f t="shared" si="2"/>
        <v>37.453439730745686</v>
      </c>
      <c r="AA13">
        <f t="shared" si="2"/>
        <v>36.765323081572006</v>
      </c>
      <c r="AB13">
        <f t="shared" si="2"/>
        <v>36.871169775742473</v>
      </c>
      <c r="AC13">
        <f t="shared" si="2"/>
        <v>37.676122972112793</v>
      </c>
      <c r="AD13">
        <f t="shared" si="2"/>
        <v>37.536636785904051</v>
      </c>
      <c r="AE13">
        <f t="shared" si="2"/>
        <v>38.510911424903718</v>
      </c>
      <c r="AF13">
        <f t="shared" si="2"/>
        <v>38.118777414189239</v>
      </c>
      <c r="AG13">
        <f t="shared" si="2"/>
        <v>38.118777414189239</v>
      </c>
      <c r="AH13">
        <f t="shared" si="0"/>
        <v>27.862383176528226</v>
      </c>
    </row>
    <row r="14" spans="1:34" x14ac:dyDescent="0.3">
      <c r="A14" t="s">
        <v>159</v>
      </c>
      <c r="B14" t="s">
        <v>157</v>
      </c>
      <c r="D14">
        <v>1.04</v>
      </c>
      <c r="E14">
        <v>1.04</v>
      </c>
      <c r="F14">
        <v>1.75</v>
      </c>
      <c r="G14">
        <v>1.19</v>
      </c>
      <c r="H14">
        <v>1.26</v>
      </c>
      <c r="I14">
        <v>1.39</v>
      </c>
      <c r="J14">
        <v>1.83</v>
      </c>
      <c r="K14">
        <v>1.1399999999999999</v>
      </c>
      <c r="L14">
        <v>1.51</v>
      </c>
      <c r="M14">
        <v>1.28</v>
      </c>
      <c r="N14">
        <v>1.39</v>
      </c>
      <c r="O14">
        <v>1.36</v>
      </c>
      <c r="P14">
        <v>1.41</v>
      </c>
      <c r="Q14">
        <v>1.75</v>
      </c>
      <c r="R14">
        <v>1.28</v>
      </c>
      <c r="S14">
        <v>1.44</v>
      </c>
      <c r="T14">
        <v>1.39</v>
      </c>
      <c r="U14">
        <v>1.46</v>
      </c>
      <c r="V14">
        <v>1.45</v>
      </c>
      <c r="W14">
        <v>1.47</v>
      </c>
      <c r="X14">
        <v>1.65</v>
      </c>
      <c r="Y14">
        <v>1.71</v>
      </c>
      <c r="Z14">
        <v>1.29</v>
      </c>
      <c r="AA14">
        <v>1.35</v>
      </c>
      <c r="AB14">
        <v>1.26</v>
      </c>
      <c r="AC14">
        <v>1.2</v>
      </c>
      <c r="AD14">
        <v>1.45</v>
      </c>
      <c r="AE14">
        <v>1.35</v>
      </c>
      <c r="AF14">
        <v>1.35</v>
      </c>
      <c r="AG14">
        <v>1.36</v>
      </c>
      <c r="AH14">
        <v>1.35</v>
      </c>
    </row>
    <row r="15" spans="1:34" x14ac:dyDescent="0.3">
      <c r="A15" t="s">
        <v>106</v>
      </c>
      <c r="B15" t="s">
        <v>137</v>
      </c>
      <c r="D15">
        <v>11.9</v>
      </c>
      <c r="E15">
        <v>11.9</v>
      </c>
      <c r="F15">
        <v>11.1</v>
      </c>
      <c r="G15">
        <v>3.4</v>
      </c>
      <c r="H15">
        <v>6.95</v>
      </c>
      <c r="I15">
        <v>11.9</v>
      </c>
      <c r="J15">
        <v>11.8</v>
      </c>
      <c r="K15">
        <v>12.8</v>
      </c>
      <c r="L15">
        <v>11.9</v>
      </c>
      <c r="M15">
        <v>10.6</v>
      </c>
      <c r="N15">
        <v>10.9</v>
      </c>
      <c r="O15">
        <v>9.86</v>
      </c>
      <c r="P15">
        <v>10.9</v>
      </c>
      <c r="Q15" s="8">
        <v>12.2</v>
      </c>
      <c r="R15">
        <v>9.3000000000000007</v>
      </c>
      <c r="S15">
        <v>10.6</v>
      </c>
      <c r="T15">
        <v>10.6</v>
      </c>
      <c r="U15">
        <v>11.6</v>
      </c>
      <c r="V15">
        <v>11.6</v>
      </c>
      <c r="W15">
        <v>11.4</v>
      </c>
      <c r="X15">
        <v>12.3</v>
      </c>
      <c r="Y15">
        <v>11.2</v>
      </c>
      <c r="Z15">
        <v>11.9</v>
      </c>
      <c r="AA15">
        <v>10.8</v>
      </c>
      <c r="AB15">
        <v>10.9</v>
      </c>
      <c r="AC15">
        <v>12.1</v>
      </c>
      <c r="AD15">
        <v>12.4</v>
      </c>
      <c r="AE15">
        <v>12.6</v>
      </c>
      <c r="AF15">
        <v>13.4</v>
      </c>
      <c r="AG15">
        <v>12.9</v>
      </c>
      <c r="AH15">
        <v>10.199999999999999</v>
      </c>
    </row>
    <row r="16" spans="1:34" x14ac:dyDescent="0.3">
      <c r="H16" s="10"/>
      <c r="K16" t="s">
        <v>95</v>
      </c>
    </row>
    <row r="17" spans="1:34" x14ac:dyDescent="0.3">
      <c r="A17" s="1" t="s">
        <v>143</v>
      </c>
    </row>
    <row r="18" spans="1:34" x14ac:dyDescent="0.3">
      <c r="A18" t="s">
        <v>138</v>
      </c>
      <c r="B18" t="s">
        <v>141</v>
      </c>
      <c r="C18" t="s">
        <v>46</v>
      </c>
      <c r="D18">
        <v>4904</v>
      </c>
      <c r="E18">
        <v>4904</v>
      </c>
      <c r="F18">
        <v>4562</v>
      </c>
      <c r="G18">
        <v>2337</v>
      </c>
      <c r="H18">
        <v>2695</v>
      </c>
      <c r="I18">
        <v>5125</v>
      </c>
      <c r="J18">
        <v>4979</v>
      </c>
      <c r="K18">
        <v>4909</v>
      </c>
      <c r="L18">
        <v>4979</v>
      </c>
      <c r="M18">
        <v>4053</v>
      </c>
      <c r="N18">
        <v>4258</v>
      </c>
      <c r="O18">
        <v>4011</v>
      </c>
      <c r="P18">
        <v>4329</v>
      </c>
      <c r="Q18">
        <v>4779</v>
      </c>
      <c r="R18">
        <v>3571</v>
      </c>
      <c r="S18">
        <v>4378</v>
      </c>
      <c r="T18">
        <v>4667</v>
      </c>
      <c r="U18">
        <v>4725</v>
      </c>
      <c r="V18">
        <v>4933</v>
      </c>
      <c r="W18">
        <v>4936</v>
      </c>
      <c r="X18">
        <v>4689</v>
      </c>
      <c r="Y18">
        <v>4426</v>
      </c>
      <c r="Z18">
        <v>4854</v>
      </c>
      <c r="AA18">
        <v>3821</v>
      </c>
      <c r="AB18">
        <v>4363</v>
      </c>
      <c r="AC18">
        <v>4918</v>
      </c>
      <c r="AD18">
        <v>5130</v>
      </c>
      <c r="AE18">
        <v>5575</v>
      </c>
      <c r="AF18">
        <v>5457</v>
      </c>
      <c r="AG18">
        <v>5462</v>
      </c>
      <c r="AH18">
        <v>4645</v>
      </c>
    </row>
    <row r="19" spans="1:34" x14ac:dyDescent="0.3">
      <c r="A19" t="s">
        <v>139</v>
      </c>
      <c r="B19" t="s">
        <v>141</v>
      </c>
      <c r="D19">
        <v>1904</v>
      </c>
      <c r="E19">
        <v>1904</v>
      </c>
      <c r="F19">
        <v>1852</v>
      </c>
      <c r="G19">
        <v>1191</v>
      </c>
      <c r="H19">
        <v>1663</v>
      </c>
      <c r="I19">
        <v>1899</v>
      </c>
      <c r="J19">
        <v>1964</v>
      </c>
      <c r="K19">
        <v>1989</v>
      </c>
      <c r="L19">
        <v>1936</v>
      </c>
      <c r="M19">
        <v>1751</v>
      </c>
      <c r="N19">
        <v>1799</v>
      </c>
      <c r="O19">
        <v>1775</v>
      </c>
      <c r="P19">
        <v>1765</v>
      </c>
      <c r="Q19">
        <v>2003</v>
      </c>
      <c r="R19">
        <v>1627</v>
      </c>
      <c r="S19">
        <v>1825</v>
      </c>
      <c r="T19">
        <v>1814</v>
      </c>
      <c r="U19">
        <v>1842</v>
      </c>
      <c r="V19">
        <v>1852</v>
      </c>
      <c r="W19">
        <v>1879</v>
      </c>
      <c r="X19">
        <v>1942</v>
      </c>
      <c r="Y19">
        <v>1940</v>
      </c>
      <c r="Z19">
        <v>1904</v>
      </c>
      <c r="AA19">
        <v>1727</v>
      </c>
      <c r="AB19">
        <v>1841</v>
      </c>
      <c r="AC19">
        <v>1983</v>
      </c>
      <c r="AD19">
        <v>1899</v>
      </c>
      <c r="AE19">
        <v>1926</v>
      </c>
      <c r="AF19">
        <v>1948</v>
      </c>
      <c r="AG19">
        <v>1899</v>
      </c>
      <c r="AH19">
        <v>1760</v>
      </c>
    </row>
    <row r="20" spans="1:34" x14ac:dyDescent="0.3">
      <c r="A20" t="s">
        <v>140</v>
      </c>
      <c r="B20" t="s">
        <v>141</v>
      </c>
      <c r="D20">
        <v>1990</v>
      </c>
      <c r="E20">
        <v>1970</v>
      </c>
      <c r="F20">
        <v>1271</v>
      </c>
      <c r="G20">
        <v>1461</v>
      </c>
      <c r="H20">
        <v>1555</v>
      </c>
      <c r="I20">
        <v>1496</v>
      </c>
      <c r="J20">
        <v>1445</v>
      </c>
      <c r="K20">
        <v>1702</v>
      </c>
      <c r="L20">
        <v>1461</v>
      </c>
      <c r="M20">
        <v>1446</v>
      </c>
      <c r="N20">
        <v>1492</v>
      </c>
      <c r="O20">
        <v>1598</v>
      </c>
      <c r="P20">
        <v>1421</v>
      </c>
      <c r="Q20">
        <v>1109</v>
      </c>
      <c r="R20">
        <v>1488</v>
      </c>
      <c r="S20">
        <v>1452</v>
      </c>
      <c r="T20">
        <v>1465</v>
      </c>
      <c r="U20">
        <v>1434</v>
      </c>
      <c r="V20">
        <v>1475</v>
      </c>
      <c r="W20">
        <v>1475</v>
      </c>
      <c r="X20">
        <v>1293</v>
      </c>
      <c r="Y20">
        <v>1240</v>
      </c>
      <c r="Z20">
        <v>1720</v>
      </c>
      <c r="AA20">
        <v>1414</v>
      </c>
      <c r="AB20">
        <v>1601</v>
      </c>
      <c r="AC20">
        <v>1696</v>
      </c>
      <c r="AD20">
        <v>1448</v>
      </c>
      <c r="AE20">
        <v>1521</v>
      </c>
      <c r="AF20">
        <v>1550</v>
      </c>
      <c r="AG20">
        <v>1498</v>
      </c>
      <c r="AH20">
        <v>1470</v>
      </c>
    </row>
    <row r="21" spans="1:34" x14ac:dyDescent="0.3">
      <c r="A21" s="4" t="s">
        <v>122</v>
      </c>
      <c r="B21" t="s">
        <v>10</v>
      </c>
      <c r="D21">
        <f>D20/D19</f>
        <v>1.0451680672268908</v>
      </c>
      <c r="E21">
        <f>E20/E19</f>
        <v>1.0346638655462186</v>
      </c>
      <c r="F21">
        <f>F20/F19</f>
        <v>0.68628509719222464</v>
      </c>
      <c r="G21">
        <f t="shared" ref="G21:AH21" si="3">G20/G19</f>
        <v>1.2267002518891688</v>
      </c>
      <c r="H21">
        <f t="shared" si="3"/>
        <v>0.93505712567648824</v>
      </c>
      <c r="I21">
        <f t="shared" si="3"/>
        <v>0.7877830437072143</v>
      </c>
      <c r="J21">
        <f t="shared" si="3"/>
        <v>0.73574338085539714</v>
      </c>
      <c r="K21">
        <f t="shared" si="3"/>
        <v>0.85570638511814978</v>
      </c>
      <c r="L21">
        <f t="shared" si="3"/>
        <v>0.75464876033057848</v>
      </c>
      <c r="M21">
        <f t="shared" si="3"/>
        <v>0.82581382067390063</v>
      </c>
      <c r="N21">
        <f t="shared" si="3"/>
        <v>0.82934963868816014</v>
      </c>
      <c r="O21">
        <f t="shared" si="3"/>
        <v>0.90028169014084503</v>
      </c>
      <c r="P21">
        <f t="shared" si="3"/>
        <v>0.80509915014164302</v>
      </c>
      <c r="Q21">
        <f t="shared" si="3"/>
        <v>0.55366949575636548</v>
      </c>
      <c r="R21">
        <f t="shared" si="3"/>
        <v>0.9145666871542717</v>
      </c>
      <c r="S21">
        <f t="shared" si="3"/>
        <v>0.79561643835616436</v>
      </c>
      <c r="T21">
        <f t="shared" si="3"/>
        <v>0.80760749724366043</v>
      </c>
      <c r="U21">
        <f t="shared" si="3"/>
        <v>0.77850162866449513</v>
      </c>
      <c r="V21">
        <f t="shared" si="3"/>
        <v>0.79643628509719222</v>
      </c>
      <c r="W21">
        <f t="shared" si="3"/>
        <v>0.78499201703033528</v>
      </c>
      <c r="X21">
        <f t="shared" si="3"/>
        <v>0.66580844490216273</v>
      </c>
      <c r="Y21">
        <f t="shared" si="3"/>
        <v>0.63917525773195871</v>
      </c>
      <c r="Z21">
        <f t="shared" si="3"/>
        <v>0.90336134453781514</v>
      </c>
      <c r="AA21">
        <f t="shared" si="3"/>
        <v>0.81876085697741752</v>
      </c>
      <c r="AB21">
        <f t="shared" si="3"/>
        <v>0.86963606735469856</v>
      </c>
      <c r="AC21">
        <f t="shared" si="3"/>
        <v>0.8552697932425618</v>
      </c>
      <c r="AD21">
        <f t="shared" si="3"/>
        <v>0.7625065824117957</v>
      </c>
      <c r="AE21">
        <f t="shared" si="3"/>
        <v>0.78971962616822433</v>
      </c>
      <c r="AF21">
        <f t="shared" si="3"/>
        <v>0.79568788501026699</v>
      </c>
      <c r="AG21">
        <f t="shared" si="3"/>
        <v>0.78883622959452349</v>
      </c>
      <c r="AH21">
        <f t="shared" si="3"/>
        <v>0.83522727272727271</v>
      </c>
    </row>
    <row r="22" spans="1:34" x14ac:dyDescent="0.3">
      <c r="A22" s="4" t="s">
        <v>124</v>
      </c>
      <c r="B22" t="s">
        <v>10</v>
      </c>
      <c r="D22">
        <f>D18/D20</f>
        <v>2.4643216080402008</v>
      </c>
      <c r="E22">
        <f>E18/E20</f>
        <v>2.4893401015228425</v>
      </c>
      <c r="F22">
        <f>F18/F20</f>
        <v>3.5892997639653816</v>
      </c>
      <c r="G22">
        <f t="shared" ref="G22:AH22" si="4">G18/G20</f>
        <v>1.5995893223819302</v>
      </c>
      <c r="H22">
        <f t="shared" si="4"/>
        <v>1.7331189710610932</v>
      </c>
      <c r="I22">
        <f t="shared" si="4"/>
        <v>3.4258021390374331</v>
      </c>
      <c r="J22">
        <f t="shared" si="4"/>
        <v>3.4456747404844292</v>
      </c>
      <c r="K22">
        <f t="shared" si="4"/>
        <v>2.8842538190364277</v>
      </c>
      <c r="L22">
        <f t="shared" si="4"/>
        <v>3.407939767282683</v>
      </c>
      <c r="M22">
        <f t="shared" si="4"/>
        <v>2.8029045643153525</v>
      </c>
      <c r="N22">
        <f t="shared" si="4"/>
        <v>2.8538873994638068</v>
      </c>
      <c r="O22">
        <f t="shared" si="4"/>
        <v>2.5100125156445556</v>
      </c>
      <c r="P22">
        <f t="shared" si="4"/>
        <v>3.0464461646727656</v>
      </c>
      <c r="Q22">
        <f t="shared" si="4"/>
        <v>4.3092876465284036</v>
      </c>
      <c r="R22">
        <f t="shared" si="4"/>
        <v>2.3998655913978495</v>
      </c>
      <c r="S22">
        <f t="shared" si="4"/>
        <v>3.0151515151515151</v>
      </c>
      <c r="T22">
        <f t="shared" si="4"/>
        <v>3.1856655290102389</v>
      </c>
      <c r="U22">
        <f t="shared" si="4"/>
        <v>3.2949790794979079</v>
      </c>
      <c r="V22">
        <f t="shared" si="4"/>
        <v>3.3444067796610168</v>
      </c>
      <c r="W22">
        <f t="shared" si="4"/>
        <v>3.3464406779661018</v>
      </c>
      <c r="X22">
        <f t="shared" si="4"/>
        <v>3.6264501160092806</v>
      </c>
      <c r="Y22">
        <f t="shared" si="4"/>
        <v>3.5693548387096774</v>
      </c>
      <c r="Z22">
        <f t="shared" si="4"/>
        <v>2.8220930232558139</v>
      </c>
      <c r="AA22">
        <f t="shared" si="4"/>
        <v>2.7022630834512023</v>
      </c>
      <c r="AB22">
        <f t="shared" si="4"/>
        <v>2.7251717676452216</v>
      </c>
      <c r="AC22">
        <f t="shared" si="4"/>
        <v>2.8997641509433962</v>
      </c>
      <c r="AD22">
        <f t="shared" si="4"/>
        <v>3.5428176795580111</v>
      </c>
      <c r="AE22">
        <f t="shared" si="4"/>
        <v>3.6653517422748192</v>
      </c>
      <c r="AF22">
        <f t="shared" si="4"/>
        <v>3.5206451612903225</v>
      </c>
      <c r="AG22">
        <f t="shared" si="4"/>
        <v>3.6461949265687585</v>
      </c>
      <c r="AH22">
        <f t="shared" si="4"/>
        <v>3.1598639455782314</v>
      </c>
    </row>
    <row r="23" spans="1:34" x14ac:dyDescent="0.3">
      <c r="A23" s="4" t="s">
        <v>121</v>
      </c>
      <c r="B23" t="s">
        <v>141</v>
      </c>
      <c r="D23">
        <v>3000</v>
      </c>
      <c r="E23">
        <v>3000</v>
      </c>
      <c r="F23">
        <v>2457</v>
      </c>
      <c r="G23">
        <v>1684</v>
      </c>
      <c r="H23">
        <v>1873</v>
      </c>
      <c r="I23">
        <v>3035</v>
      </c>
      <c r="J23">
        <v>2960</v>
      </c>
      <c r="K23">
        <v>2933</v>
      </c>
      <c r="L23">
        <v>2915</v>
      </c>
      <c r="M23">
        <v>2551</v>
      </c>
      <c r="N23">
        <v>2620</v>
      </c>
      <c r="O23">
        <v>2570</v>
      </c>
      <c r="P23">
        <v>2690</v>
      </c>
      <c r="Q23">
        <v>2710</v>
      </c>
      <c r="R23">
        <v>2300</v>
      </c>
      <c r="S23">
        <v>2700</v>
      </c>
      <c r="T23">
        <v>2686</v>
      </c>
      <c r="U23">
        <v>2820</v>
      </c>
      <c r="V23">
        <v>2939</v>
      </c>
      <c r="W23">
        <v>2941</v>
      </c>
      <c r="X23">
        <v>2800</v>
      </c>
      <c r="Y23">
        <v>2650</v>
      </c>
      <c r="Z23">
        <v>2920</v>
      </c>
      <c r="AA23">
        <v>2495</v>
      </c>
      <c r="AB23">
        <v>2638</v>
      </c>
      <c r="AC23">
        <v>2895</v>
      </c>
      <c r="AD23">
        <v>3032</v>
      </c>
      <c r="AE23">
        <v>3266</v>
      </c>
      <c r="AF23">
        <v>3295</v>
      </c>
      <c r="AG23">
        <v>3365</v>
      </c>
      <c r="AH23">
        <v>2700</v>
      </c>
    </row>
    <row r="24" spans="1:34" x14ac:dyDescent="0.3">
      <c r="A24" s="4" t="s">
        <v>119</v>
      </c>
      <c r="B24" t="s">
        <v>141</v>
      </c>
      <c r="C24" t="s">
        <v>44</v>
      </c>
      <c r="D24">
        <v>908</v>
      </c>
      <c r="E24">
        <v>908</v>
      </c>
      <c r="F24">
        <v>1043</v>
      </c>
      <c r="G24">
        <v>313</v>
      </c>
      <c r="H24">
        <v>425</v>
      </c>
      <c r="I24">
        <v>897</v>
      </c>
      <c r="J24">
        <v>929</v>
      </c>
      <c r="K24">
        <v>890</v>
      </c>
      <c r="L24">
        <v>939</v>
      </c>
      <c r="M24">
        <v>800</v>
      </c>
      <c r="N24">
        <v>869</v>
      </c>
      <c r="O24">
        <v>715</v>
      </c>
      <c r="P24">
        <v>765</v>
      </c>
      <c r="Q24">
        <v>1075</v>
      </c>
      <c r="R24">
        <v>703</v>
      </c>
      <c r="S24">
        <v>881</v>
      </c>
      <c r="T24">
        <v>890</v>
      </c>
      <c r="U24">
        <v>880</v>
      </c>
      <c r="V24">
        <v>814</v>
      </c>
      <c r="W24">
        <v>873</v>
      </c>
      <c r="X24">
        <v>960</v>
      </c>
      <c r="Y24">
        <v>994</v>
      </c>
      <c r="Z24">
        <v>968</v>
      </c>
      <c r="AA24">
        <v>749</v>
      </c>
      <c r="AB24">
        <v>868</v>
      </c>
      <c r="AC24">
        <v>969</v>
      </c>
      <c r="AD24">
        <v>999</v>
      </c>
      <c r="AE24">
        <v>915</v>
      </c>
      <c r="AF24">
        <v>875</v>
      </c>
      <c r="AG24">
        <v>897</v>
      </c>
      <c r="AH24">
        <v>1072</v>
      </c>
    </row>
    <row r="25" spans="1:34" x14ac:dyDescent="0.3">
      <c r="A25" s="4" t="s">
        <v>120</v>
      </c>
      <c r="B25" t="s">
        <v>141</v>
      </c>
      <c r="C25" t="s">
        <v>45</v>
      </c>
      <c r="D25">
        <v>993</v>
      </c>
      <c r="E25">
        <v>993</v>
      </c>
      <c r="F25">
        <v>1045</v>
      </c>
      <c r="G25">
        <v>339</v>
      </c>
      <c r="H25">
        <v>403</v>
      </c>
      <c r="I25">
        <v>1193</v>
      </c>
      <c r="J25">
        <v>1080</v>
      </c>
      <c r="K25">
        <v>1086</v>
      </c>
      <c r="L25">
        <v>1125</v>
      </c>
      <c r="M25">
        <v>689</v>
      </c>
      <c r="N25">
        <v>768</v>
      </c>
      <c r="O25">
        <v>726</v>
      </c>
      <c r="P25">
        <v>869</v>
      </c>
      <c r="Q25">
        <v>994</v>
      </c>
      <c r="R25">
        <v>543</v>
      </c>
      <c r="S25">
        <v>797</v>
      </c>
      <c r="T25">
        <v>1091</v>
      </c>
      <c r="U25">
        <v>1025</v>
      </c>
      <c r="V25">
        <v>1153</v>
      </c>
      <c r="W25">
        <v>1122</v>
      </c>
      <c r="X25">
        <v>929</v>
      </c>
      <c r="Y25">
        <v>782</v>
      </c>
      <c r="Z25">
        <v>967</v>
      </c>
      <c r="AA25">
        <v>577</v>
      </c>
      <c r="AB25">
        <v>857</v>
      </c>
      <c r="AC25">
        <v>1054</v>
      </c>
      <c r="AD25">
        <v>1099</v>
      </c>
      <c r="AE25">
        <v>1394</v>
      </c>
      <c r="AF25">
        <v>1268</v>
      </c>
      <c r="AG25">
        <v>1200</v>
      </c>
      <c r="AH25">
        <v>973</v>
      </c>
    </row>
    <row r="26" spans="1:34" x14ac:dyDescent="0.3">
      <c r="A26" s="4" t="s">
        <v>142</v>
      </c>
      <c r="B26" t="s">
        <v>10</v>
      </c>
      <c r="D26" t="s">
        <v>35</v>
      </c>
      <c r="E26" t="s">
        <v>34</v>
      </c>
      <c r="F26" t="s">
        <v>32</v>
      </c>
      <c r="G26" t="s">
        <v>31</v>
      </c>
      <c r="H26" t="s">
        <v>30</v>
      </c>
      <c r="I26" t="s">
        <v>29</v>
      </c>
      <c r="J26" t="s">
        <v>28</v>
      </c>
      <c r="K26" t="s">
        <v>27</v>
      </c>
      <c r="L26" t="s">
        <v>26</v>
      </c>
      <c r="M26" t="s">
        <v>25</v>
      </c>
      <c r="N26" t="s">
        <v>24</v>
      </c>
      <c r="O26" t="s">
        <v>39</v>
      </c>
      <c r="P26" t="s">
        <v>25</v>
      </c>
      <c r="Q26" t="s">
        <v>42</v>
      </c>
      <c r="R26" t="s">
        <v>50</v>
      </c>
      <c r="S26" t="s">
        <v>52</v>
      </c>
      <c r="T26" t="s">
        <v>55</v>
      </c>
      <c r="U26" t="s">
        <v>57</v>
      </c>
      <c r="V26" t="s">
        <v>60</v>
      </c>
      <c r="W26" t="s">
        <v>63</v>
      </c>
      <c r="X26" s="9" t="s">
        <v>66</v>
      </c>
      <c r="Y26" t="s">
        <v>71</v>
      </c>
      <c r="Z26" t="s">
        <v>72</v>
      </c>
      <c r="AA26" t="s">
        <v>75</v>
      </c>
      <c r="AB26" t="s">
        <v>77</v>
      </c>
      <c r="AC26" t="s">
        <v>79</v>
      </c>
      <c r="AD26" t="s">
        <v>82</v>
      </c>
      <c r="AE26" t="s">
        <v>85</v>
      </c>
      <c r="AF26" t="s">
        <v>88</v>
      </c>
      <c r="AG26" t="s">
        <v>82</v>
      </c>
      <c r="AH26" t="s">
        <v>92</v>
      </c>
    </row>
    <row r="27" spans="1:34" x14ac:dyDescent="0.3">
      <c r="A27" s="4" t="s">
        <v>123</v>
      </c>
      <c r="B27" t="s">
        <v>141</v>
      </c>
      <c r="D27">
        <f>205*0.65*2+25.4*16</f>
        <v>672.9</v>
      </c>
      <c r="E27">
        <f>215*0.65*2+25.4*16</f>
        <v>685.9</v>
      </c>
      <c r="F27">
        <f>245*0.35*2+25.4*20</f>
        <v>679.5</v>
      </c>
      <c r="G27">
        <f>125*0.8*2+25.4*13</f>
        <v>530.20000000000005</v>
      </c>
      <c r="H27">
        <f>165*0.65*2+25.4*15</f>
        <v>595.5</v>
      </c>
      <c r="I27">
        <f>245*0.5*2+25.4*18</f>
        <v>702.2</v>
      </c>
      <c r="J27">
        <f>245*0.45*2+25.4*19</f>
        <v>703.09999999999991</v>
      </c>
      <c r="K27">
        <f>255*0.5*2+25.4*19</f>
        <v>737.59999999999991</v>
      </c>
      <c r="L27">
        <f>285*0.3*2+25.4*21</f>
        <v>704.4</v>
      </c>
      <c r="M27">
        <f>195*0.55*2+25.4*16</f>
        <v>620.9</v>
      </c>
      <c r="N27">
        <f>205*0.55*2+25.4*16</f>
        <v>631.9</v>
      </c>
      <c r="O27">
        <f>155*0.7*2+25.4*19</f>
        <v>699.59999999999991</v>
      </c>
      <c r="P27">
        <f>195*0.55*2+25.4*16</f>
        <v>620.9</v>
      </c>
      <c r="Q27">
        <f>245*0.35*2+25.4*20</f>
        <v>679.5</v>
      </c>
      <c r="R27">
        <f>175*0.65*2+25.4*14</f>
        <v>583.09999999999991</v>
      </c>
      <c r="S27">
        <f>205*0.6*2+25.4*16</f>
        <v>652.4</v>
      </c>
      <c r="T27">
        <f>205*0.55*2+25.4*16</f>
        <v>631.9</v>
      </c>
      <c r="U27">
        <f>225*0.5*2+25.4*17</f>
        <v>656.8</v>
      </c>
      <c r="V27">
        <f>225*0.55*2+25.4*17</f>
        <v>679.3</v>
      </c>
      <c r="W27">
        <f>245*0.45*2+25.4*18</f>
        <v>677.7</v>
      </c>
      <c r="X27">
        <f>195*0.5*2+25.4*20</f>
        <v>703</v>
      </c>
      <c r="Y27">
        <f>245*0.35*2+25.4*19</f>
        <v>654.09999999999991</v>
      </c>
      <c r="Z27">
        <f>205*0.6*2+25.4*16</f>
        <v>652.4</v>
      </c>
      <c r="AA27">
        <f>175*0.65*2+25.4*15</f>
        <v>608.5</v>
      </c>
      <c r="AB27">
        <f>215*0.55*2+25.4*17</f>
        <v>668.3</v>
      </c>
      <c r="AC27">
        <f>255*0.55*2+25.4*19</f>
        <v>763.09999999999991</v>
      </c>
      <c r="AD27">
        <f>245*0.45*2+25.4*19</f>
        <v>703.09999999999991</v>
      </c>
      <c r="AE27">
        <f>265*0.45*2+25.4*20</f>
        <v>746.5</v>
      </c>
      <c r="AF27">
        <f>255*0.45*2+25.4*20</f>
        <v>737.5</v>
      </c>
      <c r="AG27">
        <f>245*0.45*2+25.4*19</f>
        <v>703.09999999999991</v>
      </c>
      <c r="AH27">
        <f>195*0.65*2+25.4*15</f>
        <v>634.5</v>
      </c>
    </row>
    <row r="29" spans="1:34" x14ac:dyDescent="0.3">
      <c r="A29" s="1" t="s">
        <v>99</v>
      </c>
    </row>
    <row r="30" spans="1:34" x14ac:dyDescent="0.3">
      <c r="A30" s="4" t="s">
        <v>109</v>
      </c>
      <c r="B30" t="s">
        <v>141</v>
      </c>
      <c r="D30">
        <v>1070</v>
      </c>
      <c r="E30">
        <v>1070</v>
      </c>
      <c r="F30">
        <v>912</v>
      </c>
      <c r="G30">
        <v>908</v>
      </c>
      <c r="H30" s="8">
        <v>1009</v>
      </c>
      <c r="I30">
        <v>1069</v>
      </c>
      <c r="J30">
        <v>986</v>
      </c>
      <c r="K30">
        <v>973</v>
      </c>
      <c r="L30">
        <v>1046</v>
      </c>
      <c r="M30">
        <v>1019</v>
      </c>
      <c r="N30">
        <v>1018</v>
      </c>
      <c r="O30">
        <v>1006</v>
      </c>
      <c r="P30">
        <v>1018</v>
      </c>
      <c r="Q30">
        <v>908</v>
      </c>
      <c r="R30">
        <v>900</v>
      </c>
      <c r="S30">
        <v>993</v>
      </c>
      <c r="T30">
        <v>983</v>
      </c>
      <c r="U30">
        <v>1039</v>
      </c>
      <c r="V30">
        <v>1056</v>
      </c>
      <c r="W30">
        <v>1026</v>
      </c>
      <c r="X30">
        <v>983</v>
      </c>
      <c r="Y30">
        <v>977</v>
      </c>
      <c r="Z30">
        <v>1021</v>
      </c>
      <c r="AA30">
        <v>985</v>
      </c>
      <c r="AB30">
        <v>1063</v>
      </c>
      <c r="AC30">
        <v>1021</v>
      </c>
      <c r="AD30">
        <v>970</v>
      </c>
      <c r="AE30">
        <v>1020</v>
      </c>
      <c r="AF30">
        <v>1050</v>
      </c>
      <c r="AG30">
        <v>1075</v>
      </c>
      <c r="AH30">
        <v>1027</v>
      </c>
    </row>
    <row r="31" spans="1:34" x14ac:dyDescent="0.3">
      <c r="A31" s="4" t="s">
        <v>111</v>
      </c>
      <c r="B31" t="s">
        <v>141</v>
      </c>
      <c r="D31">
        <v>1070</v>
      </c>
      <c r="E31">
        <v>1070</v>
      </c>
      <c r="F31" t="s">
        <v>10</v>
      </c>
      <c r="G31">
        <v>843</v>
      </c>
      <c r="H31" s="8" t="s">
        <v>10</v>
      </c>
      <c r="I31">
        <v>995</v>
      </c>
      <c r="J31">
        <v>897</v>
      </c>
      <c r="K31">
        <v>947</v>
      </c>
      <c r="L31">
        <v>985</v>
      </c>
      <c r="M31">
        <v>964</v>
      </c>
      <c r="N31">
        <v>967</v>
      </c>
      <c r="O31">
        <v>946</v>
      </c>
      <c r="P31">
        <v>972</v>
      </c>
      <c r="Q31" t="s">
        <v>10</v>
      </c>
      <c r="R31">
        <v>890</v>
      </c>
      <c r="S31">
        <v>999</v>
      </c>
      <c r="T31">
        <v>995</v>
      </c>
      <c r="U31">
        <v>971</v>
      </c>
      <c r="V31">
        <v>1012</v>
      </c>
      <c r="W31">
        <v>966</v>
      </c>
      <c r="X31">
        <v>824</v>
      </c>
      <c r="Y31" s="8" t="s">
        <v>10</v>
      </c>
      <c r="Z31">
        <v>973</v>
      </c>
      <c r="AA31">
        <v>955</v>
      </c>
      <c r="AB31">
        <v>1020</v>
      </c>
      <c r="AC31">
        <v>966</v>
      </c>
      <c r="AD31">
        <v>890</v>
      </c>
      <c r="AE31">
        <v>1006</v>
      </c>
      <c r="AF31">
        <v>958</v>
      </c>
      <c r="AG31">
        <v>963</v>
      </c>
      <c r="AH31">
        <v>960</v>
      </c>
    </row>
    <row r="32" spans="1:34" x14ac:dyDescent="0.3">
      <c r="A32" s="4" t="s">
        <v>110</v>
      </c>
      <c r="B32" t="s">
        <v>141</v>
      </c>
      <c r="D32">
        <f>0.5*D23-400</f>
        <v>1100</v>
      </c>
      <c r="E32">
        <f t="shared" ref="E32:G32" si="5">0.5*E23-400</f>
        <v>1100</v>
      </c>
      <c r="F32" t="s">
        <v>10</v>
      </c>
      <c r="G32">
        <f t="shared" si="5"/>
        <v>442</v>
      </c>
      <c r="H32" s="8" t="s">
        <v>10</v>
      </c>
      <c r="I32">
        <f t="shared" ref="I32:P32" si="6">0.5*I23-400</f>
        <v>1117.5</v>
      </c>
      <c r="J32">
        <v>899</v>
      </c>
      <c r="K32">
        <f t="shared" si="6"/>
        <v>1066.5</v>
      </c>
      <c r="L32">
        <f t="shared" si="6"/>
        <v>1057.5</v>
      </c>
      <c r="M32">
        <f t="shared" si="6"/>
        <v>875.5</v>
      </c>
      <c r="N32">
        <f t="shared" si="6"/>
        <v>910</v>
      </c>
      <c r="O32">
        <f t="shared" si="6"/>
        <v>885</v>
      </c>
      <c r="P32">
        <f t="shared" si="6"/>
        <v>945</v>
      </c>
      <c r="Q32" t="s">
        <v>10</v>
      </c>
      <c r="R32">
        <f>0.5*R23-400</f>
        <v>750</v>
      </c>
      <c r="S32">
        <v>849</v>
      </c>
      <c r="T32">
        <f t="shared" ref="T32:V32" si="7">0.5*T23-400</f>
        <v>943</v>
      </c>
      <c r="U32">
        <f t="shared" si="7"/>
        <v>1010</v>
      </c>
      <c r="V32">
        <f t="shared" si="7"/>
        <v>1069.5</v>
      </c>
      <c r="W32">
        <v>911</v>
      </c>
      <c r="X32">
        <f>0.5*X23-400</f>
        <v>1000</v>
      </c>
      <c r="Y32" s="8" t="s">
        <v>10</v>
      </c>
      <c r="Z32">
        <f t="shared" ref="Z32:AH32" si="8">0.5*Z23-400</f>
        <v>1060</v>
      </c>
      <c r="AA32">
        <f t="shared" si="8"/>
        <v>847.5</v>
      </c>
      <c r="AB32">
        <f t="shared" si="8"/>
        <v>919</v>
      </c>
      <c r="AC32">
        <f t="shared" si="8"/>
        <v>1047.5</v>
      </c>
      <c r="AD32">
        <f t="shared" si="8"/>
        <v>1116</v>
      </c>
      <c r="AE32">
        <f t="shared" si="8"/>
        <v>1233</v>
      </c>
      <c r="AF32">
        <f t="shared" si="8"/>
        <v>1247.5</v>
      </c>
      <c r="AG32">
        <f t="shared" si="8"/>
        <v>1282.5</v>
      </c>
      <c r="AH32">
        <f t="shared" si="8"/>
        <v>950</v>
      </c>
    </row>
    <row r="33" spans="1:34" x14ac:dyDescent="0.3">
      <c r="A33" s="4" t="s">
        <v>112</v>
      </c>
      <c r="B33" t="s">
        <v>145</v>
      </c>
      <c r="D33">
        <v>69.599999999999994</v>
      </c>
      <c r="E33">
        <v>69.599999999999994</v>
      </c>
      <c r="F33">
        <v>80</v>
      </c>
      <c r="G33">
        <v>74</v>
      </c>
      <c r="H33">
        <v>73.400000000000006</v>
      </c>
      <c r="I33">
        <v>63.1</v>
      </c>
      <c r="J33">
        <v>66.900000000000006</v>
      </c>
      <c r="K33">
        <v>65.3</v>
      </c>
      <c r="L33">
        <v>65.5</v>
      </c>
      <c r="M33">
        <v>68.400000000000006</v>
      </c>
      <c r="N33">
        <v>69</v>
      </c>
      <c r="O33">
        <v>69.3</v>
      </c>
      <c r="P33">
        <v>69</v>
      </c>
      <c r="Q33">
        <v>83</v>
      </c>
      <c r="R33">
        <v>73.099999999999994</v>
      </c>
      <c r="S33">
        <v>68</v>
      </c>
      <c r="T33">
        <v>68</v>
      </c>
      <c r="U33">
        <v>66.900000000000006</v>
      </c>
      <c r="V33">
        <v>66.400000000000006</v>
      </c>
      <c r="W33">
        <v>67.3</v>
      </c>
      <c r="X33">
        <v>66</v>
      </c>
      <c r="Y33">
        <v>71</v>
      </c>
      <c r="Z33">
        <v>66.400000000000006</v>
      </c>
      <c r="AA33">
        <v>69.900000000000006</v>
      </c>
      <c r="AB33">
        <v>67.7</v>
      </c>
      <c r="AC33">
        <v>65.400000000000006</v>
      </c>
      <c r="AD33">
        <v>66</v>
      </c>
      <c r="AE33">
        <v>60</v>
      </c>
      <c r="AF33">
        <v>64</v>
      </c>
      <c r="AG33">
        <v>63</v>
      </c>
      <c r="AH33">
        <v>68.7</v>
      </c>
    </row>
    <row r="34" spans="1:34" x14ac:dyDescent="0.3">
      <c r="A34" t="s">
        <v>0</v>
      </c>
    </row>
    <row r="35" spans="1:34" x14ac:dyDescent="0.3">
      <c r="A35" s="1" t="s">
        <v>1</v>
      </c>
    </row>
    <row r="36" spans="1:34" x14ac:dyDescent="0.3">
      <c r="A36" s="4" t="s">
        <v>113</v>
      </c>
      <c r="B36" t="s">
        <v>146</v>
      </c>
      <c r="D36">
        <v>657</v>
      </c>
      <c r="E36">
        <v>657</v>
      </c>
      <c r="F36">
        <v>125</v>
      </c>
      <c r="G36">
        <v>156</v>
      </c>
      <c r="H36">
        <v>260</v>
      </c>
      <c r="I36">
        <v>530</v>
      </c>
      <c r="J36">
        <v>745</v>
      </c>
      <c r="K36">
        <v>580</v>
      </c>
      <c r="L36">
        <v>565</v>
      </c>
      <c r="M36">
        <v>351</v>
      </c>
      <c r="N36">
        <v>380</v>
      </c>
      <c r="O36">
        <v>260</v>
      </c>
      <c r="P36">
        <v>360</v>
      </c>
      <c r="Q36">
        <v>11</v>
      </c>
      <c r="R36">
        <v>185</v>
      </c>
      <c r="S36">
        <v>375</v>
      </c>
      <c r="T36">
        <v>610</v>
      </c>
      <c r="U36">
        <v>505</v>
      </c>
      <c r="V36">
        <v>640</v>
      </c>
      <c r="W36">
        <v>560</v>
      </c>
      <c r="X36">
        <v>154</v>
      </c>
      <c r="Y36">
        <v>112</v>
      </c>
      <c r="Z36">
        <v>809</v>
      </c>
      <c r="AA36">
        <v>211</v>
      </c>
      <c r="AB36">
        <v>615</v>
      </c>
      <c r="AC36">
        <v>770</v>
      </c>
      <c r="AD36">
        <v>478</v>
      </c>
      <c r="AE36">
        <v>443</v>
      </c>
      <c r="AF36">
        <v>490</v>
      </c>
      <c r="AG36">
        <v>500</v>
      </c>
      <c r="AH36">
        <v>354</v>
      </c>
    </row>
    <row r="37" spans="1:34" x14ac:dyDescent="0.3">
      <c r="A37" s="4" t="s">
        <v>116</v>
      </c>
      <c r="B37" t="s">
        <v>147</v>
      </c>
      <c r="D37" s="7">
        <f t="shared" ref="D37:AG37" si="9" xml:space="preserve"> (D41/D45) *100</f>
        <v>879.12087912087918</v>
      </c>
      <c r="E37" s="7">
        <f t="shared" si="9"/>
        <v>760.86956521739137</v>
      </c>
      <c r="F37" s="7">
        <f t="shared" si="9"/>
        <v>496.12403100775191</v>
      </c>
      <c r="G37">
        <v>120</v>
      </c>
      <c r="H37" s="7">
        <f xml:space="preserve"> (H41/H45) *100</f>
        <v>682.92682926829275</v>
      </c>
      <c r="I37" s="7">
        <f t="shared" si="9"/>
        <v>958.90410958904124</v>
      </c>
      <c r="J37">
        <v>490</v>
      </c>
      <c r="K37" s="7">
        <f t="shared" si="9"/>
        <v>904.25531914893611</v>
      </c>
      <c r="L37" s="7">
        <f t="shared" si="9"/>
        <v>781.25</v>
      </c>
      <c r="M37" s="7">
        <f t="shared" si="9"/>
        <v>888.88888888888891</v>
      </c>
      <c r="N37" s="7">
        <f t="shared" si="9"/>
        <v>1041.6666666666667</v>
      </c>
      <c r="O37">
        <v>235</v>
      </c>
      <c r="P37" s="7">
        <f t="shared" si="9"/>
        <v>981.13207547169804</v>
      </c>
      <c r="Q37" s="7">
        <f t="shared" si="9"/>
        <v>385.90604026845637</v>
      </c>
      <c r="R37" s="7">
        <f t="shared" si="9"/>
        <v>714.28571428571422</v>
      </c>
      <c r="S37" s="7">
        <f t="shared" si="9"/>
        <v>1106.3829787234042</v>
      </c>
      <c r="T37" s="7">
        <f t="shared" si="9"/>
        <v>819.67213114754111</v>
      </c>
      <c r="U37" s="7">
        <f t="shared" si="9"/>
        <v>900</v>
      </c>
      <c r="V37" s="7">
        <f t="shared" si="9"/>
        <v>1190.4761904761906</v>
      </c>
      <c r="W37" s="7">
        <f t="shared" si="9"/>
        <v>808.82352941176464</v>
      </c>
      <c r="X37">
        <v>560</v>
      </c>
      <c r="Y37" s="7">
        <f t="shared" si="9"/>
        <v>658.73015873015879</v>
      </c>
      <c r="Z37" s="7">
        <f t="shared" si="9"/>
        <v>1346.1538461538462</v>
      </c>
      <c r="AA37" s="7">
        <f t="shared" si="9"/>
        <v>816.32653061224494</v>
      </c>
      <c r="AB37" s="7">
        <f t="shared" si="9"/>
        <v>961.53846153846155</v>
      </c>
      <c r="AC37" s="7">
        <f t="shared" si="9"/>
        <v>833.33333333333337</v>
      </c>
      <c r="AD37" s="7">
        <f t="shared" si="9"/>
        <v>816.32653061224494</v>
      </c>
      <c r="AE37" s="7">
        <f t="shared" si="9"/>
        <v>640</v>
      </c>
      <c r="AF37" s="7">
        <f t="shared" si="9"/>
        <v>565.06849315068496</v>
      </c>
      <c r="AG37" s="7">
        <f t="shared" si="9"/>
        <v>571.42857142857144</v>
      </c>
      <c r="AH37" s="7"/>
    </row>
    <row r="38" spans="1:34" x14ac:dyDescent="0.3">
      <c r="A38" s="4" t="s">
        <v>117</v>
      </c>
      <c r="B38" t="s">
        <v>135</v>
      </c>
      <c r="D38">
        <v>5</v>
      </c>
      <c r="E38">
        <v>5</v>
      </c>
      <c r="F38">
        <v>5</v>
      </c>
      <c r="G38">
        <v>210</v>
      </c>
      <c r="H38">
        <v>5</v>
      </c>
      <c r="I38">
        <v>5</v>
      </c>
      <c r="J38">
        <v>75</v>
      </c>
      <c r="K38">
        <v>5</v>
      </c>
      <c r="L38">
        <v>5</v>
      </c>
      <c r="M38">
        <v>5</v>
      </c>
      <c r="N38">
        <v>5</v>
      </c>
      <c r="O38">
        <v>40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180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180</v>
      </c>
    </row>
    <row r="39" spans="1:34" x14ac:dyDescent="0.3">
      <c r="A39" s="4" t="s">
        <v>115</v>
      </c>
      <c r="B39" t="s">
        <v>10</v>
      </c>
      <c r="D39">
        <v>9</v>
      </c>
      <c r="E39">
        <v>7</v>
      </c>
      <c r="F39">
        <v>2</v>
      </c>
      <c r="G39">
        <v>2</v>
      </c>
      <c r="H39">
        <v>2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4</v>
      </c>
      <c r="P39">
        <v>4</v>
      </c>
      <c r="Q39">
        <v>2</v>
      </c>
      <c r="R39">
        <v>4</v>
      </c>
      <c r="S39">
        <v>5</v>
      </c>
      <c r="T39">
        <v>5</v>
      </c>
      <c r="U39">
        <v>5</v>
      </c>
      <c r="V39">
        <v>5</v>
      </c>
      <c r="W39">
        <v>5</v>
      </c>
      <c r="X39">
        <v>4</v>
      </c>
      <c r="Y39">
        <v>2</v>
      </c>
      <c r="Z39">
        <v>7</v>
      </c>
      <c r="AA39">
        <v>4</v>
      </c>
      <c r="AB39">
        <v>5</v>
      </c>
      <c r="AC39">
        <v>5</v>
      </c>
      <c r="AD39">
        <v>5</v>
      </c>
      <c r="AE39">
        <v>4</v>
      </c>
      <c r="AF39">
        <v>5</v>
      </c>
      <c r="AG39">
        <v>5</v>
      </c>
      <c r="AH39">
        <v>4</v>
      </c>
    </row>
    <row r="40" spans="1:34" x14ac:dyDescent="0.3">
      <c r="A40" s="4" t="s">
        <v>114</v>
      </c>
      <c r="B40" t="s">
        <v>148</v>
      </c>
      <c r="D40">
        <v>1218</v>
      </c>
      <c r="E40">
        <v>993</v>
      </c>
      <c r="F40">
        <v>272</v>
      </c>
      <c r="G40">
        <v>137</v>
      </c>
      <c r="H40">
        <v>260</v>
      </c>
      <c r="I40">
        <v>665</v>
      </c>
      <c r="J40">
        <v>417</v>
      </c>
      <c r="K40">
        <v>640</v>
      </c>
      <c r="L40">
        <v>555</v>
      </c>
      <c r="M40">
        <v>495</v>
      </c>
      <c r="N40">
        <v>514</v>
      </c>
      <c r="O40">
        <v>320</v>
      </c>
      <c r="P40">
        <v>490</v>
      </c>
      <c r="Q40">
        <v>615</v>
      </c>
      <c r="R40">
        <v>365</v>
      </c>
      <c r="S40">
        <v>533</v>
      </c>
      <c r="T40">
        <v>512</v>
      </c>
      <c r="U40">
        <v>515</v>
      </c>
      <c r="V40">
        <v>670</v>
      </c>
      <c r="W40">
        <v>439</v>
      </c>
      <c r="X40">
        <v>295</v>
      </c>
      <c r="Y40">
        <v>225</v>
      </c>
      <c r="Z40">
        <v>617</v>
      </c>
      <c r="AA40">
        <v>380</v>
      </c>
      <c r="AB40">
        <v>550</v>
      </c>
      <c r="AC40">
        <v>845</v>
      </c>
      <c r="AD40">
        <v>565</v>
      </c>
      <c r="AE40">
        <v>515</v>
      </c>
      <c r="AF40">
        <v>580</v>
      </c>
      <c r="AG40">
        <v>460</v>
      </c>
      <c r="AH40">
        <v>250</v>
      </c>
    </row>
    <row r="41" spans="1:34" x14ac:dyDescent="0.3">
      <c r="A41" t="s">
        <v>118</v>
      </c>
      <c r="B41" t="s">
        <v>149</v>
      </c>
      <c r="D41">
        <v>80</v>
      </c>
      <c r="E41">
        <v>70</v>
      </c>
      <c r="F41">
        <v>64</v>
      </c>
      <c r="G41" t="s">
        <v>11</v>
      </c>
      <c r="H41">
        <v>28</v>
      </c>
      <c r="I41">
        <v>70</v>
      </c>
      <c r="J41" t="s">
        <v>17</v>
      </c>
      <c r="K41">
        <v>85</v>
      </c>
      <c r="L41">
        <v>75</v>
      </c>
      <c r="M41">
        <v>40</v>
      </c>
      <c r="N41">
        <v>50</v>
      </c>
      <c r="O41" t="s">
        <v>38</v>
      </c>
      <c r="P41">
        <v>52</v>
      </c>
      <c r="Q41">
        <v>57.5</v>
      </c>
      <c r="R41">
        <v>35</v>
      </c>
      <c r="S41">
        <v>52</v>
      </c>
      <c r="T41">
        <v>50</v>
      </c>
      <c r="U41">
        <v>54</v>
      </c>
      <c r="V41">
        <v>50</v>
      </c>
      <c r="W41">
        <v>55</v>
      </c>
      <c r="X41" t="s">
        <v>67</v>
      </c>
      <c r="Y41">
        <v>83</v>
      </c>
      <c r="Z41">
        <v>70</v>
      </c>
      <c r="AA41">
        <v>40</v>
      </c>
      <c r="AB41">
        <v>50</v>
      </c>
      <c r="AC41">
        <v>75</v>
      </c>
      <c r="AD41">
        <v>80</v>
      </c>
      <c r="AE41">
        <v>96</v>
      </c>
      <c r="AF41">
        <v>82.5</v>
      </c>
      <c r="AG41">
        <v>80</v>
      </c>
      <c r="AH41">
        <v>43</v>
      </c>
    </row>
    <row r="43" spans="1:34" x14ac:dyDescent="0.3">
      <c r="A43" s="1" t="s">
        <v>98</v>
      </c>
    </row>
    <row r="44" spans="1:34" x14ac:dyDescent="0.3">
      <c r="A44" t="s">
        <v>103</v>
      </c>
      <c r="B44" t="s">
        <v>148</v>
      </c>
      <c r="D44">
        <v>1862</v>
      </c>
      <c r="E44">
        <v>2007</v>
      </c>
      <c r="F44">
        <v>1488</v>
      </c>
      <c r="G44">
        <v>548</v>
      </c>
      <c r="H44">
        <v>890</v>
      </c>
      <c r="I44">
        <v>2010</v>
      </c>
      <c r="J44">
        <v>2183</v>
      </c>
      <c r="K44">
        <v>2245</v>
      </c>
      <c r="L44">
        <v>2025</v>
      </c>
      <c r="M44">
        <v>1145</v>
      </c>
      <c r="N44">
        <v>1206</v>
      </c>
      <c r="O44">
        <v>1440</v>
      </c>
      <c r="P44">
        <v>1375</v>
      </c>
      <c r="Q44">
        <v>1385</v>
      </c>
      <c r="R44">
        <v>940</v>
      </c>
      <c r="S44">
        <v>1322</v>
      </c>
      <c r="T44">
        <v>1340</v>
      </c>
      <c r="U44">
        <v>1575</v>
      </c>
      <c r="V44">
        <v>1780</v>
      </c>
      <c r="W44">
        <v>1861</v>
      </c>
      <c r="X44">
        <v>1610</v>
      </c>
      <c r="Y44">
        <v>1715</v>
      </c>
      <c r="Z44">
        <v>1793</v>
      </c>
      <c r="AA44">
        <v>1185</v>
      </c>
      <c r="AB44">
        <v>1280</v>
      </c>
      <c r="AC44">
        <v>1985</v>
      </c>
      <c r="AD44">
        <v>1865</v>
      </c>
      <c r="AE44">
        <v>2685</v>
      </c>
      <c r="AF44">
        <v>2360</v>
      </c>
      <c r="AG44">
        <v>2360</v>
      </c>
      <c r="AH44">
        <v>1605</v>
      </c>
    </row>
    <row r="45" spans="1:34" x14ac:dyDescent="0.3">
      <c r="A45" t="s">
        <v>150</v>
      </c>
      <c r="B45" t="s">
        <v>151</v>
      </c>
      <c r="D45">
        <v>9.1</v>
      </c>
      <c r="E45">
        <v>9.1999999999999993</v>
      </c>
      <c r="F45">
        <v>12.9</v>
      </c>
      <c r="G45">
        <v>0</v>
      </c>
      <c r="H45">
        <v>4.0999999999999996</v>
      </c>
      <c r="I45">
        <v>7.3</v>
      </c>
      <c r="J45">
        <v>0</v>
      </c>
      <c r="K45">
        <v>9.4</v>
      </c>
      <c r="L45">
        <v>9.6</v>
      </c>
      <c r="M45">
        <v>4.5</v>
      </c>
      <c r="N45">
        <v>4.8</v>
      </c>
      <c r="O45">
        <v>0.6</v>
      </c>
      <c r="P45">
        <v>5.3</v>
      </c>
      <c r="Q45">
        <v>14.9</v>
      </c>
      <c r="R45">
        <v>4.9000000000000004</v>
      </c>
      <c r="S45">
        <v>4.7</v>
      </c>
      <c r="T45">
        <v>6.1</v>
      </c>
      <c r="U45">
        <v>6</v>
      </c>
      <c r="V45">
        <v>4.2</v>
      </c>
      <c r="W45">
        <v>6.8</v>
      </c>
      <c r="X45">
        <v>1.8</v>
      </c>
      <c r="Y45">
        <v>12.6</v>
      </c>
      <c r="Z45">
        <v>5.2</v>
      </c>
      <c r="AA45">
        <v>4.9000000000000004</v>
      </c>
      <c r="AB45">
        <v>5.2</v>
      </c>
      <c r="AC45">
        <v>9</v>
      </c>
      <c r="AD45">
        <v>9.8000000000000007</v>
      </c>
      <c r="AE45">
        <v>15</v>
      </c>
      <c r="AF45">
        <v>14.6</v>
      </c>
      <c r="AG45">
        <v>14</v>
      </c>
      <c r="AH45">
        <v>1</v>
      </c>
    </row>
    <row r="46" spans="1:34" x14ac:dyDescent="0.3">
      <c r="A46" s="4" t="s">
        <v>107</v>
      </c>
      <c r="B46" t="s">
        <v>152</v>
      </c>
      <c r="D46">
        <v>34355</v>
      </c>
      <c r="E46">
        <v>37480</v>
      </c>
      <c r="F46">
        <v>152416</v>
      </c>
      <c r="G46">
        <v>6950</v>
      </c>
      <c r="H46">
        <v>11165</v>
      </c>
      <c r="I46">
        <v>103691</v>
      </c>
      <c r="J46">
        <v>71999</v>
      </c>
      <c r="K46">
        <v>89600</v>
      </c>
      <c r="L46">
        <v>118000</v>
      </c>
      <c r="M46">
        <v>19075</v>
      </c>
      <c r="N46">
        <v>20175</v>
      </c>
      <c r="O46">
        <v>42150</v>
      </c>
      <c r="P46">
        <v>26300</v>
      </c>
      <c r="Q46">
        <v>500000</v>
      </c>
      <c r="R46">
        <v>12590</v>
      </c>
      <c r="S46">
        <v>20400</v>
      </c>
      <c r="T46">
        <v>26290</v>
      </c>
      <c r="U46">
        <v>45700</v>
      </c>
      <c r="V46">
        <v>50724</v>
      </c>
      <c r="W46">
        <v>53500</v>
      </c>
      <c r="X46">
        <v>138000</v>
      </c>
      <c r="Y46">
        <v>166000</v>
      </c>
      <c r="Z46">
        <v>35610</v>
      </c>
      <c r="AA46">
        <v>16950</v>
      </c>
      <c r="AB46">
        <v>24330</v>
      </c>
      <c r="AC46">
        <v>74828</v>
      </c>
      <c r="AD46">
        <v>93800</v>
      </c>
      <c r="AE46">
        <v>323918</v>
      </c>
      <c r="AF46">
        <v>331950</v>
      </c>
      <c r="AG46">
        <v>201997</v>
      </c>
      <c r="AH46">
        <v>40650</v>
      </c>
    </row>
    <row r="47" spans="1:34" x14ac:dyDescent="0.3">
      <c r="A47" t="s">
        <v>2</v>
      </c>
      <c r="B47" t="s">
        <v>91</v>
      </c>
      <c r="D47">
        <v>208</v>
      </c>
      <c r="E47">
        <v>210</v>
      </c>
      <c r="F47">
        <v>290</v>
      </c>
      <c r="G47">
        <v>0</v>
      </c>
      <c r="H47">
        <v>93</v>
      </c>
      <c r="I47">
        <v>166</v>
      </c>
      <c r="J47">
        <v>0</v>
      </c>
      <c r="K47">
        <v>225</v>
      </c>
      <c r="L47">
        <v>223</v>
      </c>
      <c r="M47">
        <v>103</v>
      </c>
      <c r="N47">
        <v>108</v>
      </c>
      <c r="O47">
        <v>13</v>
      </c>
      <c r="P47">
        <v>123</v>
      </c>
      <c r="Q47">
        <v>350</v>
      </c>
      <c r="R47">
        <v>115</v>
      </c>
      <c r="S47">
        <v>107</v>
      </c>
      <c r="T47">
        <v>140</v>
      </c>
      <c r="U47">
        <v>135</v>
      </c>
      <c r="V47">
        <v>109</v>
      </c>
      <c r="W47">
        <v>156</v>
      </c>
      <c r="X47">
        <v>42</v>
      </c>
      <c r="Y47">
        <v>287</v>
      </c>
      <c r="Z47">
        <v>136</v>
      </c>
      <c r="AA47">
        <v>111</v>
      </c>
      <c r="AB47">
        <v>119</v>
      </c>
      <c r="AC47">
        <v>205</v>
      </c>
      <c r="AD47">
        <v>234</v>
      </c>
      <c r="AE47">
        <v>342</v>
      </c>
      <c r="AF47">
        <v>333</v>
      </c>
      <c r="AG47">
        <v>320</v>
      </c>
      <c r="AH47">
        <v>22</v>
      </c>
    </row>
    <row r="48" spans="1:34" x14ac:dyDescent="0.3">
      <c r="A48" t="s">
        <v>153</v>
      </c>
      <c r="B48" t="s">
        <v>154</v>
      </c>
      <c r="D48">
        <v>0</v>
      </c>
      <c r="E48">
        <v>0</v>
      </c>
      <c r="F48">
        <v>0</v>
      </c>
      <c r="G48">
        <v>5.8</v>
      </c>
      <c r="H48">
        <v>0</v>
      </c>
      <c r="I48">
        <v>0</v>
      </c>
      <c r="J48">
        <v>18.600000000000001</v>
      </c>
      <c r="K48">
        <v>0</v>
      </c>
      <c r="L48">
        <v>0</v>
      </c>
      <c r="M48">
        <v>0</v>
      </c>
      <c r="N48">
        <v>0</v>
      </c>
      <c r="O48">
        <v>11.5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4" x14ac:dyDescent="0.3">
      <c r="A49" t="s">
        <v>108</v>
      </c>
      <c r="B49" t="s">
        <v>152</v>
      </c>
      <c r="C49" t="s">
        <v>96</v>
      </c>
      <c r="D49">
        <f>1.6*D45 + 0.295*D48</f>
        <v>14.56</v>
      </c>
      <c r="E49">
        <f t="shared" ref="E49:AH49" si="10">1.6*E45 + 0.295*E48</f>
        <v>14.719999999999999</v>
      </c>
      <c r="F49">
        <f t="shared" si="10"/>
        <v>20.64</v>
      </c>
      <c r="G49">
        <f t="shared" si="10"/>
        <v>1.7109999999999999</v>
      </c>
      <c r="H49">
        <f t="shared" si="10"/>
        <v>6.56</v>
      </c>
      <c r="I49">
        <f t="shared" si="10"/>
        <v>11.68</v>
      </c>
      <c r="J49">
        <f t="shared" si="10"/>
        <v>5.4870000000000001</v>
      </c>
      <c r="K49">
        <f t="shared" si="10"/>
        <v>15.040000000000001</v>
      </c>
      <c r="L49">
        <f t="shared" si="10"/>
        <v>15.36</v>
      </c>
      <c r="M49">
        <f t="shared" si="10"/>
        <v>7.2</v>
      </c>
      <c r="N49">
        <f t="shared" si="10"/>
        <v>7.68</v>
      </c>
      <c r="O49">
        <f t="shared" si="10"/>
        <v>4.3524999999999991</v>
      </c>
      <c r="P49">
        <f t="shared" si="10"/>
        <v>8.48</v>
      </c>
      <c r="Q49">
        <f t="shared" si="10"/>
        <v>23.840000000000003</v>
      </c>
      <c r="R49">
        <f t="shared" si="10"/>
        <v>7.8400000000000007</v>
      </c>
      <c r="S49">
        <f t="shared" si="10"/>
        <v>7.5200000000000005</v>
      </c>
      <c r="T49">
        <f t="shared" si="10"/>
        <v>9.76</v>
      </c>
      <c r="U49">
        <f t="shared" si="10"/>
        <v>9.6000000000000014</v>
      </c>
      <c r="V49">
        <f t="shared" si="10"/>
        <v>6.7200000000000006</v>
      </c>
      <c r="W49">
        <f t="shared" si="10"/>
        <v>10.88</v>
      </c>
      <c r="X49">
        <f t="shared" si="10"/>
        <v>7.01</v>
      </c>
      <c r="Y49">
        <f t="shared" si="10"/>
        <v>20.16</v>
      </c>
      <c r="Z49">
        <f t="shared" si="10"/>
        <v>8.32</v>
      </c>
      <c r="AA49">
        <f t="shared" si="10"/>
        <v>7.8400000000000007</v>
      </c>
      <c r="AB49">
        <f t="shared" si="10"/>
        <v>8.32</v>
      </c>
      <c r="AC49">
        <f t="shared" si="10"/>
        <v>14.4</v>
      </c>
      <c r="AD49">
        <f t="shared" si="10"/>
        <v>15.680000000000001</v>
      </c>
      <c r="AE49">
        <f t="shared" si="10"/>
        <v>24</v>
      </c>
      <c r="AF49">
        <f t="shared" si="10"/>
        <v>23.36</v>
      </c>
      <c r="AG49">
        <f t="shared" si="10"/>
        <v>22.400000000000002</v>
      </c>
      <c r="AH49">
        <f t="shared" si="10"/>
        <v>1.6</v>
      </c>
    </row>
  </sheetData>
  <conditionalFormatting sqref="D14:A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1"/>
  <sheetViews>
    <sheetView tabSelected="1" workbookViewId="0">
      <selection activeCell="C13" sqref="C13"/>
    </sheetView>
  </sheetViews>
  <sheetFormatPr baseColWidth="10" defaultRowHeight="14.4" x14ac:dyDescent="0.3"/>
  <cols>
    <col min="1" max="1" width="17.33203125" bestFit="1" customWidth="1"/>
  </cols>
  <sheetData>
    <row r="1" spans="1:34" x14ac:dyDescent="0.3">
      <c r="A1" t="str">
        <f>'Vehicle Data'!A1</f>
        <v>Model</v>
      </c>
      <c r="D1" t="str">
        <f>'Vehicle Data'!D1</f>
        <v>T6 Transporter 2.0 TSI BMT Normal roof</v>
      </c>
      <c r="E1" t="str">
        <f>'Vehicle Data'!E1</f>
        <v>T6 Multivan 2.0 TSI BMT Trendline</v>
      </c>
      <c r="F1" t="str">
        <f>'Vehicle Data'!F1</f>
        <v>911 GT3</v>
      </c>
      <c r="G1" t="str">
        <f>'Vehicle Data'!G1</f>
        <v>Twizy</v>
      </c>
      <c r="H1" t="str">
        <f>'Vehicle Data'!H1</f>
        <v>fortwo coupé 1.0</v>
      </c>
      <c r="I1" t="str">
        <f>'Vehicle Data'!I1</f>
        <v>S 560 9G-TRONIC W222</v>
      </c>
      <c r="J1" t="str">
        <f>'Vehicle Data'!J1</f>
        <v>Model S 75D</v>
      </c>
      <c r="K1" t="str">
        <f>'Vehicle Data'!K1</f>
        <v>X6 xDrive50i Steptronic F16</v>
      </c>
      <c r="L1" t="str">
        <f>'Vehicle Data'!L1</f>
        <v>RS6 Avant performance</v>
      </c>
      <c r="M1" t="str">
        <f>'Vehicle Data'!M1</f>
        <v>Polo 1.0 TSI beats</v>
      </c>
      <c r="N1" t="str">
        <f>'Vehicle Data'!N1</f>
        <v>Golf 1.0 TSI Comfortline</v>
      </c>
      <c r="O1" t="str">
        <f>'Vehicle Data'!O1</f>
        <v>i3 (94 Ah) (inkl. Range Extender)</v>
      </c>
      <c r="P1" t="str">
        <f>'Vehicle Data'!P1</f>
        <v>1er (118i)</v>
      </c>
      <c r="Q1" t="str">
        <f>'Vehicle Data'!Q1</f>
        <v>GT 2017</v>
      </c>
      <c r="R1" t="str">
        <f>'Vehicle Data'!R1</f>
        <v>500 1.2</v>
      </c>
      <c r="S1" t="str">
        <f>'Vehicle Data'!S1</f>
        <v>Focus IV 1.0 EcoBoost</v>
      </c>
      <c r="T1" t="str">
        <f>'Vehicle Data'!T1</f>
        <v>Octavia Combi 1.8 TSI</v>
      </c>
      <c r="U1" t="str">
        <f>'Vehicle Data'!U1</f>
        <v>A4 Avant 2.0 TFSI</v>
      </c>
      <c r="V1" t="str">
        <f>'Vehicle Data'!V1</f>
        <v>E 220 d T-Modell (W213)</v>
      </c>
      <c r="W1" t="str">
        <f>'Vehicle Data'!W1</f>
        <v>V90 T5 Momentum Automatic</v>
      </c>
      <c r="X1" t="str">
        <f>'Vehicle Data'!X1</f>
        <v>i8 Coupé</v>
      </c>
      <c r="Y1" t="str">
        <f>'Vehicle Data'!Y1</f>
        <v>R8 Coupé V10</v>
      </c>
      <c r="Z1" t="str">
        <f>'Vehicle Data'!Z1</f>
        <v>Alhambra 2.0 TDI</v>
      </c>
      <c r="AA1" t="s">
        <v>73</v>
      </c>
      <c r="AB1" t="s">
        <v>76</v>
      </c>
      <c r="AC1" t="s">
        <v>78</v>
      </c>
      <c r="AD1" t="s">
        <v>80</v>
      </c>
      <c r="AE1" t="s">
        <v>84</v>
      </c>
      <c r="AF1" t="s">
        <v>86</v>
      </c>
      <c r="AG1" s="9" t="s">
        <v>89</v>
      </c>
      <c r="AH1" s="9" t="s">
        <v>93</v>
      </c>
    </row>
    <row r="2" spans="1:34" x14ac:dyDescent="0.3">
      <c r="A2" t="str">
        <f>'Vehicle Data'!A2</f>
        <v>Manufacturer</v>
      </c>
      <c r="D2" t="str">
        <f>'Vehicle Data'!D2</f>
        <v>VW</v>
      </c>
      <c r="E2" t="str">
        <f>'Vehicle Data'!E2</f>
        <v>VW</v>
      </c>
      <c r="F2" t="str">
        <f>'Vehicle Data'!F2</f>
        <v>Porsche</v>
      </c>
      <c r="G2" t="str">
        <f>'Vehicle Data'!G2</f>
        <v>Renault</v>
      </c>
      <c r="H2" t="str">
        <f>'Vehicle Data'!H2</f>
        <v>smart</v>
      </c>
      <c r="I2" t="str">
        <f>'Vehicle Data'!I2</f>
        <v>Mercedes</v>
      </c>
      <c r="J2" t="str">
        <f>'Vehicle Data'!J2</f>
        <v>Tesla</v>
      </c>
      <c r="K2" t="str">
        <f>'Vehicle Data'!K2</f>
        <v>BMW</v>
      </c>
      <c r="L2" t="str">
        <f>'Vehicle Data'!L2</f>
        <v>Audi</v>
      </c>
      <c r="M2" t="str">
        <f>'Vehicle Data'!M2</f>
        <v>VW</v>
      </c>
      <c r="N2" t="str">
        <f>'Vehicle Data'!N2</f>
        <v>VW</v>
      </c>
      <c r="O2" t="str">
        <f>'Vehicle Data'!O2</f>
        <v>BMW</v>
      </c>
      <c r="P2" t="str">
        <f>'Vehicle Data'!P2</f>
        <v>BMW</v>
      </c>
      <c r="Q2" t="str">
        <f>'Vehicle Data'!Q2</f>
        <v>Ford</v>
      </c>
      <c r="R2" t="str">
        <f>'Vehicle Data'!R2</f>
        <v>Fiat</v>
      </c>
      <c r="S2" t="str">
        <f>'Vehicle Data'!S2</f>
        <v>Ford</v>
      </c>
      <c r="T2" t="str">
        <f>'Vehicle Data'!T2</f>
        <v>Skoda</v>
      </c>
      <c r="U2" t="str">
        <f>'Vehicle Data'!U2</f>
        <v>Audi</v>
      </c>
      <c r="V2" t="str">
        <f>'Vehicle Data'!V2</f>
        <v>Mercedes</v>
      </c>
      <c r="W2" t="str">
        <f>'Vehicle Data'!W2</f>
        <v>Volvo</v>
      </c>
      <c r="X2" t="str">
        <f>'Vehicle Data'!X2</f>
        <v>BMW</v>
      </c>
      <c r="Y2" t="str">
        <f>'Vehicle Data'!Y2</f>
        <v>Audi</v>
      </c>
      <c r="Z2" t="str">
        <f>'Vehicle Data'!Z2</f>
        <v>Seat</v>
      </c>
      <c r="AA2" t="s">
        <v>74</v>
      </c>
      <c r="AB2" t="s">
        <v>69</v>
      </c>
      <c r="AC2" t="s">
        <v>5</v>
      </c>
      <c r="AD2" t="s">
        <v>81</v>
      </c>
      <c r="AE2" t="s">
        <v>83</v>
      </c>
      <c r="AF2" t="s">
        <v>87</v>
      </c>
      <c r="AG2" t="s">
        <v>90</v>
      </c>
      <c r="AH2" t="s">
        <v>94</v>
      </c>
    </row>
    <row r="3" spans="1:34" x14ac:dyDescent="0.3">
      <c r="A3" s="3"/>
    </row>
    <row r="4" spans="1:34" x14ac:dyDescent="0.3">
      <c r="A4" s="3"/>
    </row>
    <row r="5" spans="1:34" x14ac:dyDescent="0.3">
      <c r="A5" s="5" t="s">
        <v>97</v>
      </c>
      <c r="D5">
        <f ca="1">RANDBETWEEN(50,100)/10</f>
        <v>7.6</v>
      </c>
      <c r="E5">
        <f t="shared" ref="E5:T19" ca="1" si="0">RANDBETWEEN(50,100)/10</f>
        <v>8.6999999999999993</v>
      </c>
      <c r="F5">
        <f t="shared" ca="1" si="0"/>
        <v>9.3000000000000007</v>
      </c>
      <c r="G5">
        <f t="shared" ca="1" si="0"/>
        <v>5</v>
      </c>
      <c r="H5">
        <f t="shared" ca="1" si="0"/>
        <v>7.4</v>
      </c>
      <c r="I5">
        <f t="shared" ca="1" si="0"/>
        <v>8.4</v>
      </c>
      <c r="J5">
        <f t="shared" ca="1" si="0"/>
        <v>7.6</v>
      </c>
      <c r="K5">
        <f t="shared" ca="1" si="0"/>
        <v>6.3</v>
      </c>
      <c r="L5">
        <f t="shared" ca="1" si="0"/>
        <v>5.4</v>
      </c>
      <c r="M5">
        <f t="shared" ca="1" si="0"/>
        <v>7</v>
      </c>
      <c r="N5">
        <f t="shared" ca="1" si="0"/>
        <v>8.6999999999999993</v>
      </c>
      <c r="O5">
        <f t="shared" ca="1" si="0"/>
        <v>7</v>
      </c>
      <c r="P5">
        <f t="shared" ca="1" si="0"/>
        <v>8.8000000000000007</v>
      </c>
      <c r="Q5">
        <f t="shared" ca="1" si="0"/>
        <v>8.9</v>
      </c>
      <c r="R5">
        <f t="shared" ca="1" si="0"/>
        <v>6.8</v>
      </c>
      <c r="S5">
        <f t="shared" ca="1" si="0"/>
        <v>5.5</v>
      </c>
      <c r="T5">
        <f t="shared" ca="1" si="0"/>
        <v>5.9</v>
      </c>
      <c r="U5">
        <f t="shared" ref="U5:AH10" ca="1" si="1">RANDBETWEEN(50,100)/10</f>
        <v>9.4</v>
      </c>
      <c r="V5">
        <f t="shared" ca="1" si="1"/>
        <v>9.5</v>
      </c>
      <c r="W5">
        <f t="shared" ca="1" si="1"/>
        <v>7.7</v>
      </c>
      <c r="X5">
        <f t="shared" ca="1" si="1"/>
        <v>6.7</v>
      </c>
      <c r="Y5">
        <f t="shared" ca="1" si="1"/>
        <v>7.5</v>
      </c>
      <c r="Z5">
        <f t="shared" ca="1" si="1"/>
        <v>8.5</v>
      </c>
      <c r="AA5">
        <f t="shared" ca="1" si="1"/>
        <v>7.3</v>
      </c>
      <c r="AB5">
        <f t="shared" ca="1" si="1"/>
        <v>6.1</v>
      </c>
      <c r="AC5">
        <f t="shared" ca="1" si="1"/>
        <v>9.6</v>
      </c>
      <c r="AD5">
        <f t="shared" ca="1" si="1"/>
        <v>10</v>
      </c>
      <c r="AE5">
        <f t="shared" ca="1" si="1"/>
        <v>5.9</v>
      </c>
      <c r="AF5">
        <f t="shared" ca="1" si="1"/>
        <v>6</v>
      </c>
      <c r="AG5">
        <f t="shared" ca="1" si="1"/>
        <v>9</v>
      </c>
      <c r="AH5">
        <f t="shared" ca="1" si="1"/>
        <v>9.8000000000000007</v>
      </c>
    </row>
    <row r="6" spans="1:34" x14ac:dyDescent="0.3">
      <c r="A6" s="4" t="s">
        <v>104</v>
      </c>
      <c r="D6">
        <f t="shared" ref="D6:S36" ca="1" si="2">RANDBETWEEN(50,100)/10</f>
        <v>6.3</v>
      </c>
      <c r="E6">
        <f t="shared" ca="1" si="0"/>
        <v>5.4</v>
      </c>
      <c r="F6">
        <f t="shared" ca="1" si="0"/>
        <v>5.6</v>
      </c>
      <c r="G6">
        <f t="shared" ca="1" si="0"/>
        <v>5.8</v>
      </c>
      <c r="H6">
        <f t="shared" ca="1" si="0"/>
        <v>6</v>
      </c>
      <c r="I6">
        <f t="shared" ca="1" si="0"/>
        <v>7.8</v>
      </c>
      <c r="J6">
        <f t="shared" ca="1" si="0"/>
        <v>7.4</v>
      </c>
      <c r="K6">
        <f t="shared" ca="1" si="0"/>
        <v>8.8000000000000007</v>
      </c>
      <c r="L6">
        <f t="shared" ca="1" si="0"/>
        <v>7.3</v>
      </c>
      <c r="M6">
        <f t="shared" ca="1" si="0"/>
        <v>8.9</v>
      </c>
      <c r="N6">
        <f t="shared" ca="1" si="0"/>
        <v>7.8</v>
      </c>
      <c r="O6">
        <f t="shared" ca="1" si="0"/>
        <v>8.5</v>
      </c>
      <c r="P6">
        <f t="shared" ca="1" si="0"/>
        <v>5.7</v>
      </c>
      <c r="Q6">
        <f t="shared" ca="1" si="0"/>
        <v>8.1</v>
      </c>
      <c r="R6">
        <f t="shared" ca="1" si="0"/>
        <v>5.9</v>
      </c>
      <c r="S6">
        <f t="shared" ca="1" si="0"/>
        <v>6.5</v>
      </c>
      <c r="T6">
        <f t="shared" ca="1" si="0"/>
        <v>6.1</v>
      </c>
      <c r="U6">
        <f t="shared" ca="1" si="1"/>
        <v>5.9</v>
      </c>
      <c r="V6">
        <f t="shared" ca="1" si="1"/>
        <v>6.1</v>
      </c>
      <c r="W6">
        <f t="shared" ca="1" si="1"/>
        <v>6.5</v>
      </c>
      <c r="X6">
        <f t="shared" ca="1" si="1"/>
        <v>9.5</v>
      </c>
      <c r="Y6">
        <f t="shared" ca="1" si="1"/>
        <v>9.4</v>
      </c>
      <c r="Z6">
        <f t="shared" ca="1" si="1"/>
        <v>7.1</v>
      </c>
      <c r="AA6">
        <f t="shared" ca="1" si="1"/>
        <v>5.6</v>
      </c>
      <c r="AB6">
        <f t="shared" ca="1" si="1"/>
        <v>9.6999999999999993</v>
      </c>
      <c r="AC6">
        <f t="shared" ca="1" si="1"/>
        <v>5.9</v>
      </c>
      <c r="AD6">
        <f t="shared" ca="1" si="1"/>
        <v>10</v>
      </c>
      <c r="AE6">
        <f t="shared" ca="1" si="1"/>
        <v>8.1</v>
      </c>
      <c r="AF6">
        <f t="shared" ca="1" si="1"/>
        <v>6.7</v>
      </c>
      <c r="AG6">
        <f t="shared" ca="1" si="1"/>
        <v>6.9</v>
      </c>
      <c r="AH6">
        <f t="shared" ca="1" si="1"/>
        <v>6.8</v>
      </c>
    </row>
    <row r="7" spans="1:34" x14ac:dyDescent="0.3">
      <c r="A7" s="4" t="s">
        <v>105</v>
      </c>
      <c r="D7">
        <f t="shared" ca="1" si="2"/>
        <v>9.4</v>
      </c>
      <c r="E7">
        <f t="shared" ca="1" si="0"/>
        <v>5.0999999999999996</v>
      </c>
      <c r="F7">
        <f t="shared" ca="1" si="0"/>
        <v>7.2</v>
      </c>
      <c r="G7">
        <f t="shared" ca="1" si="0"/>
        <v>6</v>
      </c>
      <c r="H7">
        <f t="shared" ca="1" si="0"/>
        <v>9.1999999999999993</v>
      </c>
      <c r="I7">
        <f t="shared" ca="1" si="0"/>
        <v>9.6999999999999993</v>
      </c>
      <c r="J7">
        <f t="shared" ca="1" si="0"/>
        <v>8.4</v>
      </c>
      <c r="K7">
        <f t="shared" ca="1" si="0"/>
        <v>6.1</v>
      </c>
      <c r="L7">
        <f t="shared" ca="1" si="0"/>
        <v>9.5</v>
      </c>
      <c r="M7">
        <f t="shared" ca="1" si="0"/>
        <v>7.3</v>
      </c>
      <c r="N7">
        <f t="shared" ca="1" si="0"/>
        <v>9.9</v>
      </c>
      <c r="O7">
        <f t="shared" ca="1" si="0"/>
        <v>6</v>
      </c>
      <c r="P7">
        <f t="shared" ca="1" si="0"/>
        <v>5.9</v>
      </c>
      <c r="Q7">
        <f t="shared" ca="1" si="0"/>
        <v>9.6</v>
      </c>
      <c r="R7">
        <f t="shared" ca="1" si="0"/>
        <v>9.5</v>
      </c>
      <c r="S7">
        <f t="shared" ca="1" si="0"/>
        <v>9.3000000000000007</v>
      </c>
      <c r="T7">
        <f t="shared" ca="1" si="0"/>
        <v>5.8</v>
      </c>
      <c r="U7">
        <f t="shared" ca="1" si="1"/>
        <v>7.7</v>
      </c>
      <c r="V7">
        <f t="shared" ca="1" si="1"/>
        <v>7.9</v>
      </c>
      <c r="W7">
        <f t="shared" ca="1" si="1"/>
        <v>6.4</v>
      </c>
      <c r="X7">
        <f t="shared" ca="1" si="1"/>
        <v>10</v>
      </c>
      <c r="Y7">
        <f t="shared" ca="1" si="1"/>
        <v>7.7</v>
      </c>
      <c r="Z7">
        <f t="shared" ca="1" si="1"/>
        <v>8.6999999999999993</v>
      </c>
      <c r="AA7">
        <f t="shared" ca="1" si="1"/>
        <v>8</v>
      </c>
      <c r="AB7">
        <f t="shared" ca="1" si="1"/>
        <v>7.5</v>
      </c>
      <c r="AC7">
        <f t="shared" ca="1" si="1"/>
        <v>6.3</v>
      </c>
      <c r="AD7">
        <f t="shared" ca="1" si="1"/>
        <v>5.4</v>
      </c>
      <c r="AE7">
        <f t="shared" ca="1" si="1"/>
        <v>8.6</v>
      </c>
      <c r="AF7">
        <f t="shared" ca="1" si="1"/>
        <v>6.2</v>
      </c>
      <c r="AG7">
        <f t="shared" ca="1" si="1"/>
        <v>7.9</v>
      </c>
      <c r="AH7">
        <f t="shared" ca="1" si="1"/>
        <v>6.7</v>
      </c>
    </row>
    <row r="8" spans="1:34" x14ac:dyDescent="0.3">
      <c r="A8" s="4" t="s">
        <v>125</v>
      </c>
      <c r="D8">
        <f t="shared" ca="1" si="2"/>
        <v>7.5</v>
      </c>
      <c r="E8">
        <f t="shared" ca="1" si="0"/>
        <v>7.2</v>
      </c>
      <c r="F8">
        <f t="shared" ca="1" si="0"/>
        <v>7.9</v>
      </c>
      <c r="G8">
        <f t="shared" ca="1" si="0"/>
        <v>9.8000000000000007</v>
      </c>
      <c r="H8">
        <f t="shared" ca="1" si="0"/>
        <v>5.8</v>
      </c>
      <c r="I8">
        <f t="shared" ca="1" si="0"/>
        <v>6.9</v>
      </c>
      <c r="J8">
        <f t="shared" ca="1" si="0"/>
        <v>9.1</v>
      </c>
      <c r="K8">
        <f t="shared" ca="1" si="0"/>
        <v>8.3000000000000007</v>
      </c>
      <c r="L8">
        <f t="shared" ca="1" si="0"/>
        <v>5.6</v>
      </c>
      <c r="M8">
        <f t="shared" ca="1" si="0"/>
        <v>8.6999999999999993</v>
      </c>
      <c r="N8">
        <f t="shared" ca="1" si="0"/>
        <v>8.8000000000000007</v>
      </c>
      <c r="O8">
        <f t="shared" ca="1" si="0"/>
        <v>6.7</v>
      </c>
      <c r="P8">
        <f t="shared" ca="1" si="0"/>
        <v>5.5</v>
      </c>
      <c r="Q8">
        <f t="shared" ca="1" si="0"/>
        <v>6.6</v>
      </c>
      <c r="R8">
        <f t="shared" ca="1" si="0"/>
        <v>7.4</v>
      </c>
      <c r="S8">
        <f t="shared" ca="1" si="0"/>
        <v>8.1</v>
      </c>
      <c r="T8">
        <f t="shared" ca="1" si="0"/>
        <v>9.6</v>
      </c>
      <c r="U8">
        <f t="shared" ca="1" si="1"/>
        <v>9.1</v>
      </c>
      <c r="V8">
        <f t="shared" ca="1" si="1"/>
        <v>5.3</v>
      </c>
      <c r="W8">
        <f t="shared" ca="1" si="1"/>
        <v>5.6</v>
      </c>
      <c r="X8">
        <f t="shared" ca="1" si="1"/>
        <v>8.9</v>
      </c>
      <c r="Y8">
        <f t="shared" ca="1" si="1"/>
        <v>6.1</v>
      </c>
      <c r="Z8">
        <f t="shared" ca="1" si="1"/>
        <v>5.7</v>
      </c>
      <c r="AA8">
        <f t="shared" ca="1" si="1"/>
        <v>8.4</v>
      </c>
      <c r="AB8">
        <f t="shared" ca="1" si="1"/>
        <v>8.5</v>
      </c>
      <c r="AC8">
        <f t="shared" ca="1" si="1"/>
        <v>7.4</v>
      </c>
      <c r="AD8">
        <f t="shared" ca="1" si="1"/>
        <v>9.6999999999999993</v>
      </c>
      <c r="AE8">
        <f t="shared" ca="1" si="1"/>
        <v>6.2</v>
      </c>
      <c r="AF8">
        <f t="shared" ca="1" si="1"/>
        <v>10</v>
      </c>
      <c r="AG8">
        <f t="shared" ca="1" si="1"/>
        <v>8</v>
      </c>
      <c r="AH8">
        <f t="shared" ca="1" si="1"/>
        <v>6</v>
      </c>
    </row>
    <row r="9" spans="1:34" x14ac:dyDescent="0.3">
      <c r="A9" s="4" t="s">
        <v>159</v>
      </c>
      <c r="D9">
        <f t="shared" ca="1" si="2"/>
        <v>5.2</v>
      </c>
      <c r="E9">
        <f t="shared" ca="1" si="0"/>
        <v>7.7</v>
      </c>
      <c r="F9">
        <f t="shared" ca="1" si="0"/>
        <v>6.6</v>
      </c>
      <c r="G9">
        <f t="shared" ca="1" si="0"/>
        <v>9.4</v>
      </c>
      <c r="H9">
        <f t="shared" ca="1" si="0"/>
        <v>7.8</v>
      </c>
      <c r="I9">
        <f t="shared" ca="1" si="0"/>
        <v>6.1</v>
      </c>
      <c r="J9">
        <f t="shared" ca="1" si="0"/>
        <v>8.8000000000000007</v>
      </c>
      <c r="K9">
        <f t="shared" ca="1" si="0"/>
        <v>9.6999999999999993</v>
      </c>
      <c r="L9">
        <f t="shared" ca="1" si="0"/>
        <v>8.1999999999999993</v>
      </c>
      <c r="M9">
        <f t="shared" ca="1" si="0"/>
        <v>6.1</v>
      </c>
      <c r="N9">
        <f t="shared" ca="1" si="0"/>
        <v>6.2</v>
      </c>
      <c r="O9">
        <f t="shared" ca="1" si="0"/>
        <v>9.5</v>
      </c>
      <c r="P9">
        <f t="shared" ca="1" si="0"/>
        <v>5.6</v>
      </c>
      <c r="Q9">
        <f t="shared" ca="1" si="0"/>
        <v>7.7</v>
      </c>
      <c r="R9">
        <f t="shared" ca="1" si="0"/>
        <v>7.6</v>
      </c>
      <c r="S9">
        <f t="shared" ca="1" si="0"/>
        <v>9.1</v>
      </c>
      <c r="T9">
        <f t="shared" ca="1" si="0"/>
        <v>9.4</v>
      </c>
      <c r="U9">
        <f t="shared" ca="1" si="1"/>
        <v>7.2</v>
      </c>
      <c r="V9">
        <f t="shared" ca="1" si="1"/>
        <v>8</v>
      </c>
      <c r="W9">
        <f t="shared" ca="1" si="1"/>
        <v>9.1</v>
      </c>
      <c r="X9">
        <f t="shared" ca="1" si="1"/>
        <v>5.5</v>
      </c>
      <c r="Y9">
        <f t="shared" ca="1" si="1"/>
        <v>5.8</v>
      </c>
      <c r="Z9">
        <f t="shared" ca="1" si="1"/>
        <v>7.9</v>
      </c>
      <c r="AA9">
        <f t="shared" ca="1" si="1"/>
        <v>6.7</v>
      </c>
      <c r="AB9">
        <f t="shared" ca="1" si="1"/>
        <v>5.9</v>
      </c>
      <c r="AC9">
        <f t="shared" ca="1" si="1"/>
        <v>5.4</v>
      </c>
      <c r="AD9">
        <f t="shared" ca="1" si="1"/>
        <v>6.2</v>
      </c>
      <c r="AE9">
        <f t="shared" ca="1" si="1"/>
        <v>5.5</v>
      </c>
      <c r="AF9">
        <f t="shared" ca="1" si="1"/>
        <v>5.7</v>
      </c>
      <c r="AG9">
        <f t="shared" ca="1" si="1"/>
        <v>7.9</v>
      </c>
      <c r="AH9">
        <f t="shared" ca="1" si="1"/>
        <v>6.8</v>
      </c>
    </row>
    <row r="10" spans="1:34" x14ac:dyDescent="0.3">
      <c r="A10" s="4" t="s">
        <v>106</v>
      </c>
      <c r="D10">
        <f t="shared" ca="1" si="2"/>
        <v>7.1</v>
      </c>
      <c r="E10">
        <f t="shared" ca="1" si="0"/>
        <v>6.5</v>
      </c>
      <c r="F10">
        <f t="shared" ca="1" si="0"/>
        <v>7.6</v>
      </c>
      <c r="G10">
        <f t="shared" ca="1" si="0"/>
        <v>7.2</v>
      </c>
      <c r="H10">
        <f t="shared" ca="1" si="0"/>
        <v>9.8000000000000007</v>
      </c>
      <c r="I10">
        <f t="shared" ca="1" si="0"/>
        <v>9.9</v>
      </c>
      <c r="J10">
        <f t="shared" ca="1" si="0"/>
        <v>7.5</v>
      </c>
      <c r="K10">
        <f t="shared" ca="1" si="0"/>
        <v>8.6</v>
      </c>
      <c r="L10">
        <f t="shared" ca="1" si="0"/>
        <v>7.5</v>
      </c>
      <c r="M10">
        <f t="shared" ca="1" si="0"/>
        <v>6.7</v>
      </c>
      <c r="N10">
        <f t="shared" ca="1" si="0"/>
        <v>5.7</v>
      </c>
      <c r="O10">
        <f t="shared" ca="1" si="0"/>
        <v>7.9</v>
      </c>
      <c r="P10">
        <f t="shared" ca="1" si="0"/>
        <v>5.5</v>
      </c>
      <c r="Q10">
        <f t="shared" ca="1" si="0"/>
        <v>8.9</v>
      </c>
      <c r="R10">
        <f t="shared" ca="1" si="0"/>
        <v>7.5</v>
      </c>
      <c r="S10">
        <f t="shared" ca="1" si="0"/>
        <v>8.5</v>
      </c>
      <c r="T10">
        <f t="shared" ca="1" si="0"/>
        <v>5.3</v>
      </c>
      <c r="U10">
        <f t="shared" ca="1" si="1"/>
        <v>8.1999999999999993</v>
      </c>
      <c r="V10">
        <f t="shared" ca="1" si="1"/>
        <v>5.6</v>
      </c>
      <c r="W10">
        <f t="shared" ca="1" si="1"/>
        <v>5.8</v>
      </c>
      <c r="X10">
        <f t="shared" ca="1" si="1"/>
        <v>5.9</v>
      </c>
      <c r="Y10">
        <f t="shared" ca="1" si="1"/>
        <v>8.5</v>
      </c>
      <c r="Z10">
        <f t="shared" ca="1" si="1"/>
        <v>8</v>
      </c>
      <c r="AA10">
        <f t="shared" ca="1" si="1"/>
        <v>7.5</v>
      </c>
      <c r="AB10">
        <f t="shared" ca="1" si="1"/>
        <v>8.3000000000000007</v>
      </c>
      <c r="AC10">
        <f t="shared" ca="1" si="1"/>
        <v>8.1</v>
      </c>
      <c r="AD10">
        <f t="shared" ca="1" si="1"/>
        <v>9.9</v>
      </c>
      <c r="AE10">
        <f t="shared" ca="1" si="1"/>
        <v>7.6</v>
      </c>
      <c r="AF10">
        <f t="shared" ca="1" si="1"/>
        <v>9.4</v>
      </c>
      <c r="AG10">
        <f t="shared" ca="1" si="1"/>
        <v>8.5</v>
      </c>
      <c r="AH10">
        <f t="shared" ca="1" si="1"/>
        <v>5</v>
      </c>
    </row>
    <row r="11" spans="1:34" x14ac:dyDescent="0.3">
      <c r="A11" s="3"/>
    </row>
    <row r="12" spans="1:34" x14ac:dyDescent="0.3">
      <c r="A12" s="6" t="s">
        <v>98</v>
      </c>
      <c r="D12">
        <f t="shared" ca="1" si="2"/>
        <v>6.2</v>
      </c>
      <c r="E12">
        <f t="shared" ca="1" si="0"/>
        <v>7.4</v>
      </c>
      <c r="F12">
        <f t="shared" ca="1" si="0"/>
        <v>9.6999999999999993</v>
      </c>
      <c r="G12">
        <f t="shared" ca="1" si="0"/>
        <v>9.5</v>
      </c>
      <c r="H12">
        <f t="shared" ca="1" si="0"/>
        <v>5.9</v>
      </c>
      <c r="I12">
        <f t="shared" ca="1" si="0"/>
        <v>8.1</v>
      </c>
      <c r="J12">
        <f t="shared" ca="1" si="0"/>
        <v>9.1</v>
      </c>
      <c r="K12">
        <f t="shared" ca="1" si="0"/>
        <v>8.1999999999999993</v>
      </c>
      <c r="L12">
        <f t="shared" ca="1" si="0"/>
        <v>8.8000000000000007</v>
      </c>
      <c r="M12">
        <f t="shared" ca="1" si="0"/>
        <v>5.8</v>
      </c>
      <c r="N12">
        <f t="shared" ca="1" si="0"/>
        <v>8.1</v>
      </c>
      <c r="O12">
        <f t="shared" ca="1" si="0"/>
        <v>6.7</v>
      </c>
      <c r="P12">
        <f t="shared" ca="1" si="0"/>
        <v>7.7</v>
      </c>
      <c r="Q12">
        <f t="shared" ca="1" si="0"/>
        <v>6.3</v>
      </c>
      <c r="R12">
        <f t="shared" ca="1" si="0"/>
        <v>5.7</v>
      </c>
      <c r="S12">
        <f t="shared" ca="1" si="0"/>
        <v>9.8000000000000007</v>
      </c>
      <c r="T12">
        <f t="shared" ca="1" si="0"/>
        <v>9.9</v>
      </c>
      <c r="U12">
        <f t="shared" ref="U12:AH21" ca="1" si="3">RANDBETWEEN(50,100)/10</f>
        <v>7.6</v>
      </c>
      <c r="V12">
        <f t="shared" ca="1" si="3"/>
        <v>5.3</v>
      </c>
      <c r="W12">
        <f t="shared" ca="1" si="3"/>
        <v>7.7</v>
      </c>
      <c r="X12">
        <f t="shared" ca="1" si="3"/>
        <v>7.3</v>
      </c>
      <c r="Y12">
        <f t="shared" ca="1" si="3"/>
        <v>9.9</v>
      </c>
      <c r="Z12">
        <f t="shared" ca="1" si="3"/>
        <v>7</v>
      </c>
      <c r="AA12">
        <f t="shared" ca="1" si="3"/>
        <v>7.6</v>
      </c>
      <c r="AB12">
        <f t="shared" ca="1" si="3"/>
        <v>6</v>
      </c>
      <c r="AC12">
        <f t="shared" ca="1" si="3"/>
        <v>8.6</v>
      </c>
      <c r="AD12">
        <f t="shared" ca="1" si="3"/>
        <v>8.1</v>
      </c>
      <c r="AE12">
        <f t="shared" ca="1" si="3"/>
        <v>6.1</v>
      </c>
      <c r="AF12">
        <f t="shared" ca="1" si="3"/>
        <v>6.4</v>
      </c>
      <c r="AG12">
        <f t="shared" ca="1" si="3"/>
        <v>9.1</v>
      </c>
      <c r="AH12">
        <f t="shared" ca="1" si="3"/>
        <v>5.8</v>
      </c>
    </row>
    <row r="13" spans="1:34" x14ac:dyDescent="0.3">
      <c r="A13" s="4" t="s">
        <v>107</v>
      </c>
      <c r="D13">
        <f t="shared" ca="1" si="2"/>
        <v>8.8000000000000007</v>
      </c>
      <c r="E13">
        <f t="shared" ca="1" si="0"/>
        <v>8.6</v>
      </c>
      <c r="F13">
        <f t="shared" ca="1" si="0"/>
        <v>6.1</v>
      </c>
      <c r="G13">
        <f t="shared" ca="1" si="0"/>
        <v>8.6999999999999993</v>
      </c>
      <c r="H13">
        <f t="shared" ca="1" si="0"/>
        <v>7.1</v>
      </c>
      <c r="I13">
        <f t="shared" ca="1" si="0"/>
        <v>7.9</v>
      </c>
      <c r="J13">
        <f t="shared" ca="1" si="0"/>
        <v>5.9</v>
      </c>
      <c r="K13">
        <f t="shared" ca="1" si="0"/>
        <v>10</v>
      </c>
      <c r="L13">
        <f t="shared" ca="1" si="0"/>
        <v>5.4</v>
      </c>
      <c r="M13">
        <f t="shared" ca="1" si="0"/>
        <v>7.2</v>
      </c>
      <c r="N13">
        <f t="shared" ca="1" si="0"/>
        <v>6</v>
      </c>
      <c r="O13">
        <f t="shared" ca="1" si="0"/>
        <v>8.9</v>
      </c>
      <c r="P13">
        <f t="shared" ca="1" si="0"/>
        <v>9.1999999999999993</v>
      </c>
      <c r="Q13">
        <f t="shared" ca="1" si="0"/>
        <v>9.6999999999999993</v>
      </c>
      <c r="R13">
        <f t="shared" ca="1" si="0"/>
        <v>6.2</v>
      </c>
      <c r="S13">
        <f t="shared" ca="1" si="0"/>
        <v>8.5</v>
      </c>
      <c r="T13">
        <f t="shared" ca="1" si="0"/>
        <v>7.5</v>
      </c>
      <c r="U13">
        <f t="shared" ca="1" si="3"/>
        <v>7.3</v>
      </c>
      <c r="V13">
        <f t="shared" ca="1" si="3"/>
        <v>8.5</v>
      </c>
      <c r="W13">
        <f t="shared" ca="1" si="3"/>
        <v>7.6</v>
      </c>
      <c r="X13">
        <f t="shared" ca="1" si="3"/>
        <v>8.4</v>
      </c>
      <c r="Y13">
        <f t="shared" ca="1" si="3"/>
        <v>6.9</v>
      </c>
      <c r="Z13">
        <f t="shared" ca="1" si="3"/>
        <v>7.7</v>
      </c>
      <c r="AA13">
        <f t="shared" ca="1" si="3"/>
        <v>8.6999999999999993</v>
      </c>
      <c r="AB13">
        <f t="shared" ca="1" si="3"/>
        <v>7.7</v>
      </c>
      <c r="AC13">
        <f t="shared" ca="1" si="3"/>
        <v>10</v>
      </c>
      <c r="AD13">
        <f t="shared" ca="1" si="3"/>
        <v>7.7</v>
      </c>
      <c r="AE13">
        <f t="shared" ca="1" si="3"/>
        <v>8</v>
      </c>
      <c r="AF13">
        <f t="shared" ca="1" si="3"/>
        <v>9.6999999999999993</v>
      </c>
      <c r="AG13">
        <f t="shared" ca="1" si="3"/>
        <v>6.1</v>
      </c>
      <c r="AH13">
        <f t="shared" ca="1" si="3"/>
        <v>9.4</v>
      </c>
    </row>
    <row r="14" spans="1:34" x14ac:dyDescent="0.3">
      <c r="A14" s="4" t="s">
        <v>103</v>
      </c>
      <c r="D14">
        <f t="shared" ca="1" si="2"/>
        <v>7.8</v>
      </c>
      <c r="E14">
        <f t="shared" ca="1" si="0"/>
        <v>7.1</v>
      </c>
      <c r="F14">
        <f t="shared" ca="1" si="0"/>
        <v>7.9</v>
      </c>
      <c r="G14">
        <f t="shared" ca="1" si="0"/>
        <v>6.4</v>
      </c>
      <c r="H14">
        <f t="shared" ca="1" si="0"/>
        <v>7.2</v>
      </c>
      <c r="I14">
        <f t="shared" ca="1" si="0"/>
        <v>6.8</v>
      </c>
      <c r="J14">
        <f t="shared" ca="1" si="0"/>
        <v>8.6</v>
      </c>
      <c r="K14">
        <f t="shared" ca="1" si="0"/>
        <v>7.1</v>
      </c>
      <c r="L14">
        <f t="shared" ca="1" si="0"/>
        <v>6.5</v>
      </c>
      <c r="M14">
        <f t="shared" ca="1" si="0"/>
        <v>6</v>
      </c>
      <c r="N14">
        <f t="shared" ca="1" si="0"/>
        <v>8.3000000000000007</v>
      </c>
      <c r="O14">
        <f t="shared" ca="1" si="0"/>
        <v>9.3000000000000007</v>
      </c>
      <c r="P14">
        <f t="shared" ca="1" si="0"/>
        <v>6.2</v>
      </c>
      <c r="Q14">
        <f t="shared" ca="1" si="0"/>
        <v>8.8000000000000007</v>
      </c>
      <c r="R14">
        <f t="shared" ca="1" si="0"/>
        <v>9.4</v>
      </c>
      <c r="S14">
        <f t="shared" ca="1" si="0"/>
        <v>8.6</v>
      </c>
      <c r="T14">
        <f t="shared" ca="1" si="0"/>
        <v>5.7</v>
      </c>
      <c r="U14">
        <f t="shared" ca="1" si="3"/>
        <v>6.8</v>
      </c>
      <c r="V14">
        <f t="shared" ca="1" si="3"/>
        <v>5.6</v>
      </c>
      <c r="W14">
        <f t="shared" ca="1" si="3"/>
        <v>6.6</v>
      </c>
      <c r="X14">
        <f t="shared" ca="1" si="3"/>
        <v>6</v>
      </c>
      <c r="Y14">
        <f t="shared" ca="1" si="3"/>
        <v>7.9</v>
      </c>
      <c r="Z14">
        <f t="shared" ca="1" si="3"/>
        <v>7</v>
      </c>
      <c r="AA14">
        <f t="shared" ca="1" si="3"/>
        <v>9</v>
      </c>
      <c r="AB14">
        <f t="shared" ca="1" si="3"/>
        <v>6.9</v>
      </c>
      <c r="AC14">
        <f t="shared" ca="1" si="3"/>
        <v>9.9</v>
      </c>
      <c r="AD14">
        <f t="shared" ca="1" si="3"/>
        <v>9.3000000000000007</v>
      </c>
      <c r="AE14">
        <f t="shared" ca="1" si="3"/>
        <v>7.2</v>
      </c>
      <c r="AF14">
        <f t="shared" ca="1" si="3"/>
        <v>7</v>
      </c>
      <c r="AG14">
        <f t="shared" ca="1" si="3"/>
        <v>5.0999999999999996</v>
      </c>
      <c r="AH14">
        <f t="shared" ca="1" si="3"/>
        <v>8.8000000000000007</v>
      </c>
    </row>
    <row r="15" spans="1:34" x14ac:dyDescent="0.3">
      <c r="A15" s="4" t="s">
        <v>108</v>
      </c>
      <c r="D15">
        <f t="shared" ca="1" si="2"/>
        <v>7.6</v>
      </c>
      <c r="E15">
        <f t="shared" ca="1" si="0"/>
        <v>7.8</v>
      </c>
      <c r="F15">
        <f t="shared" ca="1" si="0"/>
        <v>5.6</v>
      </c>
      <c r="G15">
        <f t="shared" ca="1" si="0"/>
        <v>8.4</v>
      </c>
      <c r="H15">
        <f t="shared" ca="1" si="0"/>
        <v>9.3000000000000007</v>
      </c>
      <c r="I15">
        <f t="shared" ca="1" si="0"/>
        <v>5.5</v>
      </c>
      <c r="J15">
        <f t="shared" ca="1" si="0"/>
        <v>7.3</v>
      </c>
      <c r="K15">
        <f t="shared" ca="1" si="0"/>
        <v>9.1999999999999993</v>
      </c>
      <c r="L15">
        <f t="shared" ca="1" si="0"/>
        <v>10</v>
      </c>
      <c r="M15">
        <f t="shared" ca="1" si="0"/>
        <v>9.5</v>
      </c>
      <c r="N15">
        <f t="shared" ca="1" si="0"/>
        <v>8.5</v>
      </c>
      <c r="O15">
        <f t="shared" ca="1" si="0"/>
        <v>9.6</v>
      </c>
      <c r="P15">
        <f t="shared" ca="1" si="0"/>
        <v>5.6</v>
      </c>
      <c r="Q15">
        <f t="shared" ca="1" si="0"/>
        <v>9</v>
      </c>
      <c r="R15">
        <f t="shared" ca="1" si="0"/>
        <v>5.0999999999999996</v>
      </c>
      <c r="S15">
        <f t="shared" ca="1" si="0"/>
        <v>7.3</v>
      </c>
      <c r="T15">
        <f t="shared" ca="1" si="0"/>
        <v>8.6999999999999993</v>
      </c>
      <c r="U15">
        <f t="shared" ca="1" si="3"/>
        <v>6.2</v>
      </c>
      <c r="V15">
        <f t="shared" ca="1" si="3"/>
        <v>6.4</v>
      </c>
      <c r="W15">
        <f t="shared" ca="1" si="3"/>
        <v>9.4</v>
      </c>
      <c r="X15">
        <f t="shared" ca="1" si="3"/>
        <v>9.1</v>
      </c>
      <c r="Y15">
        <f t="shared" ca="1" si="3"/>
        <v>5.9</v>
      </c>
      <c r="Z15">
        <f t="shared" ca="1" si="3"/>
        <v>5.7</v>
      </c>
      <c r="AA15">
        <f t="shared" ca="1" si="3"/>
        <v>7.4</v>
      </c>
      <c r="AB15">
        <f t="shared" ca="1" si="3"/>
        <v>9.8000000000000007</v>
      </c>
      <c r="AC15">
        <f t="shared" ca="1" si="3"/>
        <v>9.4</v>
      </c>
      <c r="AD15">
        <f t="shared" ca="1" si="3"/>
        <v>9.5</v>
      </c>
      <c r="AE15">
        <f t="shared" ca="1" si="3"/>
        <v>5.4</v>
      </c>
      <c r="AF15">
        <f t="shared" ca="1" si="3"/>
        <v>8.8000000000000007</v>
      </c>
      <c r="AG15">
        <f t="shared" ca="1" si="3"/>
        <v>7.9</v>
      </c>
      <c r="AH15">
        <f t="shared" ca="1" si="3"/>
        <v>8.4</v>
      </c>
    </row>
    <row r="16" spans="1:34" x14ac:dyDescent="0.3">
      <c r="A16" s="3"/>
    </row>
    <row r="17" spans="1:34" x14ac:dyDescent="0.3">
      <c r="A17" s="6" t="s">
        <v>99</v>
      </c>
      <c r="D17">
        <f t="shared" ca="1" si="2"/>
        <v>7.3</v>
      </c>
      <c r="E17">
        <f t="shared" ca="1" si="0"/>
        <v>7.6</v>
      </c>
      <c r="F17">
        <f t="shared" ca="1" si="0"/>
        <v>9.6</v>
      </c>
      <c r="G17">
        <f t="shared" ca="1" si="0"/>
        <v>8.5</v>
      </c>
      <c r="H17">
        <f t="shared" ca="1" si="0"/>
        <v>8.1</v>
      </c>
      <c r="I17">
        <f t="shared" ca="1" si="0"/>
        <v>8.8000000000000007</v>
      </c>
      <c r="J17">
        <f t="shared" ca="1" si="0"/>
        <v>9.1999999999999993</v>
      </c>
      <c r="K17">
        <f t="shared" ca="1" si="0"/>
        <v>6.7</v>
      </c>
      <c r="L17">
        <f t="shared" ca="1" si="0"/>
        <v>6.5</v>
      </c>
      <c r="M17">
        <f t="shared" ca="1" si="0"/>
        <v>8.5</v>
      </c>
      <c r="N17">
        <f t="shared" ca="1" si="0"/>
        <v>5.5</v>
      </c>
      <c r="O17">
        <f t="shared" ca="1" si="0"/>
        <v>7.9</v>
      </c>
      <c r="P17">
        <f t="shared" ca="1" si="0"/>
        <v>8.5</v>
      </c>
      <c r="Q17">
        <f t="shared" ca="1" si="0"/>
        <v>8.3000000000000007</v>
      </c>
      <c r="R17">
        <f t="shared" ca="1" si="0"/>
        <v>5.9</v>
      </c>
      <c r="S17">
        <f t="shared" ca="1" si="0"/>
        <v>6.2</v>
      </c>
      <c r="T17">
        <f t="shared" ca="1" si="0"/>
        <v>6.7</v>
      </c>
      <c r="U17">
        <f t="shared" ca="1" si="3"/>
        <v>7.4</v>
      </c>
      <c r="V17">
        <f t="shared" ca="1" si="3"/>
        <v>9.3000000000000007</v>
      </c>
      <c r="W17">
        <f t="shared" ca="1" si="3"/>
        <v>9.6</v>
      </c>
      <c r="X17">
        <f t="shared" ca="1" si="3"/>
        <v>5.9</v>
      </c>
      <c r="Y17">
        <f t="shared" ca="1" si="3"/>
        <v>7.7</v>
      </c>
      <c r="Z17">
        <f t="shared" ca="1" si="3"/>
        <v>6.7</v>
      </c>
      <c r="AA17">
        <f t="shared" ca="1" si="3"/>
        <v>8.4</v>
      </c>
      <c r="AB17">
        <f t="shared" ca="1" si="3"/>
        <v>8.4</v>
      </c>
      <c r="AC17">
        <f t="shared" ca="1" si="3"/>
        <v>5.2</v>
      </c>
      <c r="AD17">
        <f t="shared" ca="1" si="3"/>
        <v>7.9</v>
      </c>
      <c r="AE17">
        <f t="shared" ca="1" si="3"/>
        <v>9.6999999999999993</v>
      </c>
      <c r="AF17">
        <f t="shared" ca="1" si="3"/>
        <v>6.4</v>
      </c>
      <c r="AG17">
        <f t="shared" ca="1" si="3"/>
        <v>6.6</v>
      </c>
      <c r="AH17">
        <f t="shared" ca="1" si="3"/>
        <v>9.6</v>
      </c>
    </row>
    <row r="18" spans="1:34" x14ac:dyDescent="0.3">
      <c r="A18" s="4" t="s">
        <v>109</v>
      </c>
      <c r="D18">
        <f t="shared" ca="1" si="2"/>
        <v>7.9</v>
      </c>
      <c r="E18">
        <f t="shared" ca="1" si="0"/>
        <v>6</v>
      </c>
      <c r="F18">
        <f t="shared" ca="1" si="0"/>
        <v>7.6</v>
      </c>
      <c r="G18">
        <f t="shared" ca="1" si="0"/>
        <v>8.8000000000000007</v>
      </c>
      <c r="H18">
        <f t="shared" ca="1" si="0"/>
        <v>5.5</v>
      </c>
      <c r="I18">
        <f t="shared" ca="1" si="0"/>
        <v>9</v>
      </c>
      <c r="J18">
        <f t="shared" ca="1" si="0"/>
        <v>8</v>
      </c>
      <c r="K18">
        <f t="shared" ca="1" si="0"/>
        <v>9.3000000000000007</v>
      </c>
      <c r="L18">
        <f t="shared" ca="1" si="0"/>
        <v>6.1</v>
      </c>
      <c r="M18">
        <f t="shared" ca="1" si="0"/>
        <v>8.5</v>
      </c>
      <c r="N18">
        <f t="shared" ca="1" si="0"/>
        <v>6.2</v>
      </c>
      <c r="O18">
        <f t="shared" ca="1" si="0"/>
        <v>5.2</v>
      </c>
      <c r="P18">
        <f t="shared" ca="1" si="0"/>
        <v>9.4</v>
      </c>
      <c r="Q18">
        <f t="shared" ca="1" si="0"/>
        <v>8.8000000000000007</v>
      </c>
      <c r="R18">
        <f t="shared" ca="1" si="0"/>
        <v>5.3</v>
      </c>
      <c r="S18">
        <f t="shared" ca="1" si="0"/>
        <v>6.8</v>
      </c>
      <c r="T18">
        <f t="shared" ca="1" si="0"/>
        <v>10</v>
      </c>
      <c r="U18">
        <f t="shared" ca="1" si="3"/>
        <v>7.7</v>
      </c>
      <c r="V18">
        <f t="shared" ca="1" si="3"/>
        <v>9.4</v>
      </c>
      <c r="W18">
        <f t="shared" ca="1" si="3"/>
        <v>5.4</v>
      </c>
      <c r="X18">
        <f t="shared" ca="1" si="3"/>
        <v>8</v>
      </c>
      <c r="Y18">
        <f t="shared" ca="1" si="3"/>
        <v>9.4</v>
      </c>
      <c r="Z18">
        <f t="shared" ca="1" si="3"/>
        <v>9.1</v>
      </c>
      <c r="AA18">
        <f t="shared" ca="1" si="3"/>
        <v>6.1</v>
      </c>
      <c r="AB18">
        <f t="shared" ca="1" si="3"/>
        <v>7.9</v>
      </c>
      <c r="AC18">
        <f t="shared" ca="1" si="3"/>
        <v>6.5</v>
      </c>
      <c r="AD18">
        <f t="shared" ca="1" si="3"/>
        <v>7.5</v>
      </c>
      <c r="AE18">
        <f t="shared" ca="1" si="3"/>
        <v>5.4</v>
      </c>
      <c r="AF18">
        <f t="shared" ca="1" si="3"/>
        <v>9.1</v>
      </c>
      <c r="AG18">
        <f t="shared" ca="1" si="3"/>
        <v>6.4</v>
      </c>
      <c r="AH18">
        <f t="shared" ca="1" si="3"/>
        <v>6.7</v>
      </c>
    </row>
    <row r="19" spans="1:34" x14ac:dyDescent="0.3">
      <c r="A19" s="4" t="s">
        <v>110</v>
      </c>
      <c r="D19">
        <f t="shared" ca="1" si="2"/>
        <v>9.4</v>
      </c>
      <c r="E19">
        <f t="shared" ca="1" si="0"/>
        <v>6.9</v>
      </c>
      <c r="F19">
        <f t="shared" ca="1" si="0"/>
        <v>9.6</v>
      </c>
      <c r="G19">
        <f t="shared" ca="1" si="0"/>
        <v>9.1</v>
      </c>
      <c r="H19">
        <f t="shared" ca="1" si="0"/>
        <v>5</v>
      </c>
      <c r="I19">
        <f t="shared" ca="1" si="0"/>
        <v>5.7</v>
      </c>
      <c r="J19">
        <f t="shared" ca="1" si="0"/>
        <v>9.9</v>
      </c>
      <c r="K19">
        <f t="shared" ca="1" si="0"/>
        <v>8</v>
      </c>
      <c r="L19">
        <f t="shared" ca="1" si="0"/>
        <v>8.4</v>
      </c>
      <c r="M19">
        <f t="shared" ca="1" si="0"/>
        <v>6.6</v>
      </c>
      <c r="N19">
        <f t="shared" ca="1" si="0"/>
        <v>6.1</v>
      </c>
      <c r="O19">
        <f t="shared" ca="1" si="0"/>
        <v>5.0999999999999996</v>
      </c>
      <c r="P19">
        <f t="shared" ca="1" si="0"/>
        <v>8.9</v>
      </c>
      <c r="Q19">
        <f t="shared" ca="1" si="0"/>
        <v>5.4</v>
      </c>
      <c r="R19">
        <f t="shared" ca="1" si="0"/>
        <v>7.7</v>
      </c>
      <c r="S19">
        <f t="shared" ca="1" si="0"/>
        <v>7.1</v>
      </c>
      <c r="T19">
        <f t="shared" ca="1" si="0"/>
        <v>8.1999999999999993</v>
      </c>
      <c r="U19">
        <f t="shared" ca="1" si="3"/>
        <v>6.1</v>
      </c>
      <c r="V19">
        <f t="shared" ca="1" si="3"/>
        <v>6.4</v>
      </c>
      <c r="W19">
        <f t="shared" ca="1" si="3"/>
        <v>9</v>
      </c>
      <c r="X19">
        <f t="shared" ca="1" si="3"/>
        <v>9.1</v>
      </c>
      <c r="Y19">
        <f t="shared" ca="1" si="3"/>
        <v>5.7</v>
      </c>
      <c r="Z19">
        <f t="shared" ca="1" si="3"/>
        <v>8.9</v>
      </c>
      <c r="AA19">
        <f t="shared" ca="1" si="3"/>
        <v>9.3000000000000007</v>
      </c>
      <c r="AB19">
        <f t="shared" ca="1" si="3"/>
        <v>8.4</v>
      </c>
      <c r="AC19">
        <f t="shared" ca="1" si="3"/>
        <v>7.2</v>
      </c>
      <c r="AD19">
        <f t="shared" ca="1" si="3"/>
        <v>9.9</v>
      </c>
      <c r="AE19">
        <f t="shared" ca="1" si="3"/>
        <v>5.2</v>
      </c>
      <c r="AF19">
        <f t="shared" ca="1" si="3"/>
        <v>5.8</v>
      </c>
      <c r="AG19">
        <f t="shared" ca="1" si="3"/>
        <v>7.6</v>
      </c>
      <c r="AH19">
        <f t="shared" ca="1" si="3"/>
        <v>7.1</v>
      </c>
    </row>
    <row r="20" spans="1:34" x14ac:dyDescent="0.3">
      <c r="A20" s="4" t="s">
        <v>111</v>
      </c>
      <c r="D20">
        <f t="shared" ca="1" si="2"/>
        <v>9.8000000000000007</v>
      </c>
      <c r="E20">
        <f t="shared" ca="1" si="2"/>
        <v>6.6</v>
      </c>
      <c r="F20">
        <f t="shared" ca="1" si="2"/>
        <v>5.6</v>
      </c>
      <c r="G20">
        <f t="shared" ca="1" si="2"/>
        <v>10</v>
      </c>
      <c r="H20">
        <f t="shared" ca="1" si="2"/>
        <v>8.1</v>
      </c>
      <c r="I20">
        <f t="shared" ca="1" si="2"/>
        <v>5.0999999999999996</v>
      </c>
      <c r="J20">
        <f t="shared" ca="1" si="2"/>
        <v>6.9</v>
      </c>
      <c r="K20">
        <f t="shared" ca="1" si="2"/>
        <v>6.9</v>
      </c>
      <c r="L20">
        <f t="shared" ca="1" si="2"/>
        <v>7.8</v>
      </c>
      <c r="M20">
        <f t="shared" ca="1" si="2"/>
        <v>8.6</v>
      </c>
      <c r="N20">
        <f t="shared" ca="1" si="2"/>
        <v>5.9</v>
      </c>
      <c r="O20">
        <f t="shared" ca="1" si="2"/>
        <v>8.1999999999999993</v>
      </c>
      <c r="P20">
        <f t="shared" ca="1" si="2"/>
        <v>9.8000000000000007</v>
      </c>
      <c r="Q20">
        <f t="shared" ca="1" si="2"/>
        <v>7</v>
      </c>
      <c r="R20">
        <f t="shared" ca="1" si="2"/>
        <v>9.1</v>
      </c>
      <c r="S20">
        <f t="shared" ca="1" si="2"/>
        <v>5.9</v>
      </c>
      <c r="T20">
        <f t="shared" ref="Q20:T21" ca="1" si="4">RANDBETWEEN(50,100)/10</f>
        <v>9.8000000000000007</v>
      </c>
      <c r="U20">
        <f t="shared" ca="1" si="3"/>
        <v>5</v>
      </c>
      <c r="V20">
        <f t="shared" ca="1" si="3"/>
        <v>9.1</v>
      </c>
      <c r="W20">
        <f t="shared" ca="1" si="3"/>
        <v>5</v>
      </c>
      <c r="X20">
        <f t="shared" ca="1" si="3"/>
        <v>5.7</v>
      </c>
      <c r="Y20">
        <f t="shared" ca="1" si="3"/>
        <v>6.2</v>
      </c>
      <c r="Z20">
        <f t="shared" ca="1" si="3"/>
        <v>9.4</v>
      </c>
      <c r="AA20">
        <f t="shared" ca="1" si="3"/>
        <v>9.4</v>
      </c>
      <c r="AB20">
        <f t="shared" ca="1" si="3"/>
        <v>7.4</v>
      </c>
      <c r="AC20">
        <f t="shared" ca="1" si="3"/>
        <v>5</v>
      </c>
      <c r="AD20">
        <f t="shared" ca="1" si="3"/>
        <v>9.9</v>
      </c>
      <c r="AE20">
        <f t="shared" ca="1" si="3"/>
        <v>8.3000000000000007</v>
      </c>
      <c r="AF20">
        <f t="shared" ca="1" si="3"/>
        <v>6.4</v>
      </c>
      <c r="AG20">
        <f t="shared" ca="1" si="3"/>
        <v>9.5</v>
      </c>
      <c r="AH20">
        <f t="shared" ca="1" si="3"/>
        <v>9.3000000000000007</v>
      </c>
    </row>
    <row r="21" spans="1:34" x14ac:dyDescent="0.3">
      <c r="A21" s="4" t="s">
        <v>112</v>
      </c>
      <c r="D21">
        <f t="shared" ca="1" si="2"/>
        <v>8.1</v>
      </c>
      <c r="E21">
        <f t="shared" ca="1" si="2"/>
        <v>9.1999999999999993</v>
      </c>
      <c r="F21">
        <f t="shared" ca="1" si="2"/>
        <v>9.8000000000000007</v>
      </c>
      <c r="G21">
        <f t="shared" ca="1" si="2"/>
        <v>7.3</v>
      </c>
      <c r="H21">
        <f t="shared" ca="1" si="2"/>
        <v>7</v>
      </c>
      <c r="I21">
        <f t="shared" ca="1" si="2"/>
        <v>8.9</v>
      </c>
      <c r="J21">
        <f t="shared" ca="1" si="2"/>
        <v>9.1999999999999993</v>
      </c>
      <c r="K21">
        <f t="shared" ca="1" si="2"/>
        <v>6.6</v>
      </c>
      <c r="L21">
        <f t="shared" ca="1" si="2"/>
        <v>8.6999999999999993</v>
      </c>
      <c r="M21">
        <f t="shared" ca="1" si="2"/>
        <v>8.3000000000000007</v>
      </c>
      <c r="N21">
        <f t="shared" ca="1" si="2"/>
        <v>9.5</v>
      </c>
      <c r="O21">
        <f t="shared" ca="1" si="2"/>
        <v>6.1</v>
      </c>
      <c r="P21">
        <f t="shared" ca="1" si="2"/>
        <v>6.5</v>
      </c>
      <c r="Q21">
        <f t="shared" ca="1" si="4"/>
        <v>7.5</v>
      </c>
      <c r="R21">
        <f t="shared" ca="1" si="4"/>
        <v>7.8</v>
      </c>
      <c r="S21">
        <f t="shared" ca="1" si="4"/>
        <v>9.6</v>
      </c>
      <c r="T21">
        <f t="shared" ca="1" si="4"/>
        <v>7.3</v>
      </c>
      <c r="U21">
        <f t="shared" ca="1" si="3"/>
        <v>5.5</v>
      </c>
      <c r="V21">
        <f t="shared" ca="1" si="3"/>
        <v>9.5</v>
      </c>
      <c r="W21">
        <f t="shared" ca="1" si="3"/>
        <v>8.1999999999999993</v>
      </c>
      <c r="X21">
        <f t="shared" ca="1" si="3"/>
        <v>5.0999999999999996</v>
      </c>
      <c r="Y21">
        <f t="shared" ca="1" si="3"/>
        <v>7.4</v>
      </c>
      <c r="Z21">
        <f t="shared" ca="1" si="3"/>
        <v>8.4</v>
      </c>
      <c r="AA21">
        <f t="shared" ca="1" si="3"/>
        <v>5.0999999999999996</v>
      </c>
      <c r="AB21">
        <f t="shared" ca="1" si="3"/>
        <v>9.8000000000000007</v>
      </c>
      <c r="AC21">
        <f t="shared" ca="1" si="3"/>
        <v>9.8000000000000007</v>
      </c>
      <c r="AD21">
        <f t="shared" ca="1" si="3"/>
        <v>5.7</v>
      </c>
      <c r="AE21">
        <f t="shared" ca="1" si="3"/>
        <v>6</v>
      </c>
      <c r="AF21">
        <f t="shared" ca="1" si="3"/>
        <v>7.3</v>
      </c>
      <c r="AG21">
        <f t="shared" ca="1" si="3"/>
        <v>7.2</v>
      </c>
      <c r="AH21">
        <f t="shared" ca="1" si="3"/>
        <v>5.2</v>
      </c>
    </row>
    <row r="22" spans="1:34" x14ac:dyDescent="0.3">
      <c r="A22" s="3"/>
    </row>
    <row r="23" spans="1:34" x14ac:dyDescent="0.3">
      <c r="A23" s="6" t="s">
        <v>100</v>
      </c>
      <c r="D23">
        <f t="shared" ca="1" si="2"/>
        <v>5.7</v>
      </c>
      <c r="E23">
        <f t="shared" ca="1" si="2"/>
        <v>5.9</v>
      </c>
      <c r="F23">
        <f t="shared" ca="1" si="2"/>
        <v>5.7</v>
      </c>
      <c r="G23">
        <f t="shared" ca="1" si="2"/>
        <v>5.3</v>
      </c>
      <c r="H23">
        <f t="shared" ca="1" si="2"/>
        <v>7.4</v>
      </c>
      <c r="I23">
        <f t="shared" ca="1" si="2"/>
        <v>5.3</v>
      </c>
      <c r="J23">
        <f t="shared" ca="1" si="2"/>
        <v>6.7</v>
      </c>
      <c r="K23">
        <f t="shared" ca="1" si="2"/>
        <v>5</v>
      </c>
      <c r="L23">
        <f t="shared" ca="1" si="2"/>
        <v>8.3000000000000007</v>
      </c>
      <c r="M23">
        <f t="shared" ca="1" si="2"/>
        <v>7.3</v>
      </c>
      <c r="N23">
        <f t="shared" ca="1" si="2"/>
        <v>7.2</v>
      </c>
      <c r="O23">
        <f t="shared" ca="1" si="2"/>
        <v>9.8000000000000007</v>
      </c>
      <c r="P23">
        <f t="shared" ca="1" si="2"/>
        <v>5.0999999999999996</v>
      </c>
      <c r="Q23">
        <f t="shared" ca="1" si="2"/>
        <v>8.6999999999999993</v>
      </c>
      <c r="R23">
        <f t="shared" ca="1" si="2"/>
        <v>5.4</v>
      </c>
      <c r="S23">
        <f t="shared" ca="1" si="2"/>
        <v>7.9</v>
      </c>
      <c r="T23">
        <f t="shared" ref="T23:AH28" ca="1" si="5">RANDBETWEEN(50,100)/10</f>
        <v>9.1</v>
      </c>
      <c r="U23">
        <f t="shared" ca="1" si="5"/>
        <v>6.8</v>
      </c>
      <c r="V23">
        <f t="shared" ca="1" si="5"/>
        <v>6.1</v>
      </c>
      <c r="W23">
        <f t="shared" ca="1" si="5"/>
        <v>6.4</v>
      </c>
      <c r="X23">
        <f t="shared" ca="1" si="5"/>
        <v>8.4</v>
      </c>
      <c r="Y23">
        <f t="shared" ca="1" si="5"/>
        <v>7.4</v>
      </c>
      <c r="Z23">
        <f t="shared" ca="1" si="5"/>
        <v>8.5</v>
      </c>
      <c r="AA23">
        <f t="shared" ca="1" si="5"/>
        <v>9.3000000000000007</v>
      </c>
      <c r="AB23">
        <f t="shared" ca="1" si="5"/>
        <v>7.8</v>
      </c>
      <c r="AC23">
        <f t="shared" ca="1" si="5"/>
        <v>9</v>
      </c>
      <c r="AD23">
        <f t="shared" ca="1" si="5"/>
        <v>6.3</v>
      </c>
      <c r="AE23">
        <f t="shared" ca="1" si="5"/>
        <v>5</v>
      </c>
      <c r="AF23">
        <f t="shared" ca="1" si="5"/>
        <v>5.2</v>
      </c>
      <c r="AG23">
        <f t="shared" ca="1" si="5"/>
        <v>5.0999999999999996</v>
      </c>
      <c r="AH23">
        <f t="shared" ca="1" si="5"/>
        <v>5</v>
      </c>
    </row>
    <row r="24" spans="1:34" x14ac:dyDescent="0.3">
      <c r="A24" s="4" t="s">
        <v>113</v>
      </c>
      <c r="D24">
        <f t="shared" ca="1" si="2"/>
        <v>6.7</v>
      </c>
      <c r="E24">
        <f t="shared" ca="1" si="2"/>
        <v>7.5</v>
      </c>
      <c r="F24">
        <f t="shared" ca="1" si="2"/>
        <v>5.0999999999999996</v>
      </c>
      <c r="G24">
        <f t="shared" ca="1" si="2"/>
        <v>6.3</v>
      </c>
      <c r="H24">
        <f t="shared" ca="1" si="2"/>
        <v>7.9</v>
      </c>
      <c r="I24">
        <f t="shared" ca="1" si="2"/>
        <v>8.9</v>
      </c>
      <c r="J24">
        <f t="shared" ca="1" si="2"/>
        <v>7.1</v>
      </c>
      <c r="K24">
        <f t="shared" ca="1" si="2"/>
        <v>7.4</v>
      </c>
      <c r="L24">
        <f t="shared" ca="1" si="2"/>
        <v>8</v>
      </c>
      <c r="M24">
        <f t="shared" ca="1" si="2"/>
        <v>5.8</v>
      </c>
      <c r="N24">
        <f t="shared" ca="1" si="2"/>
        <v>6.5</v>
      </c>
      <c r="O24">
        <f t="shared" ca="1" si="2"/>
        <v>9.9</v>
      </c>
      <c r="P24">
        <f t="shared" ca="1" si="2"/>
        <v>7</v>
      </c>
      <c r="Q24">
        <f t="shared" ca="1" si="2"/>
        <v>6.7</v>
      </c>
      <c r="R24">
        <f t="shared" ca="1" si="2"/>
        <v>7.5</v>
      </c>
      <c r="S24">
        <f t="shared" ca="1" si="2"/>
        <v>9.1999999999999993</v>
      </c>
      <c r="T24">
        <f t="shared" ca="1" si="5"/>
        <v>8.8000000000000007</v>
      </c>
      <c r="U24">
        <f t="shared" ca="1" si="5"/>
        <v>5.8</v>
      </c>
      <c r="V24">
        <f t="shared" ca="1" si="5"/>
        <v>6.7</v>
      </c>
      <c r="W24">
        <f t="shared" ca="1" si="5"/>
        <v>5.5</v>
      </c>
      <c r="X24">
        <f t="shared" ca="1" si="5"/>
        <v>8.1999999999999993</v>
      </c>
      <c r="Y24">
        <f t="shared" ca="1" si="5"/>
        <v>8.6999999999999993</v>
      </c>
      <c r="Z24">
        <f t="shared" ca="1" si="5"/>
        <v>6.6</v>
      </c>
      <c r="AA24">
        <f t="shared" ca="1" si="5"/>
        <v>9.4</v>
      </c>
      <c r="AB24">
        <f t="shared" ca="1" si="5"/>
        <v>6.6</v>
      </c>
      <c r="AC24">
        <f t="shared" ca="1" si="5"/>
        <v>6.8</v>
      </c>
      <c r="AD24">
        <f t="shared" ca="1" si="5"/>
        <v>5.6</v>
      </c>
      <c r="AE24">
        <f t="shared" ca="1" si="5"/>
        <v>6.3</v>
      </c>
      <c r="AF24">
        <f t="shared" ca="1" si="5"/>
        <v>5.7</v>
      </c>
      <c r="AG24">
        <f t="shared" ca="1" si="5"/>
        <v>5.3</v>
      </c>
      <c r="AH24">
        <f t="shared" ca="1" si="5"/>
        <v>10</v>
      </c>
    </row>
    <row r="25" spans="1:34" x14ac:dyDescent="0.3">
      <c r="A25" s="4" t="s">
        <v>114</v>
      </c>
      <c r="D25">
        <f t="shared" ca="1" si="2"/>
        <v>7.2</v>
      </c>
      <c r="E25">
        <f t="shared" ca="1" si="2"/>
        <v>9.6</v>
      </c>
      <c r="F25">
        <f t="shared" ca="1" si="2"/>
        <v>6.7</v>
      </c>
      <c r="G25">
        <f t="shared" ca="1" si="2"/>
        <v>6</v>
      </c>
      <c r="H25">
        <f t="shared" ca="1" si="2"/>
        <v>5.8</v>
      </c>
      <c r="I25">
        <f t="shared" ca="1" si="2"/>
        <v>6</v>
      </c>
      <c r="J25">
        <f t="shared" ca="1" si="2"/>
        <v>5.6</v>
      </c>
      <c r="K25">
        <f t="shared" ca="1" si="2"/>
        <v>7.8</v>
      </c>
      <c r="L25">
        <f t="shared" ca="1" si="2"/>
        <v>5.3</v>
      </c>
      <c r="M25">
        <f t="shared" ca="1" si="2"/>
        <v>7.4</v>
      </c>
      <c r="N25">
        <f t="shared" ca="1" si="2"/>
        <v>6.4</v>
      </c>
      <c r="O25">
        <f t="shared" ca="1" si="2"/>
        <v>9.4</v>
      </c>
      <c r="P25">
        <f t="shared" ca="1" si="2"/>
        <v>8.1999999999999993</v>
      </c>
      <c r="Q25">
        <f t="shared" ca="1" si="2"/>
        <v>7.9</v>
      </c>
      <c r="R25">
        <f t="shared" ca="1" si="2"/>
        <v>8</v>
      </c>
      <c r="S25">
        <f t="shared" ca="1" si="2"/>
        <v>10</v>
      </c>
      <c r="T25">
        <f t="shared" ca="1" si="5"/>
        <v>5.9</v>
      </c>
      <c r="U25">
        <f t="shared" ca="1" si="5"/>
        <v>8.9</v>
      </c>
      <c r="V25">
        <f t="shared" ca="1" si="5"/>
        <v>5.2</v>
      </c>
      <c r="W25">
        <f t="shared" ca="1" si="5"/>
        <v>6.6</v>
      </c>
      <c r="X25">
        <f t="shared" ca="1" si="5"/>
        <v>9.1999999999999993</v>
      </c>
      <c r="Y25">
        <f t="shared" ca="1" si="5"/>
        <v>8.1</v>
      </c>
      <c r="Z25">
        <f t="shared" ca="1" si="5"/>
        <v>6.6</v>
      </c>
      <c r="AA25">
        <f t="shared" ca="1" si="5"/>
        <v>5.3</v>
      </c>
      <c r="AB25">
        <f t="shared" ca="1" si="5"/>
        <v>5.3</v>
      </c>
      <c r="AC25">
        <f t="shared" ca="1" si="5"/>
        <v>8.8000000000000007</v>
      </c>
      <c r="AD25">
        <f t="shared" ca="1" si="5"/>
        <v>8.3000000000000007</v>
      </c>
      <c r="AE25">
        <f t="shared" ca="1" si="5"/>
        <v>8.8000000000000007</v>
      </c>
      <c r="AF25">
        <f t="shared" ca="1" si="5"/>
        <v>6.2</v>
      </c>
      <c r="AG25">
        <f t="shared" ca="1" si="5"/>
        <v>9.8000000000000007</v>
      </c>
      <c r="AH25">
        <f t="shared" ca="1" si="5"/>
        <v>7.4</v>
      </c>
    </row>
    <row r="26" spans="1:34" x14ac:dyDescent="0.3">
      <c r="A26" s="4" t="s">
        <v>115</v>
      </c>
      <c r="D26">
        <f t="shared" ca="1" si="2"/>
        <v>9.1999999999999993</v>
      </c>
      <c r="E26">
        <f t="shared" ca="1" si="2"/>
        <v>7.6</v>
      </c>
      <c r="F26">
        <f t="shared" ca="1" si="2"/>
        <v>9.1</v>
      </c>
      <c r="G26">
        <f t="shared" ca="1" si="2"/>
        <v>6.2</v>
      </c>
      <c r="H26">
        <f t="shared" ca="1" si="2"/>
        <v>9.5</v>
      </c>
      <c r="I26">
        <f t="shared" ca="1" si="2"/>
        <v>8.1</v>
      </c>
      <c r="J26">
        <f t="shared" ca="1" si="2"/>
        <v>10</v>
      </c>
      <c r="K26">
        <f t="shared" ca="1" si="2"/>
        <v>8.4</v>
      </c>
      <c r="L26">
        <f t="shared" ca="1" si="2"/>
        <v>6.5</v>
      </c>
      <c r="M26">
        <f t="shared" ca="1" si="2"/>
        <v>7.6</v>
      </c>
      <c r="N26">
        <f t="shared" ca="1" si="2"/>
        <v>7.4</v>
      </c>
      <c r="O26">
        <f t="shared" ca="1" si="2"/>
        <v>7.5</v>
      </c>
      <c r="P26">
        <f t="shared" ca="1" si="2"/>
        <v>8.6</v>
      </c>
      <c r="Q26">
        <f t="shared" ca="1" si="2"/>
        <v>5.2</v>
      </c>
      <c r="R26">
        <f t="shared" ca="1" si="2"/>
        <v>8.6999999999999993</v>
      </c>
      <c r="S26">
        <f t="shared" ca="1" si="2"/>
        <v>6.4</v>
      </c>
      <c r="T26">
        <f t="shared" ca="1" si="5"/>
        <v>7.5</v>
      </c>
      <c r="U26">
        <f t="shared" ca="1" si="5"/>
        <v>5.9</v>
      </c>
      <c r="V26">
        <f t="shared" ca="1" si="5"/>
        <v>7.9</v>
      </c>
      <c r="W26">
        <f t="shared" ca="1" si="5"/>
        <v>8.6999999999999993</v>
      </c>
      <c r="X26">
        <f t="shared" ca="1" si="5"/>
        <v>9.1999999999999993</v>
      </c>
      <c r="Y26">
        <f t="shared" ca="1" si="5"/>
        <v>7.2</v>
      </c>
      <c r="Z26">
        <f t="shared" ca="1" si="5"/>
        <v>7</v>
      </c>
      <c r="AA26">
        <f t="shared" ca="1" si="5"/>
        <v>8.6</v>
      </c>
      <c r="AB26">
        <f t="shared" ca="1" si="5"/>
        <v>5</v>
      </c>
      <c r="AC26">
        <f t="shared" ca="1" si="5"/>
        <v>8.1</v>
      </c>
      <c r="AD26">
        <f t="shared" ca="1" si="5"/>
        <v>7.8</v>
      </c>
      <c r="AE26">
        <f t="shared" ca="1" si="5"/>
        <v>5</v>
      </c>
      <c r="AF26">
        <f t="shared" ca="1" si="5"/>
        <v>6.1</v>
      </c>
      <c r="AG26">
        <f t="shared" ca="1" si="5"/>
        <v>8.6999999999999993</v>
      </c>
      <c r="AH26">
        <f t="shared" ca="1" si="5"/>
        <v>7.5</v>
      </c>
    </row>
    <row r="27" spans="1:34" x14ac:dyDescent="0.3">
      <c r="A27" s="4" t="s">
        <v>116</v>
      </c>
      <c r="D27">
        <f t="shared" ca="1" si="2"/>
        <v>5.5</v>
      </c>
      <c r="E27">
        <f t="shared" ca="1" si="2"/>
        <v>7</v>
      </c>
      <c r="F27">
        <f t="shared" ca="1" si="2"/>
        <v>9.6999999999999993</v>
      </c>
      <c r="G27">
        <f t="shared" ca="1" si="2"/>
        <v>6.7</v>
      </c>
      <c r="H27">
        <f t="shared" ca="1" si="2"/>
        <v>6</v>
      </c>
      <c r="I27">
        <f t="shared" ca="1" si="2"/>
        <v>8.9</v>
      </c>
      <c r="J27">
        <f t="shared" ca="1" si="2"/>
        <v>9.6</v>
      </c>
      <c r="K27">
        <f t="shared" ca="1" si="2"/>
        <v>5.5</v>
      </c>
      <c r="L27">
        <f t="shared" ca="1" si="2"/>
        <v>5.2</v>
      </c>
      <c r="M27">
        <f t="shared" ca="1" si="2"/>
        <v>7.7</v>
      </c>
      <c r="N27">
        <f t="shared" ca="1" si="2"/>
        <v>9.1</v>
      </c>
      <c r="O27">
        <f t="shared" ca="1" si="2"/>
        <v>5.0999999999999996</v>
      </c>
      <c r="P27">
        <f t="shared" ca="1" si="2"/>
        <v>6.2</v>
      </c>
      <c r="Q27">
        <f t="shared" ca="1" si="2"/>
        <v>5.5</v>
      </c>
      <c r="R27">
        <f t="shared" ca="1" si="2"/>
        <v>8.1999999999999993</v>
      </c>
      <c r="S27">
        <f t="shared" ca="1" si="2"/>
        <v>6.5</v>
      </c>
      <c r="T27">
        <f t="shared" ca="1" si="5"/>
        <v>7.4</v>
      </c>
      <c r="U27">
        <f t="shared" ca="1" si="5"/>
        <v>5.9</v>
      </c>
      <c r="V27">
        <f t="shared" ca="1" si="5"/>
        <v>10</v>
      </c>
      <c r="W27">
        <f t="shared" ca="1" si="5"/>
        <v>7.2</v>
      </c>
      <c r="X27">
        <f t="shared" ca="1" si="5"/>
        <v>7.9</v>
      </c>
      <c r="Y27">
        <f t="shared" ca="1" si="5"/>
        <v>5.4</v>
      </c>
      <c r="Z27">
        <f t="shared" ca="1" si="5"/>
        <v>6.8</v>
      </c>
      <c r="AA27">
        <f t="shared" ca="1" si="5"/>
        <v>7.4</v>
      </c>
      <c r="AB27">
        <f t="shared" ca="1" si="5"/>
        <v>7.7</v>
      </c>
      <c r="AC27">
        <f t="shared" ca="1" si="5"/>
        <v>7.1</v>
      </c>
      <c r="AD27">
        <f t="shared" ca="1" si="5"/>
        <v>7.9</v>
      </c>
      <c r="AE27">
        <f t="shared" ca="1" si="5"/>
        <v>5.2</v>
      </c>
      <c r="AF27">
        <f t="shared" ca="1" si="5"/>
        <v>9.4</v>
      </c>
      <c r="AG27">
        <f t="shared" ca="1" si="5"/>
        <v>7.6</v>
      </c>
      <c r="AH27">
        <f t="shared" ca="1" si="5"/>
        <v>5.7</v>
      </c>
    </row>
    <row r="28" spans="1:34" x14ac:dyDescent="0.3">
      <c r="A28" s="4" t="s">
        <v>117</v>
      </c>
      <c r="D28">
        <f t="shared" ca="1" si="2"/>
        <v>9.9</v>
      </c>
      <c r="E28">
        <f t="shared" ca="1" si="2"/>
        <v>9</v>
      </c>
      <c r="F28">
        <f t="shared" ca="1" si="2"/>
        <v>5.2</v>
      </c>
      <c r="G28">
        <f t="shared" ca="1" si="2"/>
        <v>7.7</v>
      </c>
      <c r="H28">
        <f t="shared" ca="1" si="2"/>
        <v>8.5</v>
      </c>
      <c r="I28">
        <f t="shared" ca="1" si="2"/>
        <v>6.2</v>
      </c>
      <c r="J28">
        <f t="shared" ca="1" si="2"/>
        <v>9</v>
      </c>
      <c r="K28">
        <f t="shared" ca="1" si="2"/>
        <v>5.0999999999999996</v>
      </c>
      <c r="L28">
        <f t="shared" ca="1" si="2"/>
        <v>7.1</v>
      </c>
      <c r="M28">
        <f t="shared" ca="1" si="2"/>
        <v>5.4</v>
      </c>
      <c r="N28">
        <f t="shared" ca="1" si="2"/>
        <v>7.3</v>
      </c>
      <c r="O28">
        <f t="shared" ca="1" si="2"/>
        <v>5.5</v>
      </c>
      <c r="P28">
        <f t="shared" ca="1" si="2"/>
        <v>8.6999999999999993</v>
      </c>
      <c r="Q28">
        <f t="shared" ca="1" si="2"/>
        <v>7.5</v>
      </c>
      <c r="R28">
        <f t="shared" ca="1" si="2"/>
        <v>8.1999999999999993</v>
      </c>
      <c r="S28">
        <f t="shared" ca="1" si="2"/>
        <v>7.2</v>
      </c>
      <c r="T28">
        <f t="shared" ca="1" si="5"/>
        <v>9.6</v>
      </c>
      <c r="U28">
        <f t="shared" ca="1" si="5"/>
        <v>6.8</v>
      </c>
      <c r="V28">
        <f t="shared" ca="1" si="5"/>
        <v>7.9</v>
      </c>
      <c r="W28">
        <f t="shared" ca="1" si="5"/>
        <v>9</v>
      </c>
      <c r="X28">
        <f t="shared" ca="1" si="5"/>
        <v>5.5</v>
      </c>
      <c r="Y28">
        <f t="shared" ca="1" si="5"/>
        <v>5.5</v>
      </c>
      <c r="Z28">
        <f t="shared" ca="1" si="5"/>
        <v>6.8</v>
      </c>
      <c r="AA28">
        <f t="shared" ca="1" si="5"/>
        <v>7.3</v>
      </c>
      <c r="AB28">
        <f t="shared" ca="1" si="5"/>
        <v>9.1999999999999993</v>
      </c>
      <c r="AC28">
        <f t="shared" ca="1" si="5"/>
        <v>5.9</v>
      </c>
      <c r="AD28">
        <f t="shared" ca="1" si="5"/>
        <v>8.8000000000000007</v>
      </c>
      <c r="AE28">
        <f t="shared" ca="1" si="5"/>
        <v>5.3</v>
      </c>
      <c r="AF28">
        <f t="shared" ca="1" si="5"/>
        <v>6.2</v>
      </c>
      <c r="AG28">
        <f t="shared" ca="1" si="5"/>
        <v>7.4</v>
      </c>
      <c r="AH28">
        <f t="shared" ca="1" si="5"/>
        <v>8.6999999999999993</v>
      </c>
    </row>
    <row r="29" spans="1:34" x14ac:dyDescent="0.3">
      <c r="A29" s="3"/>
    </row>
    <row r="30" spans="1:34" x14ac:dyDescent="0.3">
      <c r="A30" s="6" t="s">
        <v>102</v>
      </c>
      <c r="D30">
        <f t="shared" ca="1" si="2"/>
        <v>9.6</v>
      </c>
      <c r="E30">
        <f t="shared" ca="1" si="2"/>
        <v>6.9</v>
      </c>
      <c r="F30">
        <f t="shared" ca="1" si="2"/>
        <v>6</v>
      </c>
      <c r="G30">
        <f t="shared" ca="1" si="2"/>
        <v>8.5</v>
      </c>
      <c r="H30">
        <f t="shared" ca="1" si="2"/>
        <v>5.4</v>
      </c>
      <c r="I30">
        <f t="shared" ca="1" si="2"/>
        <v>5.6</v>
      </c>
      <c r="J30">
        <f t="shared" ca="1" si="2"/>
        <v>6.6</v>
      </c>
      <c r="K30">
        <f t="shared" ca="1" si="2"/>
        <v>7.7</v>
      </c>
      <c r="L30">
        <f t="shared" ca="1" si="2"/>
        <v>7.8</v>
      </c>
      <c r="M30">
        <f t="shared" ca="1" si="2"/>
        <v>5.7</v>
      </c>
      <c r="N30">
        <f t="shared" ca="1" si="2"/>
        <v>6.7</v>
      </c>
      <c r="O30">
        <f t="shared" ca="1" si="2"/>
        <v>7.3</v>
      </c>
      <c r="P30">
        <f t="shared" ca="1" si="2"/>
        <v>6.4</v>
      </c>
      <c r="Q30">
        <f t="shared" ca="1" si="2"/>
        <v>9.8000000000000007</v>
      </c>
      <c r="R30">
        <f t="shared" ca="1" si="2"/>
        <v>8.1999999999999993</v>
      </c>
      <c r="S30">
        <f t="shared" ca="1" si="2"/>
        <v>9.1999999999999993</v>
      </c>
      <c r="T30">
        <f t="shared" ref="T30:AH36" ca="1" si="6">RANDBETWEEN(50,100)/10</f>
        <v>7.7</v>
      </c>
      <c r="U30">
        <f t="shared" ca="1" si="6"/>
        <v>6.5</v>
      </c>
      <c r="V30">
        <f t="shared" ca="1" si="6"/>
        <v>7.7</v>
      </c>
      <c r="W30">
        <f t="shared" ca="1" si="6"/>
        <v>5.3</v>
      </c>
      <c r="X30">
        <f t="shared" ca="1" si="6"/>
        <v>6.8</v>
      </c>
      <c r="Y30">
        <f t="shared" ca="1" si="6"/>
        <v>5.6</v>
      </c>
      <c r="Z30">
        <f t="shared" ca="1" si="6"/>
        <v>8.5</v>
      </c>
      <c r="AA30">
        <f t="shared" ca="1" si="6"/>
        <v>6.9</v>
      </c>
      <c r="AB30">
        <f t="shared" ca="1" si="6"/>
        <v>9.6</v>
      </c>
      <c r="AC30">
        <f t="shared" ca="1" si="6"/>
        <v>6.2</v>
      </c>
      <c r="AD30">
        <f t="shared" ca="1" si="6"/>
        <v>6.2</v>
      </c>
      <c r="AE30">
        <f t="shared" ca="1" si="6"/>
        <v>7.6</v>
      </c>
      <c r="AF30">
        <f t="shared" ca="1" si="6"/>
        <v>5.0999999999999996</v>
      </c>
      <c r="AG30">
        <f t="shared" ca="1" si="6"/>
        <v>7.8</v>
      </c>
      <c r="AH30">
        <f t="shared" ca="1" si="6"/>
        <v>7.9</v>
      </c>
    </row>
    <row r="31" spans="1:34" x14ac:dyDescent="0.3">
      <c r="A31" s="4" t="s">
        <v>119</v>
      </c>
      <c r="D31">
        <f t="shared" ca="1" si="2"/>
        <v>5.4</v>
      </c>
      <c r="E31">
        <f t="shared" ca="1" si="2"/>
        <v>9.8000000000000007</v>
      </c>
      <c r="F31">
        <f t="shared" ca="1" si="2"/>
        <v>9.9</v>
      </c>
      <c r="G31">
        <f t="shared" ca="1" si="2"/>
        <v>9.5</v>
      </c>
      <c r="H31">
        <f t="shared" ca="1" si="2"/>
        <v>7.7</v>
      </c>
      <c r="I31">
        <f t="shared" ca="1" si="2"/>
        <v>9.4</v>
      </c>
      <c r="J31">
        <f t="shared" ca="1" si="2"/>
        <v>7.8</v>
      </c>
      <c r="K31">
        <f t="shared" ca="1" si="2"/>
        <v>5.4</v>
      </c>
      <c r="L31">
        <f t="shared" ca="1" si="2"/>
        <v>6.6</v>
      </c>
      <c r="M31">
        <f t="shared" ca="1" si="2"/>
        <v>7.7</v>
      </c>
      <c r="N31">
        <f t="shared" ca="1" si="2"/>
        <v>10</v>
      </c>
      <c r="O31">
        <f t="shared" ca="1" si="2"/>
        <v>6.5</v>
      </c>
      <c r="P31">
        <f t="shared" ca="1" si="2"/>
        <v>6.4</v>
      </c>
      <c r="Q31">
        <f t="shared" ca="1" si="2"/>
        <v>8</v>
      </c>
      <c r="R31">
        <f t="shared" ca="1" si="2"/>
        <v>5.7</v>
      </c>
      <c r="S31">
        <f t="shared" ca="1" si="2"/>
        <v>6.3</v>
      </c>
      <c r="T31">
        <f t="shared" ca="1" si="6"/>
        <v>7.6</v>
      </c>
      <c r="U31">
        <f t="shared" ca="1" si="6"/>
        <v>5.3</v>
      </c>
      <c r="V31">
        <f t="shared" ca="1" si="6"/>
        <v>9.1</v>
      </c>
      <c r="W31">
        <f t="shared" ca="1" si="6"/>
        <v>8.1</v>
      </c>
      <c r="X31">
        <f t="shared" ca="1" si="6"/>
        <v>5</v>
      </c>
      <c r="Y31">
        <f t="shared" ca="1" si="6"/>
        <v>9.6999999999999993</v>
      </c>
      <c r="Z31">
        <f t="shared" ca="1" si="6"/>
        <v>5.7</v>
      </c>
      <c r="AA31">
        <f t="shared" ca="1" si="6"/>
        <v>9.9</v>
      </c>
      <c r="AB31">
        <f t="shared" ca="1" si="6"/>
        <v>5.5</v>
      </c>
      <c r="AC31">
        <f t="shared" ca="1" si="6"/>
        <v>6.1</v>
      </c>
      <c r="AD31">
        <f t="shared" ca="1" si="6"/>
        <v>5.2</v>
      </c>
      <c r="AE31">
        <f t="shared" ca="1" si="6"/>
        <v>8.9</v>
      </c>
      <c r="AF31">
        <f t="shared" ca="1" si="6"/>
        <v>5.4</v>
      </c>
      <c r="AG31">
        <f t="shared" ca="1" si="6"/>
        <v>7.5</v>
      </c>
      <c r="AH31">
        <f t="shared" ca="1" si="6"/>
        <v>6.4</v>
      </c>
    </row>
    <row r="32" spans="1:34" x14ac:dyDescent="0.3">
      <c r="A32" s="4" t="s">
        <v>120</v>
      </c>
      <c r="D32">
        <f t="shared" ca="1" si="2"/>
        <v>9</v>
      </c>
      <c r="E32">
        <f t="shared" ca="1" si="2"/>
        <v>8</v>
      </c>
      <c r="F32">
        <f t="shared" ca="1" si="2"/>
        <v>7.6</v>
      </c>
      <c r="G32">
        <f t="shared" ca="1" si="2"/>
        <v>6.7</v>
      </c>
      <c r="H32">
        <f t="shared" ca="1" si="2"/>
        <v>8.6999999999999993</v>
      </c>
      <c r="I32">
        <f t="shared" ca="1" si="2"/>
        <v>8.1999999999999993</v>
      </c>
      <c r="J32">
        <f t="shared" ca="1" si="2"/>
        <v>5.2</v>
      </c>
      <c r="K32">
        <f t="shared" ca="1" si="2"/>
        <v>9.8000000000000007</v>
      </c>
      <c r="L32">
        <f t="shared" ca="1" si="2"/>
        <v>9.9</v>
      </c>
      <c r="M32">
        <f t="shared" ca="1" si="2"/>
        <v>8.3000000000000007</v>
      </c>
      <c r="N32">
        <f t="shared" ca="1" si="2"/>
        <v>10</v>
      </c>
      <c r="O32">
        <f t="shared" ca="1" si="2"/>
        <v>5.9</v>
      </c>
      <c r="P32">
        <f t="shared" ca="1" si="2"/>
        <v>7.2</v>
      </c>
      <c r="Q32">
        <f t="shared" ca="1" si="2"/>
        <v>6.8</v>
      </c>
      <c r="R32">
        <f t="shared" ca="1" si="2"/>
        <v>6.7</v>
      </c>
      <c r="S32">
        <f t="shared" ca="1" si="2"/>
        <v>6.4</v>
      </c>
      <c r="T32">
        <f t="shared" ca="1" si="6"/>
        <v>10</v>
      </c>
      <c r="U32">
        <f t="shared" ca="1" si="6"/>
        <v>8.9</v>
      </c>
      <c r="V32">
        <f t="shared" ca="1" si="6"/>
        <v>8.9</v>
      </c>
      <c r="W32">
        <f t="shared" ca="1" si="6"/>
        <v>7.8</v>
      </c>
      <c r="X32">
        <f t="shared" ca="1" si="6"/>
        <v>6.5</v>
      </c>
      <c r="Y32">
        <f t="shared" ca="1" si="6"/>
        <v>5.5</v>
      </c>
      <c r="Z32">
        <f t="shared" ca="1" si="6"/>
        <v>5</v>
      </c>
      <c r="AA32">
        <f t="shared" ca="1" si="6"/>
        <v>10</v>
      </c>
      <c r="AB32">
        <f t="shared" ca="1" si="6"/>
        <v>5.0999999999999996</v>
      </c>
      <c r="AC32">
        <f t="shared" ca="1" si="6"/>
        <v>6.3</v>
      </c>
      <c r="AD32">
        <f t="shared" ca="1" si="6"/>
        <v>7.9</v>
      </c>
      <c r="AE32">
        <f t="shared" ca="1" si="6"/>
        <v>6.1</v>
      </c>
      <c r="AF32">
        <f t="shared" ca="1" si="6"/>
        <v>8.6999999999999993</v>
      </c>
      <c r="AG32">
        <f t="shared" ca="1" si="6"/>
        <v>8.5</v>
      </c>
      <c r="AH32">
        <f t="shared" ca="1" si="6"/>
        <v>6.5</v>
      </c>
    </row>
    <row r="33" spans="1:34" x14ac:dyDescent="0.3">
      <c r="A33" s="4" t="s">
        <v>121</v>
      </c>
      <c r="D33">
        <f t="shared" ca="1" si="2"/>
        <v>9.8000000000000007</v>
      </c>
      <c r="E33">
        <f t="shared" ca="1" si="2"/>
        <v>9</v>
      </c>
      <c r="F33">
        <f t="shared" ca="1" si="2"/>
        <v>7.1</v>
      </c>
      <c r="G33">
        <f t="shared" ca="1" si="2"/>
        <v>5.4</v>
      </c>
      <c r="H33">
        <f t="shared" ca="1" si="2"/>
        <v>7.3</v>
      </c>
      <c r="I33">
        <f t="shared" ca="1" si="2"/>
        <v>5.4</v>
      </c>
      <c r="J33">
        <f t="shared" ca="1" si="2"/>
        <v>5</v>
      </c>
      <c r="K33">
        <f t="shared" ca="1" si="2"/>
        <v>9.6999999999999993</v>
      </c>
      <c r="L33">
        <f t="shared" ca="1" si="2"/>
        <v>7.5</v>
      </c>
      <c r="M33">
        <f t="shared" ca="1" si="2"/>
        <v>6.7</v>
      </c>
      <c r="N33">
        <f t="shared" ca="1" si="2"/>
        <v>6.8</v>
      </c>
      <c r="O33">
        <f t="shared" ca="1" si="2"/>
        <v>6.7</v>
      </c>
      <c r="P33">
        <f t="shared" ca="1" si="2"/>
        <v>9.1</v>
      </c>
      <c r="Q33">
        <f t="shared" ref="Q33:S36" ca="1" si="7">RANDBETWEEN(50,100)/10</f>
        <v>5.3</v>
      </c>
      <c r="R33">
        <f t="shared" ca="1" si="7"/>
        <v>6.5</v>
      </c>
      <c r="S33">
        <f t="shared" ca="1" si="7"/>
        <v>7.6</v>
      </c>
      <c r="T33">
        <f t="shared" ca="1" si="6"/>
        <v>9.5</v>
      </c>
      <c r="U33">
        <f t="shared" ca="1" si="6"/>
        <v>6.8</v>
      </c>
      <c r="V33">
        <f t="shared" ca="1" si="6"/>
        <v>5.4</v>
      </c>
      <c r="W33">
        <f t="shared" ca="1" si="6"/>
        <v>6.8</v>
      </c>
      <c r="X33">
        <f t="shared" ca="1" si="6"/>
        <v>9.1999999999999993</v>
      </c>
      <c r="Y33">
        <f t="shared" ca="1" si="6"/>
        <v>8.3000000000000007</v>
      </c>
      <c r="Z33">
        <f t="shared" ca="1" si="6"/>
        <v>9.1</v>
      </c>
      <c r="AA33">
        <f t="shared" ca="1" si="6"/>
        <v>5.6</v>
      </c>
      <c r="AB33">
        <f t="shared" ca="1" si="6"/>
        <v>7.5</v>
      </c>
      <c r="AC33">
        <f t="shared" ca="1" si="6"/>
        <v>9.9</v>
      </c>
      <c r="AD33">
        <f t="shared" ca="1" si="6"/>
        <v>9.6</v>
      </c>
      <c r="AE33">
        <f t="shared" ca="1" si="6"/>
        <v>7.5</v>
      </c>
      <c r="AF33">
        <f t="shared" ca="1" si="6"/>
        <v>7.7</v>
      </c>
      <c r="AG33">
        <f t="shared" ca="1" si="6"/>
        <v>9.3000000000000007</v>
      </c>
      <c r="AH33">
        <f t="shared" ca="1" si="6"/>
        <v>6.1</v>
      </c>
    </row>
    <row r="34" spans="1:34" x14ac:dyDescent="0.3">
      <c r="A34" s="4" t="s">
        <v>122</v>
      </c>
      <c r="D34">
        <f t="shared" ca="1" si="2"/>
        <v>9.1999999999999993</v>
      </c>
      <c r="E34">
        <f t="shared" ca="1" si="2"/>
        <v>7.1</v>
      </c>
      <c r="F34">
        <f t="shared" ca="1" si="2"/>
        <v>5.0999999999999996</v>
      </c>
      <c r="G34">
        <f t="shared" ca="1" si="2"/>
        <v>5.3</v>
      </c>
      <c r="H34">
        <f t="shared" ca="1" si="2"/>
        <v>6.1</v>
      </c>
      <c r="I34">
        <f t="shared" ca="1" si="2"/>
        <v>6.1</v>
      </c>
      <c r="J34">
        <f t="shared" ca="1" si="2"/>
        <v>9.1</v>
      </c>
      <c r="K34">
        <f t="shared" ca="1" si="2"/>
        <v>5.2</v>
      </c>
      <c r="L34">
        <f t="shared" ca="1" si="2"/>
        <v>5.0999999999999996</v>
      </c>
      <c r="M34">
        <f t="shared" ca="1" si="2"/>
        <v>8.4</v>
      </c>
      <c r="N34">
        <f t="shared" ca="1" si="2"/>
        <v>9.4</v>
      </c>
      <c r="O34">
        <f t="shared" ca="1" si="2"/>
        <v>8.4</v>
      </c>
      <c r="P34">
        <f t="shared" ca="1" si="2"/>
        <v>8.9</v>
      </c>
      <c r="Q34">
        <f t="shared" ca="1" si="7"/>
        <v>9.1999999999999993</v>
      </c>
      <c r="R34">
        <f t="shared" ca="1" si="7"/>
        <v>9.8000000000000007</v>
      </c>
      <c r="S34">
        <f t="shared" ca="1" si="7"/>
        <v>5.9</v>
      </c>
      <c r="T34">
        <f t="shared" ca="1" si="6"/>
        <v>8.6</v>
      </c>
      <c r="U34">
        <f t="shared" ca="1" si="6"/>
        <v>5.4</v>
      </c>
      <c r="V34">
        <f t="shared" ca="1" si="6"/>
        <v>6</v>
      </c>
      <c r="W34">
        <f t="shared" ca="1" si="6"/>
        <v>6.5</v>
      </c>
      <c r="X34">
        <f t="shared" ca="1" si="6"/>
        <v>7.9</v>
      </c>
      <c r="Y34">
        <f t="shared" ca="1" si="6"/>
        <v>8.9</v>
      </c>
      <c r="Z34">
        <f t="shared" ca="1" si="6"/>
        <v>9.3000000000000007</v>
      </c>
      <c r="AA34">
        <f t="shared" ca="1" si="6"/>
        <v>5.8</v>
      </c>
      <c r="AB34">
        <f t="shared" ca="1" si="6"/>
        <v>8.9</v>
      </c>
      <c r="AC34">
        <f t="shared" ca="1" si="6"/>
        <v>9.3000000000000007</v>
      </c>
      <c r="AD34">
        <f t="shared" ca="1" si="6"/>
        <v>8.3000000000000007</v>
      </c>
      <c r="AE34">
        <f t="shared" ca="1" si="6"/>
        <v>8.6999999999999993</v>
      </c>
      <c r="AF34">
        <f t="shared" ca="1" si="6"/>
        <v>8.1999999999999993</v>
      </c>
      <c r="AG34">
        <f t="shared" ca="1" si="6"/>
        <v>6.5</v>
      </c>
      <c r="AH34">
        <f t="shared" ca="1" si="6"/>
        <v>5</v>
      </c>
    </row>
    <row r="35" spans="1:34" x14ac:dyDescent="0.3">
      <c r="A35" s="4" t="s">
        <v>124</v>
      </c>
      <c r="D35">
        <f t="shared" ca="1" si="2"/>
        <v>8.3000000000000007</v>
      </c>
      <c r="E35">
        <f t="shared" ca="1" si="2"/>
        <v>5.2</v>
      </c>
      <c r="F35">
        <f t="shared" ca="1" si="2"/>
        <v>7</v>
      </c>
      <c r="G35">
        <f t="shared" ca="1" si="2"/>
        <v>9</v>
      </c>
      <c r="H35">
        <f t="shared" ca="1" si="2"/>
        <v>7.9</v>
      </c>
      <c r="I35">
        <f t="shared" ca="1" si="2"/>
        <v>6.9</v>
      </c>
      <c r="J35">
        <f t="shared" ca="1" si="2"/>
        <v>8</v>
      </c>
      <c r="K35">
        <f t="shared" ca="1" si="2"/>
        <v>9.6</v>
      </c>
      <c r="L35">
        <f t="shared" ca="1" si="2"/>
        <v>9.4</v>
      </c>
      <c r="M35">
        <f t="shared" ca="1" si="2"/>
        <v>7.6</v>
      </c>
      <c r="N35">
        <f t="shared" ca="1" si="2"/>
        <v>7.1</v>
      </c>
      <c r="O35">
        <f t="shared" ca="1" si="2"/>
        <v>6.8</v>
      </c>
      <c r="P35">
        <f t="shared" ca="1" si="2"/>
        <v>7.1</v>
      </c>
      <c r="Q35">
        <f t="shared" ca="1" si="7"/>
        <v>8</v>
      </c>
      <c r="R35">
        <f t="shared" ca="1" si="7"/>
        <v>5.6</v>
      </c>
      <c r="S35">
        <f t="shared" ca="1" si="7"/>
        <v>9.5</v>
      </c>
      <c r="T35">
        <f t="shared" ca="1" si="6"/>
        <v>8.1</v>
      </c>
      <c r="U35">
        <f t="shared" ca="1" si="6"/>
        <v>6.5</v>
      </c>
      <c r="V35">
        <f t="shared" ca="1" si="6"/>
        <v>6.6</v>
      </c>
      <c r="W35">
        <f t="shared" ca="1" si="6"/>
        <v>7.7</v>
      </c>
      <c r="X35">
        <f t="shared" ca="1" si="6"/>
        <v>8.3000000000000007</v>
      </c>
      <c r="Y35">
        <f t="shared" ca="1" si="6"/>
        <v>5.0999999999999996</v>
      </c>
      <c r="Z35">
        <f t="shared" ca="1" si="6"/>
        <v>9.3000000000000007</v>
      </c>
      <c r="AA35">
        <f t="shared" ca="1" si="6"/>
        <v>8.6999999999999993</v>
      </c>
      <c r="AB35">
        <f t="shared" ca="1" si="6"/>
        <v>5.9</v>
      </c>
      <c r="AC35">
        <f t="shared" ca="1" si="6"/>
        <v>8</v>
      </c>
      <c r="AD35">
        <f t="shared" ca="1" si="6"/>
        <v>6.2</v>
      </c>
      <c r="AE35">
        <f t="shared" ca="1" si="6"/>
        <v>6.2</v>
      </c>
      <c r="AF35">
        <f t="shared" ca="1" si="6"/>
        <v>7.4</v>
      </c>
      <c r="AG35">
        <f t="shared" ca="1" si="6"/>
        <v>6.5</v>
      </c>
      <c r="AH35">
        <f t="shared" ca="1" si="6"/>
        <v>9.4</v>
      </c>
    </row>
    <row r="36" spans="1:34" x14ac:dyDescent="0.3">
      <c r="A36" s="4" t="s">
        <v>123</v>
      </c>
      <c r="D36">
        <f t="shared" ca="1" si="2"/>
        <v>7.2</v>
      </c>
      <c r="E36">
        <f t="shared" ca="1" si="2"/>
        <v>6.9</v>
      </c>
      <c r="F36">
        <f t="shared" ref="F36:P36" ca="1" si="8">RANDBETWEEN(50,100)/10</f>
        <v>5</v>
      </c>
      <c r="G36">
        <f t="shared" ca="1" si="8"/>
        <v>7.2</v>
      </c>
      <c r="H36">
        <f t="shared" ca="1" si="8"/>
        <v>8.6999999999999993</v>
      </c>
      <c r="I36">
        <f t="shared" ca="1" si="8"/>
        <v>7.5</v>
      </c>
      <c r="J36">
        <f t="shared" ca="1" si="8"/>
        <v>9.3000000000000007</v>
      </c>
      <c r="K36">
        <f t="shared" ca="1" si="8"/>
        <v>8.1</v>
      </c>
      <c r="L36">
        <f t="shared" ca="1" si="8"/>
        <v>9</v>
      </c>
      <c r="M36">
        <f t="shared" ca="1" si="8"/>
        <v>7.5</v>
      </c>
      <c r="N36">
        <f t="shared" ca="1" si="8"/>
        <v>6.9</v>
      </c>
      <c r="O36">
        <f t="shared" ca="1" si="8"/>
        <v>5.9</v>
      </c>
      <c r="P36">
        <f t="shared" ca="1" si="8"/>
        <v>7.4</v>
      </c>
      <c r="Q36">
        <f t="shared" ca="1" si="7"/>
        <v>8.8000000000000007</v>
      </c>
      <c r="R36">
        <f t="shared" ca="1" si="7"/>
        <v>8.6999999999999993</v>
      </c>
      <c r="S36">
        <f t="shared" ca="1" si="7"/>
        <v>7.4</v>
      </c>
      <c r="T36">
        <f t="shared" ca="1" si="6"/>
        <v>9.1</v>
      </c>
      <c r="U36">
        <f t="shared" ca="1" si="6"/>
        <v>9</v>
      </c>
      <c r="V36">
        <f t="shared" ca="1" si="6"/>
        <v>7</v>
      </c>
      <c r="W36">
        <f t="shared" ca="1" si="6"/>
        <v>9.6</v>
      </c>
      <c r="X36">
        <f t="shared" ca="1" si="6"/>
        <v>7.6</v>
      </c>
      <c r="Y36">
        <f t="shared" ca="1" si="6"/>
        <v>8.4</v>
      </c>
      <c r="Z36">
        <f t="shared" ca="1" si="6"/>
        <v>8.1</v>
      </c>
      <c r="AA36">
        <f t="shared" ca="1" si="6"/>
        <v>5</v>
      </c>
      <c r="AB36">
        <f t="shared" ca="1" si="6"/>
        <v>9</v>
      </c>
      <c r="AC36">
        <f t="shared" ca="1" si="6"/>
        <v>9.1</v>
      </c>
      <c r="AD36">
        <f t="shared" ca="1" si="6"/>
        <v>7.9</v>
      </c>
      <c r="AE36">
        <f t="shared" ca="1" si="6"/>
        <v>6.9</v>
      </c>
      <c r="AF36">
        <f t="shared" ca="1" si="6"/>
        <v>9.1999999999999993</v>
      </c>
      <c r="AG36">
        <f t="shared" ca="1" si="6"/>
        <v>6.9</v>
      </c>
      <c r="AH36">
        <f t="shared" ca="1" si="6"/>
        <v>7.1</v>
      </c>
    </row>
    <row r="37" spans="1:34" x14ac:dyDescent="0.3">
      <c r="A37" s="3"/>
    </row>
    <row r="38" spans="1:34" x14ac:dyDescent="0.3">
      <c r="A38" s="6" t="s">
        <v>101</v>
      </c>
      <c r="D38">
        <f t="shared" ref="D38:AA41" ca="1" si="9">RANDBETWEEN(50,100)/10</f>
        <v>9.1999999999999993</v>
      </c>
      <c r="E38">
        <f t="shared" ca="1" si="9"/>
        <v>5.5</v>
      </c>
      <c r="F38">
        <f t="shared" ca="1" si="9"/>
        <v>5.4</v>
      </c>
      <c r="G38">
        <f t="shared" ca="1" si="9"/>
        <v>5.7</v>
      </c>
      <c r="H38">
        <f t="shared" ca="1" si="9"/>
        <v>6.5</v>
      </c>
      <c r="I38">
        <f t="shared" ca="1" si="9"/>
        <v>6.6</v>
      </c>
      <c r="J38">
        <f t="shared" ca="1" si="9"/>
        <v>5.4</v>
      </c>
      <c r="K38">
        <f t="shared" ca="1" si="9"/>
        <v>7.7</v>
      </c>
      <c r="L38">
        <f t="shared" ca="1" si="9"/>
        <v>10</v>
      </c>
      <c r="M38">
        <f t="shared" ca="1" si="9"/>
        <v>5.8</v>
      </c>
      <c r="N38">
        <f t="shared" ca="1" si="9"/>
        <v>5.6</v>
      </c>
      <c r="O38">
        <f t="shared" ca="1" si="9"/>
        <v>6.9</v>
      </c>
      <c r="P38">
        <f t="shared" ca="1" si="9"/>
        <v>8.3000000000000007</v>
      </c>
      <c r="Q38">
        <f t="shared" ca="1" si="9"/>
        <v>8.5</v>
      </c>
      <c r="R38">
        <f t="shared" ca="1" si="9"/>
        <v>6</v>
      </c>
      <c r="S38">
        <f t="shared" ca="1" si="9"/>
        <v>6.8</v>
      </c>
      <c r="T38">
        <f t="shared" ca="1" si="9"/>
        <v>6.4</v>
      </c>
      <c r="U38">
        <f t="shared" ca="1" si="9"/>
        <v>9.6</v>
      </c>
      <c r="V38">
        <f t="shared" ca="1" si="9"/>
        <v>9.9</v>
      </c>
      <c r="W38">
        <f t="shared" ca="1" si="9"/>
        <v>7.7</v>
      </c>
      <c r="X38">
        <f t="shared" ca="1" si="9"/>
        <v>9</v>
      </c>
      <c r="Y38">
        <f t="shared" ca="1" si="9"/>
        <v>6.7</v>
      </c>
      <c r="Z38">
        <f t="shared" ca="1" si="9"/>
        <v>7.2</v>
      </c>
      <c r="AA38">
        <f t="shared" ca="1" si="9"/>
        <v>6.6</v>
      </c>
      <c r="AB38">
        <f t="shared" ref="AB38:AH38" ca="1" si="10">RANDBETWEEN(50,100)/10</f>
        <v>7.9</v>
      </c>
      <c r="AC38">
        <f t="shared" ca="1" si="10"/>
        <v>5.2</v>
      </c>
      <c r="AD38">
        <f t="shared" ca="1" si="10"/>
        <v>9.1</v>
      </c>
      <c r="AE38">
        <f t="shared" ca="1" si="10"/>
        <v>6.6</v>
      </c>
      <c r="AF38">
        <f t="shared" ca="1" si="10"/>
        <v>9.4</v>
      </c>
      <c r="AG38">
        <f t="shared" ca="1" si="10"/>
        <v>5.7</v>
      </c>
      <c r="AH38">
        <f t="shared" ca="1" si="10"/>
        <v>8.5</v>
      </c>
    </row>
    <row r="39" spans="1:34" x14ac:dyDescent="0.3">
      <c r="A39" s="4" t="s">
        <v>119</v>
      </c>
      <c r="D39">
        <f t="shared" ca="1" si="9"/>
        <v>8.5</v>
      </c>
      <c r="E39">
        <f t="shared" ca="1" si="9"/>
        <v>7.3</v>
      </c>
      <c r="F39">
        <f t="shared" ca="1" si="9"/>
        <v>8.6999999999999993</v>
      </c>
      <c r="G39">
        <f t="shared" ca="1" si="9"/>
        <v>6.4</v>
      </c>
      <c r="H39">
        <f t="shared" ca="1" si="9"/>
        <v>7</v>
      </c>
      <c r="I39">
        <f t="shared" ca="1" si="9"/>
        <v>8.6999999999999993</v>
      </c>
      <c r="J39">
        <f t="shared" ca="1" si="9"/>
        <v>5.5</v>
      </c>
      <c r="K39">
        <f t="shared" ca="1" si="9"/>
        <v>8.1</v>
      </c>
      <c r="L39">
        <f t="shared" ca="1" si="9"/>
        <v>9</v>
      </c>
      <c r="M39">
        <f t="shared" ca="1" si="9"/>
        <v>6.3</v>
      </c>
      <c r="N39">
        <f t="shared" ca="1" si="9"/>
        <v>7.6</v>
      </c>
      <c r="O39">
        <f t="shared" ca="1" si="9"/>
        <v>8.4</v>
      </c>
      <c r="P39">
        <f t="shared" ca="1" si="9"/>
        <v>6.6</v>
      </c>
      <c r="Q39">
        <f t="shared" ca="1" si="9"/>
        <v>9.8000000000000007</v>
      </c>
      <c r="R39">
        <f t="shared" ca="1" si="9"/>
        <v>6.4</v>
      </c>
      <c r="S39">
        <f t="shared" ca="1" si="9"/>
        <v>8.6999999999999993</v>
      </c>
      <c r="T39">
        <f t="shared" ca="1" si="9"/>
        <v>6.2</v>
      </c>
      <c r="U39">
        <f t="shared" ca="1" si="9"/>
        <v>6.3</v>
      </c>
      <c r="V39">
        <f t="shared" ca="1" si="9"/>
        <v>9</v>
      </c>
      <c r="W39">
        <f t="shared" ca="1" si="9"/>
        <v>6.3</v>
      </c>
      <c r="X39">
        <f t="shared" ca="1" si="9"/>
        <v>5.2</v>
      </c>
      <c r="Y39">
        <f t="shared" ca="1" si="9"/>
        <v>8.3000000000000007</v>
      </c>
      <c r="Z39">
        <f t="shared" ca="1" si="9"/>
        <v>9.4</v>
      </c>
      <c r="AA39">
        <f t="shared" ca="1" si="9"/>
        <v>8.9</v>
      </c>
      <c r="AB39">
        <f t="shared" ref="AA39:AH41" ca="1" si="11">RANDBETWEEN(50,100)/10</f>
        <v>5</v>
      </c>
      <c r="AC39">
        <f t="shared" ca="1" si="11"/>
        <v>7.3</v>
      </c>
      <c r="AD39">
        <f t="shared" ca="1" si="11"/>
        <v>6.8</v>
      </c>
      <c r="AE39">
        <f t="shared" ca="1" si="11"/>
        <v>9.1999999999999993</v>
      </c>
      <c r="AF39">
        <f t="shared" ca="1" si="11"/>
        <v>5.5</v>
      </c>
      <c r="AG39">
        <f t="shared" ca="1" si="11"/>
        <v>7.7</v>
      </c>
      <c r="AH39">
        <f t="shared" ca="1" si="11"/>
        <v>6.3</v>
      </c>
    </row>
    <row r="40" spans="1:34" x14ac:dyDescent="0.3">
      <c r="A40" s="4" t="s">
        <v>109</v>
      </c>
      <c r="D40">
        <f t="shared" ca="1" si="9"/>
        <v>6.5</v>
      </c>
      <c r="E40">
        <f t="shared" ca="1" si="9"/>
        <v>5.3</v>
      </c>
      <c r="F40">
        <f t="shared" ca="1" si="9"/>
        <v>8.6</v>
      </c>
      <c r="G40">
        <f t="shared" ca="1" si="9"/>
        <v>5.9</v>
      </c>
      <c r="H40">
        <f t="shared" ca="1" si="9"/>
        <v>8.6999999999999993</v>
      </c>
      <c r="I40">
        <f t="shared" ca="1" si="9"/>
        <v>7.4</v>
      </c>
      <c r="J40">
        <f t="shared" ca="1" si="9"/>
        <v>9.3000000000000007</v>
      </c>
      <c r="K40">
        <f t="shared" ca="1" si="9"/>
        <v>6</v>
      </c>
      <c r="L40">
        <f t="shared" ca="1" si="9"/>
        <v>8.5</v>
      </c>
      <c r="M40">
        <f t="shared" ca="1" si="9"/>
        <v>9.3000000000000007</v>
      </c>
      <c r="N40">
        <f t="shared" ca="1" si="9"/>
        <v>8.4</v>
      </c>
      <c r="O40">
        <f t="shared" ca="1" si="9"/>
        <v>9.4</v>
      </c>
      <c r="P40">
        <f t="shared" ca="1" si="9"/>
        <v>8.3000000000000007</v>
      </c>
      <c r="Q40">
        <f t="shared" ca="1" si="9"/>
        <v>9.8000000000000007</v>
      </c>
      <c r="R40">
        <f t="shared" ca="1" si="9"/>
        <v>7.5</v>
      </c>
      <c r="S40">
        <f t="shared" ca="1" si="9"/>
        <v>5.6</v>
      </c>
      <c r="T40">
        <f t="shared" ca="1" si="9"/>
        <v>5.5</v>
      </c>
      <c r="U40">
        <f t="shared" ca="1" si="9"/>
        <v>6</v>
      </c>
      <c r="V40">
        <f t="shared" ca="1" si="9"/>
        <v>8.3000000000000007</v>
      </c>
      <c r="W40">
        <f t="shared" ca="1" si="9"/>
        <v>8.4</v>
      </c>
      <c r="X40">
        <f t="shared" ca="1" si="9"/>
        <v>8.9</v>
      </c>
      <c r="Y40">
        <f t="shared" ca="1" si="9"/>
        <v>8.4</v>
      </c>
      <c r="Z40">
        <f t="shared" ca="1" si="9"/>
        <v>8.3000000000000007</v>
      </c>
      <c r="AA40">
        <f t="shared" ca="1" si="11"/>
        <v>7</v>
      </c>
      <c r="AB40">
        <f t="shared" ca="1" si="11"/>
        <v>6.3</v>
      </c>
      <c r="AC40">
        <f t="shared" ca="1" si="11"/>
        <v>5.5</v>
      </c>
      <c r="AD40">
        <f t="shared" ca="1" si="11"/>
        <v>7.8</v>
      </c>
      <c r="AE40">
        <f t="shared" ca="1" si="11"/>
        <v>7.3</v>
      </c>
      <c r="AF40">
        <f t="shared" ca="1" si="11"/>
        <v>6</v>
      </c>
      <c r="AG40">
        <f t="shared" ca="1" si="11"/>
        <v>8.1999999999999993</v>
      </c>
      <c r="AH40">
        <f t="shared" ca="1" si="11"/>
        <v>8.8000000000000007</v>
      </c>
    </row>
    <row r="41" spans="1:34" x14ac:dyDescent="0.3">
      <c r="A41" s="4" t="s">
        <v>111</v>
      </c>
      <c r="D41">
        <f t="shared" ca="1" si="9"/>
        <v>5.6</v>
      </c>
      <c r="E41">
        <f t="shared" ca="1" si="9"/>
        <v>5.9</v>
      </c>
      <c r="F41">
        <f t="shared" ca="1" si="9"/>
        <v>9.8000000000000007</v>
      </c>
      <c r="G41">
        <f t="shared" ca="1" si="9"/>
        <v>6</v>
      </c>
      <c r="H41">
        <f t="shared" ca="1" si="9"/>
        <v>8.6</v>
      </c>
      <c r="I41">
        <f t="shared" ca="1" si="9"/>
        <v>6.5</v>
      </c>
      <c r="J41">
        <f t="shared" ca="1" si="9"/>
        <v>7.7</v>
      </c>
      <c r="K41">
        <f t="shared" ca="1" si="9"/>
        <v>7.2</v>
      </c>
      <c r="L41">
        <f t="shared" ca="1" si="9"/>
        <v>5.9</v>
      </c>
      <c r="M41">
        <f t="shared" ca="1" si="9"/>
        <v>8.3000000000000007</v>
      </c>
      <c r="N41">
        <f t="shared" ca="1" si="9"/>
        <v>8.1</v>
      </c>
      <c r="O41">
        <f t="shared" ca="1" si="9"/>
        <v>10</v>
      </c>
      <c r="P41">
        <f t="shared" ca="1" si="9"/>
        <v>9.8000000000000007</v>
      </c>
      <c r="Q41">
        <f t="shared" ca="1" si="9"/>
        <v>5.5</v>
      </c>
      <c r="R41">
        <f t="shared" ca="1" si="9"/>
        <v>8.5</v>
      </c>
      <c r="S41">
        <f t="shared" ca="1" si="9"/>
        <v>9.5</v>
      </c>
      <c r="T41">
        <f t="shared" ca="1" si="9"/>
        <v>9.1</v>
      </c>
      <c r="U41">
        <f t="shared" ca="1" si="9"/>
        <v>6.6</v>
      </c>
      <c r="V41">
        <f t="shared" ca="1" si="9"/>
        <v>5</v>
      </c>
      <c r="W41">
        <f t="shared" ca="1" si="9"/>
        <v>6.7</v>
      </c>
      <c r="X41">
        <f t="shared" ca="1" si="9"/>
        <v>10</v>
      </c>
      <c r="Y41">
        <f t="shared" ca="1" si="9"/>
        <v>5.7</v>
      </c>
      <c r="Z41">
        <f t="shared" ca="1" si="9"/>
        <v>6.2</v>
      </c>
      <c r="AA41">
        <f t="shared" ca="1" si="11"/>
        <v>6.7</v>
      </c>
      <c r="AB41">
        <f t="shared" ca="1" si="11"/>
        <v>5.6</v>
      </c>
      <c r="AC41">
        <f t="shared" ca="1" si="11"/>
        <v>9.4</v>
      </c>
      <c r="AD41">
        <f t="shared" ca="1" si="11"/>
        <v>9.8000000000000007</v>
      </c>
      <c r="AE41">
        <f t="shared" ca="1" si="11"/>
        <v>9.6</v>
      </c>
      <c r="AF41">
        <f t="shared" ca="1" si="11"/>
        <v>5.2</v>
      </c>
      <c r="AG41">
        <f t="shared" ca="1" si="11"/>
        <v>8.1</v>
      </c>
      <c r="AH41">
        <f t="shared" ca="1" si="11"/>
        <v>6.4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Vehicle Data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Nicoletti, Lorenzo</cp:lastModifiedBy>
  <dcterms:created xsi:type="dcterms:W3CDTF">2018-06-28T11:43:26Z</dcterms:created>
  <dcterms:modified xsi:type="dcterms:W3CDTF">2020-09-24T14:37:23Z</dcterms:modified>
</cp:coreProperties>
</file>