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0940" windowHeight="75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I35" i="1"/>
  <c r="I36" i="1"/>
  <c r="I37" i="1"/>
  <c r="I38" i="1"/>
  <c r="I39" i="1"/>
  <c r="I40" i="1"/>
  <c r="I41" i="1"/>
  <c r="I42" i="1"/>
  <c r="I43" i="1"/>
  <c r="I44" i="1"/>
  <c r="I45" i="1"/>
  <c r="I46" i="1"/>
  <c r="H35" i="1"/>
  <c r="H36" i="1"/>
  <c r="H37" i="1"/>
  <c r="H38" i="1"/>
  <c r="H39" i="1"/>
  <c r="H40" i="1"/>
  <c r="H41" i="1"/>
  <c r="H42" i="1"/>
  <c r="H43" i="1"/>
  <c r="H44" i="1"/>
  <c r="H45" i="1"/>
  <c r="H46" i="1"/>
  <c r="P31" i="1"/>
  <c r="V14" i="1"/>
  <c r="U14" i="1"/>
  <c r="P30" i="1" l="1"/>
  <c r="N45" i="1" s="1"/>
  <c r="O45" i="1" s="1"/>
  <c r="V13" i="1"/>
  <c r="U13" i="1"/>
  <c r="M45" i="1" s="1"/>
  <c r="P29" i="1"/>
  <c r="N44" i="1" s="1"/>
  <c r="V12" i="1"/>
  <c r="M44" i="1" s="1"/>
  <c r="U12" i="1"/>
  <c r="P28" i="1"/>
  <c r="N43" i="1" s="1"/>
  <c r="V11" i="1"/>
  <c r="M43" i="1" s="1"/>
  <c r="U11" i="1"/>
  <c r="U3" i="1"/>
  <c r="U4" i="1"/>
  <c r="U5" i="1"/>
  <c r="N37" i="1" s="1"/>
  <c r="U6" i="1"/>
  <c r="M38" i="1" s="1"/>
  <c r="U7" i="1"/>
  <c r="U8" i="1"/>
  <c r="U9" i="1"/>
  <c r="N41" i="1" s="1"/>
  <c r="U10" i="1"/>
  <c r="N42" i="1" s="1"/>
  <c r="O42" i="1" s="1"/>
  <c r="P27" i="1"/>
  <c r="V10" i="1"/>
  <c r="M42" i="1" s="1"/>
  <c r="P20" i="1"/>
  <c r="N35" i="1" s="1"/>
  <c r="O35" i="1" s="1"/>
  <c r="P21" i="1"/>
  <c r="N36" i="1" s="1"/>
  <c r="O36" i="1" s="1"/>
  <c r="P22" i="1"/>
  <c r="P23" i="1"/>
  <c r="N38" i="1" s="1"/>
  <c r="P24" i="1"/>
  <c r="N39" i="1" s="1"/>
  <c r="O39" i="1" s="1"/>
  <c r="P25" i="1"/>
  <c r="N40" i="1" s="1"/>
  <c r="O40" i="1" s="1"/>
  <c r="P26" i="1"/>
  <c r="V3" i="1"/>
  <c r="M35" i="1" s="1"/>
  <c r="V4" i="1"/>
  <c r="M36" i="1" s="1"/>
  <c r="V5" i="1"/>
  <c r="M37" i="1" s="1"/>
  <c r="V6" i="1"/>
  <c r="V7" i="1"/>
  <c r="M39" i="1" s="1"/>
  <c r="V8" i="1"/>
  <c r="M40" i="1" s="1"/>
  <c r="V9" i="1"/>
  <c r="M41" i="1" s="1"/>
  <c r="O41" i="1" l="1"/>
  <c r="O37" i="1"/>
  <c r="O44" i="1"/>
  <c r="O38" i="1"/>
  <c r="O43" i="1"/>
</calcChain>
</file>

<file path=xl/sharedStrings.xml><?xml version="1.0" encoding="utf-8"?>
<sst xmlns="http://schemas.openxmlformats.org/spreadsheetml/2006/main" count="77" uniqueCount="60">
  <si>
    <t>constants</t>
  </si>
  <si>
    <t>sedi_on</t>
  </si>
  <si>
    <t>coag_on</t>
  </si>
  <si>
    <t>dilu_on</t>
  </si>
  <si>
    <t>coag_mode</t>
  </si>
  <si>
    <t>Cvap0</t>
  </si>
  <si>
    <t>gas_source</t>
  </si>
  <si>
    <t>aggl</t>
  </si>
  <si>
    <t>Dp_min</t>
  </si>
  <si>
    <t>Dp_max</t>
  </si>
  <si>
    <t>sections</t>
  </si>
  <si>
    <t>Df</t>
  </si>
  <si>
    <t>r0</t>
  </si>
  <si>
    <t>dens</t>
  </si>
  <si>
    <t>mu</t>
  </si>
  <si>
    <t>sigma</t>
  </si>
  <si>
    <t>N</t>
  </si>
  <si>
    <t>output</t>
  </si>
  <si>
    <t>sigma_end</t>
  </si>
  <si>
    <t>v_0</t>
  </si>
  <si>
    <t>v_end</t>
  </si>
  <si>
    <t>case</t>
  </si>
  <si>
    <t>Sektionaalinen</t>
  </si>
  <si>
    <t>Lehtinen</t>
  </si>
  <si>
    <t>input</t>
  </si>
  <si>
    <t>sekt</t>
  </si>
  <si>
    <t>leht</t>
  </si>
  <si>
    <t>Dp_0</t>
  </si>
  <si>
    <t>Dp_end</t>
  </si>
  <si>
    <t>Kasvu (v)</t>
  </si>
  <si>
    <t>Kasvu (Dp)</t>
  </si>
  <si>
    <t>diff (%)</t>
  </si>
  <si>
    <t>t_end</t>
  </si>
  <si>
    <t>file</t>
  </si>
  <si>
    <t>run_20130625T133706</t>
  </si>
  <si>
    <t>run_20130625T141208</t>
  </si>
  <si>
    <t>run_20130625T143901</t>
  </si>
  <si>
    <t>run_20130626T090132</t>
  </si>
  <si>
    <t>run_20130626T093708</t>
  </si>
  <si>
    <t>run_20130626T110430</t>
  </si>
  <si>
    <t>temp_20130626T121216</t>
  </si>
  <si>
    <t>Kommentteja</t>
  </si>
  <si>
    <t>case 1-6</t>
  </si>
  <si>
    <t>case 6-8</t>
  </si>
  <si>
    <t>Hiukkasjaukauman µ on sama kuin primäärihiukkasen koko, ja hiukkasten</t>
  </si>
  <si>
    <t>kokonaismäärä on paljon suurempi kuin edellisissä tapauksissa.</t>
  </si>
  <si>
    <t>Kaikki jakauman hiukkaset ovat suurempia kuin primäärihiukkanen.</t>
  </si>
  <si>
    <t>run_20130626T175645</t>
  </si>
  <si>
    <t>run_20130626T130233</t>
  </si>
  <si>
    <t>HUOM! µ = r0, eli keskim. halkaisija on r0 eli puolet primäärihiukkasen halkaisijasta.</t>
  </si>
  <si>
    <t>run_20130627T091020</t>
  </si>
  <si>
    <t>Nyt µ = 2*r0, eli keskimääräinen halkaisija on sama kuin primäärihiukkasen halkaisija.</t>
  </si>
  <si>
    <t>run_20130627T114924</t>
  </si>
  <si>
    <t>case 10-11</t>
  </si>
  <si>
    <t>case 11</t>
  </si>
  <si>
    <t>Tämä jakauma on hieman erilainen kuin todellinen jakauma lopussa.</t>
  </si>
  <si>
    <t>Vastaava log-normaali jakauma lopussa: gsd=1,6691, µ=9e-9, N=Ntot(end).</t>
  </si>
  <si>
    <t>run_20130703T120128</t>
  </si>
  <si>
    <t>case 12</t>
  </si>
  <si>
    <t>Nyt Lehtisen malli alkaa ajanhetkellä t=7000s, jolloin jakauman gsd on jo tasaantunut.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</si>
</sst>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</cellStyleXfs>
  <cellXfs count="16">
    <xf numFmtId="0" fontId="0" fillId="0" borderId="0" xfId="0"/>
    <xf numFmtId="0" fontId="1" fillId="2" borderId="0" xfId="1"/>
    <xf numFmtId="0" fontId="2" fillId="3" borderId="1" xfId="2"/>
    <xf numFmtId="164" fontId="0" fillId="0" borderId="0" xfId="0" applyNumberFormat="1"/>
    <xf numFmtId="11" fontId="2" fillId="3" borderId="1" xfId="2" applyNumberFormat="1"/>
    <xf numFmtId="0" fontId="3" fillId="4" borderId="2" xfId="3"/>
    <xf numFmtId="164" fontId="3" fillId="4" borderId="2" xfId="3" applyNumberFormat="1"/>
    <xf numFmtId="11" fontId="3" fillId="4" borderId="2" xfId="3" applyNumberFormat="1"/>
    <xf numFmtId="0" fontId="1" fillId="2" borderId="3" xfId="1" applyBorder="1"/>
    <xf numFmtId="0" fontId="0" fillId="0" borderId="0" xfId="0" applyNumberFormat="1"/>
    <xf numFmtId="165" fontId="0" fillId="0" borderId="0" xfId="0" applyNumberFormat="1"/>
    <xf numFmtId="2" fontId="0" fillId="0" borderId="0" xfId="0" applyNumberFormat="1"/>
    <xf numFmtId="1" fontId="2" fillId="3" borderId="1" xfId="2" applyNumberFormat="1"/>
    <xf numFmtId="49" fontId="0" fillId="0" borderId="0" xfId="0" applyNumberFormat="1" applyBorder="1"/>
    <xf numFmtId="49" fontId="0" fillId="0" borderId="0" xfId="0" applyNumberFormat="1" applyFill="1" applyBorder="1"/>
    <xf numFmtId="0" fontId="2" fillId="3" borderId="1" xfId="2" quotePrefix="1"/>
  </cellXfs>
  <cellStyles count="4">
    <cellStyle name="Good" xfId="1" builtinId="26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9"/>
  <sheetViews>
    <sheetView tabSelected="1" topLeftCell="E10" workbookViewId="0">
      <selection activeCell="G45" sqref="G45"/>
    </sheetView>
  </sheetViews>
  <sheetFormatPr defaultRowHeight="15" x14ac:dyDescent="0.25"/>
  <cols>
    <col min="2" max="2" width="11.85546875" customWidth="1"/>
    <col min="3" max="3" width="9.140625" customWidth="1"/>
    <col min="9" max="9" width="9.140625" customWidth="1"/>
    <col min="11" max="11" width="10" customWidth="1"/>
    <col min="15" max="15" width="10.7109375" customWidth="1"/>
    <col min="16" max="17" width="10.85546875" customWidth="1"/>
    <col min="18" max="18" width="10.42578125" customWidth="1"/>
    <col min="20" max="20" width="10.85546875" customWidth="1"/>
    <col min="21" max="21" width="11.140625" customWidth="1"/>
    <col min="22" max="22" width="12" bestFit="1" customWidth="1"/>
    <col min="23" max="23" width="21.5703125" customWidth="1"/>
  </cols>
  <sheetData>
    <row r="1" spans="2:23" x14ac:dyDescent="0.25">
      <c r="E1" t="s">
        <v>22</v>
      </c>
    </row>
    <row r="2" spans="2:23" x14ac:dyDescent="0.25">
      <c r="B2" s="1" t="s">
        <v>0</v>
      </c>
      <c r="E2" t="s">
        <v>21</v>
      </c>
      <c r="F2" s="1" t="s">
        <v>24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32</v>
      </c>
      <c r="Q2" s="1" t="s">
        <v>17</v>
      </c>
      <c r="R2" s="5" t="s">
        <v>18</v>
      </c>
      <c r="S2" s="5" t="s">
        <v>19</v>
      </c>
      <c r="T2" s="5" t="s">
        <v>20</v>
      </c>
      <c r="U2" s="5" t="s">
        <v>27</v>
      </c>
      <c r="V2" s="5" t="s">
        <v>28</v>
      </c>
      <c r="W2" s="5" t="s">
        <v>33</v>
      </c>
    </row>
    <row r="3" spans="2:23" x14ac:dyDescent="0.25">
      <c r="B3" s="2" t="s">
        <v>1</v>
      </c>
      <c r="C3" s="2">
        <v>0</v>
      </c>
      <c r="E3">
        <v>1</v>
      </c>
      <c r="G3" s="2">
        <v>-10</v>
      </c>
      <c r="H3" s="2">
        <v>-6</v>
      </c>
      <c r="I3" s="2">
        <v>40</v>
      </c>
      <c r="J3" s="2">
        <v>2</v>
      </c>
      <c r="K3" s="4">
        <v>3E-10</v>
      </c>
      <c r="L3" s="2">
        <v>3.4</v>
      </c>
      <c r="M3" s="4">
        <v>3E-9</v>
      </c>
      <c r="N3" s="2">
        <v>1.679</v>
      </c>
      <c r="O3" s="4">
        <v>8000000</v>
      </c>
      <c r="P3" s="12">
        <v>3600</v>
      </c>
      <c r="R3" s="6">
        <v>1.6792</v>
      </c>
      <c r="S3" s="7">
        <v>4.7332E-26</v>
      </c>
      <c r="T3" s="7">
        <v>3.1867000000000001E-24</v>
      </c>
      <c r="U3" s="7">
        <f t="shared" ref="U3:U14" si="0">(6/PI()*S3)^(1/3)</f>
        <v>4.4879920386537854E-9</v>
      </c>
      <c r="V3" s="7">
        <f t="shared" ref="V3:V14" si="1">(6/PI()*T3)^(1/3)</f>
        <v>1.8257761068390433E-8</v>
      </c>
      <c r="W3" s="5" t="s">
        <v>34</v>
      </c>
    </row>
    <row r="4" spans="2:23" x14ac:dyDescent="0.25">
      <c r="B4" s="2" t="s">
        <v>2</v>
      </c>
      <c r="C4" s="2">
        <v>1</v>
      </c>
      <c r="E4">
        <v>2</v>
      </c>
      <c r="G4" s="2">
        <v>-10</v>
      </c>
      <c r="H4" s="2">
        <v>-6</v>
      </c>
      <c r="I4" s="2">
        <v>40</v>
      </c>
      <c r="J4" s="2">
        <v>2</v>
      </c>
      <c r="K4" s="4">
        <v>3E-10</v>
      </c>
      <c r="L4" s="2">
        <v>3.4</v>
      </c>
      <c r="M4" s="4">
        <v>3E-9</v>
      </c>
      <c r="N4" s="2">
        <v>1.675</v>
      </c>
      <c r="O4" s="4">
        <v>1000000</v>
      </c>
      <c r="P4" s="12">
        <v>3600</v>
      </c>
      <c r="Q4" s="3"/>
      <c r="R4" s="5">
        <v>1.6795</v>
      </c>
      <c r="S4" s="7">
        <v>4.6809999999999998E-26</v>
      </c>
      <c r="T4" s="7">
        <v>2.5917999999999998E-24</v>
      </c>
      <c r="U4" s="5">
        <f t="shared" si="0"/>
        <v>4.4714324365603058E-9</v>
      </c>
      <c r="V4" s="5">
        <f t="shared" si="1"/>
        <v>1.7042538655930748E-8</v>
      </c>
      <c r="W4" s="5" t="s">
        <v>35</v>
      </c>
    </row>
    <row r="5" spans="2:23" x14ac:dyDescent="0.25">
      <c r="B5" s="2" t="s">
        <v>3</v>
      </c>
      <c r="C5" s="2">
        <v>0</v>
      </c>
      <c r="E5">
        <v>3</v>
      </c>
      <c r="G5" s="2">
        <v>-10</v>
      </c>
      <c r="H5" s="2">
        <v>-6</v>
      </c>
      <c r="I5" s="2">
        <v>80</v>
      </c>
      <c r="J5" s="2">
        <v>2</v>
      </c>
      <c r="K5" s="4">
        <v>3E-10</v>
      </c>
      <c r="L5" s="2">
        <v>3.4</v>
      </c>
      <c r="M5" s="4">
        <v>3E-9</v>
      </c>
      <c r="N5" s="2">
        <v>1.675</v>
      </c>
      <c r="O5" s="4">
        <v>1000000</v>
      </c>
      <c r="P5" s="12">
        <v>3600</v>
      </c>
      <c r="Q5" s="3"/>
      <c r="R5" s="6">
        <v>1.6713</v>
      </c>
      <c r="S5" s="7">
        <v>4.6809999999999998E-26</v>
      </c>
      <c r="T5" s="7">
        <v>2.5499E-24</v>
      </c>
      <c r="U5" s="5">
        <f t="shared" si="0"/>
        <v>4.4714324365603058E-9</v>
      </c>
      <c r="V5" s="5">
        <f t="shared" si="1"/>
        <v>1.6950200596507373E-8</v>
      </c>
      <c r="W5" s="5" t="s">
        <v>36</v>
      </c>
    </row>
    <row r="6" spans="2:23" x14ac:dyDescent="0.25">
      <c r="B6" s="2" t="s">
        <v>4</v>
      </c>
      <c r="C6" s="15" t="s">
        <v>7</v>
      </c>
      <c r="E6">
        <v>4</v>
      </c>
      <c r="G6" s="2">
        <v>-10</v>
      </c>
      <c r="H6" s="2">
        <v>-6</v>
      </c>
      <c r="I6" s="2">
        <v>100</v>
      </c>
      <c r="J6" s="2">
        <v>2</v>
      </c>
      <c r="K6" s="4">
        <v>3E-10</v>
      </c>
      <c r="L6" s="2">
        <v>3.4</v>
      </c>
      <c r="M6" s="4">
        <v>3E-9</v>
      </c>
      <c r="N6" s="2">
        <v>1.67</v>
      </c>
      <c r="O6" s="4">
        <v>1000000</v>
      </c>
      <c r="P6" s="12">
        <v>3600</v>
      </c>
      <c r="Q6" s="3"/>
      <c r="R6" s="6">
        <v>1.6691</v>
      </c>
      <c r="S6" s="7">
        <v>4.6165999999999999E-26</v>
      </c>
      <c r="T6" s="7">
        <v>2.472E-24</v>
      </c>
      <c r="U6" s="5">
        <f t="shared" si="0"/>
        <v>4.4508320664919729E-9</v>
      </c>
      <c r="V6" s="5">
        <f t="shared" si="1"/>
        <v>1.677580160348522E-8</v>
      </c>
      <c r="W6" s="5" t="s">
        <v>37</v>
      </c>
    </row>
    <row r="7" spans="2:23" x14ac:dyDescent="0.25">
      <c r="B7" s="2" t="s">
        <v>5</v>
      </c>
      <c r="C7" s="2">
        <v>0</v>
      </c>
      <c r="E7">
        <v>5</v>
      </c>
      <c r="G7" s="2">
        <v>-10</v>
      </c>
      <c r="H7" s="2">
        <v>-6</v>
      </c>
      <c r="I7" s="2">
        <v>100</v>
      </c>
      <c r="J7" s="2">
        <v>2</v>
      </c>
      <c r="K7" s="4">
        <v>3E-10</v>
      </c>
      <c r="L7" s="2">
        <v>3.4</v>
      </c>
      <c r="M7" s="4">
        <v>3E-9</v>
      </c>
      <c r="N7" s="2">
        <v>1.655</v>
      </c>
      <c r="O7" s="4">
        <v>1000000</v>
      </c>
      <c r="P7" s="12">
        <v>14400</v>
      </c>
      <c r="R7" s="6">
        <v>1.663</v>
      </c>
      <c r="S7" s="7">
        <v>4.4300000000000001E-26</v>
      </c>
      <c r="T7" s="7">
        <v>2.8190999999999999E-23</v>
      </c>
      <c r="U7" s="5">
        <f t="shared" si="0"/>
        <v>4.3900388943555568E-9</v>
      </c>
      <c r="V7" s="5">
        <f t="shared" si="1"/>
        <v>3.7760460883725273E-8</v>
      </c>
      <c r="W7" s="5" t="s">
        <v>38</v>
      </c>
    </row>
    <row r="8" spans="2:23" x14ac:dyDescent="0.25">
      <c r="B8" s="2" t="s">
        <v>6</v>
      </c>
      <c r="C8" s="2">
        <v>0</v>
      </c>
      <c r="E8">
        <v>6</v>
      </c>
      <c r="G8" s="2">
        <v>-10</v>
      </c>
      <c r="H8" s="2">
        <v>-6</v>
      </c>
      <c r="I8" s="2">
        <v>100</v>
      </c>
      <c r="J8" s="2">
        <v>2</v>
      </c>
      <c r="K8" s="4">
        <v>3E-10</v>
      </c>
      <c r="L8" s="2">
        <v>3.4</v>
      </c>
      <c r="M8" s="4">
        <v>3E-9</v>
      </c>
      <c r="N8" s="2">
        <v>1.635</v>
      </c>
      <c r="O8" s="4">
        <v>1000000</v>
      </c>
      <c r="P8" s="12">
        <v>14400</v>
      </c>
      <c r="R8" s="6">
        <v>1.6379999999999999</v>
      </c>
      <c r="S8" s="7">
        <v>4.1952000000000002E-26</v>
      </c>
      <c r="T8" s="7">
        <v>2.5196000000000001E-23</v>
      </c>
      <c r="U8" s="5">
        <f t="shared" si="0"/>
        <v>4.311066107773415E-9</v>
      </c>
      <c r="V8" s="5">
        <f t="shared" si="1"/>
        <v>3.637287743088273E-8</v>
      </c>
      <c r="W8" s="5" t="s">
        <v>39</v>
      </c>
    </row>
    <row r="9" spans="2:23" x14ac:dyDescent="0.25">
      <c r="E9">
        <v>7</v>
      </c>
      <c r="G9" s="2">
        <v>-10</v>
      </c>
      <c r="H9" s="2">
        <v>-6</v>
      </c>
      <c r="I9" s="2">
        <v>100</v>
      </c>
      <c r="J9" s="2">
        <v>2</v>
      </c>
      <c r="K9" s="4">
        <v>2.0000000000000001E-9</v>
      </c>
      <c r="L9" s="2">
        <v>3.4</v>
      </c>
      <c r="M9" s="4">
        <v>2.0000000000000001E-9</v>
      </c>
      <c r="N9" s="2">
        <v>1.66</v>
      </c>
      <c r="O9" s="4">
        <v>50000000</v>
      </c>
      <c r="P9" s="12">
        <v>14400</v>
      </c>
      <c r="R9" s="6">
        <v>1.6257999999999999</v>
      </c>
      <c r="S9" s="7">
        <v>1.3306999999999999E-26</v>
      </c>
      <c r="T9" s="7">
        <v>1.3006999999999999E-22</v>
      </c>
      <c r="U9" s="5">
        <f t="shared" si="0"/>
        <v>2.9400892322048379E-9</v>
      </c>
      <c r="V9" s="5">
        <f t="shared" si="1"/>
        <v>6.2862672347045849E-8</v>
      </c>
      <c r="W9" s="5" t="s">
        <v>40</v>
      </c>
    </row>
    <row r="10" spans="2:23" x14ac:dyDescent="0.25">
      <c r="E10">
        <v>8</v>
      </c>
      <c r="G10" s="2">
        <v>-10</v>
      </c>
      <c r="H10" s="2">
        <v>-6</v>
      </c>
      <c r="I10" s="2">
        <v>100</v>
      </c>
      <c r="J10" s="2">
        <v>2</v>
      </c>
      <c r="K10" s="4">
        <v>2.0000000000000001E-9</v>
      </c>
      <c r="L10" s="2">
        <v>3.4</v>
      </c>
      <c r="M10" s="4">
        <v>2.0000000000000001E-9</v>
      </c>
      <c r="N10" s="2">
        <v>1.6220000000000001</v>
      </c>
      <c r="O10" s="4">
        <v>50000000</v>
      </c>
      <c r="P10" s="12">
        <v>14400</v>
      </c>
      <c r="R10" s="6">
        <v>1.625</v>
      </c>
      <c r="S10" s="7">
        <v>1.2002E-26</v>
      </c>
      <c r="T10" s="7">
        <v>1.0545E-22</v>
      </c>
      <c r="U10" s="5">
        <f t="shared" si="0"/>
        <v>2.8406539658065688E-9</v>
      </c>
      <c r="V10" s="5">
        <f t="shared" si="1"/>
        <v>5.8615974183811462E-8</v>
      </c>
      <c r="W10" s="5" t="s">
        <v>48</v>
      </c>
    </row>
    <row r="11" spans="2:23" x14ac:dyDescent="0.25">
      <c r="E11">
        <v>9</v>
      </c>
      <c r="G11" s="2">
        <v>-10</v>
      </c>
      <c r="H11" s="2">
        <v>-6</v>
      </c>
      <c r="I11" s="2">
        <v>100</v>
      </c>
      <c r="J11" s="2">
        <v>2</v>
      </c>
      <c r="K11" s="4">
        <v>2.0000000000000001E-9</v>
      </c>
      <c r="L11" s="2">
        <v>3.4</v>
      </c>
      <c r="M11" s="4">
        <v>2.0000000000000001E-9</v>
      </c>
      <c r="N11" s="2">
        <v>1.66</v>
      </c>
      <c r="O11" s="4">
        <v>3000000</v>
      </c>
      <c r="P11" s="12">
        <v>14400</v>
      </c>
      <c r="R11" s="6">
        <v>1.6680999999999999</v>
      </c>
      <c r="S11" s="7">
        <v>1.3306999999999999E-26</v>
      </c>
      <c r="T11" s="7">
        <v>6.6833999999999996E-25</v>
      </c>
      <c r="U11" s="5">
        <f t="shared" si="0"/>
        <v>2.9400892322048379E-9</v>
      </c>
      <c r="V11" s="5">
        <f t="shared" si="1"/>
        <v>1.0847582055836149E-8</v>
      </c>
      <c r="W11" s="5" t="s">
        <v>47</v>
      </c>
    </row>
    <row r="12" spans="2:23" x14ac:dyDescent="0.25">
      <c r="E12">
        <v>10</v>
      </c>
      <c r="G12" s="2">
        <v>-10</v>
      </c>
      <c r="H12" s="2">
        <v>-6</v>
      </c>
      <c r="I12" s="2">
        <v>100</v>
      </c>
      <c r="J12" s="2">
        <v>2</v>
      </c>
      <c r="K12" s="4">
        <v>2.5000000000000001E-9</v>
      </c>
      <c r="L12" s="2">
        <v>3.4</v>
      </c>
      <c r="M12" s="4">
        <v>5.0000000000000001E-9</v>
      </c>
      <c r="N12" s="2">
        <v>1.665</v>
      </c>
      <c r="O12" s="4">
        <v>10000000</v>
      </c>
      <c r="P12" s="12">
        <v>1000</v>
      </c>
      <c r="R12" s="6">
        <v>1.6736</v>
      </c>
      <c r="S12" s="7">
        <v>2.108E-25</v>
      </c>
      <c r="T12" s="7">
        <v>6.3771000000000002E-24</v>
      </c>
      <c r="U12" s="5">
        <f t="shared" si="0"/>
        <v>7.3839825453379898E-9</v>
      </c>
      <c r="V12" s="5">
        <f t="shared" si="1"/>
        <v>2.3007788068995822E-8</v>
      </c>
      <c r="W12" s="5" t="s">
        <v>50</v>
      </c>
    </row>
    <row r="13" spans="2:23" x14ac:dyDescent="0.25">
      <c r="E13">
        <v>11</v>
      </c>
      <c r="G13" s="2">
        <v>-10</v>
      </c>
      <c r="H13" s="2">
        <v>-6</v>
      </c>
      <c r="I13" s="2">
        <v>100</v>
      </c>
      <c r="J13" s="2">
        <v>2</v>
      </c>
      <c r="K13" s="4">
        <v>2.5000000000000001E-9</v>
      </c>
      <c r="L13" s="2">
        <v>3.4</v>
      </c>
      <c r="M13" s="4">
        <v>5.0000000000000001E-9</v>
      </c>
      <c r="N13" s="2">
        <v>1.6679999999999999</v>
      </c>
      <c r="O13" s="4">
        <v>3000000</v>
      </c>
      <c r="P13" s="12">
        <v>1000</v>
      </c>
      <c r="R13" s="5">
        <v>1.6691</v>
      </c>
      <c r="S13" s="7">
        <v>2.1256000000000002E-25</v>
      </c>
      <c r="T13" s="7">
        <v>1.1784E-24</v>
      </c>
      <c r="U13" s="5">
        <f t="shared" si="0"/>
        <v>7.4044756005934623E-9</v>
      </c>
      <c r="V13" s="5">
        <f t="shared" si="1"/>
        <v>1.3104829366152134E-8</v>
      </c>
      <c r="W13" s="5" t="s">
        <v>52</v>
      </c>
    </row>
    <row r="14" spans="2:23" x14ac:dyDescent="0.25">
      <c r="E14">
        <v>12</v>
      </c>
      <c r="G14" s="2">
        <v>-10</v>
      </c>
      <c r="H14" s="2">
        <v>-6</v>
      </c>
      <c r="I14" s="2">
        <v>60</v>
      </c>
      <c r="J14" s="2">
        <v>2</v>
      </c>
      <c r="K14" s="4">
        <v>3E-10</v>
      </c>
      <c r="L14" s="2">
        <v>3.4</v>
      </c>
      <c r="M14" s="4">
        <v>3E-10</v>
      </c>
      <c r="N14" s="2">
        <v>1.67</v>
      </c>
      <c r="O14" s="4">
        <v>500000000</v>
      </c>
      <c r="P14" s="12">
        <v>10000</v>
      </c>
      <c r="R14" s="6">
        <v>1.6519999999999999</v>
      </c>
      <c r="S14" s="7">
        <v>4.6166E-29</v>
      </c>
      <c r="T14" s="7">
        <v>3.4705999999999999E-24</v>
      </c>
      <c r="U14" s="5">
        <f t="shared" si="0"/>
        <v>4.4508320664919681E-10</v>
      </c>
      <c r="V14" s="5">
        <f t="shared" si="1"/>
        <v>1.8784601229723353E-8</v>
      </c>
      <c r="W14" s="5" t="s">
        <v>57</v>
      </c>
    </row>
    <row r="18" spans="5:26" x14ac:dyDescent="0.25">
      <c r="E18" t="s">
        <v>23</v>
      </c>
    </row>
    <row r="19" spans="5:26" x14ac:dyDescent="0.25">
      <c r="E19" t="s">
        <v>21</v>
      </c>
      <c r="F19" s="1" t="s">
        <v>24</v>
      </c>
      <c r="G19" s="2" t="s">
        <v>11</v>
      </c>
      <c r="H19" s="2" t="s">
        <v>12</v>
      </c>
      <c r="I19" s="2" t="s">
        <v>13</v>
      </c>
      <c r="J19" s="2" t="s">
        <v>14</v>
      </c>
      <c r="K19" s="2" t="s">
        <v>16</v>
      </c>
      <c r="L19" s="2" t="s">
        <v>19</v>
      </c>
      <c r="M19" s="2" t="s">
        <v>32</v>
      </c>
      <c r="N19" s="8" t="s">
        <v>17</v>
      </c>
      <c r="O19" s="5" t="s">
        <v>20</v>
      </c>
      <c r="P19" s="5" t="s">
        <v>28</v>
      </c>
      <c r="R19" t="s">
        <v>41</v>
      </c>
      <c r="Y19" s="11"/>
      <c r="Z19" s="11"/>
    </row>
    <row r="20" spans="5:26" x14ac:dyDescent="0.25">
      <c r="E20">
        <v>1</v>
      </c>
      <c r="G20" s="2">
        <v>2</v>
      </c>
      <c r="H20" s="4">
        <v>3E-10</v>
      </c>
      <c r="I20" s="2">
        <v>3400</v>
      </c>
      <c r="J20" s="4">
        <v>3E-9</v>
      </c>
      <c r="K20" s="4">
        <v>8000000</v>
      </c>
      <c r="L20" s="4">
        <v>4.7332E-26</v>
      </c>
      <c r="M20" s="12">
        <v>3600</v>
      </c>
      <c r="O20" s="7">
        <v>2.7348E-24</v>
      </c>
      <c r="P20" s="5">
        <f t="shared" ref="P20:P31" si="2">(6/PI()*O20)^(1/3)</f>
        <v>1.7350379681373881E-8</v>
      </c>
      <c r="R20" t="s">
        <v>42</v>
      </c>
      <c r="S20" s="13" t="s">
        <v>46</v>
      </c>
      <c r="T20" s="13"/>
      <c r="U20" s="13"/>
      <c r="Y20" s="11"/>
      <c r="Z20" s="11"/>
    </row>
    <row r="21" spans="5:26" x14ac:dyDescent="0.25">
      <c r="E21">
        <v>2</v>
      </c>
      <c r="G21" s="2">
        <v>2</v>
      </c>
      <c r="H21" s="4">
        <v>3E-10</v>
      </c>
      <c r="I21" s="2">
        <v>3400</v>
      </c>
      <c r="J21" s="4">
        <v>3E-9</v>
      </c>
      <c r="K21" s="4">
        <v>1000000</v>
      </c>
      <c r="L21" s="4">
        <v>4.6809999999999998E-26</v>
      </c>
      <c r="M21" s="12">
        <v>3600</v>
      </c>
      <c r="O21" s="7">
        <v>2.2407000000000002E-24</v>
      </c>
      <c r="P21" s="5">
        <f t="shared" si="2"/>
        <v>1.6235351560530031E-8</v>
      </c>
      <c r="S21" s="13"/>
      <c r="T21" s="13"/>
      <c r="U21" s="13"/>
      <c r="Y21" s="11"/>
      <c r="Z21" s="11"/>
    </row>
    <row r="22" spans="5:26" x14ac:dyDescent="0.25">
      <c r="E22">
        <v>3</v>
      </c>
      <c r="G22" s="2">
        <v>2</v>
      </c>
      <c r="H22" s="4">
        <v>3E-10</v>
      </c>
      <c r="I22" s="2">
        <v>3400</v>
      </c>
      <c r="J22" s="4">
        <v>3E-9</v>
      </c>
      <c r="K22" s="4">
        <v>1000000</v>
      </c>
      <c r="L22" s="4">
        <v>4.6809999999999998E-26</v>
      </c>
      <c r="M22" s="12">
        <v>3600</v>
      </c>
      <c r="O22" s="7">
        <v>2.2407000000000002E-24</v>
      </c>
      <c r="P22" s="5">
        <f t="shared" si="2"/>
        <v>1.6235351560530031E-8</v>
      </c>
      <c r="R22" t="s">
        <v>43</v>
      </c>
      <c r="S22" s="13" t="s">
        <v>44</v>
      </c>
      <c r="T22" s="13"/>
      <c r="U22" s="13"/>
    </row>
    <row r="23" spans="5:26" x14ac:dyDescent="0.25">
      <c r="E23">
        <v>4</v>
      </c>
      <c r="G23" s="2">
        <v>2</v>
      </c>
      <c r="H23" s="4">
        <v>3E-10</v>
      </c>
      <c r="I23" s="2">
        <v>3400</v>
      </c>
      <c r="J23" s="4">
        <v>3E-9</v>
      </c>
      <c r="K23" s="4">
        <v>1000000</v>
      </c>
      <c r="L23" s="4">
        <v>4.6165999999999999E-26</v>
      </c>
      <c r="M23" s="12">
        <v>3600</v>
      </c>
      <c r="O23" s="7">
        <v>2.1837999999999999E-24</v>
      </c>
      <c r="P23" s="5">
        <f t="shared" si="2"/>
        <v>1.609674557973075E-8</v>
      </c>
      <c r="S23" s="13" t="s">
        <v>45</v>
      </c>
      <c r="T23" s="13"/>
      <c r="U23" s="13"/>
    </row>
    <row r="24" spans="5:26" x14ac:dyDescent="0.25">
      <c r="E24">
        <v>5</v>
      </c>
      <c r="G24" s="2">
        <v>2</v>
      </c>
      <c r="H24" s="4">
        <v>3E-10</v>
      </c>
      <c r="I24" s="2">
        <v>3400</v>
      </c>
      <c r="J24" s="4">
        <v>3E-9</v>
      </c>
      <c r="K24" s="4">
        <v>1000000</v>
      </c>
      <c r="L24" s="4">
        <v>4.4300000000000001E-26</v>
      </c>
      <c r="M24" s="12">
        <v>14400</v>
      </c>
      <c r="O24" s="7">
        <v>2.5590999999999999E-23</v>
      </c>
      <c r="P24" s="5">
        <f t="shared" si="2"/>
        <v>3.6561966368813765E-8</v>
      </c>
      <c r="S24" s="14" t="s">
        <v>49</v>
      </c>
    </row>
    <row r="25" spans="5:26" x14ac:dyDescent="0.25">
      <c r="E25">
        <v>6</v>
      </c>
      <c r="G25" s="2">
        <v>2</v>
      </c>
      <c r="H25" s="4">
        <v>3E-10</v>
      </c>
      <c r="I25" s="2">
        <v>3400</v>
      </c>
      <c r="J25" s="4">
        <v>3E-9</v>
      </c>
      <c r="K25" s="4">
        <v>1000000</v>
      </c>
      <c r="L25" s="4">
        <v>4.1952000000000002E-26</v>
      </c>
      <c r="M25" s="12">
        <v>14400</v>
      </c>
      <c r="O25" s="7">
        <v>2.3002000000000001E-23</v>
      </c>
      <c r="P25" s="5">
        <f t="shared" si="2"/>
        <v>3.528490823174771E-8</v>
      </c>
      <c r="S25" s="10"/>
      <c r="T25" s="10"/>
      <c r="U25" s="11"/>
    </row>
    <row r="26" spans="5:26" x14ac:dyDescent="0.25">
      <c r="E26">
        <v>7</v>
      </c>
      <c r="G26" s="2">
        <v>2</v>
      </c>
      <c r="H26" s="4">
        <v>2.0000000000000001E-9</v>
      </c>
      <c r="I26" s="2">
        <v>3400</v>
      </c>
      <c r="J26" s="4">
        <v>2.0000000000000001E-9</v>
      </c>
      <c r="K26" s="4">
        <v>50000000</v>
      </c>
      <c r="L26" s="4">
        <v>1.3306999999999999E-26</v>
      </c>
      <c r="M26" s="12">
        <v>14400</v>
      </c>
      <c r="O26" s="7">
        <v>1.2183000000000001E-22</v>
      </c>
      <c r="P26" s="5">
        <f t="shared" si="2"/>
        <v>6.1506149657383851E-8</v>
      </c>
      <c r="R26" t="s">
        <v>53</v>
      </c>
      <c r="S26" s="10" t="s">
        <v>51</v>
      </c>
      <c r="T26" s="10"/>
      <c r="U26" s="11"/>
    </row>
    <row r="27" spans="5:26" x14ac:dyDescent="0.25">
      <c r="E27">
        <v>8</v>
      </c>
      <c r="G27" s="2">
        <v>2</v>
      </c>
      <c r="H27" s="4">
        <v>2.0000000000000001E-9</v>
      </c>
      <c r="I27" s="2">
        <v>3400</v>
      </c>
      <c r="J27" s="4">
        <v>2.0000000000000001E-9</v>
      </c>
      <c r="K27" s="4">
        <v>50000000</v>
      </c>
      <c r="L27" s="4">
        <v>1.2002E-26</v>
      </c>
      <c r="M27" s="12">
        <v>14400</v>
      </c>
      <c r="O27" s="7">
        <v>9.9213000000000001E-23</v>
      </c>
      <c r="P27" s="5">
        <f t="shared" si="2"/>
        <v>5.7436767027602192E-8</v>
      </c>
      <c r="S27" s="10"/>
      <c r="T27" s="10"/>
      <c r="U27" s="11"/>
    </row>
    <row r="28" spans="5:26" x14ac:dyDescent="0.25">
      <c r="E28">
        <v>9</v>
      </c>
      <c r="G28" s="2">
        <v>2</v>
      </c>
      <c r="H28" s="4">
        <v>2.0000000000000001E-9</v>
      </c>
      <c r="I28" s="2">
        <v>3400</v>
      </c>
      <c r="J28" s="4">
        <v>2.0000000000000001E-9</v>
      </c>
      <c r="K28" s="4">
        <v>3000000</v>
      </c>
      <c r="L28" s="4">
        <v>1.3306999999999999E-26</v>
      </c>
      <c r="M28" s="12">
        <v>14400</v>
      </c>
      <c r="O28" s="7">
        <v>5.9411E-25</v>
      </c>
      <c r="P28" s="5">
        <f t="shared" si="2"/>
        <v>1.0430122601003119E-8</v>
      </c>
      <c r="R28" t="s">
        <v>54</v>
      </c>
      <c r="S28" s="10" t="s">
        <v>56</v>
      </c>
      <c r="T28" s="10"/>
    </row>
    <row r="29" spans="5:26" x14ac:dyDescent="0.25">
      <c r="E29">
        <v>10</v>
      </c>
      <c r="G29" s="2">
        <v>2</v>
      </c>
      <c r="H29" s="4">
        <v>2.5000000000000001E-9</v>
      </c>
      <c r="I29" s="2">
        <v>3400</v>
      </c>
      <c r="J29" s="4">
        <v>5.0000000000000001E-9</v>
      </c>
      <c r="K29" s="4">
        <v>10000000</v>
      </c>
      <c r="L29" s="4">
        <v>2.108E-25</v>
      </c>
      <c r="M29" s="12">
        <v>1000</v>
      </c>
      <c r="O29" s="7">
        <v>5.6730000000000003E-24</v>
      </c>
      <c r="P29" s="5">
        <f t="shared" si="2"/>
        <v>2.2127790640149243E-8</v>
      </c>
      <c r="S29" s="10" t="s">
        <v>55</v>
      </c>
    </row>
    <row r="30" spans="5:26" x14ac:dyDescent="0.25">
      <c r="E30">
        <v>11</v>
      </c>
      <c r="G30" s="2">
        <v>2</v>
      </c>
      <c r="H30" s="4">
        <v>2.5000000000000001E-9</v>
      </c>
      <c r="I30" s="2">
        <v>3400</v>
      </c>
      <c r="J30" s="4">
        <v>5.0000000000000001E-9</v>
      </c>
      <c r="K30" s="4">
        <v>3000000</v>
      </c>
      <c r="L30" s="4">
        <v>2.1256000000000002E-25</v>
      </c>
      <c r="M30" s="12">
        <v>1000</v>
      </c>
      <c r="O30" s="7">
        <v>1.0871E-24</v>
      </c>
      <c r="P30" s="5">
        <f t="shared" si="2"/>
        <v>1.275724681172701E-8</v>
      </c>
    </row>
    <row r="31" spans="5:26" x14ac:dyDescent="0.25">
      <c r="E31">
        <v>12</v>
      </c>
      <c r="G31" s="2">
        <v>2</v>
      </c>
      <c r="H31" s="4">
        <v>3E-10</v>
      </c>
      <c r="I31" s="2">
        <v>3400</v>
      </c>
      <c r="J31" s="4">
        <v>3E-10</v>
      </c>
      <c r="K31" s="4">
        <v>500000000</v>
      </c>
      <c r="L31" s="4">
        <v>1.7098999999999998E-24</v>
      </c>
      <c r="M31" s="12">
        <v>10000</v>
      </c>
      <c r="O31" s="7">
        <v>3.3635999999999997E-24</v>
      </c>
      <c r="P31" s="5">
        <f t="shared" si="2"/>
        <v>1.8589537028862798E-8</v>
      </c>
      <c r="R31" t="s">
        <v>58</v>
      </c>
      <c r="S31" s="10" t="s">
        <v>59</v>
      </c>
    </row>
    <row r="34" spans="5:15" x14ac:dyDescent="0.25">
      <c r="E34" t="s">
        <v>29</v>
      </c>
      <c r="F34" t="s">
        <v>21</v>
      </c>
      <c r="G34" t="s">
        <v>25</v>
      </c>
      <c r="H34" t="s">
        <v>26</v>
      </c>
      <c r="I34" t="s">
        <v>31</v>
      </c>
      <c r="K34" t="s">
        <v>30</v>
      </c>
      <c r="L34" t="s">
        <v>21</v>
      </c>
      <c r="M34" t="s">
        <v>25</v>
      </c>
      <c r="N34" t="s">
        <v>26</v>
      </c>
      <c r="O34" t="s">
        <v>31</v>
      </c>
    </row>
    <row r="35" spans="5:15" x14ac:dyDescent="0.25">
      <c r="F35">
        <v>1</v>
      </c>
      <c r="G35" s="11">
        <f t="shared" ref="G35:G46" si="3">T3/L20</f>
        <v>67.326544409701683</v>
      </c>
      <c r="H35" s="11">
        <f t="shared" ref="H35:H46" si="4">O20/L20</f>
        <v>57.77909236879912</v>
      </c>
      <c r="I35" s="11">
        <f t="shared" ref="I35:I46" si="5">ABS(H35-G35)/H35*100</f>
        <v>16.524060260348111</v>
      </c>
      <c r="J35" s="10"/>
      <c r="L35">
        <v>1</v>
      </c>
      <c r="M35" s="10">
        <f t="shared" ref="M35:M45" si="6">V3/U3</f>
        <v>4.0681357968422374</v>
      </c>
      <c r="N35" s="10">
        <f t="shared" ref="N35:N45" si="7">P20/U3</f>
        <v>3.8659559847566682</v>
      </c>
      <c r="O35" s="10">
        <f t="shared" ref="O35:O45" si="8">ABS(N35-M35)/N35*100</f>
        <v>5.2297494560920299</v>
      </c>
    </row>
    <row r="36" spans="5:15" x14ac:dyDescent="0.25">
      <c r="F36">
        <v>2</v>
      </c>
      <c r="G36" s="11">
        <f t="shared" si="3"/>
        <v>55.368511001922663</v>
      </c>
      <c r="H36" s="11">
        <f t="shared" si="4"/>
        <v>47.86797692800684</v>
      </c>
      <c r="I36" s="11">
        <f t="shared" si="5"/>
        <v>15.669210514571324</v>
      </c>
      <c r="J36" s="10"/>
      <c r="L36">
        <v>2</v>
      </c>
      <c r="M36" s="10">
        <f t="shared" si="6"/>
        <v>3.8114270757137709</v>
      </c>
      <c r="N36" s="10">
        <f t="shared" si="7"/>
        <v>3.6309061561084972</v>
      </c>
      <c r="O36" s="10">
        <f t="shared" si="8"/>
        <v>4.9717869821992577</v>
      </c>
    </row>
    <row r="37" spans="5:15" x14ac:dyDescent="0.25">
      <c r="F37">
        <v>3</v>
      </c>
      <c r="G37" s="11">
        <f t="shared" si="3"/>
        <v>54.473403118991669</v>
      </c>
      <c r="H37" s="11">
        <f t="shared" si="4"/>
        <v>47.86797692800684</v>
      </c>
      <c r="I37" s="11">
        <f t="shared" si="5"/>
        <v>13.799259160083896</v>
      </c>
      <c r="J37" s="10"/>
      <c r="L37">
        <v>3</v>
      </c>
      <c r="M37" s="10">
        <f t="shared" si="6"/>
        <v>3.7907764093482501</v>
      </c>
      <c r="N37" s="10">
        <f t="shared" si="7"/>
        <v>3.6309061561084972</v>
      </c>
      <c r="O37" s="10">
        <f t="shared" si="8"/>
        <v>4.4030400777721379</v>
      </c>
    </row>
    <row r="38" spans="5:15" x14ac:dyDescent="0.25">
      <c r="F38">
        <v>4</v>
      </c>
      <c r="G38" s="11">
        <f t="shared" si="3"/>
        <v>53.545899579777327</v>
      </c>
      <c r="H38" s="11">
        <f t="shared" si="4"/>
        <v>47.303210154659268</v>
      </c>
      <c r="I38" s="11">
        <f t="shared" si="5"/>
        <v>13.197179228867126</v>
      </c>
      <c r="J38" s="10"/>
      <c r="L38">
        <v>4</v>
      </c>
      <c r="M38" s="10">
        <f t="shared" si="6"/>
        <v>3.7691382988321687</v>
      </c>
      <c r="N38" s="10">
        <f t="shared" si="7"/>
        <v>3.6165699669764839</v>
      </c>
      <c r="O38" s="10">
        <f t="shared" si="8"/>
        <v>4.2185920153297776</v>
      </c>
    </row>
    <row r="39" spans="5:15" x14ac:dyDescent="0.25">
      <c r="F39">
        <v>5</v>
      </c>
      <c r="G39" s="11">
        <f t="shared" si="3"/>
        <v>636.36568848758463</v>
      </c>
      <c r="H39" s="11">
        <f t="shared" si="4"/>
        <v>577.67494356659142</v>
      </c>
      <c r="I39" s="11">
        <f t="shared" si="5"/>
        <v>10.159821812355903</v>
      </c>
      <c r="J39" s="10"/>
      <c r="L39">
        <v>5</v>
      </c>
      <c r="M39" s="10">
        <f t="shared" si="6"/>
        <v>8.6013955211821376</v>
      </c>
      <c r="N39" s="10">
        <f t="shared" si="7"/>
        <v>8.3283923556629311</v>
      </c>
      <c r="O39" s="10">
        <f t="shared" si="8"/>
        <v>3.2779815582724874</v>
      </c>
    </row>
    <row r="40" spans="5:15" x14ac:dyDescent="0.25">
      <c r="F40">
        <v>6</v>
      </c>
      <c r="G40" s="11">
        <f t="shared" si="3"/>
        <v>600.59115179252478</v>
      </c>
      <c r="H40" s="11">
        <f t="shared" si="4"/>
        <v>548.29328756674295</v>
      </c>
      <c r="I40" s="11">
        <f t="shared" si="5"/>
        <v>9.5383010173028424</v>
      </c>
      <c r="J40" s="10"/>
      <c r="L40">
        <v>6</v>
      </c>
      <c r="M40" s="10">
        <f t="shared" si="6"/>
        <v>8.4370957256483923</v>
      </c>
      <c r="N40" s="10">
        <f t="shared" si="7"/>
        <v>8.184729101723681</v>
      </c>
      <c r="O40" s="10">
        <f t="shared" si="8"/>
        <v>3.0833839555125118</v>
      </c>
    </row>
    <row r="41" spans="5:15" x14ac:dyDescent="0.25">
      <c r="F41">
        <v>7</v>
      </c>
      <c r="G41" s="11">
        <f t="shared" si="3"/>
        <v>9774.554745622605</v>
      </c>
      <c r="H41" s="11">
        <f t="shared" si="4"/>
        <v>9155.3317802660276</v>
      </c>
      <c r="I41" s="11">
        <f t="shared" si="5"/>
        <v>6.7635229418041316</v>
      </c>
      <c r="J41" s="10"/>
      <c r="L41">
        <v>7</v>
      </c>
      <c r="M41" s="10">
        <f t="shared" si="6"/>
        <v>21.381212399429028</v>
      </c>
      <c r="N41" s="10">
        <f t="shared" si="7"/>
        <v>20.91982412767079</v>
      </c>
      <c r="O41" s="10">
        <f t="shared" si="8"/>
        <v>2.2055074122155607</v>
      </c>
    </row>
    <row r="42" spans="5:15" x14ac:dyDescent="0.25">
      <c r="F42">
        <v>8</v>
      </c>
      <c r="G42" s="11">
        <f t="shared" si="3"/>
        <v>8786.0356607232115</v>
      </c>
      <c r="H42" s="11">
        <f t="shared" si="4"/>
        <v>8266.372271288119</v>
      </c>
      <c r="I42" s="11">
        <f t="shared" si="5"/>
        <v>6.2864745547458298</v>
      </c>
      <c r="J42" s="10"/>
      <c r="L42">
        <v>8</v>
      </c>
      <c r="M42" s="10">
        <f t="shared" si="6"/>
        <v>20.634675989888891</v>
      </c>
      <c r="N42" s="10">
        <f t="shared" si="7"/>
        <v>20.219557791613568</v>
      </c>
      <c r="O42" s="10">
        <f t="shared" si="8"/>
        <v>2.0530528043867546</v>
      </c>
    </row>
    <row r="43" spans="5:15" x14ac:dyDescent="0.25">
      <c r="F43">
        <v>9</v>
      </c>
      <c r="G43" s="11">
        <f t="shared" si="3"/>
        <v>50.22469377019614</v>
      </c>
      <c r="H43" s="11">
        <f t="shared" si="4"/>
        <v>44.646426692718123</v>
      </c>
      <c r="I43" s="11">
        <f t="shared" si="5"/>
        <v>12.494319233811915</v>
      </c>
      <c r="J43" s="10"/>
      <c r="K43" s="10"/>
      <c r="L43" s="9">
        <v>9</v>
      </c>
      <c r="M43" s="10">
        <f t="shared" si="6"/>
        <v>3.6895417788735978</v>
      </c>
      <c r="N43" s="10">
        <f t="shared" si="7"/>
        <v>3.5475530765375241</v>
      </c>
      <c r="O43" s="10">
        <f t="shared" si="8"/>
        <v>4.0024405350027141</v>
      </c>
    </row>
    <row r="44" spans="5:15" x14ac:dyDescent="0.25">
      <c r="F44">
        <v>10</v>
      </c>
      <c r="G44" s="11">
        <f t="shared" si="3"/>
        <v>30.251897533206833</v>
      </c>
      <c r="H44" s="11">
        <f t="shared" si="4"/>
        <v>26.911764705882355</v>
      </c>
      <c r="I44" s="11">
        <f t="shared" si="5"/>
        <v>12.411422527763087</v>
      </c>
      <c r="J44" s="10"/>
      <c r="K44" s="10"/>
      <c r="L44" s="9">
        <v>10</v>
      </c>
      <c r="M44" s="10">
        <f t="shared" si="6"/>
        <v>3.1159049913413193</v>
      </c>
      <c r="N44" s="10">
        <f t="shared" si="7"/>
        <v>2.9967284597821839</v>
      </c>
      <c r="O44" s="10">
        <f t="shared" si="8"/>
        <v>3.9768879015417244</v>
      </c>
    </row>
    <row r="45" spans="5:15" x14ac:dyDescent="0.25">
      <c r="F45">
        <v>11</v>
      </c>
      <c r="G45" s="11">
        <f t="shared" si="3"/>
        <v>5.543846443357169</v>
      </c>
      <c r="H45" s="11">
        <f t="shared" si="4"/>
        <v>5.1143206624012034</v>
      </c>
      <c r="I45" s="11">
        <f t="shared" si="5"/>
        <v>8.3984913991353203</v>
      </c>
      <c r="J45" s="10"/>
      <c r="K45" s="10"/>
      <c r="L45" s="9">
        <v>11</v>
      </c>
      <c r="M45" s="10">
        <f t="shared" si="6"/>
        <v>1.7698524612737996</v>
      </c>
      <c r="N45" s="10">
        <f t="shared" si="7"/>
        <v>1.7229102369794462</v>
      </c>
      <c r="O45" s="10">
        <f t="shared" si="8"/>
        <v>2.724589086930671</v>
      </c>
    </row>
    <row r="46" spans="5:15" x14ac:dyDescent="0.25">
      <c r="F46">
        <v>12</v>
      </c>
      <c r="G46" s="11">
        <f t="shared" si="3"/>
        <v>2.0297093397274697</v>
      </c>
      <c r="H46" s="11">
        <f t="shared" si="4"/>
        <v>1.9671325808526814</v>
      </c>
      <c r="I46" s="11">
        <f t="shared" si="5"/>
        <v>3.1811154715186265</v>
      </c>
      <c r="L46" s="9">
        <v>12</v>
      </c>
    </row>
    <row r="47" spans="5:15" x14ac:dyDescent="0.25">
      <c r="G47" s="11"/>
      <c r="H47" s="11"/>
      <c r="I47" s="11"/>
      <c r="L47" s="9"/>
    </row>
    <row r="48" spans="5:15" x14ac:dyDescent="0.25">
      <c r="G48" s="11"/>
      <c r="H48" s="11"/>
      <c r="I48" s="11"/>
    </row>
    <row r="49" spans="7:9" x14ac:dyDescent="0.25">
      <c r="G49" s="11"/>
      <c r="H49" s="11"/>
      <c r="I49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Tampere University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Simonen Pauli</dc:creator>
  <cp:lastModifiedBy>Simonen Pauli</cp:lastModifiedBy>
  <dcterms:created xsi:type="dcterms:W3CDTF">2013-06-25T10:33:08Z</dcterms:created>
  <dcterms:modified xsi:type="dcterms:W3CDTF">2013-07-03T11:11:21Z</dcterms:modified>
</cp:coreProperties>
</file>