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8620" windowHeight="12660"/>
  </bookViews>
  <sheets>
    <sheet name="Errors" sheetId="1" r:id="rId1"/>
    <sheet name="Simulation time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57" i="2" l="1"/>
  <c r="N56" i="2"/>
  <c r="N55" i="2"/>
  <c r="N54" i="2"/>
  <c r="N53" i="2"/>
  <c r="N52" i="2"/>
  <c r="N51" i="2"/>
  <c r="N50" i="2"/>
  <c r="N49" i="2"/>
  <c r="N48" i="2"/>
  <c r="N47" i="2"/>
  <c r="N46" i="2"/>
  <c r="N45" i="2"/>
  <c r="N44" i="2"/>
  <c r="N43" i="2"/>
  <c r="N42" i="2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19" i="2"/>
  <c r="N20" i="2"/>
  <c r="N21" i="2"/>
  <c r="N22" i="2"/>
  <c r="N23" i="2"/>
  <c r="N24" i="2"/>
  <c r="N25" i="2"/>
  <c r="N11" i="2"/>
  <c r="N12" i="2"/>
  <c r="N13" i="2"/>
  <c r="N14" i="2"/>
  <c r="N15" i="2"/>
  <c r="N16" i="2"/>
  <c r="N17" i="2"/>
  <c r="N18" i="2"/>
  <c r="K76" i="2"/>
  <c r="K77" i="2"/>
  <c r="K78" i="2"/>
  <c r="K79" i="2"/>
  <c r="K80" i="2"/>
  <c r="K81" i="2"/>
  <c r="K82" i="2"/>
  <c r="K83" i="2"/>
  <c r="J12" i="2"/>
  <c r="J24" i="2"/>
  <c r="J84" i="2"/>
  <c r="J72" i="2"/>
  <c r="K71" i="2"/>
  <c r="K70" i="2"/>
  <c r="K69" i="2"/>
  <c r="K68" i="2"/>
  <c r="K67" i="2"/>
  <c r="K66" i="2"/>
  <c r="K65" i="2"/>
  <c r="K64" i="2"/>
  <c r="K72" i="2" s="1"/>
  <c r="J60" i="2"/>
  <c r="K59" i="2"/>
  <c r="K58" i="2"/>
  <c r="K57" i="2"/>
  <c r="K56" i="2"/>
  <c r="K55" i="2"/>
  <c r="K54" i="2"/>
  <c r="K53" i="2"/>
  <c r="K52" i="2"/>
  <c r="J48" i="2"/>
  <c r="K47" i="2"/>
  <c r="K46" i="2"/>
  <c r="K45" i="2"/>
  <c r="K44" i="2"/>
  <c r="K43" i="2"/>
  <c r="K42" i="2"/>
  <c r="K41" i="2"/>
  <c r="K40" i="2"/>
  <c r="J36" i="2"/>
  <c r="K35" i="2"/>
  <c r="K34" i="2"/>
  <c r="K33" i="2"/>
  <c r="K31" i="2"/>
  <c r="K30" i="2"/>
  <c r="K29" i="2"/>
  <c r="K28" i="2"/>
  <c r="K23" i="2"/>
  <c r="K22" i="2"/>
  <c r="K21" i="2"/>
  <c r="K20" i="2"/>
  <c r="K19" i="2"/>
  <c r="K18" i="2"/>
  <c r="K17" i="2"/>
  <c r="K16" i="2"/>
  <c r="K11" i="2"/>
  <c r="K10" i="2"/>
  <c r="K9" i="2"/>
  <c r="K8" i="2"/>
  <c r="K7" i="2"/>
  <c r="K6" i="2"/>
  <c r="K5" i="2"/>
  <c r="K4" i="2"/>
  <c r="K84" i="2" l="1"/>
  <c r="K60" i="2"/>
  <c r="K48" i="2"/>
  <c r="K36" i="2"/>
  <c r="K24" i="2"/>
  <c r="K12" i="2"/>
</calcChain>
</file>

<file path=xl/sharedStrings.xml><?xml version="1.0" encoding="utf-8"?>
<sst xmlns="http://schemas.openxmlformats.org/spreadsheetml/2006/main" count="369" uniqueCount="51">
  <si>
    <t>case 1</t>
  </si>
  <si>
    <t>error 1</t>
  </si>
  <si>
    <t>error 2</t>
  </si>
  <si>
    <t>error 3</t>
  </si>
  <si>
    <t>error 4</t>
  </si>
  <si>
    <t>sections</t>
  </si>
  <si>
    <t>case 2</t>
  </si>
  <si>
    <t>case 3</t>
  </si>
  <si>
    <t>case 4</t>
  </si>
  <si>
    <t>case 5</t>
  </si>
  <si>
    <t>NaN</t>
  </si>
  <si>
    <t>case 6</t>
  </si>
  <si>
    <t>case 7</t>
  </si>
  <si>
    <t>case 8</t>
  </si>
  <si>
    <t>index</t>
  </si>
  <si>
    <t>N</t>
  </si>
  <si>
    <t>mu</t>
  </si>
  <si>
    <t>dilu_on</t>
  </si>
  <si>
    <t>Cvap0</t>
  </si>
  <si>
    <t>sigma</t>
  </si>
  <si>
    <t>elapsed time (s)</t>
  </si>
  <si>
    <t>sec/h</t>
  </si>
  <si>
    <t>10 sections</t>
  </si>
  <si>
    <t>[1e3, 1e2]</t>
  </si>
  <si>
    <t>[50e-9, 140e-9]</t>
  </si>
  <si>
    <t>1.4e7</t>
  </si>
  <si>
    <t>[1.25, 1.3]</t>
  </si>
  <si>
    <t>[40e-9, 200e-9]</t>
  </si>
  <si>
    <t>5e8</t>
  </si>
  <si>
    <t>[1.25, 1.4]</t>
  </si>
  <si>
    <t>[5e4 3e3]</t>
  </si>
  <si>
    <t>Average</t>
  </si>
  <si>
    <t>run_20130617T160523</t>
  </si>
  <si>
    <t>20 sections</t>
  </si>
  <si>
    <t>Notes</t>
  </si>
  <si>
    <t>30 sections</t>
  </si>
  <si>
    <t>60 sections</t>
  </si>
  <si>
    <t>90 sections</t>
  </si>
  <si>
    <t>120 sections</t>
  </si>
  <si>
    <t>200 sections</t>
  </si>
  <si>
    <t>run_20130617T160605</t>
  </si>
  <si>
    <t>run_20130617T160743</t>
  </si>
  <si>
    <t>run_20130617T162150</t>
  </si>
  <si>
    <t>run_20130617T172505</t>
  </si>
  <si>
    <t>run_20130617T214959</t>
  </si>
  <si>
    <t>run_20130619T041402</t>
  </si>
  <si>
    <t>Failed, tolerance problem with ode45</t>
  </si>
  <si>
    <t>Error of Ntot at halfway of simulation</t>
  </si>
  <si>
    <t>Error of Ntot at the end of simulation</t>
  </si>
  <si>
    <t>Error of Vtot at halfway of simulation</t>
  </si>
  <si>
    <t>Error of Vtot at the end of simulation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</si>
</sst>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3" fillId="3" borderId="1" applyNumberFormat="0" applyAlignment="0" applyProtection="0"/>
  </cellStyleXfs>
  <cellXfs count="7">
    <xf numFmtId="0" fontId="0" fillId="0" borderId="0" xfId="0"/>
    <xf numFmtId="11" fontId="0" fillId="0" borderId="0" xfId="0" applyNumberFormat="1"/>
    <xf numFmtId="0" fontId="1" fillId="2" borderId="1" xfId="1"/>
    <xf numFmtId="49" fontId="1" fillId="2" borderId="1" xfId="1" applyNumberFormat="1"/>
    <xf numFmtId="0" fontId="2" fillId="3" borderId="2" xfId="2"/>
    <xf numFmtId="0" fontId="3" fillId="3" borderId="1" xfId="3"/>
    <xf numFmtId="164" fontId="3" fillId="3" borderId="1" xfId="3" applyNumberFormat="1"/>
  </cellXfs>
  <cellStyles count="4">
    <cellStyle name="Calculation" xfId="3" builtinId="22"/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trendline>
            <c:trendlineType val="exp"/>
            <c:dispRSqr val="0"/>
            <c:dispEq val="1"/>
            <c:trendlineLbl>
              <c:layout>
                <c:manualLayout>
                  <c:x val="-0.55860357745261591"/>
                  <c:y val="-5.0595625392404552E-2"/>
                </c:manualLayout>
              </c:layout>
              <c:numFmt formatCode="General" sourceLinked="0"/>
            </c:trendlineLbl>
          </c:trendline>
          <c:xVal>
            <c:numRef>
              <c:f>'Simulation time'!$N$3:$N$33</c:f>
              <c:numCache>
                <c:formatCode>General</c:formatCode>
                <c:ptCount val="3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</c:numCache>
            </c:numRef>
          </c:xVal>
          <c:yVal>
            <c:numRef>
              <c:f>'Simulation time'!$O$3:$O$33</c:f>
              <c:numCache>
                <c:formatCode>General</c:formatCode>
                <c:ptCount val="31"/>
                <c:pt idx="0">
                  <c:v>0.18500226189400779</c:v>
                </c:pt>
                <c:pt idx="1">
                  <c:v>0.16788035676456001</c:v>
                </c:pt>
                <c:pt idx="2">
                  <c:v>0.15373314069372668</c:v>
                </c:pt>
                <c:pt idx="3">
                  <c:v>0.18262398591158113</c:v>
                </c:pt>
                <c:pt idx="4">
                  <c:v>0.12828746561502447</c:v>
                </c:pt>
                <c:pt idx="5">
                  <c:v>0.17388361410573777</c:v>
                </c:pt>
                <c:pt idx="6">
                  <c:v>0.15186489998401778</c:v>
                </c:pt>
                <c:pt idx="7">
                  <c:v>0.18837662646570999</c:v>
                </c:pt>
                <c:pt idx="8">
                  <c:v>0.44843899024205225</c:v>
                </c:pt>
                <c:pt idx="9">
                  <c:v>0.46453847295517775</c:v>
                </c:pt>
                <c:pt idx="10">
                  <c:v>0.53669091409916325</c:v>
                </c:pt>
                <c:pt idx="11">
                  <c:v>0.63113385298989666</c:v>
                </c:pt>
                <c:pt idx="12">
                  <c:v>0.32845334378134111</c:v>
                </c:pt>
                <c:pt idx="13">
                  <c:v>0.62423553060434334</c:v>
                </c:pt>
                <c:pt idx="14">
                  <c:v>0.4860935834369845</c:v>
                </c:pt>
                <c:pt idx="15">
                  <c:v>0.61417141183343882</c:v>
                </c:pt>
                <c:pt idx="16">
                  <c:v>0.91148805187229442</c:v>
                </c:pt>
                <c:pt idx="17">
                  <c:v>1.0224629326440211</c:v>
                </c:pt>
                <c:pt idx="18">
                  <c:v>1.4891279957623555</c:v>
                </c:pt>
                <c:pt idx="19">
                  <c:v>1.6737872052165887</c:v>
                </c:pt>
                <c:pt idx="20">
                  <c:v>1.4636986768766334</c:v>
                </c:pt>
                <c:pt idx="21">
                  <c:v>1.4783915626275557</c:v>
                </c:pt>
                <c:pt idx="22">
                  <c:v>1.7215231642355999</c:v>
                </c:pt>
                <c:pt idx="23">
                  <c:v>6.1978919753630883</c:v>
                </c:pt>
                <c:pt idx="24">
                  <c:v>6.5114728003459446</c:v>
                </c:pt>
                <c:pt idx="25">
                  <c:v>15.066563683229333</c:v>
                </c:pt>
                <c:pt idx="26">
                  <c:v>15.841544053125224</c:v>
                </c:pt>
                <c:pt idx="27">
                  <c:v>10.651588145359167</c:v>
                </c:pt>
                <c:pt idx="28">
                  <c:v>6.0887869388493998</c:v>
                </c:pt>
                <c:pt idx="29">
                  <c:v>16.658341435706667</c:v>
                </c:pt>
                <c:pt idx="30">
                  <c:v>16.361113667879888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181696"/>
        <c:axId val="94446720"/>
      </c:scatterChart>
      <c:valAx>
        <c:axId val="39181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46720"/>
        <c:crosses val="autoZero"/>
        <c:crossBetween val="midCat"/>
      </c:valAx>
      <c:valAx>
        <c:axId val="944467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391816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3"/>
            <c:dispRSqr val="0"/>
            <c:dispEq val="1"/>
            <c:trendlineLbl>
              <c:layout>
                <c:manualLayout>
                  <c:x val="-0.12026066671357513"/>
                  <c:y val="-7.6609117791674453E-2"/>
                </c:manualLayout>
              </c:layout>
              <c:numFmt formatCode="General" sourceLinked="0"/>
            </c:trendlineLbl>
          </c:trendline>
          <c:xVal>
            <c:numRef>
              <c:f>'Simulation time'!$N$3:$N$57</c:f>
              <c:numCache>
                <c:formatCode>General</c:formatCode>
                <c:ptCount val="5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60</c:v>
                </c:pt>
                <c:pt idx="24">
                  <c:v>60</c:v>
                </c:pt>
                <c:pt idx="25">
                  <c:v>60</c:v>
                </c:pt>
                <c:pt idx="26">
                  <c:v>60</c:v>
                </c:pt>
                <c:pt idx="27">
                  <c:v>60</c:v>
                </c:pt>
                <c:pt idx="28">
                  <c:v>60</c:v>
                </c:pt>
                <c:pt idx="29">
                  <c:v>60</c:v>
                </c:pt>
                <c:pt idx="30">
                  <c:v>60</c:v>
                </c:pt>
                <c:pt idx="31">
                  <c:v>90</c:v>
                </c:pt>
                <c:pt idx="32">
                  <c:v>90</c:v>
                </c:pt>
                <c:pt idx="33">
                  <c:v>90</c:v>
                </c:pt>
                <c:pt idx="34">
                  <c:v>90</c:v>
                </c:pt>
                <c:pt idx="35">
                  <c:v>90</c:v>
                </c:pt>
                <c:pt idx="36">
                  <c:v>90</c:v>
                </c:pt>
                <c:pt idx="37">
                  <c:v>90</c:v>
                </c:pt>
                <c:pt idx="38">
                  <c:v>90</c:v>
                </c:pt>
                <c:pt idx="39">
                  <c:v>120</c:v>
                </c:pt>
                <c:pt idx="40">
                  <c:v>120</c:v>
                </c:pt>
                <c:pt idx="41">
                  <c:v>120</c:v>
                </c:pt>
                <c:pt idx="42">
                  <c:v>120</c:v>
                </c:pt>
                <c:pt idx="43">
                  <c:v>120</c:v>
                </c:pt>
                <c:pt idx="44">
                  <c:v>120</c:v>
                </c:pt>
                <c:pt idx="45">
                  <c:v>120</c:v>
                </c:pt>
                <c:pt idx="46">
                  <c:v>120</c:v>
                </c:pt>
                <c:pt idx="47">
                  <c:v>200</c:v>
                </c:pt>
                <c:pt idx="48">
                  <c:v>200</c:v>
                </c:pt>
                <c:pt idx="49">
                  <c:v>200</c:v>
                </c:pt>
                <c:pt idx="50">
                  <c:v>200</c:v>
                </c:pt>
                <c:pt idx="51">
                  <c:v>200</c:v>
                </c:pt>
                <c:pt idx="52">
                  <c:v>200</c:v>
                </c:pt>
                <c:pt idx="53">
                  <c:v>200</c:v>
                </c:pt>
                <c:pt idx="54">
                  <c:v>200</c:v>
                </c:pt>
              </c:numCache>
            </c:numRef>
          </c:xVal>
          <c:yVal>
            <c:numRef>
              <c:f>'Simulation time'!$O$3:$O$57</c:f>
              <c:numCache>
                <c:formatCode>General</c:formatCode>
                <c:ptCount val="55"/>
                <c:pt idx="0">
                  <c:v>0.18500226189400779</c:v>
                </c:pt>
                <c:pt idx="1">
                  <c:v>0.16788035676456001</c:v>
                </c:pt>
                <c:pt idx="2">
                  <c:v>0.15373314069372668</c:v>
                </c:pt>
                <c:pt idx="3">
                  <c:v>0.18262398591158113</c:v>
                </c:pt>
                <c:pt idx="4">
                  <c:v>0.12828746561502447</c:v>
                </c:pt>
                <c:pt idx="5">
                  <c:v>0.17388361410573777</c:v>
                </c:pt>
                <c:pt idx="6">
                  <c:v>0.15186489998401778</c:v>
                </c:pt>
                <c:pt idx="7">
                  <c:v>0.18837662646570999</c:v>
                </c:pt>
                <c:pt idx="8">
                  <c:v>0.44843899024205225</c:v>
                </c:pt>
                <c:pt idx="9">
                  <c:v>0.46453847295517775</c:v>
                </c:pt>
                <c:pt idx="10">
                  <c:v>0.53669091409916325</c:v>
                </c:pt>
                <c:pt idx="11">
                  <c:v>0.63113385298989666</c:v>
                </c:pt>
                <c:pt idx="12">
                  <c:v>0.32845334378134111</c:v>
                </c:pt>
                <c:pt idx="13">
                  <c:v>0.62423553060434334</c:v>
                </c:pt>
                <c:pt idx="14">
                  <c:v>0.4860935834369845</c:v>
                </c:pt>
                <c:pt idx="15">
                  <c:v>0.61417141183343882</c:v>
                </c:pt>
                <c:pt idx="16">
                  <c:v>0.91148805187229442</c:v>
                </c:pt>
                <c:pt idx="17">
                  <c:v>1.0224629326440211</c:v>
                </c:pt>
                <c:pt idx="18">
                  <c:v>1.4891279957623555</c:v>
                </c:pt>
                <c:pt idx="19">
                  <c:v>1.6737872052165887</c:v>
                </c:pt>
                <c:pt idx="20">
                  <c:v>1.4636986768766334</c:v>
                </c:pt>
                <c:pt idx="21">
                  <c:v>1.4783915626275557</c:v>
                </c:pt>
                <c:pt idx="22">
                  <c:v>1.7215231642355999</c:v>
                </c:pt>
                <c:pt idx="23">
                  <c:v>6.1978919753630883</c:v>
                </c:pt>
                <c:pt idx="24">
                  <c:v>6.5114728003459446</c:v>
                </c:pt>
                <c:pt idx="25">
                  <c:v>15.066563683229333</c:v>
                </c:pt>
                <c:pt idx="26">
                  <c:v>15.841544053125224</c:v>
                </c:pt>
                <c:pt idx="27">
                  <c:v>10.651588145359167</c:v>
                </c:pt>
                <c:pt idx="28">
                  <c:v>6.0887869388493998</c:v>
                </c:pt>
                <c:pt idx="29">
                  <c:v>16.658341435706667</c:v>
                </c:pt>
                <c:pt idx="30">
                  <c:v>16.361113667879888</c:v>
                </c:pt>
                <c:pt idx="31">
                  <c:v>29.941367502453886</c:v>
                </c:pt>
                <c:pt idx="32">
                  <c:v>30.295129400114334</c:v>
                </c:pt>
                <c:pt idx="33">
                  <c:v>72.478285906609656</c:v>
                </c:pt>
                <c:pt idx="34">
                  <c:v>74.642944520969337</c:v>
                </c:pt>
                <c:pt idx="35">
                  <c:v>28.034161067164998</c:v>
                </c:pt>
                <c:pt idx="36">
                  <c:v>28.648484994261999</c:v>
                </c:pt>
                <c:pt idx="37">
                  <c:v>79.832136035062888</c:v>
                </c:pt>
                <c:pt idx="38">
                  <c:v>76.243792548595991</c:v>
                </c:pt>
                <c:pt idx="39">
                  <c:v>116.58365186039221</c:v>
                </c:pt>
                <c:pt idx="40">
                  <c:v>119.27255343512999</c:v>
                </c:pt>
                <c:pt idx="41">
                  <c:v>303.30537999373888</c:v>
                </c:pt>
                <c:pt idx="42">
                  <c:v>303.56033587567003</c:v>
                </c:pt>
                <c:pt idx="43">
                  <c:v>130.70410976965334</c:v>
                </c:pt>
                <c:pt idx="44">
                  <c:v>152.34676967861111</c:v>
                </c:pt>
                <c:pt idx="45">
                  <c:v>323.06070966278662</c:v>
                </c:pt>
                <c:pt idx="46">
                  <c:v>314.69618927429332</c:v>
                </c:pt>
                <c:pt idx="47">
                  <c:v>920.50439074695555</c:v>
                </c:pt>
                <c:pt idx="48">
                  <c:v>920.74108477906566</c:v>
                </c:pt>
                <c:pt idx="49">
                  <c:v>2279.405895106911</c:v>
                </c:pt>
                <c:pt idx="50">
                  <c:v>2150.7725306112889</c:v>
                </c:pt>
                <c:pt idx="51">
                  <c:v>885.47079017338444</c:v>
                </c:pt>
                <c:pt idx="52">
                  <c:v>977.53130908518767</c:v>
                </c:pt>
                <c:pt idx="53">
                  <c:v>2118.6642242843891</c:v>
                </c:pt>
                <c:pt idx="54">
                  <c:v>1903.0455330043224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475392"/>
        <c:axId val="94476928"/>
      </c:scatterChart>
      <c:valAx>
        <c:axId val="944753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94476928"/>
        <c:crosses val="autoZero"/>
        <c:crossBetween val="midCat"/>
      </c:valAx>
      <c:valAx>
        <c:axId val="94476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9447539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290512</xdr:colOff>
      <xdr:row>2</xdr:row>
      <xdr:rowOff>47624</xdr:rowOff>
    </xdr:from>
    <xdr:to>
      <xdr:col>27</xdr:col>
      <xdr:colOff>66675</xdr:colOff>
      <xdr:row>22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347662</xdr:colOff>
      <xdr:row>25</xdr:row>
      <xdr:rowOff>95249</xdr:rowOff>
    </xdr:from>
    <xdr:to>
      <xdr:col>26</xdr:col>
      <xdr:colOff>533400</xdr:colOff>
      <xdr:row>44</xdr:row>
      <xdr:rowOff>85724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64"/>
  <sheetViews>
    <sheetView tabSelected="1" workbookViewId="0">
      <selection activeCell="M9" sqref="M9"/>
    </sheetView>
  </sheetViews>
  <sheetFormatPr defaultRowHeight="15" x14ac:dyDescent="0.25"/>
  <sheetData>
    <row r="2" spans="1:9" x14ac:dyDescent="0.25">
      <c r="A2" t="s">
        <v>0</v>
      </c>
      <c r="B2" t="s">
        <v>5</v>
      </c>
      <c r="C2" t="s">
        <v>1</v>
      </c>
      <c r="D2" t="s">
        <v>2</v>
      </c>
      <c r="E2" t="s">
        <v>3</v>
      </c>
      <c r="F2" t="s">
        <v>4</v>
      </c>
      <c r="H2" t="s">
        <v>1</v>
      </c>
      <c r="I2" t="s">
        <v>47</v>
      </c>
    </row>
    <row r="3" spans="1:9" x14ac:dyDescent="0.25">
      <c r="B3">
        <v>10</v>
      </c>
      <c r="C3">
        <v>26.0526408294199</v>
      </c>
      <c r="D3">
        <v>25.5848715846261</v>
      </c>
      <c r="E3">
        <v>6.3000053746991203</v>
      </c>
      <c r="F3">
        <v>5.8838655860790903</v>
      </c>
      <c r="H3" t="s">
        <v>2</v>
      </c>
      <c r="I3" t="s">
        <v>48</v>
      </c>
    </row>
    <row r="4" spans="1:9" x14ac:dyDescent="0.25">
      <c r="B4">
        <v>20</v>
      </c>
      <c r="C4">
        <v>5.8013520903537098E-3</v>
      </c>
      <c r="D4">
        <v>7.34849121244342E-3</v>
      </c>
      <c r="E4">
        <v>2.0332521817683798E-2</v>
      </c>
      <c r="F4">
        <v>1.69346184571646E-2</v>
      </c>
      <c r="H4" t="s">
        <v>3</v>
      </c>
      <c r="I4" t="s">
        <v>49</v>
      </c>
    </row>
    <row r="5" spans="1:9" x14ac:dyDescent="0.25">
      <c r="B5">
        <v>30</v>
      </c>
      <c r="C5">
        <v>8.1555566875797698E-4</v>
      </c>
      <c r="D5">
        <v>1.41126779596637E-2</v>
      </c>
      <c r="E5">
        <v>2.2426398655223199E-3</v>
      </c>
      <c r="F5">
        <v>3.5906643050213202E-3</v>
      </c>
      <c r="H5" t="s">
        <v>4</v>
      </c>
      <c r="I5" t="s">
        <v>50</v>
      </c>
    </row>
    <row r="6" spans="1:9" x14ac:dyDescent="0.25">
      <c r="B6">
        <v>60</v>
      </c>
      <c r="C6">
        <v>1.65732438872896E-3</v>
      </c>
      <c r="D6">
        <v>9.5483281153332707E-3</v>
      </c>
      <c r="E6">
        <v>5.1475221744007099E-4</v>
      </c>
      <c r="F6">
        <v>1.2739249163922399E-2</v>
      </c>
    </row>
    <row r="7" spans="1:9" x14ac:dyDescent="0.25">
      <c r="B7">
        <v>90</v>
      </c>
      <c r="C7">
        <v>1.5464353635278999E-3</v>
      </c>
      <c r="D7">
        <v>4.7708579282527896E-3</v>
      </c>
      <c r="E7">
        <v>1.47314100398438E-3</v>
      </c>
      <c r="F7">
        <v>7.1967221592313503E-3</v>
      </c>
    </row>
    <row r="8" spans="1:9" x14ac:dyDescent="0.25">
      <c r="B8">
        <v>120</v>
      </c>
      <c r="C8">
        <v>9.1259855148643197E-4</v>
      </c>
      <c r="D8">
        <v>2.3658343914798102E-3</v>
      </c>
      <c r="E8">
        <v>1.0082370650388601E-3</v>
      </c>
      <c r="F8">
        <v>4.0076991435024504E-3</v>
      </c>
    </row>
    <row r="10" spans="1:9" x14ac:dyDescent="0.25">
      <c r="A10" t="s">
        <v>6</v>
      </c>
      <c r="B10" t="s">
        <v>5</v>
      </c>
      <c r="C10" t="s">
        <v>1</v>
      </c>
      <c r="D10" t="s">
        <v>2</v>
      </c>
      <c r="E10" t="s">
        <v>3</v>
      </c>
      <c r="F10" t="s">
        <v>4</v>
      </c>
    </row>
    <row r="11" spans="1:9" x14ac:dyDescent="0.25">
      <c r="B11">
        <v>10</v>
      </c>
      <c r="C11">
        <v>26.387675980759798</v>
      </c>
      <c r="D11">
        <v>26.392478400366102</v>
      </c>
      <c r="E11">
        <v>6.3033918798755701</v>
      </c>
      <c r="F11">
        <v>5.8324977806186196</v>
      </c>
    </row>
    <row r="12" spans="1:9" x14ac:dyDescent="0.25">
      <c r="B12">
        <v>20</v>
      </c>
      <c r="C12">
        <v>2.1232142601351801E-2</v>
      </c>
      <c r="D12">
        <v>2.1805715243745E-2</v>
      </c>
      <c r="E12">
        <v>5.5930254696439996E-3</v>
      </c>
      <c r="F12">
        <v>4.2932938065306002E-3</v>
      </c>
    </row>
    <row r="13" spans="1:9" x14ac:dyDescent="0.25">
      <c r="B13">
        <v>30</v>
      </c>
      <c r="C13">
        <v>1.0527420490310699E-2</v>
      </c>
      <c r="D13">
        <v>1.19906480011534E-2</v>
      </c>
      <c r="E13">
        <v>1.20527612586739E-2</v>
      </c>
      <c r="F13">
        <v>5.0122856031590002E-3</v>
      </c>
    </row>
    <row r="14" spans="1:9" x14ac:dyDescent="0.25">
      <c r="B14">
        <v>60</v>
      </c>
      <c r="C14">
        <v>6.1534205082652898E-3</v>
      </c>
      <c r="D14">
        <v>7.2023161398094299E-3</v>
      </c>
      <c r="E14">
        <v>5.4295349256325903E-3</v>
      </c>
      <c r="F14">
        <v>6.5698185073238399E-3</v>
      </c>
    </row>
    <row r="15" spans="1:9" x14ac:dyDescent="0.25">
      <c r="B15">
        <v>90</v>
      </c>
      <c r="C15">
        <v>4.6443672373149602E-3</v>
      </c>
      <c r="D15">
        <v>6.0490311208602201E-3</v>
      </c>
      <c r="E15">
        <v>3.1124405735758502E-3</v>
      </c>
      <c r="F15">
        <v>1.4813501297717599E-3</v>
      </c>
    </row>
    <row r="16" spans="1:9" x14ac:dyDescent="0.25">
      <c r="B16">
        <v>120</v>
      </c>
      <c r="C16" s="1">
        <v>6.2630554732754295E-5</v>
      </c>
      <c r="D16">
        <v>2.31805120691301E-4</v>
      </c>
      <c r="E16">
        <v>9.4724174113253396E-4</v>
      </c>
      <c r="F16">
        <v>3.89170247130525E-3</v>
      </c>
    </row>
    <row r="18" spans="1:6" x14ac:dyDescent="0.25">
      <c r="A18" t="s">
        <v>7</v>
      </c>
      <c r="B18" t="s">
        <v>5</v>
      </c>
      <c r="C18" t="s">
        <v>1</v>
      </c>
      <c r="D18" t="s">
        <v>2</v>
      </c>
      <c r="E18" t="s">
        <v>3</v>
      </c>
      <c r="F18" t="s">
        <v>4</v>
      </c>
    </row>
    <row r="19" spans="1:6" x14ac:dyDescent="0.25">
      <c r="B19">
        <v>10</v>
      </c>
      <c r="C19">
        <v>11.940266632696799</v>
      </c>
      <c r="D19">
        <v>11.8805498361776</v>
      </c>
      <c r="E19">
        <v>10.571879817402101</v>
      </c>
      <c r="F19">
        <v>17.6138377893766</v>
      </c>
    </row>
    <row r="20" spans="1:6" x14ac:dyDescent="0.25">
      <c r="B20">
        <v>20</v>
      </c>
      <c r="C20">
        <v>0.10213829918343</v>
      </c>
      <c r="D20">
        <v>0.107530570742139</v>
      </c>
      <c r="E20">
        <v>1.2873054904205601</v>
      </c>
      <c r="F20">
        <v>1.55944616452495</v>
      </c>
    </row>
    <row r="21" spans="1:6" x14ac:dyDescent="0.25">
      <c r="B21">
        <v>30</v>
      </c>
      <c r="C21">
        <v>2.1372074352805699E-2</v>
      </c>
      <c r="D21">
        <v>2.7402479699384499E-2</v>
      </c>
      <c r="E21">
        <v>0.71452205634846799</v>
      </c>
      <c r="F21">
        <v>0.86200832825117302</v>
      </c>
    </row>
    <row r="22" spans="1:6" x14ac:dyDescent="0.25">
      <c r="B22">
        <v>60</v>
      </c>
      <c r="C22">
        <v>6.42166102368622E-3</v>
      </c>
      <c r="D22">
        <v>1.06028791047964E-2</v>
      </c>
      <c r="E22">
        <v>0.24312616814524601</v>
      </c>
      <c r="F22">
        <v>0.362313737651003</v>
      </c>
    </row>
    <row r="23" spans="1:6" x14ac:dyDescent="0.25">
      <c r="B23">
        <v>90</v>
      </c>
      <c r="C23">
        <v>2.19849972508291E-3</v>
      </c>
      <c r="D23">
        <v>4.2069442224532197E-3</v>
      </c>
      <c r="E23">
        <v>8.3959214151954495E-2</v>
      </c>
      <c r="F23">
        <v>0.15075716404019801</v>
      </c>
    </row>
    <row r="24" spans="1:6" x14ac:dyDescent="0.25">
      <c r="B24">
        <v>120</v>
      </c>
      <c r="C24">
        <v>9.913971910712261E-4</v>
      </c>
      <c r="D24">
        <v>1.8707731295949E-3</v>
      </c>
      <c r="E24">
        <v>4.0939339659009998E-2</v>
      </c>
      <c r="F24">
        <v>6.8812121130635298E-2</v>
      </c>
    </row>
    <row r="26" spans="1:6" x14ac:dyDescent="0.25">
      <c r="A26" t="s">
        <v>8</v>
      </c>
      <c r="B26" t="s">
        <v>5</v>
      </c>
      <c r="C26" t="s">
        <v>1</v>
      </c>
      <c r="D26" t="s">
        <v>2</v>
      </c>
      <c r="E26" t="s">
        <v>3</v>
      </c>
      <c r="F26" t="s">
        <v>4</v>
      </c>
    </row>
    <row r="27" spans="1:6" x14ac:dyDescent="0.25">
      <c r="B27">
        <v>10</v>
      </c>
      <c r="C27">
        <v>12.0198887575703</v>
      </c>
      <c r="D27">
        <v>12.0063782653022</v>
      </c>
      <c r="E27">
        <v>10.6742796790718</v>
      </c>
      <c r="F27">
        <v>17.826782385134699</v>
      </c>
    </row>
    <row r="28" spans="1:6" x14ac:dyDescent="0.25">
      <c r="B28">
        <v>20</v>
      </c>
      <c r="C28">
        <v>4.9222436551784002E-2</v>
      </c>
      <c r="D28">
        <v>5.2914691530213297E-2</v>
      </c>
      <c r="E28">
        <v>1.2688438318961499</v>
      </c>
      <c r="F28">
        <v>1.54459355060823</v>
      </c>
    </row>
    <row r="29" spans="1:6" x14ac:dyDescent="0.25">
      <c r="B29">
        <v>30</v>
      </c>
      <c r="C29">
        <v>2.07353180134137E-2</v>
      </c>
      <c r="D29">
        <v>2.2163898078756902E-2</v>
      </c>
      <c r="E29">
        <v>0.68901092733500702</v>
      </c>
      <c r="F29">
        <v>0.81818122490589995</v>
      </c>
    </row>
    <row r="30" spans="1:6" x14ac:dyDescent="0.25">
      <c r="B30">
        <v>60</v>
      </c>
      <c r="C30">
        <v>1.2073761477474701E-3</v>
      </c>
      <c r="D30">
        <v>1.9457459211291001E-3</v>
      </c>
      <c r="E30">
        <v>0.24036093170974099</v>
      </c>
      <c r="F30">
        <v>0.35696807381414802</v>
      </c>
    </row>
    <row r="31" spans="1:6" x14ac:dyDescent="0.25">
      <c r="B31">
        <v>90</v>
      </c>
      <c r="C31" s="1">
        <v>9.6074765043213E-5</v>
      </c>
      <c r="D31">
        <v>5.04896780328552E-4</v>
      </c>
      <c r="E31">
        <v>8.3456827594680302E-2</v>
      </c>
      <c r="F31">
        <v>0.14827409144987799</v>
      </c>
    </row>
    <row r="32" spans="1:6" x14ac:dyDescent="0.25">
      <c r="B32">
        <v>120</v>
      </c>
      <c r="C32">
        <v>2.6394268785050998E-4</v>
      </c>
      <c r="D32">
        <v>1.83801342792889E-4</v>
      </c>
      <c r="E32">
        <v>4.0917961264248702E-2</v>
      </c>
      <c r="F32">
        <v>6.9298149326929695E-2</v>
      </c>
    </row>
    <row r="34" spans="1:6" x14ac:dyDescent="0.25">
      <c r="A34" t="s">
        <v>9</v>
      </c>
      <c r="B34" t="s">
        <v>5</v>
      </c>
      <c r="C34" t="s">
        <v>1</v>
      </c>
      <c r="D34" t="s">
        <v>2</v>
      </c>
      <c r="E34" t="s">
        <v>3</v>
      </c>
      <c r="F34" t="s">
        <v>4</v>
      </c>
    </row>
    <row r="35" spans="1:6" x14ac:dyDescent="0.25">
      <c r="B35">
        <v>10</v>
      </c>
      <c r="C35">
        <v>13.523044135926099</v>
      </c>
      <c r="D35">
        <v>6.4144209344377803</v>
      </c>
      <c r="E35">
        <v>7.1977159480077599</v>
      </c>
      <c r="F35">
        <v>7.6808571412294597</v>
      </c>
    </row>
    <row r="36" spans="1:6" x14ac:dyDescent="0.25">
      <c r="B36">
        <v>20</v>
      </c>
      <c r="C36">
        <v>0.300103487597151</v>
      </c>
      <c r="D36">
        <v>0.708502604723798</v>
      </c>
      <c r="E36">
        <v>6.1324261835924099E-2</v>
      </c>
      <c r="F36">
        <v>0.227010027257322</v>
      </c>
    </row>
    <row r="37" spans="1:6" x14ac:dyDescent="0.25">
      <c r="B37">
        <v>30</v>
      </c>
      <c r="C37" t="s">
        <v>10</v>
      </c>
      <c r="D37" t="s">
        <v>10</v>
      </c>
      <c r="E37" t="s">
        <v>10</v>
      </c>
      <c r="F37" t="s">
        <v>10</v>
      </c>
    </row>
    <row r="38" spans="1:6" x14ac:dyDescent="0.25">
      <c r="B38">
        <v>60</v>
      </c>
      <c r="C38">
        <v>3.18113252385531E-3</v>
      </c>
      <c r="D38">
        <v>7.8918597945784402E-2</v>
      </c>
      <c r="E38">
        <v>1.01085441631049E-2</v>
      </c>
      <c r="F38">
        <v>2.0938508970200699E-2</v>
      </c>
    </row>
    <row r="39" spans="1:6" x14ac:dyDescent="0.25">
      <c r="B39">
        <v>90</v>
      </c>
      <c r="C39">
        <v>2.2706447749704799E-2</v>
      </c>
      <c r="D39">
        <v>5.1691028619971401E-2</v>
      </c>
      <c r="E39">
        <v>3.1385745540828498E-3</v>
      </c>
      <c r="F39">
        <v>6.7064100255176499E-3</v>
      </c>
    </row>
    <row r="40" spans="1:6" x14ac:dyDescent="0.25">
      <c r="B40">
        <v>120</v>
      </c>
      <c r="C40">
        <v>1.5691485990201901E-2</v>
      </c>
      <c r="D40">
        <v>2.9159395939787398E-2</v>
      </c>
      <c r="E40">
        <v>1.0729046437144901E-3</v>
      </c>
      <c r="F40">
        <v>2.31725214572753E-3</v>
      </c>
    </row>
    <row r="42" spans="1:6" x14ac:dyDescent="0.25">
      <c r="A42" t="s">
        <v>11</v>
      </c>
      <c r="B42" t="s">
        <v>5</v>
      </c>
      <c r="C42" t="s">
        <v>1</v>
      </c>
      <c r="D42" t="s">
        <v>2</v>
      </c>
      <c r="E42" t="s">
        <v>3</v>
      </c>
      <c r="F42" t="s">
        <v>4</v>
      </c>
    </row>
    <row r="43" spans="1:6" x14ac:dyDescent="0.25">
      <c r="B43">
        <v>10</v>
      </c>
      <c r="C43">
        <v>23.224588872823499</v>
      </c>
      <c r="D43">
        <v>23.155541303899401</v>
      </c>
      <c r="E43">
        <v>6.8330180881022597</v>
      </c>
      <c r="F43">
        <v>6.4746932516142799</v>
      </c>
    </row>
    <row r="44" spans="1:6" x14ac:dyDescent="0.25">
      <c r="B44">
        <v>20</v>
      </c>
      <c r="C44">
        <v>5.7521398433934501E-2</v>
      </c>
      <c r="D44">
        <v>5.7202799069747602E-2</v>
      </c>
      <c r="E44">
        <v>3.65646270462738E-2</v>
      </c>
      <c r="F44">
        <v>8.3592726204374093E-2</v>
      </c>
    </row>
    <row r="45" spans="1:6" x14ac:dyDescent="0.25">
      <c r="B45">
        <v>30</v>
      </c>
      <c r="C45">
        <v>2.6465951578171599E-2</v>
      </c>
      <c r="D45">
        <v>2.9006331617411198E-2</v>
      </c>
      <c r="E45">
        <v>2.96105863217202E-2</v>
      </c>
      <c r="F45">
        <v>4.5401645511898799E-2</v>
      </c>
    </row>
    <row r="46" spans="1:6" x14ac:dyDescent="0.25">
      <c r="B46">
        <v>60</v>
      </c>
      <c r="C46">
        <v>1.3476735716661199E-2</v>
      </c>
      <c r="D46">
        <v>1.3430527069255601E-2</v>
      </c>
      <c r="E46">
        <v>1.35734757226793E-2</v>
      </c>
      <c r="F46">
        <v>4.2459883060354999E-3</v>
      </c>
    </row>
    <row r="47" spans="1:6" x14ac:dyDescent="0.25">
      <c r="B47">
        <v>90</v>
      </c>
      <c r="C47">
        <v>3.2336920758744502E-3</v>
      </c>
      <c r="D47">
        <v>4.1492223515798799E-3</v>
      </c>
      <c r="E47">
        <v>3.6569400783891498E-3</v>
      </c>
      <c r="F47">
        <v>1.06636552928407E-4</v>
      </c>
    </row>
    <row r="48" spans="1:6" x14ac:dyDescent="0.25">
      <c r="B48">
        <v>120</v>
      </c>
      <c r="C48">
        <v>1.2192898711842501E-3</v>
      </c>
      <c r="D48">
        <v>1.3711768066717301E-3</v>
      </c>
      <c r="E48">
        <v>3.5427415234918602E-4</v>
      </c>
      <c r="F48">
        <v>2.9605396579306998E-3</v>
      </c>
    </row>
    <row r="50" spans="1:6" x14ac:dyDescent="0.25">
      <c r="A50" t="s">
        <v>12</v>
      </c>
      <c r="B50" t="s">
        <v>5</v>
      </c>
      <c r="C50" t="s">
        <v>1</v>
      </c>
      <c r="D50" t="s">
        <v>2</v>
      </c>
      <c r="E50" t="s">
        <v>3</v>
      </c>
      <c r="F50" t="s">
        <v>4</v>
      </c>
    </row>
    <row r="51" spans="1:6" x14ac:dyDescent="0.25">
      <c r="B51">
        <v>10</v>
      </c>
      <c r="C51">
        <v>9.5793789180074693</v>
      </c>
      <c r="D51">
        <v>8.6056796779072293</v>
      </c>
      <c r="E51">
        <v>9.3353824195308093</v>
      </c>
      <c r="F51">
        <v>12.0723494406081</v>
      </c>
    </row>
    <row r="52" spans="1:6" x14ac:dyDescent="0.25">
      <c r="B52">
        <v>20</v>
      </c>
      <c r="C52">
        <v>1.0602909726071501</v>
      </c>
      <c r="D52">
        <v>1.11401980766794</v>
      </c>
      <c r="E52">
        <v>1.0572530480452</v>
      </c>
      <c r="F52">
        <v>1.59283032666485</v>
      </c>
    </row>
    <row r="53" spans="1:6" x14ac:dyDescent="0.25">
      <c r="B53">
        <v>30</v>
      </c>
      <c r="C53">
        <v>0.56486516990302205</v>
      </c>
      <c r="D53">
        <v>0.73208582508972297</v>
      </c>
      <c r="E53">
        <v>0.67596851747211395</v>
      </c>
      <c r="F53">
        <v>1.1463689697460699</v>
      </c>
    </row>
    <row r="54" spans="1:6" x14ac:dyDescent="0.25">
      <c r="B54">
        <v>60</v>
      </c>
      <c r="C54">
        <v>0.154162233038171</v>
      </c>
      <c r="D54">
        <v>0.212167617499118</v>
      </c>
      <c r="E54">
        <v>0.218994510220236</v>
      </c>
      <c r="F54">
        <v>0.35629826086203698</v>
      </c>
    </row>
    <row r="55" spans="1:6" x14ac:dyDescent="0.25">
      <c r="B55">
        <v>90</v>
      </c>
      <c r="C55">
        <v>6.2576164080832899E-2</v>
      </c>
      <c r="D55">
        <v>8.0894224994598904E-2</v>
      </c>
      <c r="E55">
        <v>8.9118665379986597E-2</v>
      </c>
      <c r="F55">
        <v>0.13697019521078499</v>
      </c>
    </row>
    <row r="56" spans="1:6" x14ac:dyDescent="0.25">
      <c r="B56">
        <v>120</v>
      </c>
      <c r="C56">
        <v>2.9299599908789001E-2</v>
      </c>
      <c r="D56">
        <v>3.9957745782681298E-2</v>
      </c>
      <c r="E56">
        <v>4.2804279887291102E-2</v>
      </c>
      <c r="F56">
        <v>6.9022799097061299E-2</v>
      </c>
    </row>
    <row r="58" spans="1:6" x14ac:dyDescent="0.25">
      <c r="A58" t="s">
        <v>13</v>
      </c>
      <c r="B58" t="s">
        <v>5</v>
      </c>
      <c r="C58" t="s">
        <v>1</v>
      </c>
      <c r="D58" t="s">
        <v>2</v>
      </c>
      <c r="E58" t="s">
        <v>3</v>
      </c>
      <c r="F58" t="s">
        <v>4</v>
      </c>
    </row>
    <row r="59" spans="1:6" x14ac:dyDescent="0.25">
      <c r="B59">
        <v>10</v>
      </c>
      <c r="C59">
        <v>11.7851187675932</v>
      </c>
      <c r="D59">
        <v>11.7807552562225</v>
      </c>
      <c r="E59">
        <v>12.221158052911701</v>
      </c>
      <c r="F59">
        <v>17.686928429490301</v>
      </c>
    </row>
    <row r="60" spans="1:6" x14ac:dyDescent="0.25">
      <c r="B60">
        <v>20</v>
      </c>
      <c r="C60">
        <v>0.48887862219129602</v>
      </c>
      <c r="D60">
        <v>0.49255918889196099</v>
      </c>
      <c r="E60">
        <v>1.1662266593206301</v>
      </c>
      <c r="F60">
        <v>1.68172185461321</v>
      </c>
    </row>
    <row r="61" spans="1:6" x14ac:dyDescent="0.25">
      <c r="B61">
        <v>30</v>
      </c>
      <c r="C61">
        <v>0.19339231908753499</v>
      </c>
      <c r="D61">
        <v>0.193938388039996</v>
      </c>
      <c r="E61">
        <v>0.79024242475663498</v>
      </c>
      <c r="F61">
        <v>1.01360414802504</v>
      </c>
    </row>
    <row r="62" spans="1:6" x14ac:dyDescent="0.25">
      <c r="B62">
        <v>60</v>
      </c>
      <c r="C62">
        <v>5.3391752938198603E-2</v>
      </c>
      <c r="D62">
        <v>5.3676633397386701E-2</v>
      </c>
      <c r="E62">
        <v>0.23968763759341299</v>
      </c>
      <c r="F62">
        <v>0.40029764902426102</v>
      </c>
    </row>
    <row r="63" spans="1:6" x14ac:dyDescent="0.25">
      <c r="B63">
        <v>90</v>
      </c>
      <c r="C63">
        <v>2.4567876670529398E-2</v>
      </c>
      <c r="D63">
        <v>2.4676149169435498E-2</v>
      </c>
      <c r="E63">
        <v>0.103320569926176</v>
      </c>
      <c r="F63">
        <v>0.16549584693786801</v>
      </c>
    </row>
    <row r="64" spans="1:6" x14ac:dyDescent="0.25">
      <c r="B64">
        <v>120</v>
      </c>
      <c r="C64">
        <v>1.1333765617019801E-2</v>
      </c>
      <c r="D64">
        <v>1.1365187872339999E-2</v>
      </c>
      <c r="E64">
        <v>4.8802272932827802E-2</v>
      </c>
      <c r="F64">
        <v>7.8259292112066406E-2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O84"/>
  <sheetViews>
    <sheetView topLeftCell="A13" zoomScaleNormal="100" workbookViewId="0">
      <selection activeCell="J66" sqref="J66"/>
    </sheetView>
  </sheetViews>
  <sheetFormatPr defaultRowHeight="15" x14ac:dyDescent="0.25"/>
  <cols>
    <col min="3" max="3" width="11.7109375" customWidth="1"/>
    <col min="10" max="10" width="15.7109375" customWidth="1"/>
    <col min="12" max="12" width="15.42578125" customWidth="1"/>
    <col min="13" max="13" width="18.7109375" customWidth="1"/>
  </cols>
  <sheetData>
    <row r="3" spans="2:15" x14ac:dyDescent="0.25">
      <c r="D3" t="s">
        <v>14</v>
      </c>
      <c r="E3" t="s">
        <v>15</v>
      </c>
      <c r="F3" t="s">
        <v>16</v>
      </c>
      <c r="G3" t="s">
        <v>17</v>
      </c>
      <c r="H3" t="s">
        <v>18</v>
      </c>
      <c r="I3" t="s">
        <v>19</v>
      </c>
      <c r="J3" t="s">
        <v>20</v>
      </c>
      <c r="K3" t="s">
        <v>21</v>
      </c>
      <c r="N3">
        <v>10</v>
      </c>
      <c r="O3">
        <v>0.18500226189400779</v>
      </c>
    </row>
    <row r="4" spans="2:15" x14ac:dyDescent="0.25">
      <c r="B4" s="2" t="s">
        <v>22</v>
      </c>
      <c r="C4" s="2"/>
      <c r="D4">
        <v>1</v>
      </c>
      <c r="E4" s="2" t="s">
        <v>23</v>
      </c>
      <c r="F4" s="2" t="s">
        <v>24</v>
      </c>
      <c r="G4" s="2">
        <v>0</v>
      </c>
      <c r="H4" s="3" t="s">
        <v>25</v>
      </c>
      <c r="I4" s="2" t="s">
        <v>26</v>
      </c>
      <c r="J4">
        <v>1.66502035704607</v>
      </c>
      <c r="K4" s="4">
        <f t="shared" ref="K4:K11" si="0">J4/9</f>
        <v>0.18500226189400779</v>
      </c>
      <c r="N4">
        <v>10</v>
      </c>
      <c r="O4">
        <v>0.16788035676456001</v>
      </c>
    </row>
    <row r="5" spans="2:15" x14ac:dyDescent="0.25">
      <c r="B5" s="4" t="s">
        <v>32</v>
      </c>
      <c r="C5" s="4"/>
      <c r="D5">
        <v>2</v>
      </c>
      <c r="E5" s="2" t="s">
        <v>23</v>
      </c>
      <c r="F5" s="2" t="s">
        <v>24</v>
      </c>
      <c r="G5" s="2">
        <v>1</v>
      </c>
      <c r="H5" s="3" t="s">
        <v>25</v>
      </c>
      <c r="I5" s="2" t="s">
        <v>26</v>
      </c>
      <c r="J5">
        <v>1.51092321088104</v>
      </c>
      <c r="K5" s="4">
        <f t="shared" si="0"/>
        <v>0.16788035676456001</v>
      </c>
      <c r="N5">
        <v>10</v>
      </c>
      <c r="O5">
        <v>0.15373314069372668</v>
      </c>
    </row>
    <row r="6" spans="2:15" x14ac:dyDescent="0.25">
      <c r="D6">
        <v>3</v>
      </c>
      <c r="E6" s="2" t="s">
        <v>23</v>
      </c>
      <c r="F6" s="2" t="s">
        <v>27</v>
      </c>
      <c r="G6" s="2">
        <v>0</v>
      </c>
      <c r="H6" s="3" t="s">
        <v>28</v>
      </c>
      <c r="I6" s="2" t="s">
        <v>29</v>
      </c>
      <c r="J6">
        <v>1.38359826624354</v>
      </c>
      <c r="K6" s="4">
        <f t="shared" si="0"/>
        <v>0.15373314069372668</v>
      </c>
      <c r="N6">
        <v>10</v>
      </c>
      <c r="O6">
        <v>0.18262398591158113</v>
      </c>
    </row>
    <row r="7" spans="2:15" x14ac:dyDescent="0.25">
      <c r="D7">
        <v>4</v>
      </c>
      <c r="E7" s="2" t="s">
        <v>23</v>
      </c>
      <c r="F7" s="2" t="s">
        <v>27</v>
      </c>
      <c r="G7" s="2">
        <v>1</v>
      </c>
      <c r="H7" s="3" t="s">
        <v>28</v>
      </c>
      <c r="I7" s="2" t="s">
        <v>29</v>
      </c>
      <c r="J7">
        <v>1.6436158732042301</v>
      </c>
      <c r="K7" s="4">
        <f t="shared" si="0"/>
        <v>0.18262398591158113</v>
      </c>
      <c r="N7">
        <v>10</v>
      </c>
      <c r="O7">
        <v>0.12828746561502447</v>
      </c>
    </row>
    <row r="8" spans="2:15" x14ac:dyDescent="0.25">
      <c r="D8">
        <v>5</v>
      </c>
      <c r="E8" s="2" t="s">
        <v>30</v>
      </c>
      <c r="F8" s="2" t="s">
        <v>24</v>
      </c>
      <c r="G8" s="2">
        <v>0</v>
      </c>
      <c r="H8" s="3" t="s">
        <v>25</v>
      </c>
      <c r="I8" s="2" t="s">
        <v>26</v>
      </c>
      <c r="J8">
        <v>1.1545871905352201</v>
      </c>
      <c r="K8" s="4">
        <f t="shared" si="0"/>
        <v>0.12828746561502447</v>
      </c>
      <c r="N8">
        <v>10</v>
      </c>
      <c r="O8">
        <v>0.17388361410573777</v>
      </c>
    </row>
    <row r="9" spans="2:15" x14ac:dyDescent="0.25">
      <c r="D9">
        <v>6</v>
      </c>
      <c r="E9" s="2" t="s">
        <v>30</v>
      </c>
      <c r="F9" s="2" t="s">
        <v>24</v>
      </c>
      <c r="G9" s="2">
        <v>1</v>
      </c>
      <c r="H9" s="3" t="s">
        <v>25</v>
      </c>
      <c r="I9" s="2" t="s">
        <v>26</v>
      </c>
      <c r="J9">
        <v>1.56495252695164</v>
      </c>
      <c r="K9" s="4">
        <f t="shared" si="0"/>
        <v>0.17388361410573777</v>
      </c>
      <c r="N9">
        <v>10</v>
      </c>
      <c r="O9">
        <v>0.15186489998401778</v>
      </c>
    </row>
    <row r="10" spans="2:15" x14ac:dyDescent="0.25">
      <c r="D10">
        <v>7</v>
      </c>
      <c r="E10" s="2" t="s">
        <v>30</v>
      </c>
      <c r="F10" s="2" t="s">
        <v>27</v>
      </c>
      <c r="G10" s="2">
        <v>0</v>
      </c>
      <c r="H10" s="3" t="s">
        <v>28</v>
      </c>
      <c r="I10" s="2" t="s">
        <v>29</v>
      </c>
      <c r="J10">
        <v>1.36678409985616</v>
      </c>
      <c r="K10" s="4">
        <f t="shared" si="0"/>
        <v>0.15186489998401778</v>
      </c>
      <c r="N10">
        <v>10</v>
      </c>
      <c r="O10">
        <v>0.18837662646570999</v>
      </c>
    </row>
    <row r="11" spans="2:15" x14ac:dyDescent="0.25">
      <c r="D11">
        <v>8</v>
      </c>
      <c r="E11" s="2" t="s">
        <v>30</v>
      </c>
      <c r="F11" s="2" t="s">
        <v>27</v>
      </c>
      <c r="G11" s="2">
        <v>1</v>
      </c>
      <c r="H11" s="3" t="s">
        <v>28</v>
      </c>
      <c r="I11" s="2" t="s">
        <v>29</v>
      </c>
      <c r="J11">
        <v>1.69538963819139</v>
      </c>
      <c r="K11" s="4">
        <f t="shared" si="0"/>
        <v>0.18837662646570999</v>
      </c>
      <c r="N11">
        <f>20</f>
        <v>20</v>
      </c>
      <c r="O11">
        <v>0.44843899024205225</v>
      </c>
    </row>
    <row r="12" spans="2:15" x14ac:dyDescent="0.25">
      <c r="C12" s="5" t="s">
        <v>31</v>
      </c>
      <c r="D12" s="5"/>
      <c r="E12" s="5"/>
      <c r="F12" s="5"/>
      <c r="G12" s="5"/>
      <c r="H12" s="5"/>
      <c r="I12" s="5"/>
      <c r="J12" s="6">
        <f>AVERAGE(J4:J11)</f>
        <v>1.4981088953636612</v>
      </c>
      <c r="K12" s="5">
        <f>AVERAGE(K4:K11)</f>
        <v>0.16645654392929571</v>
      </c>
      <c r="N12">
        <f>20</f>
        <v>20</v>
      </c>
      <c r="O12">
        <v>0.46453847295517775</v>
      </c>
    </row>
    <row r="13" spans="2:15" x14ac:dyDescent="0.25">
      <c r="N13">
        <f>20</f>
        <v>20</v>
      </c>
      <c r="O13">
        <v>0.53669091409916325</v>
      </c>
    </row>
    <row r="14" spans="2:15" x14ac:dyDescent="0.25">
      <c r="N14">
        <f>20</f>
        <v>20</v>
      </c>
      <c r="O14">
        <v>0.63113385298989666</v>
      </c>
    </row>
    <row r="15" spans="2:15" x14ac:dyDescent="0.25">
      <c r="D15" t="s">
        <v>14</v>
      </c>
      <c r="E15" t="s">
        <v>15</v>
      </c>
      <c r="F15" t="s">
        <v>16</v>
      </c>
      <c r="G15" t="s">
        <v>17</v>
      </c>
      <c r="H15" t="s">
        <v>18</v>
      </c>
      <c r="I15" t="s">
        <v>19</v>
      </c>
      <c r="J15" t="s">
        <v>20</v>
      </c>
      <c r="K15" t="s">
        <v>21</v>
      </c>
      <c r="N15">
        <f>20</f>
        <v>20</v>
      </c>
      <c r="O15">
        <v>0.32845334378134111</v>
      </c>
    </row>
    <row r="16" spans="2:15" x14ac:dyDescent="0.25">
      <c r="B16" s="2" t="s">
        <v>33</v>
      </c>
      <c r="C16" s="2"/>
      <c r="D16">
        <v>1</v>
      </c>
      <c r="E16" s="2" t="s">
        <v>23</v>
      </c>
      <c r="F16" s="2" t="s">
        <v>24</v>
      </c>
      <c r="G16" s="2">
        <v>0</v>
      </c>
      <c r="H16" s="3" t="s">
        <v>25</v>
      </c>
      <c r="I16" s="2" t="s">
        <v>26</v>
      </c>
      <c r="J16">
        <v>4.0359509121784702</v>
      </c>
      <c r="K16" s="4">
        <f t="shared" ref="K16:K23" si="1">J16/9</f>
        <v>0.44843899024205225</v>
      </c>
      <c r="N16">
        <f>20</f>
        <v>20</v>
      </c>
      <c r="O16">
        <v>0.62423553060434334</v>
      </c>
    </row>
    <row r="17" spans="2:15" x14ac:dyDescent="0.25">
      <c r="B17" s="4" t="s">
        <v>40</v>
      </c>
      <c r="C17" s="4"/>
      <c r="D17">
        <v>2</v>
      </c>
      <c r="E17" s="2" t="s">
        <v>23</v>
      </c>
      <c r="F17" s="2" t="s">
        <v>24</v>
      </c>
      <c r="G17" s="2">
        <v>1</v>
      </c>
      <c r="H17" s="3" t="s">
        <v>25</v>
      </c>
      <c r="I17" s="2" t="s">
        <v>26</v>
      </c>
      <c r="J17">
        <v>4.1808462565965998</v>
      </c>
      <c r="K17" s="4">
        <f t="shared" si="1"/>
        <v>0.46453847295517775</v>
      </c>
      <c r="N17">
        <f>20</f>
        <v>20</v>
      </c>
      <c r="O17">
        <v>0.4860935834369845</v>
      </c>
    </row>
    <row r="18" spans="2:15" x14ac:dyDescent="0.25">
      <c r="D18">
        <v>3</v>
      </c>
      <c r="E18" s="2" t="s">
        <v>23</v>
      </c>
      <c r="F18" s="2" t="s">
        <v>27</v>
      </c>
      <c r="G18" s="2">
        <v>0</v>
      </c>
      <c r="H18" s="3" t="s">
        <v>28</v>
      </c>
      <c r="I18" s="2" t="s">
        <v>29</v>
      </c>
      <c r="J18">
        <v>4.8302182268924696</v>
      </c>
      <c r="K18" s="4">
        <f t="shared" si="1"/>
        <v>0.53669091409916325</v>
      </c>
      <c r="N18">
        <f>20</f>
        <v>20</v>
      </c>
      <c r="O18">
        <v>0.61417141183343882</v>
      </c>
    </row>
    <row r="19" spans="2:15" x14ac:dyDescent="0.25">
      <c r="D19">
        <v>4</v>
      </c>
      <c r="E19" s="2" t="s">
        <v>23</v>
      </c>
      <c r="F19" s="2" t="s">
        <v>27</v>
      </c>
      <c r="G19" s="2">
        <v>1</v>
      </c>
      <c r="H19" s="3" t="s">
        <v>28</v>
      </c>
      <c r="I19" s="2" t="s">
        <v>29</v>
      </c>
      <c r="J19">
        <v>5.6802046769090699</v>
      </c>
      <c r="K19" s="4">
        <f t="shared" si="1"/>
        <v>0.63113385298989666</v>
      </c>
      <c r="N19">
        <f>30</f>
        <v>30</v>
      </c>
      <c r="O19">
        <v>0.91148805187229442</v>
      </c>
    </row>
    <row r="20" spans="2:15" x14ac:dyDescent="0.25">
      <c r="D20">
        <v>5</v>
      </c>
      <c r="E20" s="2" t="s">
        <v>30</v>
      </c>
      <c r="F20" s="2" t="s">
        <v>24</v>
      </c>
      <c r="G20" s="2">
        <v>0</v>
      </c>
      <c r="H20" s="3" t="s">
        <v>25</v>
      </c>
      <c r="I20" s="2" t="s">
        <v>26</v>
      </c>
      <c r="J20">
        <v>2.9560800940320702</v>
      </c>
      <c r="K20" s="4">
        <f t="shared" si="1"/>
        <v>0.32845334378134111</v>
      </c>
      <c r="N20">
        <f>30</f>
        <v>30</v>
      </c>
      <c r="O20">
        <v>1.0224629326440211</v>
      </c>
    </row>
    <row r="21" spans="2:15" x14ac:dyDescent="0.25">
      <c r="D21">
        <v>6</v>
      </c>
      <c r="E21" s="2" t="s">
        <v>30</v>
      </c>
      <c r="F21" s="2" t="s">
        <v>24</v>
      </c>
      <c r="G21" s="2">
        <v>1</v>
      </c>
      <c r="H21" s="3" t="s">
        <v>25</v>
      </c>
      <c r="I21" s="2" t="s">
        <v>26</v>
      </c>
      <c r="J21">
        <v>5.6181197754390899</v>
      </c>
      <c r="K21" s="4">
        <f t="shared" si="1"/>
        <v>0.62423553060434334</v>
      </c>
      <c r="N21">
        <f>30</f>
        <v>30</v>
      </c>
      <c r="O21">
        <v>1.4891279957623555</v>
      </c>
    </row>
    <row r="22" spans="2:15" x14ac:dyDescent="0.25">
      <c r="D22">
        <v>7</v>
      </c>
      <c r="E22" s="2" t="s">
        <v>30</v>
      </c>
      <c r="F22" s="2" t="s">
        <v>27</v>
      </c>
      <c r="G22" s="2">
        <v>0</v>
      </c>
      <c r="H22" s="3" t="s">
        <v>28</v>
      </c>
      <c r="I22" s="2" t="s">
        <v>29</v>
      </c>
      <c r="J22">
        <v>4.3748422509328604</v>
      </c>
      <c r="K22" s="4">
        <f t="shared" si="1"/>
        <v>0.4860935834369845</v>
      </c>
      <c r="N22">
        <f>30</f>
        <v>30</v>
      </c>
      <c r="O22">
        <v>1.6737872052165887</v>
      </c>
    </row>
    <row r="23" spans="2:15" x14ac:dyDescent="0.25">
      <c r="D23">
        <v>8</v>
      </c>
      <c r="E23" s="2" t="s">
        <v>30</v>
      </c>
      <c r="F23" s="2" t="s">
        <v>27</v>
      </c>
      <c r="G23" s="2">
        <v>1</v>
      </c>
      <c r="H23" s="3" t="s">
        <v>28</v>
      </c>
      <c r="I23" s="2" t="s">
        <v>29</v>
      </c>
      <c r="J23">
        <v>5.5275427065009497</v>
      </c>
      <c r="K23" s="4">
        <f t="shared" si="1"/>
        <v>0.61417141183343882</v>
      </c>
      <c r="N23">
        <f>30</f>
        <v>30</v>
      </c>
      <c r="O23">
        <v>1.4636986768766334</v>
      </c>
    </row>
    <row r="24" spans="2:15" x14ac:dyDescent="0.25">
      <c r="C24" s="5" t="s">
        <v>31</v>
      </c>
      <c r="D24" s="5"/>
      <c r="E24" s="5"/>
      <c r="F24" s="5"/>
      <c r="G24" s="5"/>
      <c r="H24" s="5"/>
      <c r="I24" s="5"/>
      <c r="J24" s="6">
        <f>AVERAGE(J16:J23)</f>
        <v>4.6504756124351978</v>
      </c>
      <c r="K24" s="5">
        <f>AVERAGE(K16:K23)</f>
        <v>0.51671951249279968</v>
      </c>
      <c r="N24">
        <f>30</f>
        <v>30</v>
      </c>
      <c r="O24">
        <v>1.4783915626275557</v>
      </c>
    </row>
    <row r="25" spans="2:15" x14ac:dyDescent="0.25">
      <c r="N25">
        <f>30</f>
        <v>30</v>
      </c>
      <c r="O25">
        <v>1.7215231642355999</v>
      </c>
    </row>
    <row r="26" spans="2:15" x14ac:dyDescent="0.25">
      <c r="N26">
        <f>60</f>
        <v>60</v>
      </c>
      <c r="O26">
        <v>6.1978919753630883</v>
      </c>
    </row>
    <row r="27" spans="2:15" x14ac:dyDescent="0.25">
      <c r="D27" t="s">
        <v>14</v>
      </c>
      <c r="E27" t="s">
        <v>15</v>
      </c>
      <c r="F27" t="s">
        <v>16</v>
      </c>
      <c r="G27" t="s">
        <v>17</v>
      </c>
      <c r="H27" t="s">
        <v>18</v>
      </c>
      <c r="I27" t="s">
        <v>19</v>
      </c>
      <c r="J27" t="s">
        <v>20</v>
      </c>
      <c r="K27" t="s">
        <v>21</v>
      </c>
      <c r="L27" t="s">
        <v>34</v>
      </c>
      <c r="N27">
        <f>60</f>
        <v>60</v>
      </c>
      <c r="O27">
        <v>6.5114728003459446</v>
      </c>
    </row>
    <row r="28" spans="2:15" x14ac:dyDescent="0.25">
      <c r="B28" s="2" t="s">
        <v>35</v>
      </c>
      <c r="C28" s="2"/>
      <c r="D28">
        <v>1</v>
      </c>
      <c r="E28" s="2" t="s">
        <v>23</v>
      </c>
      <c r="F28" s="2" t="s">
        <v>24</v>
      </c>
      <c r="G28" s="2">
        <v>0</v>
      </c>
      <c r="H28" s="3" t="s">
        <v>25</v>
      </c>
      <c r="I28" s="2" t="s">
        <v>26</v>
      </c>
      <c r="J28">
        <v>8.2033924668506497</v>
      </c>
      <c r="K28" s="4">
        <f t="shared" ref="K28:K35" si="2">J28/9</f>
        <v>0.91148805187229442</v>
      </c>
      <c r="N28">
        <f>60</f>
        <v>60</v>
      </c>
      <c r="O28">
        <v>15.066563683229333</v>
      </c>
    </row>
    <row r="29" spans="2:15" x14ac:dyDescent="0.25">
      <c r="B29" s="4" t="s">
        <v>41</v>
      </c>
      <c r="C29" s="4"/>
      <c r="D29">
        <v>2</v>
      </c>
      <c r="E29" s="2" t="s">
        <v>23</v>
      </c>
      <c r="F29" s="2" t="s">
        <v>24</v>
      </c>
      <c r="G29" s="2">
        <v>1</v>
      </c>
      <c r="H29" s="3" t="s">
        <v>25</v>
      </c>
      <c r="I29" s="2" t="s">
        <v>26</v>
      </c>
      <c r="J29">
        <v>9.2021663937961904</v>
      </c>
      <c r="K29" s="4">
        <f t="shared" si="2"/>
        <v>1.0224629326440211</v>
      </c>
      <c r="N29">
        <f>60</f>
        <v>60</v>
      </c>
      <c r="O29">
        <v>15.841544053125224</v>
      </c>
    </row>
    <row r="30" spans="2:15" x14ac:dyDescent="0.25">
      <c r="D30">
        <v>3</v>
      </c>
      <c r="E30" s="2" t="s">
        <v>23</v>
      </c>
      <c r="F30" s="2" t="s">
        <v>27</v>
      </c>
      <c r="G30" s="2">
        <v>0</v>
      </c>
      <c r="H30" s="3" t="s">
        <v>28</v>
      </c>
      <c r="I30" s="2" t="s">
        <v>29</v>
      </c>
      <c r="J30">
        <v>13.4021519618612</v>
      </c>
      <c r="K30" s="4">
        <f t="shared" si="2"/>
        <v>1.4891279957623555</v>
      </c>
      <c r="N30">
        <f>60</f>
        <v>60</v>
      </c>
      <c r="O30">
        <v>10.651588145359167</v>
      </c>
    </row>
    <row r="31" spans="2:15" x14ac:dyDescent="0.25">
      <c r="D31">
        <v>4</v>
      </c>
      <c r="E31" s="2" t="s">
        <v>23</v>
      </c>
      <c r="F31" s="2" t="s">
        <v>27</v>
      </c>
      <c r="G31" s="2">
        <v>1</v>
      </c>
      <c r="H31" s="3" t="s">
        <v>28</v>
      </c>
      <c r="I31" s="2" t="s">
        <v>29</v>
      </c>
      <c r="J31">
        <v>15.064084846949299</v>
      </c>
      <c r="K31" s="4">
        <f t="shared" si="2"/>
        <v>1.6737872052165887</v>
      </c>
      <c r="N31">
        <f>60</f>
        <v>60</v>
      </c>
      <c r="O31">
        <v>6.0887869388493998</v>
      </c>
    </row>
    <row r="32" spans="2:15" x14ac:dyDescent="0.25">
      <c r="D32">
        <v>5</v>
      </c>
      <c r="E32" s="2" t="s">
        <v>30</v>
      </c>
      <c r="F32" s="2" t="s">
        <v>24</v>
      </c>
      <c r="G32" s="2">
        <v>0</v>
      </c>
      <c r="H32" s="3" t="s">
        <v>25</v>
      </c>
      <c r="I32" s="2" t="s">
        <v>26</v>
      </c>
      <c r="J32" t="s">
        <v>10</v>
      </c>
      <c r="K32" s="4" t="s">
        <v>10</v>
      </c>
      <c r="L32" t="s">
        <v>46</v>
      </c>
      <c r="N32">
        <f>60</f>
        <v>60</v>
      </c>
      <c r="O32">
        <v>16.658341435706667</v>
      </c>
    </row>
    <row r="33" spans="2:15" x14ac:dyDescent="0.25">
      <c r="D33">
        <v>6</v>
      </c>
      <c r="E33" s="2" t="s">
        <v>30</v>
      </c>
      <c r="F33" s="2" t="s">
        <v>24</v>
      </c>
      <c r="G33" s="2">
        <v>1</v>
      </c>
      <c r="H33" s="3" t="s">
        <v>25</v>
      </c>
      <c r="I33" s="2" t="s">
        <v>26</v>
      </c>
      <c r="J33">
        <v>13.173288091889701</v>
      </c>
      <c r="K33" s="4">
        <f t="shared" si="2"/>
        <v>1.4636986768766334</v>
      </c>
      <c r="N33">
        <f>60</f>
        <v>60</v>
      </c>
      <c r="O33">
        <v>16.361113667879888</v>
      </c>
    </row>
    <row r="34" spans="2:15" x14ac:dyDescent="0.25">
      <c r="D34">
        <v>7</v>
      </c>
      <c r="E34" s="2" t="s">
        <v>30</v>
      </c>
      <c r="F34" s="2" t="s">
        <v>27</v>
      </c>
      <c r="G34" s="2">
        <v>0</v>
      </c>
      <c r="H34" s="3" t="s">
        <v>28</v>
      </c>
      <c r="I34" s="2" t="s">
        <v>29</v>
      </c>
      <c r="J34">
        <v>13.305524063648001</v>
      </c>
      <c r="K34" s="4">
        <f t="shared" si="2"/>
        <v>1.4783915626275557</v>
      </c>
      <c r="N34">
        <f>90</f>
        <v>90</v>
      </c>
      <c r="O34">
        <v>29.941367502453886</v>
      </c>
    </row>
    <row r="35" spans="2:15" x14ac:dyDescent="0.25">
      <c r="D35">
        <v>8</v>
      </c>
      <c r="E35" s="2" t="s">
        <v>30</v>
      </c>
      <c r="F35" s="2" t="s">
        <v>27</v>
      </c>
      <c r="G35" s="2">
        <v>1</v>
      </c>
      <c r="H35" s="3" t="s">
        <v>28</v>
      </c>
      <c r="I35" s="2" t="s">
        <v>29</v>
      </c>
      <c r="J35">
        <v>15.4937084781204</v>
      </c>
      <c r="K35" s="4">
        <f t="shared" si="2"/>
        <v>1.7215231642355999</v>
      </c>
      <c r="N35">
        <f>90</f>
        <v>90</v>
      </c>
      <c r="O35">
        <v>30.295129400114334</v>
      </c>
    </row>
    <row r="36" spans="2:15" x14ac:dyDescent="0.25">
      <c r="C36" s="5" t="s">
        <v>31</v>
      </c>
      <c r="D36" s="5"/>
      <c r="E36" s="5"/>
      <c r="F36" s="5"/>
      <c r="G36" s="5"/>
      <c r="H36" s="5"/>
      <c r="I36" s="5"/>
      <c r="J36" s="6">
        <f>AVERAGE(J28:J35)</f>
        <v>12.549188043302207</v>
      </c>
      <c r="K36" s="5">
        <f>AVERAGE(K28:K35)</f>
        <v>1.3943542270335783</v>
      </c>
      <c r="N36">
        <f>90</f>
        <v>90</v>
      </c>
      <c r="O36">
        <v>72.478285906609656</v>
      </c>
    </row>
    <row r="37" spans="2:15" x14ac:dyDescent="0.25">
      <c r="N37">
        <f>90</f>
        <v>90</v>
      </c>
      <c r="O37">
        <v>74.642944520969337</v>
      </c>
    </row>
    <row r="38" spans="2:15" x14ac:dyDescent="0.25">
      <c r="N38">
        <f>90</f>
        <v>90</v>
      </c>
      <c r="O38">
        <v>28.034161067164998</v>
      </c>
    </row>
    <row r="39" spans="2:15" x14ac:dyDescent="0.25">
      <c r="D39" t="s">
        <v>14</v>
      </c>
      <c r="E39" t="s">
        <v>15</v>
      </c>
      <c r="F39" t="s">
        <v>16</v>
      </c>
      <c r="G39" t="s">
        <v>17</v>
      </c>
      <c r="H39" t="s">
        <v>18</v>
      </c>
      <c r="I39" t="s">
        <v>19</v>
      </c>
      <c r="J39" t="s">
        <v>20</v>
      </c>
      <c r="K39" t="s">
        <v>21</v>
      </c>
      <c r="L39" t="s">
        <v>34</v>
      </c>
      <c r="N39">
        <f>90</f>
        <v>90</v>
      </c>
      <c r="O39">
        <v>28.648484994261999</v>
      </c>
    </row>
    <row r="40" spans="2:15" x14ac:dyDescent="0.25">
      <c r="B40" s="2" t="s">
        <v>36</v>
      </c>
      <c r="C40" s="2"/>
      <c r="D40">
        <v>1</v>
      </c>
      <c r="E40" s="2" t="s">
        <v>23</v>
      </c>
      <c r="F40" s="2" t="s">
        <v>24</v>
      </c>
      <c r="G40" s="2">
        <v>0</v>
      </c>
      <c r="H40" s="3" t="s">
        <v>25</v>
      </c>
      <c r="I40" s="2" t="s">
        <v>26</v>
      </c>
      <c r="J40">
        <v>55.781027778267799</v>
      </c>
      <c r="K40" s="4">
        <f t="shared" ref="K40:K47" si="3">J40/9</f>
        <v>6.1978919753630883</v>
      </c>
      <c r="N40">
        <f>90</f>
        <v>90</v>
      </c>
      <c r="O40">
        <v>79.832136035062888</v>
      </c>
    </row>
    <row r="41" spans="2:15" x14ac:dyDescent="0.25">
      <c r="B41" s="4" t="s">
        <v>42</v>
      </c>
      <c r="C41" s="4"/>
      <c r="D41">
        <v>2</v>
      </c>
      <c r="E41" s="2" t="s">
        <v>23</v>
      </c>
      <c r="F41" s="2" t="s">
        <v>24</v>
      </c>
      <c r="G41" s="2">
        <v>1</v>
      </c>
      <c r="H41" s="3" t="s">
        <v>25</v>
      </c>
      <c r="I41" s="2" t="s">
        <v>26</v>
      </c>
      <c r="J41">
        <v>58.603255203113498</v>
      </c>
      <c r="K41" s="4">
        <f t="shared" si="3"/>
        <v>6.5114728003459446</v>
      </c>
      <c r="N41">
        <f>90</f>
        <v>90</v>
      </c>
      <c r="O41">
        <v>76.243792548595991</v>
      </c>
    </row>
    <row r="42" spans="2:15" x14ac:dyDescent="0.25">
      <c r="D42">
        <v>3</v>
      </c>
      <c r="E42" s="2" t="s">
        <v>23</v>
      </c>
      <c r="F42" s="2" t="s">
        <v>27</v>
      </c>
      <c r="G42" s="2">
        <v>0</v>
      </c>
      <c r="H42" s="3" t="s">
        <v>28</v>
      </c>
      <c r="I42" s="2" t="s">
        <v>29</v>
      </c>
      <c r="J42">
        <v>135.599073149064</v>
      </c>
      <c r="K42" s="4">
        <f t="shared" si="3"/>
        <v>15.066563683229333</v>
      </c>
      <c r="N42">
        <f>120</f>
        <v>120</v>
      </c>
      <c r="O42">
        <v>116.58365186039221</v>
      </c>
    </row>
    <row r="43" spans="2:15" x14ac:dyDescent="0.25">
      <c r="D43">
        <v>4</v>
      </c>
      <c r="E43" s="2" t="s">
        <v>23</v>
      </c>
      <c r="F43" s="2" t="s">
        <v>27</v>
      </c>
      <c r="G43" s="2">
        <v>1</v>
      </c>
      <c r="H43" s="3" t="s">
        <v>28</v>
      </c>
      <c r="I43" s="2" t="s">
        <v>29</v>
      </c>
      <c r="J43">
        <v>142.57389647812701</v>
      </c>
      <c r="K43" s="4">
        <f t="shared" si="3"/>
        <v>15.841544053125224</v>
      </c>
      <c r="N43">
        <f>120</f>
        <v>120</v>
      </c>
      <c r="O43">
        <v>119.27255343512999</v>
      </c>
    </row>
    <row r="44" spans="2:15" x14ac:dyDescent="0.25">
      <c r="D44">
        <v>5</v>
      </c>
      <c r="E44" s="2" t="s">
        <v>30</v>
      </c>
      <c r="F44" s="2" t="s">
        <v>24</v>
      </c>
      <c r="G44" s="2">
        <v>0</v>
      </c>
      <c r="H44" s="3" t="s">
        <v>25</v>
      </c>
      <c r="I44" s="2" t="s">
        <v>26</v>
      </c>
      <c r="J44">
        <v>95.864293308232504</v>
      </c>
      <c r="K44" s="4">
        <f t="shared" si="3"/>
        <v>10.651588145359167</v>
      </c>
      <c r="N44">
        <f>120</f>
        <v>120</v>
      </c>
      <c r="O44">
        <v>303.30537999373888</v>
      </c>
    </row>
    <row r="45" spans="2:15" x14ac:dyDescent="0.25">
      <c r="D45">
        <v>6</v>
      </c>
      <c r="E45" s="2" t="s">
        <v>30</v>
      </c>
      <c r="F45" s="2" t="s">
        <v>24</v>
      </c>
      <c r="G45" s="2">
        <v>1</v>
      </c>
      <c r="H45" s="3" t="s">
        <v>25</v>
      </c>
      <c r="I45" s="2" t="s">
        <v>26</v>
      </c>
      <c r="J45">
        <v>54.799082449644601</v>
      </c>
      <c r="K45" s="4">
        <f t="shared" si="3"/>
        <v>6.0887869388493998</v>
      </c>
      <c r="N45">
        <f>120</f>
        <v>120</v>
      </c>
      <c r="O45">
        <v>303.56033587567003</v>
      </c>
    </row>
    <row r="46" spans="2:15" x14ac:dyDescent="0.25">
      <c r="D46">
        <v>7</v>
      </c>
      <c r="E46" s="2" t="s">
        <v>30</v>
      </c>
      <c r="F46" s="2" t="s">
        <v>27</v>
      </c>
      <c r="G46" s="2">
        <v>0</v>
      </c>
      <c r="H46" s="3" t="s">
        <v>28</v>
      </c>
      <c r="I46" s="2" t="s">
        <v>29</v>
      </c>
      <c r="J46">
        <v>149.92507292136</v>
      </c>
      <c r="K46" s="4">
        <f t="shared" si="3"/>
        <v>16.658341435706667</v>
      </c>
      <c r="N46">
        <f>120</f>
        <v>120</v>
      </c>
      <c r="O46">
        <v>130.70410976965334</v>
      </c>
    </row>
    <row r="47" spans="2:15" x14ac:dyDescent="0.25">
      <c r="D47">
        <v>8</v>
      </c>
      <c r="E47" s="2" t="s">
        <v>30</v>
      </c>
      <c r="F47" s="2" t="s">
        <v>27</v>
      </c>
      <c r="G47" s="2">
        <v>1</v>
      </c>
      <c r="H47" s="3" t="s">
        <v>28</v>
      </c>
      <c r="I47" s="2" t="s">
        <v>29</v>
      </c>
      <c r="J47">
        <v>147.25002301091899</v>
      </c>
      <c r="K47" s="4">
        <f t="shared" si="3"/>
        <v>16.361113667879888</v>
      </c>
      <c r="N47">
        <f>120</f>
        <v>120</v>
      </c>
      <c r="O47">
        <v>152.34676967861111</v>
      </c>
    </row>
    <row r="48" spans="2:15" x14ac:dyDescent="0.25">
      <c r="C48" s="5" t="s">
        <v>31</v>
      </c>
      <c r="D48" s="5"/>
      <c r="E48" s="5"/>
      <c r="F48" s="5"/>
      <c r="G48" s="5"/>
      <c r="H48" s="5"/>
      <c r="I48" s="5"/>
      <c r="J48" s="6">
        <f>AVERAGE(J40:J47)</f>
        <v>105.04946553734105</v>
      </c>
      <c r="K48" s="5">
        <f>AVERAGE(K40:K47)</f>
        <v>11.67216283748234</v>
      </c>
      <c r="N48">
        <f>120</f>
        <v>120</v>
      </c>
      <c r="O48">
        <v>323.06070966278662</v>
      </c>
    </row>
    <row r="49" spans="2:15" x14ac:dyDescent="0.25">
      <c r="N49">
        <f>120</f>
        <v>120</v>
      </c>
      <c r="O49">
        <v>314.69618927429332</v>
      </c>
    </row>
    <row r="50" spans="2:15" x14ac:dyDescent="0.25">
      <c r="N50">
        <f>200</f>
        <v>200</v>
      </c>
      <c r="O50">
        <v>920.50439074695555</v>
      </c>
    </row>
    <row r="51" spans="2:15" x14ac:dyDescent="0.25">
      <c r="D51" t="s">
        <v>14</v>
      </c>
      <c r="E51" t="s">
        <v>15</v>
      </c>
      <c r="F51" t="s">
        <v>16</v>
      </c>
      <c r="G51" t="s">
        <v>17</v>
      </c>
      <c r="H51" t="s">
        <v>18</v>
      </c>
      <c r="I51" t="s">
        <v>19</v>
      </c>
      <c r="J51" t="s">
        <v>20</v>
      </c>
      <c r="K51" t="s">
        <v>21</v>
      </c>
      <c r="L51" t="s">
        <v>34</v>
      </c>
      <c r="N51">
        <f>200</f>
        <v>200</v>
      </c>
      <c r="O51">
        <v>920.74108477906566</v>
      </c>
    </row>
    <row r="52" spans="2:15" x14ac:dyDescent="0.25">
      <c r="B52" s="2" t="s">
        <v>37</v>
      </c>
      <c r="C52" s="2"/>
      <c r="D52">
        <v>1</v>
      </c>
      <c r="E52" s="2" t="s">
        <v>23</v>
      </c>
      <c r="F52" s="2" t="s">
        <v>24</v>
      </c>
      <c r="G52" s="2">
        <v>0</v>
      </c>
      <c r="H52" s="3" t="s">
        <v>25</v>
      </c>
      <c r="I52" s="2" t="s">
        <v>26</v>
      </c>
      <c r="J52">
        <v>269.47230752208498</v>
      </c>
      <c r="K52" s="4">
        <f t="shared" ref="K52:K59" si="4">J52/9</f>
        <v>29.941367502453886</v>
      </c>
      <c r="N52">
        <f>200</f>
        <v>200</v>
      </c>
      <c r="O52">
        <v>2279.405895106911</v>
      </c>
    </row>
    <row r="53" spans="2:15" x14ac:dyDescent="0.25">
      <c r="B53" s="4" t="s">
        <v>43</v>
      </c>
      <c r="C53" s="4"/>
      <c r="D53">
        <v>2</v>
      </c>
      <c r="E53" s="2" t="s">
        <v>23</v>
      </c>
      <c r="F53" s="2" t="s">
        <v>24</v>
      </c>
      <c r="G53" s="2">
        <v>1</v>
      </c>
      <c r="H53" s="3" t="s">
        <v>25</v>
      </c>
      <c r="I53" s="2" t="s">
        <v>26</v>
      </c>
      <c r="J53">
        <v>272.65616460102899</v>
      </c>
      <c r="K53" s="4">
        <f t="shared" si="4"/>
        <v>30.295129400114334</v>
      </c>
      <c r="N53">
        <f>200</f>
        <v>200</v>
      </c>
      <c r="O53">
        <v>2150.7725306112889</v>
      </c>
    </row>
    <row r="54" spans="2:15" x14ac:dyDescent="0.25">
      <c r="D54">
        <v>3</v>
      </c>
      <c r="E54" s="2" t="s">
        <v>23</v>
      </c>
      <c r="F54" s="2" t="s">
        <v>27</v>
      </c>
      <c r="G54" s="2">
        <v>0</v>
      </c>
      <c r="H54" s="3" t="s">
        <v>28</v>
      </c>
      <c r="I54" s="2" t="s">
        <v>29</v>
      </c>
      <c r="J54">
        <v>652.30457315948695</v>
      </c>
      <c r="K54" s="4">
        <f t="shared" si="4"/>
        <v>72.478285906609656</v>
      </c>
      <c r="N54">
        <f>200</f>
        <v>200</v>
      </c>
      <c r="O54">
        <v>885.47079017338444</v>
      </c>
    </row>
    <row r="55" spans="2:15" x14ac:dyDescent="0.25">
      <c r="D55">
        <v>4</v>
      </c>
      <c r="E55" s="2" t="s">
        <v>23</v>
      </c>
      <c r="F55" s="2" t="s">
        <v>27</v>
      </c>
      <c r="G55" s="2">
        <v>1</v>
      </c>
      <c r="H55" s="3" t="s">
        <v>28</v>
      </c>
      <c r="I55" s="2" t="s">
        <v>29</v>
      </c>
      <c r="J55">
        <v>671.786500688724</v>
      </c>
      <c r="K55" s="4">
        <f t="shared" si="4"/>
        <v>74.642944520969337</v>
      </c>
      <c r="N55">
        <f>200</f>
        <v>200</v>
      </c>
      <c r="O55">
        <v>977.53130908518767</v>
      </c>
    </row>
    <row r="56" spans="2:15" x14ac:dyDescent="0.25">
      <c r="D56">
        <v>5</v>
      </c>
      <c r="E56" s="2" t="s">
        <v>30</v>
      </c>
      <c r="F56" s="2" t="s">
        <v>24</v>
      </c>
      <c r="G56" s="2">
        <v>0</v>
      </c>
      <c r="H56" s="3" t="s">
        <v>25</v>
      </c>
      <c r="I56" s="2" t="s">
        <v>26</v>
      </c>
      <c r="J56">
        <v>252.30744960448499</v>
      </c>
      <c r="K56" s="4">
        <f t="shared" si="4"/>
        <v>28.034161067164998</v>
      </c>
      <c r="N56">
        <f>200</f>
        <v>200</v>
      </c>
      <c r="O56">
        <v>2118.6642242843891</v>
      </c>
    </row>
    <row r="57" spans="2:15" x14ac:dyDescent="0.25">
      <c r="D57">
        <v>6</v>
      </c>
      <c r="E57" s="2" t="s">
        <v>30</v>
      </c>
      <c r="F57" s="2" t="s">
        <v>24</v>
      </c>
      <c r="G57" s="2">
        <v>1</v>
      </c>
      <c r="H57" s="3" t="s">
        <v>25</v>
      </c>
      <c r="I57" s="2" t="s">
        <v>26</v>
      </c>
      <c r="J57">
        <v>257.83636494835798</v>
      </c>
      <c r="K57" s="4">
        <f t="shared" si="4"/>
        <v>28.648484994261999</v>
      </c>
      <c r="N57">
        <f>200</f>
        <v>200</v>
      </c>
      <c r="O57">
        <v>1903.0455330043224</v>
      </c>
    </row>
    <row r="58" spans="2:15" x14ac:dyDescent="0.25">
      <c r="D58">
        <v>7</v>
      </c>
      <c r="E58" s="2" t="s">
        <v>30</v>
      </c>
      <c r="F58" s="2" t="s">
        <v>27</v>
      </c>
      <c r="G58" s="2">
        <v>0</v>
      </c>
      <c r="H58" s="3" t="s">
        <v>28</v>
      </c>
      <c r="I58" s="2" t="s">
        <v>29</v>
      </c>
      <c r="J58">
        <v>718.48922431556605</v>
      </c>
      <c r="K58" s="4">
        <f t="shared" si="4"/>
        <v>79.832136035062888</v>
      </c>
    </row>
    <row r="59" spans="2:15" x14ac:dyDescent="0.25">
      <c r="D59">
        <v>8</v>
      </c>
      <c r="E59" s="2" t="s">
        <v>30</v>
      </c>
      <c r="F59" s="2" t="s">
        <v>27</v>
      </c>
      <c r="G59" s="2">
        <v>1</v>
      </c>
      <c r="H59" s="3" t="s">
        <v>28</v>
      </c>
      <c r="I59" s="2" t="s">
        <v>29</v>
      </c>
      <c r="J59">
        <v>686.19413293736397</v>
      </c>
      <c r="K59" s="4">
        <f t="shared" si="4"/>
        <v>76.243792548595991</v>
      </c>
    </row>
    <row r="60" spans="2:15" x14ac:dyDescent="0.25">
      <c r="C60" s="5" t="s">
        <v>31</v>
      </c>
      <c r="D60" s="5"/>
      <c r="E60" s="5"/>
      <c r="F60" s="5"/>
      <c r="G60" s="5"/>
      <c r="H60" s="5"/>
      <c r="I60" s="5"/>
      <c r="J60" s="6">
        <f>AVERAGE(J52:J59)</f>
        <v>472.63083972213724</v>
      </c>
      <c r="K60" s="5">
        <f>AVERAGE(K52:K59)</f>
        <v>52.514537746904139</v>
      </c>
    </row>
    <row r="63" spans="2:15" x14ac:dyDescent="0.25">
      <c r="D63" t="s">
        <v>14</v>
      </c>
      <c r="E63" t="s">
        <v>15</v>
      </c>
      <c r="F63" t="s">
        <v>16</v>
      </c>
      <c r="G63" t="s">
        <v>17</v>
      </c>
      <c r="H63" t="s">
        <v>18</v>
      </c>
      <c r="I63" t="s">
        <v>19</v>
      </c>
      <c r="J63" t="s">
        <v>20</v>
      </c>
      <c r="K63" t="s">
        <v>21</v>
      </c>
      <c r="L63" t="s">
        <v>34</v>
      </c>
    </row>
    <row r="64" spans="2:15" x14ac:dyDescent="0.25">
      <c r="B64" s="2" t="s">
        <v>38</v>
      </c>
      <c r="C64" s="2"/>
      <c r="D64">
        <v>1</v>
      </c>
      <c r="E64" s="2" t="s">
        <v>23</v>
      </c>
      <c r="F64" s="2" t="s">
        <v>24</v>
      </c>
      <c r="G64" s="2">
        <v>0</v>
      </c>
      <c r="H64" s="3" t="s">
        <v>25</v>
      </c>
      <c r="I64" s="2" t="s">
        <v>26</v>
      </c>
      <c r="J64">
        <v>1049.2528667435299</v>
      </c>
      <c r="K64" s="4">
        <f t="shared" ref="K64:K71" si="5">J64/9</f>
        <v>116.58365186039221</v>
      </c>
    </row>
    <row r="65" spans="2:12" x14ac:dyDescent="0.25">
      <c r="B65" s="4" t="s">
        <v>44</v>
      </c>
      <c r="C65" s="4"/>
      <c r="D65">
        <v>2</v>
      </c>
      <c r="E65" s="2" t="s">
        <v>23</v>
      </c>
      <c r="F65" s="2" t="s">
        <v>24</v>
      </c>
      <c r="G65" s="2">
        <v>1</v>
      </c>
      <c r="H65" s="3" t="s">
        <v>25</v>
      </c>
      <c r="I65" s="2" t="s">
        <v>26</v>
      </c>
      <c r="J65">
        <v>1073.45298091617</v>
      </c>
      <c r="K65" s="4">
        <f t="shared" si="5"/>
        <v>119.27255343512999</v>
      </c>
    </row>
    <row r="66" spans="2:12" x14ac:dyDescent="0.25">
      <c r="D66">
        <v>3</v>
      </c>
      <c r="E66" s="2" t="s">
        <v>23</v>
      </c>
      <c r="F66" s="2" t="s">
        <v>27</v>
      </c>
      <c r="G66" s="2">
        <v>0</v>
      </c>
      <c r="H66" s="3" t="s">
        <v>28</v>
      </c>
      <c r="I66" s="2" t="s">
        <v>29</v>
      </c>
      <c r="J66">
        <v>2729.7484199436499</v>
      </c>
      <c r="K66" s="4">
        <f t="shared" si="5"/>
        <v>303.30537999373888</v>
      </c>
    </row>
    <row r="67" spans="2:12" x14ac:dyDescent="0.25">
      <c r="D67">
        <v>4</v>
      </c>
      <c r="E67" s="2" t="s">
        <v>23</v>
      </c>
      <c r="F67" s="2" t="s">
        <v>27</v>
      </c>
      <c r="G67" s="2">
        <v>1</v>
      </c>
      <c r="H67" s="3" t="s">
        <v>28</v>
      </c>
      <c r="I67" s="2" t="s">
        <v>29</v>
      </c>
      <c r="J67">
        <v>2732.0430228810301</v>
      </c>
      <c r="K67" s="4">
        <f t="shared" si="5"/>
        <v>303.56033587567003</v>
      </c>
    </row>
    <row r="68" spans="2:12" x14ac:dyDescent="0.25">
      <c r="D68">
        <v>5</v>
      </c>
      <c r="E68" s="2" t="s">
        <v>30</v>
      </c>
      <c r="F68" s="2" t="s">
        <v>24</v>
      </c>
      <c r="G68" s="2">
        <v>0</v>
      </c>
      <c r="H68" s="3" t="s">
        <v>25</v>
      </c>
      <c r="I68" s="2" t="s">
        <v>26</v>
      </c>
      <c r="J68">
        <v>1176.3369879268801</v>
      </c>
      <c r="K68" s="4">
        <f t="shared" si="5"/>
        <v>130.70410976965334</v>
      </c>
    </row>
    <row r="69" spans="2:12" x14ac:dyDescent="0.25">
      <c r="D69">
        <v>6</v>
      </c>
      <c r="E69" s="2" t="s">
        <v>30</v>
      </c>
      <c r="F69" s="2" t="s">
        <v>24</v>
      </c>
      <c r="G69" s="2">
        <v>1</v>
      </c>
      <c r="H69" s="3" t="s">
        <v>25</v>
      </c>
      <c r="I69" s="2" t="s">
        <v>26</v>
      </c>
      <c r="J69">
        <v>1371.1209271074999</v>
      </c>
      <c r="K69" s="4">
        <f t="shared" si="5"/>
        <v>152.34676967861111</v>
      </c>
    </row>
    <row r="70" spans="2:12" x14ac:dyDescent="0.25">
      <c r="D70">
        <v>7</v>
      </c>
      <c r="E70" s="2" t="s">
        <v>30</v>
      </c>
      <c r="F70" s="2" t="s">
        <v>27</v>
      </c>
      <c r="G70" s="2">
        <v>0</v>
      </c>
      <c r="H70" s="3" t="s">
        <v>28</v>
      </c>
      <c r="I70" s="2" t="s">
        <v>29</v>
      </c>
      <c r="J70">
        <v>2907.5463869650798</v>
      </c>
      <c r="K70" s="4">
        <f t="shared" si="5"/>
        <v>323.06070966278662</v>
      </c>
    </row>
    <row r="71" spans="2:12" x14ac:dyDescent="0.25">
      <c r="D71">
        <v>8</v>
      </c>
      <c r="E71" s="2" t="s">
        <v>30</v>
      </c>
      <c r="F71" s="2" t="s">
        <v>27</v>
      </c>
      <c r="G71" s="2">
        <v>1</v>
      </c>
      <c r="H71" s="3" t="s">
        <v>28</v>
      </c>
      <c r="I71" s="2" t="s">
        <v>29</v>
      </c>
      <c r="J71">
        <v>2832.2657034686399</v>
      </c>
      <c r="K71" s="4">
        <f t="shared" si="5"/>
        <v>314.69618927429332</v>
      </c>
    </row>
    <row r="72" spans="2:12" x14ac:dyDescent="0.25">
      <c r="C72" s="5" t="s">
        <v>31</v>
      </c>
      <c r="D72" s="5"/>
      <c r="E72" s="5"/>
      <c r="F72" s="5"/>
      <c r="G72" s="5"/>
      <c r="H72" s="5"/>
      <c r="I72" s="5"/>
      <c r="J72" s="6">
        <f>AVERAGE(J64:J71)</f>
        <v>1983.9709119940599</v>
      </c>
      <c r="K72" s="5">
        <f>AVERAGE(K64:K71)</f>
        <v>220.44121244378445</v>
      </c>
    </row>
    <row r="75" spans="2:12" x14ac:dyDescent="0.25">
      <c r="D75" t="s">
        <v>14</v>
      </c>
      <c r="E75" t="s">
        <v>15</v>
      </c>
      <c r="F75" t="s">
        <v>16</v>
      </c>
      <c r="G75" t="s">
        <v>17</v>
      </c>
      <c r="H75" t="s">
        <v>18</v>
      </c>
      <c r="I75" t="s">
        <v>19</v>
      </c>
      <c r="J75" t="s">
        <v>20</v>
      </c>
      <c r="K75" t="s">
        <v>21</v>
      </c>
      <c r="L75" t="s">
        <v>34</v>
      </c>
    </row>
    <row r="76" spans="2:12" x14ac:dyDescent="0.25">
      <c r="B76" s="2" t="s">
        <v>39</v>
      </c>
      <c r="C76" s="2"/>
      <c r="D76">
        <v>1</v>
      </c>
      <c r="E76" s="2" t="s">
        <v>23</v>
      </c>
      <c r="F76" s="2" t="s">
        <v>24</v>
      </c>
      <c r="G76" s="2">
        <v>0</v>
      </c>
      <c r="H76" s="3" t="s">
        <v>25</v>
      </c>
      <c r="I76" s="2" t="s">
        <v>26</v>
      </c>
      <c r="J76">
        <v>8284.5395167225997</v>
      </c>
      <c r="K76" s="4">
        <f t="shared" ref="K76:K83" si="6">J76/9</f>
        <v>920.50439074695555</v>
      </c>
    </row>
    <row r="77" spans="2:12" x14ac:dyDescent="0.25">
      <c r="B77" s="4" t="s">
        <v>45</v>
      </c>
      <c r="C77" s="4"/>
      <c r="D77">
        <v>2</v>
      </c>
      <c r="E77" s="2" t="s">
        <v>23</v>
      </c>
      <c r="F77" s="2" t="s">
        <v>24</v>
      </c>
      <c r="G77" s="2">
        <v>1</v>
      </c>
      <c r="H77" s="3" t="s">
        <v>25</v>
      </c>
      <c r="I77" s="2" t="s">
        <v>26</v>
      </c>
      <c r="J77">
        <v>8286.6697630115905</v>
      </c>
      <c r="K77" s="4">
        <f t="shared" si="6"/>
        <v>920.74108477906566</v>
      </c>
    </row>
    <row r="78" spans="2:12" x14ac:dyDescent="0.25">
      <c r="D78">
        <v>3</v>
      </c>
      <c r="E78" s="2" t="s">
        <v>23</v>
      </c>
      <c r="F78" s="2" t="s">
        <v>27</v>
      </c>
      <c r="G78" s="2">
        <v>0</v>
      </c>
      <c r="H78" s="3" t="s">
        <v>28</v>
      </c>
      <c r="I78" s="2" t="s">
        <v>29</v>
      </c>
      <c r="J78">
        <v>20514.653055962201</v>
      </c>
      <c r="K78" s="4">
        <f t="shared" si="6"/>
        <v>2279.405895106911</v>
      </c>
    </row>
    <row r="79" spans="2:12" x14ac:dyDescent="0.25">
      <c r="D79">
        <v>4</v>
      </c>
      <c r="E79" s="2" t="s">
        <v>23</v>
      </c>
      <c r="F79" s="2" t="s">
        <v>27</v>
      </c>
      <c r="G79" s="2">
        <v>1</v>
      </c>
      <c r="H79" s="3" t="s">
        <v>28</v>
      </c>
      <c r="I79" s="2" t="s">
        <v>29</v>
      </c>
      <c r="J79">
        <v>19356.952775501599</v>
      </c>
      <c r="K79" s="4">
        <f t="shared" si="6"/>
        <v>2150.7725306112889</v>
      </c>
    </row>
    <row r="80" spans="2:12" x14ac:dyDescent="0.25">
      <c r="D80">
        <v>5</v>
      </c>
      <c r="E80" s="2" t="s">
        <v>30</v>
      </c>
      <c r="F80" s="2" t="s">
        <v>24</v>
      </c>
      <c r="G80" s="2">
        <v>0</v>
      </c>
      <c r="H80" s="3" t="s">
        <v>25</v>
      </c>
      <c r="I80" s="2" t="s">
        <v>26</v>
      </c>
      <c r="J80">
        <v>7969.2371115604601</v>
      </c>
      <c r="K80" s="4">
        <f t="shared" si="6"/>
        <v>885.47079017338444</v>
      </c>
    </row>
    <row r="81" spans="3:11" x14ac:dyDescent="0.25">
      <c r="D81">
        <v>6</v>
      </c>
      <c r="E81" s="2" t="s">
        <v>30</v>
      </c>
      <c r="F81" s="2" t="s">
        <v>24</v>
      </c>
      <c r="G81" s="2">
        <v>1</v>
      </c>
      <c r="H81" s="3" t="s">
        <v>25</v>
      </c>
      <c r="I81" s="2" t="s">
        <v>26</v>
      </c>
      <c r="J81">
        <v>8797.7817817666892</v>
      </c>
      <c r="K81" s="4">
        <f t="shared" si="6"/>
        <v>977.53130908518767</v>
      </c>
    </row>
    <row r="82" spans="3:11" x14ac:dyDescent="0.25">
      <c r="D82">
        <v>7</v>
      </c>
      <c r="E82" s="2" t="s">
        <v>30</v>
      </c>
      <c r="F82" s="2" t="s">
        <v>27</v>
      </c>
      <c r="G82" s="2">
        <v>0</v>
      </c>
      <c r="H82" s="3" t="s">
        <v>28</v>
      </c>
      <c r="I82" s="2" t="s">
        <v>29</v>
      </c>
      <c r="J82">
        <v>19067.978018559501</v>
      </c>
      <c r="K82" s="4">
        <f t="shared" si="6"/>
        <v>2118.6642242843891</v>
      </c>
    </row>
    <row r="83" spans="3:11" x14ac:dyDescent="0.25">
      <c r="D83">
        <v>8</v>
      </c>
      <c r="E83" s="2" t="s">
        <v>30</v>
      </c>
      <c r="F83" s="2" t="s">
        <v>27</v>
      </c>
      <c r="G83" s="2">
        <v>1</v>
      </c>
      <c r="H83" s="3" t="s">
        <v>28</v>
      </c>
      <c r="I83" s="2" t="s">
        <v>29</v>
      </c>
      <c r="J83">
        <v>17127.409797038901</v>
      </c>
      <c r="K83" s="4">
        <f t="shared" si="6"/>
        <v>1903.0455330043224</v>
      </c>
    </row>
    <row r="84" spans="3:11" x14ac:dyDescent="0.25">
      <c r="C84" s="5" t="s">
        <v>31</v>
      </c>
      <c r="D84" s="5"/>
      <c r="E84" s="5"/>
      <c r="F84" s="5"/>
      <c r="G84" s="5"/>
      <c r="H84" s="5"/>
      <c r="I84" s="5"/>
      <c r="J84" s="6">
        <f>AVERAGE(J76:J83)</f>
        <v>13675.652727515444</v>
      </c>
      <c r="K84" s="5">
        <f>AVERAGE(K76:K83)</f>
        <v>1519.516969723938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Errors</vt:lpstr>
      <vt:lpstr>Simulation time</vt:lpstr>
      <vt:lpstr>Sheet3</vt:lpstr>
    </vt:vector>
  </TitlesOfParts>
  <Company>Tampere University of Technology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Simonen Pauli</dc:creator>
  <cp:lastModifiedBy>Simonen Pauli</cp:lastModifiedBy>
  <dcterms:created xsi:type="dcterms:W3CDTF">2013-06-19T13:43:24Z</dcterms:created>
  <dcterms:modified xsi:type="dcterms:W3CDTF">2013-06-20T05:45:50Z</dcterms:modified>
</cp:coreProperties>
</file>