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7" i="1" l="1"/>
  <c r="K7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R102" i="1"/>
  <c r="Q10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Q6" i="1" l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3" i="1"/>
  <c r="Q4" i="1"/>
  <c r="Q5" i="1"/>
  <c r="Q7" i="1"/>
  <c r="Q8" i="1"/>
  <c r="Q9" i="1"/>
  <c r="Q11" i="1"/>
  <c r="Q12" i="1"/>
  <c r="Q13" i="1"/>
  <c r="Q15" i="1"/>
  <c r="Q16" i="1"/>
  <c r="Q17" i="1"/>
  <c r="Q19" i="1"/>
  <c r="Q20" i="1"/>
  <c r="Q21" i="1"/>
  <c r="Q23" i="1"/>
  <c r="Q24" i="1"/>
  <c r="Q25" i="1"/>
  <c r="Q27" i="1"/>
  <c r="Q28" i="1"/>
  <c r="Q29" i="1"/>
  <c r="Q31" i="1"/>
  <c r="Q32" i="1"/>
  <c r="Q33" i="1"/>
  <c r="Q35" i="1"/>
  <c r="Q36" i="1"/>
  <c r="Q37" i="1"/>
  <c r="Q39" i="1"/>
  <c r="Q40" i="1"/>
  <c r="Q41" i="1"/>
  <c r="Q43" i="1"/>
  <c r="Q44" i="1"/>
  <c r="Q45" i="1"/>
  <c r="Q47" i="1"/>
  <c r="Q48" i="1"/>
  <c r="Q49" i="1"/>
  <c r="Q51" i="1"/>
  <c r="Q52" i="1"/>
  <c r="Q53" i="1"/>
  <c r="Q55" i="1"/>
  <c r="Q56" i="1"/>
  <c r="Q57" i="1"/>
  <c r="Q59" i="1"/>
  <c r="Q60" i="1"/>
  <c r="Q61" i="1"/>
  <c r="Q63" i="1"/>
  <c r="Q64" i="1"/>
  <c r="Q65" i="1"/>
  <c r="Q67" i="1"/>
  <c r="Q68" i="1"/>
  <c r="Q69" i="1"/>
  <c r="Q71" i="1"/>
  <c r="Q72" i="1"/>
  <c r="Q73" i="1"/>
  <c r="Q75" i="1"/>
  <c r="Q76" i="1"/>
  <c r="Q77" i="1"/>
  <c r="Q79" i="1"/>
  <c r="Q80" i="1"/>
  <c r="Q81" i="1"/>
  <c r="Q83" i="1"/>
  <c r="Q84" i="1"/>
  <c r="Q85" i="1"/>
  <c r="Q87" i="1"/>
  <c r="Q88" i="1"/>
  <c r="Q89" i="1"/>
  <c r="Q91" i="1"/>
  <c r="Q92" i="1"/>
  <c r="Q93" i="1"/>
  <c r="Q95" i="1"/>
  <c r="Q96" i="1"/>
  <c r="Q97" i="1"/>
  <c r="Q99" i="1"/>
  <c r="Q100" i="1"/>
  <c r="Q101" i="1"/>
  <c r="G3" i="1"/>
  <c r="G4" i="1"/>
  <c r="K3" i="1" s="1"/>
  <c r="L3" i="1" s="1"/>
  <c r="M3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I1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G107" i="1"/>
  <c r="F1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103" i="1" l="1"/>
</calcChain>
</file>

<file path=xl/sharedStrings.xml><?xml version="1.0" encoding="utf-8"?>
<sst xmlns="http://schemas.openxmlformats.org/spreadsheetml/2006/main" count="22" uniqueCount="19">
  <si>
    <t>Tot</t>
  </si>
  <si>
    <t>N</t>
  </si>
  <si>
    <t>Dp</t>
  </si>
  <si>
    <t>N*Dp</t>
  </si>
  <si>
    <t>ln(Dp)</t>
  </si>
  <si>
    <t>N*ln(Dp)</t>
  </si>
  <si>
    <t>Avg</t>
  </si>
  <si>
    <t>Geom_mean</t>
  </si>
  <si>
    <t>N^2</t>
  </si>
  <si>
    <t>tot</t>
  </si>
  <si>
    <t>var^2</t>
  </si>
  <si>
    <t>N*(Dp-geom_mean)^2</t>
  </si>
  <si>
    <t>var</t>
  </si>
  <si>
    <t>sigma</t>
  </si>
  <si>
    <t>dlogDp</t>
  </si>
  <si>
    <t>dN/dlogDp</t>
  </si>
  <si>
    <t>dN/dlogDp^2</t>
  </si>
  <si>
    <t>dN/dlogDp*(Dp-geom_mean)^2</t>
  </si>
  <si>
    <t>sigma^2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</si>
</sst>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07"/>
  <sheetViews>
    <sheetView tabSelected="1" topLeftCell="A76" workbookViewId="0">
      <selection activeCell="L8" sqref="L8"/>
    </sheetView>
  </sheetViews>
  <sheetFormatPr defaultRowHeight="15" x14ac:dyDescent="0.25"/>
  <cols>
    <col min="5" max="5" width="12" bestFit="1" customWidth="1"/>
    <col min="7" max="7" width="14.5703125" customWidth="1"/>
    <col min="12" max="13" width="12" bestFit="1" customWidth="1"/>
    <col min="18" max="18" width="12.28515625" customWidth="1"/>
    <col min="19" max="19" width="30.140625" customWidth="1"/>
  </cols>
  <sheetData>
    <row r="2" spans="2:108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11</v>
      </c>
      <c r="I2" t="s">
        <v>8</v>
      </c>
      <c r="K2" t="s">
        <v>10</v>
      </c>
      <c r="L2" t="s">
        <v>12</v>
      </c>
      <c r="M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10</v>
      </c>
    </row>
    <row r="3" spans="2:108" x14ac:dyDescent="0.25">
      <c r="B3" s="1">
        <v>5.4913370408341199E-6</v>
      </c>
      <c r="C3" s="1">
        <v>1E-10</v>
      </c>
      <c r="D3" s="1">
        <f t="shared" ref="D3:D34" si="0">B3*C3</f>
        <v>5.49133704083412E-16</v>
      </c>
      <c r="E3">
        <f t="shared" ref="E3:E34" si="1">LN(C3)</f>
        <v>-23.025850929940457</v>
      </c>
      <c r="F3" s="1">
        <f t="shared" ref="F3:F34" si="2">B3*E3</f>
        <v>-1.2644270810830679E-4</v>
      </c>
      <c r="G3" s="1">
        <f t="shared" ref="G3:G34" si="3">B3*(C3-0.000000003)^2</f>
        <v>4.6182144513414941E-23</v>
      </c>
      <c r="I3" s="1">
        <f t="shared" ref="I3:I34" si="4">B3^2</f>
        <v>3.0154782496036828E-11</v>
      </c>
      <c r="K3" s="1">
        <f>B103/(B103^2-I103)*SUM(G3:G102)</f>
        <v>3.1794729627936497E-18</v>
      </c>
      <c r="L3">
        <f>SQRT(K3)</f>
        <v>1.7831076699946219E-9</v>
      </c>
      <c r="M3">
        <f>SQRT(L3)</f>
        <v>4.2226859580066121E-5</v>
      </c>
      <c r="O3" s="1"/>
      <c r="P3">
        <f t="shared" ref="P3:P34" si="5">LOG10(C4/C3)</f>
        <v>4.0404040404037958E-2</v>
      </c>
      <c r="Q3" s="1">
        <f t="shared" ref="Q3:Q34" si="6">B3/P3</f>
        <v>1.359105917606527E-4</v>
      </c>
      <c r="R3" s="1">
        <f t="shared" ref="R3:R34" si="7">Q3^2</f>
        <v>1.8471688952730799E-8</v>
      </c>
      <c r="S3" s="1">
        <f t="shared" ref="S3:S34" si="8">Q3*(C3-0.000000003)^2</f>
        <v>1.1430080767070892E-21</v>
      </c>
      <c r="T3" s="1">
        <f>Q102/(Q102^2-R102)*SUM(S3:S101)</f>
        <v>3.17947296279365E-18</v>
      </c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2:108" x14ac:dyDescent="0.25">
      <c r="B4" s="1">
        <v>2.0730436715174999E-5</v>
      </c>
      <c r="C4" s="1">
        <v>1.09749876549305E-10</v>
      </c>
      <c r="D4" s="1">
        <f t="shared" si="0"/>
        <v>2.2751628703036361E-15</v>
      </c>
      <c r="E4">
        <f t="shared" si="1"/>
        <v>-22.932817188809391</v>
      </c>
      <c r="F4" s="1">
        <f t="shared" si="2"/>
        <v>-4.754073154332905E-4</v>
      </c>
      <c r="G4" s="1">
        <f t="shared" si="3"/>
        <v>1.7317265205889853E-22</v>
      </c>
      <c r="I4" s="1">
        <f t="shared" si="4"/>
        <v>4.2975100640187558E-10</v>
      </c>
      <c r="J4" s="1"/>
      <c r="K4" s="1"/>
      <c r="L4" s="1"/>
      <c r="M4" s="1"/>
      <c r="N4" s="1"/>
      <c r="O4" s="1"/>
      <c r="P4" s="1">
        <f t="shared" si="5"/>
        <v>4.0404040404041996E-2</v>
      </c>
      <c r="Q4" s="1">
        <f t="shared" si="6"/>
        <v>5.1307830870056103E-4</v>
      </c>
      <c r="R4" s="1">
        <f t="shared" si="7"/>
        <v>2.6324935085902821E-7</v>
      </c>
      <c r="S4" s="1">
        <f t="shared" si="8"/>
        <v>4.2860231384575702E-21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spans="2:108" x14ac:dyDescent="0.25">
      <c r="B5" s="1">
        <v>7.9007431546102602E-5</v>
      </c>
      <c r="C5" s="1">
        <v>1.20450354025878E-10</v>
      </c>
      <c r="D5" s="1">
        <f t="shared" si="0"/>
        <v>9.5164731004033801E-15</v>
      </c>
      <c r="E5">
        <f t="shared" si="1"/>
        <v>-22.839783447678315</v>
      </c>
      <c r="F5" s="1">
        <f t="shared" si="2"/>
        <v>-1.8045126272702517E-3</v>
      </c>
      <c r="G5" s="1">
        <f t="shared" si="3"/>
        <v>6.5511430786652434E-22</v>
      </c>
      <c r="I5" s="1">
        <f t="shared" si="4"/>
        <v>6.2421742395120884E-9</v>
      </c>
      <c r="O5" s="1"/>
      <c r="P5">
        <f t="shared" si="5"/>
        <v>4.0404040404041469E-2</v>
      </c>
      <c r="Q5" s="1">
        <f t="shared" si="6"/>
        <v>1.9554339307659881E-3</v>
      </c>
      <c r="R5" s="1">
        <f t="shared" si="7"/>
        <v>3.8237218575909227E-6</v>
      </c>
      <c r="S5" s="1">
        <f t="shared" si="8"/>
        <v>1.6214079119696052E-20</v>
      </c>
    </row>
    <row r="6" spans="2:108" x14ac:dyDescent="0.25">
      <c r="B6">
        <v>2.8983682061899102E-4</v>
      </c>
      <c r="C6" s="1">
        <v>1.3219411484660299E-10</v>
      </c>
      <c r="D6" s="1">
        <f t="shared" si="0"/>
        <v>3.831472195168117E-14</v>
      </c>
      <c r="E6">
        <f t="shared" si="1"/>
        <v>-22.746749706547238</v>
      </c>
      <c r="F6" s="1">
        <f t="shared" si="2"/>
        <v>-6.5928456143616188E-3</v>
      </c>
      <c r="G6" s="1">
        <f t="shared" si="3"/>
        <v>2.3837080346148286E-21</v>
      </c>
      <c r="I6" s="1">
        <f t="shared" si="4"/>
        <v>8.4005382586525184E-8</v>
      </c>
      <c r="K6" t="s">
        <v>18</v>
      </c>
      <c r="L6" t="s">
        <v>13</v>
      </c>
      <c r="O6" s="1"/>
      <c r="P6">
        <f t="shared" si="5"/>
        <v>4.0404040404040241E-2</v>
      </c>
      <c r="Q6" s="1">
        <f t="shared" si="6"/>
        <v>7.1734613103200569E-3</v>
      </c>
      <c r="R6" s="1">
        <f t="shared" si="7"/>
        <v>5.1458547170658745E-5</v>
      </c>
      <c r="S6" s="1">
        <f t="shared" si="8"/>
        <v>5.899677385671725E-20</v>
      </c>
    </row>
    <row r="7" spans="2:108" x14ac:dyDescent="0.25">
      <c r="B7">
        <v>1.0234468453759499E-3</v>
      </c>
      <c r="C7" s="1">
        <v>1.4508287784959401E-10</v>
      </c>
      <c r="D7" s="1">
        <f t="shared" si="0"/>
        <v>1.4848461365323127E-13</v>
      </c>
      <c r="E7">
        <f t="shared" si="1"/>
        <v>-22.653715965416165</v>
      </c>
      <c r="F7" s="1">
        <f t="shared" si="2"/>
        <v>-2.3184874140847966E-2</v>
      </c>
      <c r="G7" s="1">
        <f t="shared" si="3"/>
        <v>8.3416565015293568E-21</v>
      </c>
      <c r="I7" s="1">
        <f t="shared" si="4"/>
        <v>1.0474434453099836E-6</v>
      </c>
      <c r="K7" s="1">
        <f>SUM(G3:G102)/B103</f>
        <v>3.004258428586435E-18</v>
      </c>
      <c r="L7">
        <f>SQRT(K7)</f>
        <v>1.733279674082182E-9</v>
      </c>
      <c r="O7" s="1"/>
      <c r="P7">
        <f t="shared" si="5"/>
        <v>4.0404040404039623E-2</v>
      </c>
      <c r="Q7" s="1">
        <f t="shared" si="6"/>
        <v>2.5330309423055249E-2</v>
      </c>
      <c r="R7" s="1">
        <f t="shared" si="7"/>
        <v>6.4162457546772158E-4</v>
      </c>
      <c r="S7" s="1">
        <f t="shared" si="8"/>
        <v>2.0645599841285558E-19</v>
      </c>
    </row>
    <row r="8" spans="2:108" x14ac:dyDescent="0.25">
      <c r="B8">
        <v>3.47858922589517E-3</v>
      </c>
      <c r="C8" s="1">
        <v>1.59228279334109E-10</v>
      </c>
      <c r="D8" s="1">
        <f t="shared" si="0"/>
        <v>5.5388977694945816E-13</v>
      </c>
      <c r="E8">
        <f t="shared" si="1"/>
        <v>-22.560682224285095</v>
      </c>
      <c r="F8" s="1">
        <f t="shared" si="2"/>
        <v>-7.8479346114242815E-2</v>
      </c>
      <c r="G8" s="1">
        <f t="shared" si="3"/>
        <v>2.8072159287484195E-20</v>
      </c>
      <c r="I8" s="1">
        <f t="shared" si="4"/>
        <v>1.2100583002513957E-5</v>
      </c>
      <c r="O8" s="1"/>
      <c r="P8">
        <f t="shared" si="5"/>
        <v>4.0404040404040061E-2</v>
      </c>
      <c r="Q8" s="1">
        <f t="shared" si="6"/>
        <v>8.6095083340906195E-2</v>
      </c>
      <c r="R8" s="1">
        <f t="shared" si="7"/>
        <v>7.412363375477583E-3</v>
      </c>
      <c r="S8" s="1">
        <f t="shared" si="8"/>
        <v>6.9478594236523982E-19</v>
      </c>
    </row>
    <row r="9" spans="2:108" x14ac:dyDescent="0.25">
      <c r="B9">
        <v>1.13806514987785E-2</v>
      </c>
      <c r="C9" s="1">
        <v>1.7475284000076799E-10</v>
      </c>
      <c r="D9" s="1">
        <f t="shared" si="0"/>
        <v>1.9888011704705395E-12</v>
      </c>
      <c r="E9">
        <f t="shared" si="1"/>
        <v>-22.467648483154022</v>
      </c>
      <c r="F9" s="1">
        <f t="shared" si="2"/>
        <v>-0.25569647738383533</v>
      </c>
      <c r="G9" s="1">
        <f t="shared" si="3"/>
        <v>9.0840605118919849E-20</v>
      </c>
      <c r="I9" s="1">
        <f t="shared" si="4"/>
        <v>1.295192285366493E-4</v>
      </c>
      <c r="O9" s="1"/>
      <c r="P9">
        <f t="shared" si="5"/>
        <v>4.040404040403945E-2</v>
      </c>
      <c r="Q9" s="1">
        <f t="shared" si="6"/>
        <v>0.2816711245947745</v>
      </c>
      <c r="R9" s="1">
        <f t="shared" si="7"/>
        <v>7.9338622430484979E-2</v>
      </c>
      <c r="S9" s="1">
        <f t="shared" si="8"/>
        <v>2.2483049766933192E-18</v>
      </c>
    </row>
    <row r="10" spans="2:108" x14ac:dyDescent="0.25">
      <c r="B10">
        <v>3.58391105278048E-2</v>
      </c>
      <c r="C10" s="1">
        <v>1.9179102616724801E-10</v>
      </c>
      <c r="D10" s="1">
        <f t="shared" si="0"/>
        <v>6.8736197850491041E-12</v>
      </c>
      <c r="E10">
        <f t="shared" si="1"/>
        <v>-22.374614742022953</v>
      </c>
      <c r="F10" s="1">
        <f t="shared" si="2"/>
        <v>-0.80188629075641127</v>
      </c>
      <c r="G10" s="1">
        <f t="shared" si="3"/>
        <v>2.8262857463200666E-19</v>
      </c>
      <c r="I10" s="1">
        <f t="shared" si="4"/>
        <v>1.2844418434242088E-3</v>
      </c>
      <c r="O10" s="1"/>
      <c r="P10">
        <f t="shared" si="5"/>
        <v>4.040404040404226E-2</v>
      </c>
      <c r="Q10" s="1">
        <f t="shared" si="6"/>
        <v>0.88701798556312805</v>
      </c>
      <c r="R10" s="1">
        <f t="shared" si="7"/>
        <v>0.78680090671246961</v>
      </c>
      <c r="S10" s="1">
        <f t="shared" si="8"/>
        <v>6.9950572221418427E-18</v>
      </c>
    </row>
    <row r="11" spans="2:108" x14ac:dyDescent="0.25">
      <c r="B11">
        <v>0.108635918818831</v>
      </c>
      <c r="C11" s="1">
        <v>2.1049041445120201E-10</v>
      </c>
      <c r="D11" s="1">
        <f t="shared" si="0"/>
        <v>2.2866819576462873E-11</v>
      </c>
      <c r="E11">
        <f t="shared" si="1"/>
        <v>-22.281581000891876</v>
      </c>
      <c r="F11" s="1">
        <f t="shared" si="2"/>
        <v>-2.4205800247680971</v>
      </c>
      <c r="G11" s="1">
        <f t="shared" si="3"/>
        <v>8.453355982405322E-19</v>
      </c>
      <c r="I11" s="1">
        <f t="shared" si="4"/>
        <v>1.180176285761164E-2</v>
      </c>
      <c r="O11" s="1"/>
      <c r="P11">
        <f t="shared" si="5"/>
        <v>4.0404040404040505E-2</v>
      </c>
      <c r="Q11" s="1">
        <f t="shared" si="6"/>
        <v>2.6887389907660606</v>
      </c>
      <c r="R11" s="1">
        <f t="shared" si="7"/>
        <v>7.2293173604656937</v>
      </c>
      <c r="S11" s="1">
        <f t="shared" si="8"/>
        <v>2.0922056056453121E-17</v>
      </c>
    </row>
    <row r="12" spans="2:108" x14ac:dyDescent="0.25">
      <c r="B12">
        <v>0.31696826476567602</v>
      </c>
      <c r="C12" s="1">
        <v>2.3101297000831599E-10</v>
      </c>
      <c r="D12" s="1">
        <f t="shared" si="0"/>
        <v>7.3223780241901078E-11</v>
      </c>
      <c r="E12">
        <f t="shared" si="1"/>
        <v>-22.188547259760803</v>
      </c>
      <c r="F12" s="1">
        <f t="shared" si="2"/>
        <v>-7.0330653225975777</v>
      </c>
      <c r="G12" s="1">
        <f t="shared" si="3"/>
        <v>2.4302873443885957E-18</v>
      </c>
      <c r="I12" s="1">
        <f t="shared" si="4"/>
        <v>0.10046888086856369</v>
      </c>
      <c r="O12" s="1"/>
      <c r="P12">
        <f t="shared" si="5"/>
        <v>4.0404040404041823E-2</v>
      </c>
      <c r="Q12" s="1">
        <f t="shared" si="6"/>
        <v>7.8449645529502057</v>
      </c>
      <c r="R12" s="1">
        <f t="shared" si="7"/>
        <v>61.543468837045218</v>
      </c>
      <c r="S12" s="1">
        <f t="shared" si="8"/>
        <v>6.0149611773615631E-17</v>
      </c>
    </row>
    <row r="13" spans="2:108" x14ac:dyDescent="0.25">
      <c r="B13">
        <v>0.89019314147318496</v>
      </c>
      <c r="C13" s="1">
        <v>2.53536449397012E-10</v>
      </c>
      <c r="D13" s="1">
        <f t="shared" si="0"/>
        <v>2.256964083666833E-10</v>
      </c>
      <c r="E13">
        <f t="shared" si="1"/>
        <v>-22.09551351862973</v>
      </c>
      <c r="F13" s="1">
        <f t="shared" si="2"/>
        <v>-19.669274591612226</v>
      </c>
      <c r="G13" s="1">
        <f t="shared" si="3"/>
        <v>6.7147820890775134E-18</v>
      </c>
      <c r="I13" s="1">
        <f t="shared" si="4"/>
        <v>0.79244382912589784</v>
      </c>
      <c r="O13" s="1"/>
      <c r="P13">
        <f t="shared" si="5"/>
        <v>4.0404040404039887E-2</v>
      </c>
      <c r="Q13" s="1">
        <f t="shared" si="6"/>
        <v>22.032280251461611</v>
      </c>
      <c r="R13" s="1">
        <f t="shared" si="7"/>
        <v>485.42137307894529</v>
      </c>
      <c r="S13" s="1">
        <f t="shared" si="8"/>
        <v>1.661908567046706E-16</v>
      </c>
    </row>
    <row r="14" spans="2:108" x14ac:dyDescent="0.25">
      <c r="B14">
        <v>2.4064609941561801</v>
      </c>
      <c r="C14" s="1">
        <v>2.7825594022071302E-10</v>
      </c>
      <c r="D14" s="1">
        <f t="shared" si="0"/>
        <v>6.6961206653339963E-10</v>
      </c>
      <c r="E14">
        <f t="shared" si="1"/>
        <v>-22.002479777498657</v>
      </c>
      <c r="F14" s="1">
        <f t="shared" si="2"/>
        <v>-52.948109359260663</v>
      </c>
      <c r="G14" s="1">
        <f t="shared" si="3"/>
        <v>1.7826800083361611E-17</v>
      </c>
      <c r="I14" s="1">
        <f t="shared" si="4"/>
        <v>5.7910545163951506</v>
      </c>
      <c r="O14" s="1"/>
      <c r="P14">
        <f t="shared" si="5"/>
        <v>4.0404040404038749E-2</v>
      </c>
      <c r="Q14" s="1">
        <f t="shared" si="6"/>
        <v>59.559909605367899</v>
      </c>
      <c r="R14" s="1">
        <f t="shared" si="7"/>
        <v>3547.3828321995952</v>
      </c>
      <c r="S14" s="1">
        <f t="shared" si="8"/>
        <v>4.4121330206321794E-16</v>
      </c>
    </row>
    <row r="15" spans="2:108" x14ac:dyDescent="0.25">
      <c r="B15">
        <v>6.2618048780840896</v>
      </c>
      <c r="C15" s="1">
        <v>3.05385550883341E-10</v>
      </c>
      <c r="D15" s="1">
        <f t="shared" si="0"/>
        <v>1.9122647322177018E-9</v>
      </c>
      <c r="E15">
        <f t="shared" si="1"/>
        <v>-21.909446036367587</v>
      </c>
      <c r="F15" s="1">
        <f t="shared" si="2"/>
        <v>-137.19267606664667</v>
      </c>
      <c r="G15" s="1">
        <f t="shared" si="3"/>
        <v>4.5466633528133688E-17</v>
      </c>
      <c r="I15" s="1">
        <f t="shared" si="4"/>
        <v>39.210200331197697</v>
      </c>
      <c r="O15" s="1"/>
      <c r="P15">
        <f t="shared" si="5"/>
        <v>4.040404040404217E-2</v>
      </c>
      <c r="Q15" s="1">
        <f t="shared" si="6"/>
        <v>154.97967073257445</v>
      </c>
      <c r="R15" s="1">
        <f t="shared" si="7"/>
        <v>24018.698340377192</v>
      </c>
      <c r="S15" s="1">
        <f t="shared" si="8"/>
        <v>1.1252991798212596E-15</v>
      </c>
    </row>
    <row r="16" spans="2:108" x14ac:dyDescent="0.25">
      <c r="B16">
        <v>15.6836216060954</v>
      </c>
      <c r="C16" s="1">
        <v>3.35160265093885E-10</v>
      </c>
      <c r="D16" s="1">
        <f t="shared" si="0"/>
        <v>5.2565267751311169E-9</v>
      </c>
      <c r="E16">
        <f t="shared" si="1"/>
        <v>-21.81641229523651</v>
      </c>
      <c r="F16" s="1">
        <f t="shared" si="2"/>
        <v>-342.16035524105666</v>
      </c>
      <c r="G16" s="1">
        <f t="shared" si="3"/>
        <v>1.1137521271149794E-16</v>
      </c>
      <c r="I16" s="1">
        <f t="shared" si="4"/>
        <v>245.97598668318247</v>
      </c>
      <c r="O16" s="1"/>
      <c r="P16">
        <f t="shared" si="5"/>
        <v>4.0404040404039013E-2</v>
      </c>
      <c r="Q16" s="1">
        <f t="shared" si="6"/>
        <v>388.16963475087454</v>
      </c>
      <c r="R16" s="1">
        <f t="shared" si="7"/>
        <v>150675.66534262736</v>
      </c>
      <c r="S16" s="1">
        <f t="shared" si="8"/>
        <v>2.7565365146096691E-15</v>
      </c>
    </row>
    <row r="17" spans="2:19" x14ac:dyDescent="0.25">
      <c r="B17">
        <v>37.811099117188299</v>
      </c>
      <c r="C17" s="1">
        <v>3.6783797718286302E-10</v>
      </c>
      <c r="D17" s="1">
        <f t="shared" si="0"/>
        <v>1.3908358214327281E-8</v>
      </c>
      <c r="E17">
        <f t="shared" si="1"/>
        <v>-21.723378554105441</v>
      </c>
      <c r="F17" s="1">
        <f t="shared" si="2"/>
        <v>-821.38481966948348</v>
      </c>
      <c r="G17" s="1">
        <f t="shared" si="3"/>
        <v>2.619657651202238E-16</v>
      </c>
      <c r="I17" s="1">
        <f t="shared" si="4"/>
        <v>1429.6792164498377</v>
      </c>
      <c r="O17" s="1"/>
      <c r="P17">
        <f t="shared" si="5"/>
        <v>4.0404040404040324E-2</v>
      </c>
      <c r="Q17" s="1">
        <f t="shared" si="6"/>
        <v>935.82470315041223</v>
      </c>
      <c r="R17" s="1">
        <f t="shared" si="7"/>
        <v>875767.87502655713</v>
      </c>
      <c r="S17" s="1">
        <f t="shared" si="8"/>
        <v>6.4836526867255511E-15</v>
      </c>
    </row>
    <row r="18" spans="2:19" x14ac:dyDescent="0.25">
      <c r="B18">
        <v>87.744190018957994</v>
      </c>
      <c r="C18" s="1">
        <v>4.0370172585965499E-10</v>
      </c>
      <c r="D18" s="1">
        <f t="shared" si="0"/>
        <v>3.5422480944810856E-8</v>
      </c>
      <c r="E18">
        <f t="shared" si="1"/>
        <v>-21.630344812974371</v>
      </c>
      <c r="F18" s="1">
        <f t="shared" si="2"/>
        <v>-1897.9370854452056</v>
      </c>
      <c r="G18" s="1">
        <f t="shared" si="3"/>
        <v>5.9146294119340782E-16</v>
      </c>
      <c r="I18" s="1">
        <f t="shared" si="4"/>
        <v>7699.0428820830075</v>
      </c>
      <c r="O18" s="1"/>
      <c r="P18">
        <f t="shared" si="5"/>
        <v>4.0404040404041906E-2</v>
      </c>
      <c r="Q18" s="1">
        <f t="shared" si="6"/>
        <v>2171.6687029691298</v>
      </c>
      <c r="R18" s="1">
        <f t="shared" si="7"/>
        <v>4716144.9554556226</v>
      </c>
      <c r="S18" s="1">
        <f t="shared" si="8"/>
        <v>1.4638707794536299E-14</v>
      </c>
    </row>
    <row r="19" spans="2:19" x14ac:dyDescent="0.25">
      <c r="B19">
        <v>195.99435264268499</v>
      </c>
      <c r="C19" s="1">
        <v>4.4306214575838903E-10</v>
      </c>
      <c r="D19" s="1">
        <f t="shared" si="0"/>
        <v>8.6837678438394392E-8</v>
      </c>
      <c r="E19">
        <f t="shared" si="1"/>
        <v>-21.537311071843295</v>
      </c>
      <c r="F19" s="1">
        <f t="shared" si="2"/>
        <v>-4221.1913411900587</v>
      </c>
      <c r="G19" s="1">
        <f t="shared" si="3"/>
        <v>1.2813975912953906E-15</v>
      </c>
      <c r="I19" s="1">
        <f t="shared" si="4"/>
        <v>38413.786267825162</v>
      </c>
      <c r="O19" s="1"/>
      <c r="P19">
        <f t="shared" si="5"/>
        <v>4.0404040404039096E-2</v>
      </c>
      <c r="Q19" s="1">
        <f t="shared" si="6"/>
        <v>4850.8602279066108</v>
      </c>
      <c r="R19" s="1">
        <f t="shared" si="7"/>
        <v>23530844.950686175</v>
      </c>
      <c r="S19" s="1">
        <f t="shared" si="8"/>
        <v>3.1714590384561946E-14</v>
      </c>
    </row>
    <row r="20" spans="2:19" x14ac:dyDescent="0.25">
      <c r="B20">
        <v>421.40032627594098</v>
      </c>
      <c r="C20" s="1">
        <v>4.8626015800653497E-10</v>
      </c>
      <c r="D20" s="1">
        <f t="shared" si="0"/>
        <v>2.0491018923894444E-7</v>
      </c>
      <c r="E20">
        <f t="shared" si="1"/>
        <v>-21.444277330712225</v>
      </c>
      <c r="F20" s="1">
        <f t="shared" si="2"/>
        <v>-9036.625463913897</v>
      </c>
      <c r="G20" s="1">
        <f t="shared" si="3"/>
        <v>2.6627814620462799E-15</v>
      </c>
      <c r="I20" s="1">
        <f t="shared" si="4"/>
        <v>177578.23498546952</v>
      </c>
      <c r="O20" s="1"/>
      <c r="P20">
        <f t="shared" si="5"/>
        <v>4.0404040404039977E-2</v>
      </c>
      <c r="Q20" s="1">
        <f t="shared" si="6"/>
        <v>10429.658075329649</v>
      </c>
      <c r="R20" s="1">
        <f t="shared" si="7"/>
        <v>108777767.56828897</v>
      </c>
      <c r="S20" s="1">
        <f t="shared" si="8"/>
        <v>6.5903841185646119E-14</v>
      </c>
    </row>
    <row r="21" spans="2:19" x14ac:dyDescent="0.25">
      <c r="B21">
        <v>872.11207249102995</v>
      </c>
      <c r="C21" s="1">
        <v>5.3366992312062999E-10</v>
      </c>
      <c r="D21" s="1">
        <f t="shared" si="0"/>
        <v>4.6541998267886126E-7</v>
      </c>
      <c r="E21">
        <f t="shared" si="1"/>
        <v>-21.351243589581152</v>
      </c>
      <c r="F21" s="1">
        <f t="shared" si="2"/>
        <v>-18620.677297170438</v>
      </c>
      <c r="G21" s="1">
        <f t="shared" si="3"/>
        <v>5.3048694027211361E-15</v>
      </c>
      <c r="I21" s="1">
        <f t="shared" si="4"/>
        <v>760579.46698459948</v>
      </c>
      <c r="O21" s="1"/>
      <c r="P21">
        <f t="shared" si="5"/>
        <v>4.0404040404041469E-2</v>
      </c>
      <c r="Q21" s="1">
        <f t="shared" si="6"/>
        <v>21584.773794152421</v>
      </c>
      <c r="R21" s="1">
        <f t="shared" si="7"/>
        <v>465902459.7447291</v>
      </c>
      <c r="S21" s="1">
        <f t="shared" si="8"/>
        <v>1.3129551771734464E-13</v>
      </c>
    </row>
    <row r="22" spans="2:19" x14ac:dyDescent="0.25">
      <c r="B22">
        <v>1737.30412332525</v>
      </c>
      <c r="C22" s="1">
        <v>5.8570208180566705E-10</v>
      </c>
      <c r="D22" s="1">
        <f t="shared" si="0"/>
        <v>1.0175426417611681E-6</v>
      </c>
      <c r="E22">
        <f t="shared" si="1"/>
        <v>-21.258209848450079</v>
      </c>
      <c r="F22" s="1">
        <f t="shared" si="2"/>
        <v>-36931.975624225757</v>
      </c>
      <c r="G22" s="1">
        <f t="shared" si="3"/>
        <v>1.0126458102965796E-14</v>
      </c>
      <c r="I22" s="1">
        <f t="shared" si="4"/>
        <v>3018225.6169229154</v>
      </c>
      <c r="O22" s="1"/>
      <c r="P22">
        <f t="shared" si="5"/>
        <v>4.0404040404040061E-2</v>
      </c>
      <c r="Q22" s="1">
        <f t="shared" si="6"/>
        <v>42998.277052300306</v>
      </c>
      <c r="R22" s="1">
        <f t="shared" si="7"/>
        <v>1848851829.4663751</v>
      </c>
      <c r="S22" s="1">
        <f t="shared" si="8"/>
        <v>2.5062983804840557E-13</v>
      </c>
    </row>
    <row r="23" spans="2:19" x14ac:dyDescent="0.25">
      <c r="B23">
        <v>3331.2369388437801</v>
      </c>
      <c r="C23" s="1">
        <v>6.4280731172843203E-10</v>
      </c>
      <c r="D23" s="1">
        <f t="shared" si="0"/>
        <v>2.1413434613886214E-6</v>
      </c>
      <c r="E23">
        <f t="shared" si="1"/>
        <v>-21.165176107319006</v>
      </c>
      <c r="F23" s="1">
        <f t="shared" si="2"/>
        <v>-70506.216465834877</v>
      </c>
      <c r="G23" s="1">
        <f t="shared" si="3"/>
        <v>1.850954291516477E-14</v>
      </c>
      <c r="I23" s="1">
        <f t="shared" si="4"/>
        <v>11097139.542717278</v>
      </c>
      <c r="O23" s="1"/>
      <c r="P23">
        <f t="shared" si="5"/>
        <v>4.0404040404039623E-2</v>
      </c>
      <c r="Q23" s="1">
        <f t="shared" si="6"/>
        <v>82448.114236385154</v>
      </c>
      <c r="R23" s="1">
        <f t="shared" si="7"/>
        <v>6797691541.1360159</v>
      </c>
      <c r="S23" s="1">
        <f t="shared" si="8"/>
        <v>4.5811118715033689E-13</v>
      </c>
    </row>
    <row r="24" spans="2:19" x14ac:dyDescent="0.25">
      <c r="B24">
        <v>6148.3887312530696</v>
      </c>
      <c r="C24" s="1">
        <v>7.0548023107186304E-10</v>
      </c>
      <c r="D24" s="1">
        <f t="shared" si="0"/>
        <v>4.3375667028440543E-6</v>
      </c>
      <c r="E24">
        <f t="shared" si="1"/>
        <v>-21.072142366187936</v>
      </c>
      <c r="F24" s="1">
        <f t="shared" si="2"/>
        <v>-129559.7226676303</v>
      </c>
      <c r="G24" s="1">
        <f t="shared" si="3"/>
        <v>3.2370165924025343E-14</v>
      </c>
      <c r="I24" s="1">
        <f t="shared" si="4"/>
        <v>37802683.990599729</v>
      </c>
      <c r="O24" s="1"/>
      <c r="P24">
        <f t="shared" si="5"/>
        <v>4.0404040404041733E-2</v>
      </c>
      <c r="Q24" s="1">
        <f t="shared" si="6"/>
        <v>152172.62109850848</v>
      </c>
      <c r="R24" s="1">
        <f t="shared" si="7"/>
        <v>23156506611.990227</v>
      </c>
      <c r="S24" s="1">
        <f t="shared" si="8"/>
        <v>8.0116160661960091E-13</v>
      </c>
    </row>
    <row r="25" spans="2:19" x14ac:dyDescent="0.25">
      <c r="B25">
        <v>10923.032690439701</v>
      </c>
      <c r="C25" s="1">
        <v>7.7426368268112804E-10</v>
      </c>
      <c r="D25" s="1">
        <f t="shared" si="0"/>
        <v>8.4573075169461935E-6</v>
      </c>
      <c r="E25">
        <f t="shared" si="1"/>
        <v>-20.97910862505686</v>
      </c>
      <c r="F25" s="1">
        <f t="shared" si="2"/>
        <v>-229155.48932778157</v>
      </c>
      <c r="G25" s="1">
        <f t="shared" si="3"/>
        <v>5.411163517591769E-14</v>
      </c>
      <c r="I25" s="1">
        <f t="shared" si="4"/>
        <v>119312643.15641436</v>
      </c>
      <c r="O25" s="1"/>
      <c r="P25">
        <f t="shared" si="5"/>
        <v>4.0404040404039714E-2</v>
      </c>
      <c r="Q25" s="1">
        <f t="shared" si="6"/>
        <v>270345.05908838724</v>
      </c>
      <c r="R25" s="1">
        <f t="shared" si="7"/>
        <v>73086450973.503586</v>
      </c>
      <c r="S25" s="1">
        <f t="shared" si="8"/>
        <v>1.339262970603986E-12</v>
      </c>
    </row>
    <row r="26" spans="2:19" x14ac:dyDescent="0.25">
      <c r="B26">
        <v>18678.898838978199</v>
      </c>
      <c r="C26" s="1">
        <v>8.4975343590864403E-10</v>
      </c>
      <c r="D26" s="1">
        <f t="shared" si="0"/>
        <v>1.5872458467411706E-5</v>
      </c>
      <c r="E26">
        <f t="shared" si="1"/>
        <v>-20.88607488392579</v>
      </c>
      <c r="F26" s="1">
        <f t="shared" si="2"/>
        <v>-390128.87990017317</v>
      </c>
      <c r="G26" s="1">
        <f t="shared" si="3"/>
        <v>8.6363014865333912E-14</v>
      </c>
      <c r="I26" s="1">
        <f t="shared" si="4"/>
        <v>348901261.83678108</v>
      </c>
      <c r="O26" s="1"/>
      <c r="P26">
        <f t="shared" si="5"/>
        <v>4.0404040404039714E-2</v>
      </c>
      <c r="Q26" s="1">
        <f t="shared" si="6"/>
        <v>462302.7462647183</v>
      </c>
      <c r="R26" s="1">
        <f t="shared" si="7"/>
        <v>213723829203.90051</v>
      </c>
      <c r="S26" s="1">
        <f t="shared" si="8"/>
        <v>2.1374846179170509E-12</v>
      </c>
    </row>
    <row r="27" spans="2:19" x14ac:dyDescent="0.25">
      <c r="B27">
        <v>30745.773811428</v>
      </c>
      <c r="C27" s="1">
        <v>9.3260334688321809E-10</v>
      </c>
      <c r="D27" s="1">
        <f t="shared" si="0"/>
        <v>2.867361155905215E-5</v>
      </c>
      <c r="E27">
        <f t="shared" si="1"/>
        <v>-20.793041142794717</v>
      </c>
      <c r="F27" s="1">
        <f t="shared" si="2"/>
        <v>-639298.13982808276</v>
      </c>
      <c r="G27" s="1">
        <f t="shared" si="3"/>
        <v>1.3141140105574049E-13</v>
      </c>
      <c r="I27" s="1">
        <f t="shared" si="4"/>
        <v>945302607.26349187</v>
      </c>
      <c r="O27" s="1"/>
      <c r="P27">
        <f t="shared" si="5"/>
        <v>4.0404040404042878E-2</v>
      </c>
      <c r="Q27" s="1">
        <f t="shared" si="6"/>
        <v>760957.9018327964</v>
      </c>
      <c r="R27" s="1">
        <f t="shared" si="7"/>
        <v>579056928361.77185</v>
      </c>
      <c r="S27" s="1">
        <f t="shared" si="8"/>
        <v>3.252432176129378E-12</v>
      </c>
    </row>
    <row r="28" spans="2:19" x14ac:dyDescent="0.25">
      <c r="B28">
        <v>48713.093133847899</v>
      </c>
      <c r="C28" s="1">
        <v>1.02353102189903E-9</v>
      </c>
      <c r="D28" s="1">
        <f t="shared" si="0"/>
        <v>4.9859361995149959E-5</v>
      </c>
      <c r="E28">
        <f t="shared" si="1"/>
        <v>-20.70000740166364</v>
      </c>
      <c r="F28" s="1">
        <f t="shared" si="2"/>
        <v>-1008361.3884285818</v>
      </c>
      <c r="G28" s="1">
        <f t="shared" si="3"/>
        <v>1.9029426996786086E-13</v>
      </c>
      <c r="I28" s="1">
        <f t="shared" si="4"/>
        <v>2372965442.6669393</v>
      </c>
      <c r="O28" s="1"/>
      <c r="P28">
        <f t="shared" si="5"/>
        <v>4.0404040404039804E-2</v>
      </c>
      <c r="Q28" s="1">
        <f t="shared" si="6"/>
        <v>1205649.0550627534</v>
      </c>
      <c r="R28" s="1">
        <f t="shared" si="7"/>
        <v>1453589643973.7102</v>
      </c>
      <c r="S28" s="1">
        <f t="shared" si="8"/>
        <v>4.709783181704626E-12</v>
      </c>
    </row>
    <row r="29" spans="2:19" x14ac:dyDescent="0.25">
      <c r="B29">
        <v>74290.299115215894</v>
      </c>
      <c r="C29" s="1">
        <v>1.1233240329780301E-9</v>
      </c>
      <c r="D29" s="1">
        <f t="shared" si="0"/>
        <v>8.3452078413248496E-5</v>
      </c>
      <c r="E29">
        <f t="shared" si="1"/>
        <v>-20.606973660532567</v>
      </c>
      <c r="F29" s="1">
        <f t="shared" si="2"/>
        <v>-1530898.2371003397</v>
      </c>
      <c r="G29" s="1">
        <f t="shared" si="3"/>
        <v>2.6164394684102126E-13</v>
      </c>
      <c r="I29" s="1">
        <f t="shared" si="4"/>
        <v>5519048542.6282473</v>
      </c>
      <c r="O29" s="1"/>
      <c r="P29">
        <f t="shared" si="5"/>
        <v>4.0404040404037167E-2</v>
      </c>
      <c r="Q29" s="1">
        <f t="shared" si="6"/>
        <v>1838684.9031017406</v>
      </c>
      <c r="R29" s="1">
        <f t="shared" si="7"/>
        <v>3380762172894.2573</v>
      </c>
      <c r="S29" s="1">
        <f t="shared" si="8"/>
        <v>6.4756876843157946E-12</v>
      </c>
    </row>
    <row r="30" spans="2:19" x14ac:dyDescent="0.25">
      <c r="B30">
        <v>109054.760478859</v>
      </c>
      <c r="C30" s="1">
        <v>1.2328467394420599E-9</v>
      </c>
      <c r="D30" s="1">
        <f t="shared" si="0"/>
        <v>1.3444780587699613E-4</v>
      </c>
      <c r="E30">
        <f t="shared" si="1"/>
        <v>-20.513939919401501</v>
      </c>
      <c r="F30" s="1">
        <f t="shared" si="2"/>
        <v>-2237142.8043880346</v>
      </c>
      <c r="G30" s="1">
        <f t="shared" si="3"/>
        <v>3.4055954814834788E-13</v>
      </c>
      <c r="I30" s="1">
        <f t="shared" si="4"/>
        <v>11892940783.101307</v>
      </c>
      <c r="O30" s="1"/>
      <c r="P30">
        <f t="shared" si="5"/>
        <v>4.0404040404043488E-2</v>
      </c>
      <c r="Q30" s="1">
        <f t="shared" si="6"/>
        <v>2699105.3218515543</v>
      </c>
      <c r="R30" s="1">
        <f t="shared" si="7"/>
        <v>7285169538447.3828</v>
      </c>
      <c r="S30" s="1">
        <f t="shared" si="8"/>
        <v>8.4288488166709671E-12</v>
      </c>
    </row>
    <row r="31" spans="2:19" x14ac:dyDescent="0.25">
      <c r="B31">
        <v>154093.12782028801</v>
      </c>
      <c r="C31" s="1">
        <v>1.3530477745798099E-9</v>
      </c>
      <c r="D31" s="1">
        <f t="shared" si="0"/>
        <v>2.084953636752829E-4</v>
      </c>
      <c r="E31">
        <f t="shared" si="1"/>
        <v>-20.420906178270425</v>
      </c>
      <c r="F31" s="1">
        <f t="shared" si="2"/>
        <v>-3146721.3059343337</v>
      </c>
      <c r="G31" s="1">
        <f t="shared" si="3"/>
        <v>4.1797015616194437E-13</v>
      </c>
      <c r="I31" s="1">
        <f t="shared" si="4"/>
        <v>23744692041.439617</v>
      </c>
      <c r="O31" s="1"/>
      <c r="P31">
        <f t="shared" si="5"/>
        <v>4.0404040404038041E-2</v>
      </c>
      <c r="Q31" s="1">
        <f t="shared" si="6"/>
        <v>3813804.9135523513</v>
      </c>
      <c r="R31" s="1">
        <f t="shared" si="7"/>
        <v>14545107918636.059</v>
      </c>
      <c r="S31" s="1">
        <f t="shared" si="8"/>
        <v>1.0344761365008729E-11</v>
      </c>
    </row>
    <row r="32" spans="2:19" x14ac:dyDescent="0.25">
      <c r="B32">
        <v>209579.13051770299</v>
      </c>
      <c r="C32" s="1">
        <v>1.4849682622544601E-9</v>
      </c>
      <c r="D32" s="1">
        <f t="shared" si="0"/>
        <v>3.1121835724967406E-4</v>
      </c>
      <c r="E32">
        <f t="shared" si="1"/>
        <v>-20.327872437139355</v>
      </c>
      <c r="F32" s="1">
        <f t="shared" si="2"/>
        <v>-4260297.830650446</v>
      </c>
      <c r="G32" s="1">
        <f t="shared" si="3"/>
        <v>4.8105141430801867E-13</v>
      </c>
      <c r="I32" s="1">
        <f t="shared" si="4"/>
        <v>43923411948.556381</v>
      </c>
      <c r="O32" s="1"/>
      <c r="P32">
        <f t="shared" si="5"/>
        <v>4.0404040404043405E-2</v>
      </c>
      <c r="Q32" s="1">
        <f t="shared" si="6"/>
        <v>5187083.4803127637</v>
      </c>
      <c r="R32" s="1">
        <f t="shared" si="7"/>
        <v>26905835031733.574</v>
      </c>
      <c r="S32" s="1">
        <f t="shared" si="8"/>
        <v>1.1906022504122578E-11</v>
      </c>
    </row>
    <row r="33" spans="2:19" x14ac:dyDescent="0.25">
      <c r="B33">
        <v>274371.45036959299</v>
      </c>
      <c r="C33" s="1">
        <v>1.62975083462065E-9</v>
      </c>
      <c r="D33" s="1">
        <f t="shared" si="0"/>
        <v>4.4715710023592243E-4</v>
      </c>
      <c r="E33">
        <f t="shared" si="1"/>
        <v>-20.234838696008278</v>
      </c>
      <c r="F33" s="1">
        <f t="shared" si="2"/>
        <v>-5551862.0410185549</v>
      </c>
      <c r="G33" s="1">
        <f t="shared" si="3"/>
        <v>5.1515510922684662E-13</v>
      </c>
      <c r="I33" s="1">
        <f t="shared" si="4"/>
        <v>75279692777.914032</v>
      </c>
      <c r="O33" s="1"/>
      <c r="P33">
        <f t="shared" si="5"/>
        <v>4.0404040404040151E-2</v>
      </c>
      <c r="Q33" s="1">
        <f t="shared" si="6"/>
        <v>6790693.3966474691</v>
      </c>
      <c r="R33" s="1">
        <f t="shared" si="7"/>
        <v>46113516807271.539</v>
      </c>
      <c r="S33" s="1">
        <f t="shared" si="8"/>
        <v>1.2750088953364534E-11</v>
      </c>
    </row>
    <row r="34" spans="2:19" x14ac:dyDescent="0.25">
      <c r="B34">
        <v>345745.013264001</v>
      </c>
      <c r="C34" s="1">
        <v>1.7886495290574401E-9</v>
      </c>
      <c r="D34" s="1">
        <f t="shared" si="0"/>
        <v>6.1841665514861374E-4</v>
      </c>
      <c r="E34">
        <f t="shared" si="1"/>
        <v>-20.141804954877205</v>
      </c>
      <c r="F34" s="1">
        <f t="shared" si="2"/>
        <v>-6963928.6212849403</v>
      </c>
      <c r="G34" s="1">
        <f t="shared" si="3"/>
        <v>5.073358474771717E-13</v>
      </c>
      <c r="I34" s="1">
        <f t="shared" si="4"/>
        <v>119539614196.92422</v>
      </c>
      <c r="O34" s="1"/>
      <c r="P34">
        <f t="shared" si="5"/>
        <v>4.0404040404038923E-2</v>
      </c>
      <c r="Q34" s="1">
        <f t="shared" si="6"/>
        <v>8557189.0782843381</v>
      </c>
      <c r="R34" s="1">
        <f t="shared" si="7"/>
        <v>73225484921508.766</v>
      </c>
      <c r="S34" s="1">
        <f t="shared" si="8"/>
        <v>1.255656222506046E-11</v>
      </c>
    </row>
    <row r="35" spans="2:19" x14ac:dyDescent="0.25">
      <c r="B35">
        <v>419371.634234839</v>
      </c>
      <c r="C35" s="1">
        <v>1.9630406500402701E-9</v>
      </c>
      <c r="D35" s="1">
        <f t="shared" ref="D35:D66" si="9">B35*C35</f>
        <v>8.232435654768088E-4</v>
      </c>
      <c r="E35">
        <f t="shared" ref="E35:E66" si="10">LN(C35)</f>
        <v>-20.048771213746136</v>
      </c>
      <c r="F35" s="1">
        <f t="shared" ref="F35:F66" si="11">B35*E35</f>
        <v>-8407885.9483091142</v>
      </c>
      <c r="G35" s="1">
        <f t="shared" ref="G35:G66" si="12">B35*(C35-0.000000003)^2</f>
        <v>4.5094389916776283E-13</v>
      </c>
      <c r="I35" s="1">
        <f t="shared" ref="I35:I66" si="13">B35^2</f>
        <v>175872567600.79959</v>
      </c>
      <c r="O35" s="1"/>
      <c r="P35">
        <f t="shared" ref="P35:P66" si="14">LOG10(C36/C35)</f>
        <v>4.0404040404041823E-2</v>
      </c>
      <c r="Q35" s="1">
        <f t="shared" ref="Q35:Q66" si="15">B35/P35</f>
        <v>10379447.947311901</v>
      </c>
      <c r="R35" s="1">
        <f t="shared" ref="R35:R66" si="16">Q35^2</f>
        <v>107732939690957.22</v>
      </c>
      <c r="S35" s="1">
        <f t="shared" ref="S35:S66" si="17">Q35*(C35-0.000000003)^2</f>
        <v>1.1160861504401736E-11</v>
      </c>
    </row>
    <row r="36" spans="2:19" x14ac:dyDescent="0.25">
      <c r="B36">
        <v>489630.31648433802</v>
      </c>
      <c r="C36" s="1">
        <v>2.1544346900318899E-9</v>
      </c>
      <c r="D36" s="1">
        <f t="shared" si="9"/>
        <v>1.0548765391251509E-3</v>
      </c>
      <c r="E36">
        <f t="shared" si="10"/>
        <v>-19.955737472615059</v>
      </c>
      <c r="F36" s="1">
        <f t="shared" si="11"/>
        <v>-9770934.0543948747</v>
      </c>
      <c r="G36" s="1">
        <f t="shared" si="12"/>
        <v>3.5007622320014395E-13</v>
      </c>
      <c r="I36" s="1">
        <f t="shared" si="13"/>
        <v>239737846820.55301</v>
      </c>
      <c r="O36" s="1"/>
      <c r="P36">
        <f t="shared" si="14"/>
        <v>4.0404040404039623E-2</v>
      </c>
      <c r="Q36" s="1">
        <f t="shared" si="15"/>
        <v>12118350.332987601</v>
      </c>
      <c r="R36" s="1">
        <f t="shared" si="16"/>
        <v>146854414793020.69</v>
      </c>
      <c r="S36" s="1">
        <f t="shared" si="17"/>
        <v>8.6643865242037308E-12</v>
      </c>
    </row>
    <row r="37" spans="2:19" x14ac:dyDescent="0.25">
      <c r="B37">
        <v>550254.584495018</v>
      </c>
      <c r="C37" s="1">
        <v>2.3644894126454101E-9</v>
      </c>
      <c r="D37" s="1">
        <f t="shared" si="9"/>
        <v>1.3010711392980694E-3</v>
      </c>
      <c r="E37">
        <f t="shared" si="10"/>
        <v>-19.86270373148399</v>
      </c>
      <c r="F37" s="1">
        <f t="shared" si="11"/>
        <v>-10929543.788715366</v>
      </c>
      <c r="G37" s="1">
        <f t="shared" si="12"/>
        <v>2.2223335863553267E-13</v>
      </c>
      <c r="I37" s="1">
        <f t="shared" si="13"/>
        <v>302780107757.78491</v>
      </c>
      <c r="O37" s="1"/>
      <c r="P37">
        <f t="shared" si="14"/>
        <v>4.0404040404038923E-2</v>
      </c>
      <c r="Q37" s="1">
        <f t="shared" si="15"/>
        <v>13618800.966252195</v>
      </c>
      <c r="R37" s="1">
        <f t="shared" si="16"/>
        <v>185471739758391.72</v>
      </c>
      <c r="S37" s="1">
        <f t="shared" si="17"/>
        <v>5.500275626229635E-12</v>
      </c>
    </row>
    <row r="38" spans="2:19" x14ac:dyDescent="0.25">
      <c r="B38">
        <v>595230.47738985799</v>
      </c>
      <c r="C38" s="1">
        <v>2.5950242113997302E-9</v>
      </c>
      <c r="D38" s="1">
        <f t="shared" si="9"/>
        <v>1.544637500189701E-3</v>
      </c>
      <c r="E38">
        <f t="shared" si="10"/>
        <v>-19.76966999035292</v>
      </c>
      <c r="F38" s="1">
        <f t="shared" si="11"/>
        <v>-11767510.106197719</v>
      </c>
      <c r="G38" s="1">
        <f t="shared" si="12"/>
        <v>9.7621006198744796E-14</v>
      </c>
      <c r="I38" s="1">
        <f t="shared" si="13"/>
        <v>354299321213.75824</v>
      </c>
      <c r="O38" s="1"/>
      <c r="P38">
        <f t="shared" si="14"/>
        <v>4.0404040404042697E-2</v>
      </c>
      <c r="Q38" s="1">
        <f t="shared" si="15"/>
        <v>14731954.315398149</v>
      </c>
      <c r="R38" s="1">
        <f t="shared" si="16"/>
        <v>217030477950978.16</v>
      </c>
      <c r="S38" s="1">
        <f t="shared" si="17"/>
        <v>2.4161199034187968E-12</v>
      </c>
    </row>
    <row r="39" spans="2:19" x14ac:dyDescent="0.25">
      <c r="B39">
        <v>619773.17022013303</v>
      </c>
      <c r="C39" s="1">
        <v>2.8480358684358102E-9</v>
      </c>
      <c r="D39" s="1">
        <f t="shared" si="9"/>
        <v>1.7651362190811118E-3</v>
      </c>
      <c r="E39">
        <f t="shared" si="10"/>
        <v>-19.676636249221843</v>
      </c>
      <c r="F39" s="1">
        <f t="shared" si="11"/>
        <v>-12195051.227448609</v>
      </c>
      <c r="G39" s="1">
        <f t="shared" si="12"/>
        <v>1.4312482112703266E-14</v>
      </c>
      <c r="I39" s="1">
        <f t="shared" si="13"/>
        <v>384118782524.71399</v>
      </c>
      <c r="O39" s="1"/>
      <c r="P39">
        <f t="shared" si="14"/>
        <v>4.0404040404039623E-2</v>
      </c>
      <c r="Q39" s="1">
        <f t="shared" si="15"/>
        <v>15339385.962948589</v>
      </c>
      <c r="R39" s="1">
        <f t="shared" si="16"/>
        <v>235296761720304.19</v>
      </c>
      <c r="S39" s="1">
        <f t="shared" si="17"/>
        <v>3.5423393228941266E-13</v>
      </c>
    </row>
    <row r="40" spans="2:19" x14ac:dyDescent="0.25">
      <c r="B40">
        <v>621164.32432735804</v>
      </c>
      <c r="C40" s="1">
        <v>3.1257158496882399E-9</v>
      </c>
      <c r="D40" s="1">
        <f t="shared" si="9"/>
        <v>1.9415831738109094E-3</v>
      </c>
      <c r="E40">
        <f t="shared" si="10"/>
        <v>-19.58360250809077</v>
      </c>
      <c r="F40" s="1">
        <f t="shared" si="11"/>
        <v>-12164635.219833758</v>
      </c>
      <c r="G40" s="1">
        <f t="shared" si="12"/>
        <v>9.8171759495223256E-15</v>
      </c>
      <c r="I40" s="1">
        <f t="shared" si="13"/>
        <v>385845117817.06323</v>
      </c>
      <c r="O40" s="1"/>
      <c r="P40">
        <f t="shared" si="14"/>
        <v>4.0404040404038832E-2</v>
      </c>
      <c r="Q40" s="1">
        <f t="shared" si="15"/>
        <v>15373817.027102709</v>
      </c>
      <c r="R40" s="1">
        <f t="shared" si="16"/>
        <v>236354249982833.16</v>
      </c>
      <c r="S40" s="1">
        <f t="shared" si="17"/>
        <v>2.4297510475068697E-13</v>
      </c>
    </row>
    <row r="41" spans="2:19" x14ac:dyDescent="0.25">
      <c r="B41">
        <v>599247.67638988595</v>
      </c>
      <c r="C41" s="1">
        <v>3.4304692863149099E-9</v>
      </c>
      <c r="D41" s="1">
        <f t="shared" si="9"/>
        <v>2.0557007487510799E-3</v>
      </c>
      <c r="E41">
        <f t="shared" si="10"/>
        <v>-19.490568766959701</v>
      </c>
      <c r="F41" s="1">
        <f t="shared" si="11"/>
        <v>-11679678.045117885</v>
      </c>
      <c r="G41" s="1">
        <f t="shared" si="12"/>
        <v>1.1104287544763655E-13</v>
      </c>
      <c r="I41" s="1">
        <f t="shared" si="13"/>
        <v>359097777658.67749</v>
      </c>
      <c r="O41" s="1"/>
      <c r="P41">
        <f t="shared" si="14"/>
        <v>4.0404040404041643E-2</v>
      </c>
      <c r="Q41" s="1">
        <f t="shared" si="15"/>
        <v>14831379.990649223</v>
      </c>
      <c r="R41" s="1">
        <f t="shared" si="16"/>
        <v>219969832427030.16</v>
      </c>
      <c r="S41" s="1">
        <f t="shared" si="17"/>
        <v>2.7483111673289204E-12</v>
      </c>
    </row>
    <row r="42" spans="2:19" x14ac:dyDescent="0.25">
      <c r="B42">
        <v>556457.927468537</v>
      </c>
      <c r="C42" s="1">
        <v>3.76493580679247E-9</v>
      </c>
      <c r="D42" s="1">
        <f t="shared" si="9"/>
        <v>2.0950283760998219E-3</v>
      </c>
      <c r="E42">
        <f t="shared" si="10"/>
        <v>-19.397535025828628</v>
      </c>
      <c r="F42" s="1">
        <f t="shared" si="11"/>
        <v>-10793912.138470953</v>
      </c>
      <c r="G42" s="1">
        <f t="shared" si="12"/>
        <v>3.2559844004240247E-13</v>
      </c>
      <c r="I42" s="1">
        <f t="shared" si="13"/>
        <v>309645425042.57959</v>
      </c>
      <c r="O42" s="1"/>
      <c r="P42">
        <f t="shared" si="14"/>
        <v>4.0404040404040414E-2</v>
      </c>
      <c r="Q42" s="1">
        <f t="shared" si="15"/>
        <v>13772333.704846287</v>
      </c>
      <c r="R42" s="1">
        <f t="shared" si="16"/>
        <v>189677175677645.06</v>
      </c>
      <c r="S42" s="1">
        <f t="shared" si="17"/>
        <v>8.058561391049459E-12</v>
      </c>
    </row>
    <row r="43" spans="2:19" x14ac:dyDescent="0.25">
      <c r="B43">
        <v>497375.54749562399</v>
      </c>
      <c r="C43" s="1">
        <v>4.1320124001153396E-9</v>
      </c>
      <c r="D43" s="1">
        <f t="shared" si="9"/>
        <v>2.0551619297660743E-3</v>
      </c>
      <c r="E43">
        <f t="shared" si="10"/>
        <v>-19.304501284697555</v>
      </c>
      <c r="F43" s="1">
        <f t="shared" si="11"/>
        <v>-9601586.8956064228</v>
      </c>
      <c r="G43" s="1">
        <f t="shared" si="12"/>
        <v>6.3736292690255963E-13</v>
      </c>
      <c r="I43" s="1">
        <f t="shared" si="13"/>
        <v>247382435246.57172</v>
      </c>
      <c r="O43" s="1"/>
      <c r="P43">
        <f t="shared" si="14"/>
        <v>4.0404040404040852E-2</v>
      </c>
      <c r="Q43" s="1">
        <f t="shared" si="15"/>
        <v>12310044.800516557</v>
      </c>
      <c r="R43" s="1">
        <f t="shared" si="16"/>
        <v>151537202990724.72</v>
      </c>
      <c r="S43" s="1">
        <f t="shared" si="17"/>
        <v>1.5774732440838177E-11</v>
      </c>
    </row>
    <row r="44" spans="2:19" x14ac:dyDescent="0.25">
      <c r="B44">
        <v>427920.06189037999</v>
      </c>
      <c r="C44" s="1">
        <v>4.5348785081285896E-9</v>
      </c>
      <c r="D44" s="1">
        <f t="shared" si="9"/>
        <v>1.9405654918637401E-3</v>
      </c>
      <c r="E44">
        <f t="shared" si="10"/>
        <v>-19.211467543566481</v>
      </c>
      <c r="F44" s="1">
        <f t="shared" si="11"/>
        <v>-8220972.3802479953</v>
      </c>
      <c r="G44" s="1">
        <f t="shared" si="12"/>
        <v>1.0081163484998398E-12</v>
      </c>
      <c r="I44" s="1">
        <f t="shared" si="13"/>
        <v>183115579368.26663</v>
      </c>
      <c r="O44" s="1"/>
      <c r="P44">
        <f t="shared" si="14"/>
        <v>4.0404040404039623E-2</v>
      </c>
      <c r="Q44" s="1">
        <f t="shared" si="15"/>
        <v>10591021.531787109</v>
      </c>
      <c r="R44" s="1">
        <f t="shared" si="16"/>
        <v>112169737086778.16</v>
      </c>
      <c r="S44" s="1">
        <f t="shared" si="17"/>
        <v>2.4950879625371512E-11</v>
      </c>
    </row>
    <row r="45" spans="2:19" x14ac:dyDescent="0.25">
      <c r="B45">
        <v>354378.190577603</v>
      </c>
      <c r="C45" s="1">
        <v>4.9770235643321099E-9</v>
      </c>
      <c r="D45" s="1">
        <f t="shared" si="9"/>
        <v>1.7637486051901054E-3</v>
      </c>
      <c r="E45">
        <f t="shared" si="10"/>
        <v>-19.118433802435408</v>
      </c>
      <c r="F45" s="1">
        <f t="shared" si="11"/>
        <v>-6775155.977584742</v>
      </c>
      <c r="G45" s="1">
        <f t="shared" si="12"/>
        <v>1.3851304536468402E-12</v>
      </c>
      <c r="I45" s="1">
        <f t="shared" si="13"/>
        <v>125583901957.05591</v>
      </c>
      <c r="O45" s="1"/>
      <c r="P45">
        <f t="shared" si="14"/>
        <v>4.0404040404040324E-2</v>
      </c>
      <c r="Q45" s="1">
        <f t="shared" si="15"/>
        <v>8770860.2167956922</v>
      </c>
      <c r="R45" s="1">
        <f t="shared" si="16"/>
        <v>76927988942569.375</v>
      </c>
      <c r="S45" s="1">
        <f t="shared" si="17"/>
        <v>3.4281978727759366E-11</v>
      </c>
    </row>
    <row r="46" spans="2:19" x14ac:dyDescent="0.25">
      <c r="B46">
        <v>282486.33633499302</v>
      </c>
      <c r="C46" s="1">
        <v>5.46227721768434E-9</v>
      </c>
      <c r="D46" s="1">
        <f t="shared" si="9"/>
        <v>1.5430186792697483E-3</v>
      </c>
      <c r="E46">
        <f t="shared" si="10"/>
        <v>-19.025400061304339</v>
      </c>
      <c r="F46" s="1">
        <f t="shared" si="11"/>
        <v>-5374415.5606254144</v>
      </c>
      <c r="G46" s="1">
        <f t="shared" si="12"/>
        <v>1.7126607296329731E-12</v>
      </c>
      <c r="I46" s="1">
        <f t="shared" si="13"/>
        <v>79798530215.966797</v>
      </c>
      <c r="O46" s="1"/>
      <c r="P46">
        <f t="shared" si="14"/>
        <v>4.0404040404041205E-2</v>
      </c>
      <c r="Q46" s="1">
        <f t="shared" si="15"/>
        <v>6991536.8242909387</v>
      </c>
      <c r="R46" s="1">
        <f t="shared" si="16"/>
        <v>48881587165416.227</v>
      </c>
      <c r="S46" s="1">
        <f t="shared" si="17"/>
        <v>4.2388353058415244E-11</v>
      </c>
    </row>
    <row r="47" spans="2:19" x14ac:dyDescent="0.25">
      <c r="B47">
        <v>216747.46513892201</v>
      </c>
      <c r="C47" s="1">
        <v>5.9948425031894202E-9</v>
      </c>
      <c r="D47" s="1">
        <f t="shared" si="9"/>
        <v>1.2993669164733767E-3</v>
      </c>
      <c r="E47">
        <f t="shared" si="10"/>
        <v>-18.932366320173262</v>
      </c>
      <c r="F47" s="1">
        <f t="shared" si="11"/>
        <v>-4103542.4089790555</v>
      </c>
      <c r="G47" s="1">
        <f t="shared" si="12"/>
        <v>1.944025705522814E-12</v>
      </c>
      <c r="I47" s="1">
        <f t="shared" si="13"/>
        <v>46979463644.148209</v>
      </c>
      <c r="O47" s="1"/>
      <c r="P47">
        <f t="shared" si="14"/>
        <v>4.0404040404039623E-2</v>
      </c>
      <c r="Q47" s="1">
        <f t="shared" si="15"/>
        <v>5364499.7621884234</v>
      </c>
      <c r="R47" s="1">
        <f t="shared" si="16"/>
        <v>28777857698519.652</v>
      </c>
      <c r="S47" s="1">
        <f t="shared" si="17"/>
        <v>4.8114636211690573E-11</v>
      </c>
    </row>
    <row r="48" spans="2:19" x14ac:dyDescent="0.25">
      <c r="B48">
        <v>160079.872315585</v>
      </c>
      <c r="C48" s="1">
        <v>6.5793322465756796E-9</v>
      </c>
      <c r="D48" s="1">
        <f t="shared" si="9"/>
        <v>1.0532186659536458E-3</v>
      </c>
      <c r="E48">
        <f t="shared" si="10"/>
        <v>-18.839332579042193</v>
      </c>
      <c r="F48" s="1">
        <f t="shared" si="11"/>
        <v>-3015797.9537639148</v>
      </c>
      <c r="G48" s="1">
        <f t="shared" si="12"/>
        <v>2.0508823867226308E-12</v>
      </c>
      <c r="I48" s="1">
        <f t="shared" si="13"/>
        <v>25625565520.573997</v>
      </c>
      <c r="O48" s="1"/>
      <c r="P48">
        <f t="shared" si="14"/>
        <v>4.0404040404040151E-2</v>
      </c>
      <c r="Q48" s="1">
        <f t="shared" si="15"/>
        <v>3961976.8398107537</v>
      </c>
      <c r="R48" s="1">
        <f t="shared" si="16"/>
        <v>15697260479196.807</v>
      </c>
      <c r="S48" s="1">
        <f t="shared" si="17"/>
        <v>5.0759339071385436E-11</v>
      </c>
    </row>
    <row r="49" spans="2:19" x14ac:dyDescent="0.25">
      <c r="B49">
        <v>113800.862210516</v>
      </c>
      <c r="C49" s="1">
        <v>7.2208090183854599E-9</v>
      </c>
      <c r="D49" s="1">
        <f t="shared" si="9"/>
        <v>8.2173429214973503E-4</v>
      </c>
      <c r="E49">
        <f t="shared" si="10"/>
        <v>-18.74629883791112</v>
      </c>
      <c r="F49" s="1">
        <f t="shared" si="11"/>
        <v>-2133344.9710102794</v>
      </c>
      <c r="G49" s="1">
        <f t="shared" si="12"/>
        <v>2.0273883944676325E-12</v>
      </c>
      <c r="I49" s="1">
        <f t="shared" si="13"/>
        <v>12950636239.85685</v>
      </c>
      <c r="O49" s="1"/>
      <c r="P49">
        <f t="shared" si="14"/>
        <v>4.0404040404041559E-2</v>
      </c>
      <c r="Q49" s="1">
        <f t="shared" si="15"/>
        <v>2816571.3397101904</v>
      </c>
      <c r="R49" s="1">
        <f t="shared" si="16"/>
        <v>7933074111676.8564</v>
      </c>
      <c r="S49" s="1">
        <f t="shared" si="17"/>
        <v>5.0177862763072462E-11</v>
      </c>
    </row>
    <row r="50" spans="2:19" x14ac:dyDescent="0.25">
      <c r="B50">
        <v>77871.850822209904</v>
      </c>
      <c r="C50" s="1">
        <v>7.9248289835391901E-9</v>
      </c>
      <c r="D50" s="1">
        <f t="shared" si="9"/>
        <v>6.1712110039768917E-4</v>
      </c>
      <c r="E50">
        <f t="shared" si="10"/>
        <v>-18.653265096780046</v>
      </c>
      <c r="F50" s="1">
        <f t="shared" si="11"/>
        <v>-1452564.2769635906</v>
      </c>
      <c r="G50" s="1">
        <f t="shared" si="12"/>
        <v>1.8886992377989593E-12</v>
      </c>
      <c r="I50" s="1">
        <f t="shared" si="13"/>
        <v>6064025150.4765129</v>
      </c>
      <c r="O50" s="1"/>
      <c r="P50">
        <f t="shared" si="14"/>
        <v>4.040404040403936E-2</v>
      </c>
      <c r="Q50" s="1">
        <f t="shared" si="15"/>
        <v>1927328.307849745</v>
      </c>
      <c r="R50" s="1">
        <f t="shared" si="16"/>
        <v>3714594406238.9614</v>
      </c>
      <c r="S50" s="1">
        <f t="shared" si="17"/>
        <v>4.6745306135525451E-11</v>
      </c>
    </row>
    <row r="51" spans="2:19" x14ac:dyDescent="0.25">
      <c r="B51">
        <v>51291.046780966499</v>
      </c>
      <c r="C51" s="1">
        <v>8.6974900261778303E-9</v>
      </c>
      <c r="D51" s="1">
        <f t="shared" si="9"/>
        <v>4.4610336780967664E-4</v>
      </c>
      <c r="E51">
        <f t="shared" si="10"/>
        <v>-18.560231355648973</v>
      </c>
      <c r="F51" s="1">
        <f t="shared" si="11"/>
        <v>-951973.69472815271</v>
      </c>
      <c r="G51" s="1">
        <f t="shared" si="12"/>
        <v>1.6649788063396412E-12</v>
      </c>
      <c r="I51" s="1">
        <f t="shared" si="13"/>
        <v>2630771479.8872938</v>
      </c>
      <c r="O51" s="1"/>
      <c r="P51">
        <f t="shared" si="14"/>
        <v>4.0404040404040061E-2</v>
      </c>
      <c r="Q51" s="1">
        <f t="shared" si="15"/>
        <v>1269453.4078289317</v>
      </c>
      <c r="R51" s="1">
        <f t="shared" si="16"/>
        <v>1611511954648.488</v>
      </c>
      <c r="S51" s="1">
        <f t="shared" si="17"/>
        <v>4.1208225456906474E-11</v>
      </c>
    </row>
    <row r="52" spans="2:19" x14ac:dyDescent="0.25">
      <c r="B52">
        <v>32518.368579894999</v>
      </c>
      <c r="C52" s="1">
        <v>9.54548456661833E-9</v>
      </c>
      <c r="D52" s="1">
        <f t="shared" si="9"/>
        <v>3.1040358541099415E-4</v>
      </c>
      <c r="E52">
        <f t="shared" si="10"/>
        <v>-18.467197614517904</v>
      </c>
      <c r="F52" s="1">
        <f t="shared" si="11"/>
        <v>-600523.13866665086</v>
      </c>
      <c r="G52" s="1">
        <f t="shared" si="12"/>
        <v>1.3931964387167291E-12</v>
      </c>
      <c r="I52" s="1">
        <f t="shared" si="13"/>
        <v>1057444295.0979023</v>
      </c>
      <c r="O52" s="1"/>
      <c r="P52">
        <f t="shared" si="14"/>
        <v>4.0404040404043051E-2</v>
      </c>
      <c r="Q52" s="1">
        <f t="shared" si="15"/>
        <v>804829.62235234852</v>
      </c>
      <c r="R52" s="1">
        <f t="shared" si="16"/>
        <v>647750721015.82397</v>
      </c>
      <c r="S52" s="1">
        <f t="shared" si="17"/>
        <v>3.4481611858236785E-11</v>
      </c>
    </row>
    <row r="53" spans="2:19" x14ac:dyDescent="0.25">
      <c r="B53">
        <v>19844.5866459301</v>
      </c>
      <c r="C53" s="1">
        <v>1.04761575278967E-8</v>
      </c>
      <c r="D53" s="1">
        <f t="shared" si="9"/>
        <v>2.0789501577875896E-4</v>
      </c>
      <c r="E53">
        <f t="shared" si="10"/>
        <v>-18.374163873386824</v>
      </c>
      <c r="F53" s="1">
        <f t="shared" si="11"/>
        <v>-364627.68703194341</v>
      </c>
      <c r="G53" s="1">
        <f t="shared" si="12"/>
        <v>1.109172119703666E-12</v>
      </c>
      <c r="I53" s="1">
        <f t="shared" si="13"/>
        <v>393807619.14782727</v>
      </c>
      <c r="O53" s="1"/>
      <c r="P53">
        <f t="shared" si="14"/>
        <v>4.0404040404039804E-2</v>
      </c>
      <c r="Q53" s="1">
        <f t="shared" si="15"/>
        <v>491153.51948677725</v>
      </c>
      <c r="R53" s="1">
        <f t="shared" si="16"/>
        <v>241231779704.24808</v>
      </c>
      <c r="S53" s="1">
        <f t="shared" si="17"/>
        <v>2.7452009962666137E-11</v>
      </c>
    </row>
    <row r="54" spans="2:19" x14ac:dyDescent="0.25">
      <c r="B54">
        <v>11656.8574676223</v>
      </c>
      <c r="C54" s="1">
        <v>1.14975699539774E-8</v>
      </c>
      <c r="D54" s="1">
        <f t="shared" si="9"/>
        <v>1.3402553417753122E-4</v>
      </c>
      <c r="E54">
        <f t="shared" si="10"/>
        <v>-18.281130132255754</v>
      </c>
      <c r="F54" s="1">
        <f t="shared" si="11"/>
        <v>-213100.52829876053</v>
      </c>
      <c r="G54" s="1">
        <f t="shared" si="12"/>
        <v>8.4172646696876739E-13</v>
      </c>
      <c r="I54" s="1">
        <f t="shared" si="13"/>
        <v>135882326.02046177</v>
      </c>
      <c r="O54" s="1"/>
      <c r="P54">
        <f t="shared" si="14"/>
        <v>4.0404040404038749E-2</v>
      </c>
      <c r="Q54" s="1">
        <f t="shared" si="15"/>
        <v>288507.22232366371</v>
      </c>
      <c r="R54" s="1">
        <f t="shared" si="16"/>
        <v>83236417332.915924</v>
      </c>
      <c r="S54" s="1">
        <f t="shared" si="17"/>
        <v>2.0832730057477843E-11</v>
      </c>
    </row>
    <row r="55" spans="2:19" x14ac:dyDescent="0.25">
      <c r="B55">
        <v>6590.9351186923795</v>
      </c>
      <c r="C55" s="1">
        <v>1.2618568830660201E-8</v>
      </c>
      <c r="D55" s="1">
        <f t="shared" si="9"/>
        <v>8.3168168453635346E-5</v>
      </c>
      <c r="E55">
        <f t="shared" si="10"/>
        <v>-18.188096391124684</v>
      </c>
      <c r="F55" s="1">
        <f t="shared" si="11"/>
        <v>-119876.56324642581</v>
      </c>
      <c r="G55" s="1">
        <f t="shared" si="12"/>
        <v>6.0977266349855933E-13</v>
      </c>
      <c r="I55" s="1">
        <f t="shared" si="13"/>
        <v>43440425.738812529</v>
      </c>
      <c r="O55" s="1"/>
      <c r="P55">
        <f t="shared" si="14"/>
        <v>4.040404040403954E-2</v>
      </c>
      <c r="Q55" s="1">
        <f t="shared" si="15"/>
        <v>163125.64418763987</v>
      </c>
      <c r="R55" s="1">
        <f t="shared" si="16"/>
        <v>26609975791.632488</v>
      </c>
      <c r="S55" s="1">
        <f t="shared" si="17"/>
        <v>1.5091873421589665E-11</v>
      </c>
    </row>
    <row r="56" spans="2:19" x14ac:dyDescent="0.25">
      <c r="B56">
        <v>3587.0605512890402</v>
      </c>
      <c r="C56" s="1">
        <v>1.38488637139387E-8</v>
      </c>
      <c r="D56" s="1">
        <f t="shared" si="9"/>
        <v>4.9676712708447736E-5</v>
      </c>
      <c r="E56">
        <f t="shared" si="10"/>
        <v>-18.095062649993615</v>
      </c>
      <c r="F56" s="1">
        <f t="shared" si="11"/>
        <v>-64908.085404895814</v>
      </c>
      <c r="G56" s="1">
        <f t="shared" si="12"/>
        <v>4.2218929276669423E-13</v>
      </c>
      <c r="I56" s="1">
        <f t="shared" si="13"/>
        <v>12867003.398614032</v>
      </c>
      <c r="O56" s="1"/>
      <c r="P56">
        <f t="shared" si="14"/>
        <v>4.0404040404040324E-2</v>
      </c>
      <c r="Q56" s="1">
        <f t="shared" si="15"/>
        <v>88779.748644403924</v>
      </c>
      <c r="R56" s="1">
        <f t="shared" si="16"/>
        <v>7881843769.3635406</v>
      </c>
      <c r="S56" s="1">
        <f t="shared" si="17"/>
        <v>1.0449184995975705E-11</v>
      </c>
    </row>
    <row r="57" spans="2:19" x14ac:dyDescent="0.25">
      <c r="B57">
        <v>1879.1285908576101</v>
      </c>
      <c r="C57" s="1">
        <v>1.5199110829529301E-8</v>
      </c>
      <c r="D57" s="1">
        <f t="shared" si="9"/>
        <v>2.8561083715382035E-5</v>
      </c>
      <c r="E57">
        <f t="shared" si="10"/>
        <v>-18.002028908862542</v>
      </c>
      <c r="F57" s="1">
        <f t="shared" si="11"/>
        <v>-33828.127216088826</v>
      </c>
      <c r="G57" s="1">
        <f t="shared" si="12"/>
        <v>2.7964873182698231E-13</v>
      </c>
      <c r="I57" s="1">
        <f t="shared" si="13"/>
        <v>3531124.2609785073</v>
      </c>
      <c r="O57" s="1"/>
      <c r="P57">
        <f t="shared" si="14"/>
        <v>4.0404040404041733E-2</v>
      </c>
      <c r="Q57" s="1">
        <f t="shared" si="15"/>
        <v>46508.432623724322</v>
      </c>
      <c r="R57" s="1">
        <f t="shared" si="16"/>
        <v>2163034305.1155047</v>
      </c>
      <c r="S57" s="1">
        <f t="shared" si="17"/>
        <v>6.9213061127175852E-12</v>
      </c>
    </row>
    <row r="58" spans="2:19" x14ac:dyDescent="0.25">
      <c r="B58">
        <v>947.54624317401795</v>
      </c>
      <c r="C58" s="1">
        <v>1.6681005372000599E-8</v>
      </c>
      <c r="D58" s="1">
        <f t="shared" si="9"/>
        <v>1.5806023972604779E-5</v>
      </c>
      <c r="E58">
        <f t="shared" si="10"/>
        <v>-17.908995167731465</v>
      </c>
      <c r="F58" s="1">
        <f t="shared" si="11"/>
        <v>-16969.60109020559</v>
      </c>
      <c r="G58" s="1">
        <f t="shared" si="12"/>
        <v>1.7735214314992805E-13</v>
      </c>
      <c r="I58" s="1">
        <f t="shared" si="13"/>
        <v>897843.88295319513</v>
      </c>
      <c r="O58" s="1"/>
      <c r="P58">
        <f t="shared" si="14"/>
        <v>4.0404040404040505E-2</v>
      </c>
      <c r="Q58" s="1">
        <f t="shared" si="15"/>
        <v>23451.769518556885</v>
      </c>
      <c r="R58" s="1">
        <f t="shared" si="16"/>
        <v>549985493.55151379</v>
      </c>
      <c r="S58" s="1">
        <f t="shared" si="17"/>
        <v>4.3894655429607081E-12</v>
      </c>
    </row>
    <row r="59" spans="2:19" x14ac:dyDescent="0.25">
      <c r="B59">
        <v>459.907454434653</v>
      </c>
      <c r="C59" s="1">
        <v>1.8307382802953699E-8</v>
      </c>
      <c r="D59" s="1">
        <f t="shared" si="9"/>
        <v>8.4197018222671788E-6</v>
      </c>
      <c r="E59">
        <f t="shared" si="10"/>
        <v>-17.815961426600392</v>
      </c>
      <c r="F59" s="1">
        <f t="shared" si="11"/>
        <v>-8193.6934680137547</v>
      </c>
      <c r="G59" s="1">
        <f t="shared" si="12"/>
        <v>1.0776366050328086E-13</v>
      </c>
      <c r="I59" s="1">
        <f t="shared" si="13"/>
        <v>211514.86664456243</v>
      </c>
      <c r="O59" s="1"/>
      <c r="P59">
        <f t="shared" si="14"/>
        <v>4.0404040404040588E-2</v>
      </c>
      <c r="Q59" s="1">
        <f t="shared" si="15"/>
        <v>11382.709497257611</v>
      </c>
      <c r="R59" s="1">
        <f t="shared" si="16"/>
        <v>129566075.4989586</v>
      </c>
      <c r="S59" s="1">
        <f t="shared" si="17"/>
        <v>2.6671505974561893E-12</v>
      </c>
    </row>
    <row r="60" spans="2:19" x14ac:dyDescent="0.25">
      <c r="B60">
        <v>214.86545872550701</v>
      </c>
      <c r="C60" s="1">
        <v>2.0092330025650498E-8</v>
      </c>
      <c r="D60" s="1">
        <f t="shared" si="9"/>
        <v>4.3171477078256726E-6</v>
      </c>
      <c r="E60">
        <f t="shared" si="10"/>
        <v>-17.722927685469319</v>
      </c>
      <c r="F60" s="1">
        <f t="shared" si="11"/>
        <v>-3808.0449870973534</v>
      </c>
      <c r="G60" s="1">
        <f t="shared" si="12"/>
        <v>6.277245939668951E-14</v>
      </c>
      <c r="I60" s="1">
        <f t="shared" si="13"/>
        <v>46167.165353322554</v>
      </c>
      <c r="O60" s="1"/>
      <c r="P60">
        <f t="shared" si="14"/>
        <v>4.0404040404040678E-2</v>
      </c>
      <c r="Q60" s="1">
        <f t="shared" si="15"/>
        <v>5317.920103456262</v>
      </c>
      <c r="R60" s="1">
        <f t="shared" si="16"/>
        <v>28280274.226744261</v>
      </c>
      <c r="S60" s="1">
        <f t="shared" si="17"/>
        <v>1.5536183700680546E-12</v>
      </c>
    </row>
    <row r="61" spans="2:19" x14ac:dyDescent="0.25">
      <c r="B61">
        <v>96.624860982436502</v>
      </c>
      <c r="C61" s="1">
        <v>2.20513073990305E-8</v>
      </c>
      <c r="D61" s="1">
        <f t="shared" si="9"/>
        <v>2.1307045119122957E-6</v>
      </c>
      <c r="E61">
        <f t="shared" si="10"/>
        <v>-17.629893944338246</v>
      </c>
      <c r="F61" s="1">
        <f t="shared" si="11"/>
        <v>-1703.4860515067821</v>
      </c>
      <c r="G61" s="1">
        <f t="shared" si="12"/>
        <v>3.5070216846047428E-14</v>
      </c>
      <c r="I61" s="1">
        <f t="shared" si="13"/>
        <v>9336.3637598751793</v>
      </c>
      <c r="O61" s="1"/>
      <c r="P61">
        <f t="shared" si="14"/>
        <v>4.0404040404039186E-2</v>
      </c>
      <c r="Q61" s="1">
        <f t="shared" si="15"/>
        <v>2391.4653093153756</v>
      </c>
      <c r="R61" s="1">
        <f t="shared" si="16"/>
        <v>5719106.3256588848</v>
      </c>
      <c r="S61" s="1">
        <f t="shared" si="17"/>
        <v>8.6798786693969998E-13</v>
      </c>
    </row>
    <row r="62" spans="2:19" x14ac:dyDescent="0.25">
      <c r="B62">
        <v>41.825128161988999</v>
      </c>
      <c r="C62" s="1">
        <v>2.4201282647943799E-8</v>
      </c>
      <c r="D62" s="1">
        <f t="shared" si="9"/>
        <v>1.0122217484347699E-6</v>
      </c>
      <c r="E62">
        <f t="shared" si="10"/>
        <v>-17.536860203207176</v>
      </c>
      <c r="F62" s="1">
        <f t="shared" si="11"/>
        <v>-733.48142555802463</v>
      </c>
      <c r="G62" s="1">
        <f t="shared" si="12"/>
        <v>1.8800160299115011E-14</v>
      </c>
      <c r="I62" s="1">
        <f t="shared" si="13"/>
        <v>1749.3413457668053</v>
      </c>
      <c r="O62" s="1"/>
      <c r="P62">
        <f t="shared" si="14"/>
        <v>4.0404040404039804E-2</v>
      </c>
      <c r="Q62" s="1">
        <f t="shared" si="15"/>
        <v>1035.1719220092432</v>
      </c>
      <c r="R62" s="1">
        <f t="shared" si="16"/>
        <v>1071580.9081163106</v>
      </c>
      <c r="S62" s="1">
        <f t="shared" si="17"/>
        <v>4.653039674031034E-13</v>
      </c>
    </row>
    <row r="63" spans="2:19" x14ac:dyDescent="0.25">
      <c r="B63">
        <v>17.426565376318599</v>
      </c>
      <c r="C63" s="1">
        <v>2.65608778294668E-8</v>
      </c>
      <c r="D63" s="1">
        <f t="shared" si="9"/>
        <v>4.6286487394761446E-7</v>
      </c>
      <c r="E63">
        <f t="shared" si="10"/>
        <v>-17.443826462076107</v>
      </c>
      <c r="F63" s="1">
        <f t="shared" si="11"/>
        <v>-303.98598225452565</v>
      </c>
      <c r="G63" s="1">
        <f t="shared" si="12"/>
        <v>9.673747213175317E-15</v>
      </c>
      <c r="I63" s="1">
        <f t="shared" si="13"/>
        <v>303.68518081510621</v>
      </c>
      <c r="O63" s="1"/>
      <c r="P63">
        <f t="shared" si="14"/>
        <v>4.0404040404041996E-2</v>
      </c>
      <c r="Q63" s="1">
        <f t="shared" si="15"/>
        <v>431.30749306386832</v>
      </c>
      <c r="R63" s="1">
        <f t="shared" si="16"/>
        <v>186026.15357303881</v>
      </c>
      <c r="S63" s="1">
        <f t="shared" si="17"/>
        <v>2.3942524352607968E-13</v>
      </c>
    </row>
    <row r="64" spans="2:19" x14ac:dyDescent="0.25">
      <c r="B64">
        <v>6.9889581599643398</v>
      </c>
      <c r="C64" s="1">
        <v>2.9150530628251801E-8</v>
      </c>
      <c r="D64" s="1">
        <f t="shared" si="9"/>
        <v>2.0373183890161084E-7</v>
      </c>
      <c r="E64">
        <f t="shared" si="10"/>
        <v>-17.35079272094503</v>
      </c>
      <c r="F64" s="1">
        <f t="shared" si="11"/>
        <v>-121.26396436889864</v>
      </c>
      <c r="G64" s="1">
        <f t="shared" si="12"/>
        <v>4.7794007998814825E-15</v>
      </c>
      <c r="I64" s="1">
        <f t="shared" si="13"/>
        <v>48.845536161732127</v>
      </c>
      <c r="O64" s="1"/>
      <c r="P64">
        <f t="shared" si="14"/>
        <v>4.040404040403945E-2</v>
      </c>
      <c r="Q64" s="1">
        <f t="shared" si="15"/>
        <v>172.9767144591215</v>
      </c>
      <c r="R64" s="1">
        <f t="shared" si="16"/>
        <v>29920.943745072451</v>
      </c>
      <c r="S64" s="1">
        <f t="shared" si="17"/>
        <v>1.1829016979706948E-13</v>
      </c>
    </row>
    <row r="65" spans="2:19" x14ac:dyDescent="0.25">
      <c r="B65">
        <v>2.6979829595068101</v>
      </c>
      <c r="C65" s="1">
        <v>3.19926713779738E-8</v>
      </c>
      <c r="D65" s="1">
        <f t="shared" si="9"/>
        <v>8.6315682206874564E-8</v>
      </c>
      <c r="E65">
        <f t="shared" si="10"/>
        <v>-17.257758979813961</v>
      </c>
      <c r="F65" s="1">
        <f t="shared" si="11"/>
        <v>-46.5611396468137</v>
      </c>
      <c r="G65" s="1">
        <f t="shared" si="12"/>
        <v>2.267857009004472E-15</v>
      </c>
      <c r="I65" s="1">
        <f t="shared" si="13"/>
        <v>7.2791120497891262</v>
      </c>
      <c r="O65" s="1"/>
      <c r="P65">
        <f t="shared" si="14"/>
        <v>4.0404040404040768E-2</v>
      </c>
      <c r="Q65" s="1">
        <f t="shared" si="15"/>
        <v>66.775078247792948</v>
      </c>
      <c r="R65" s="1">
        <f t="shared" si="16"/>
        <v>4458.9110749988713</v>
      </c>
      <c r="S65" s="1">
        <f t="shared" si="17"/>
        <v>5.612946097286018E-14</v>
      </c>
    </row>
    <row r="66" spans="2:19" x14ac:dyDescent="0.25">
      <c r="B66">
        <v>1.00251778361651</v>
      </c>
      <c r="C66" s="1">
        <v>3.5111917342151303E-8</v>
      </c>
      <c r="D66" s="1">
        <f t="shared" si="9"/>
        <v>3.5200321552379623E-8</v>
      </c>
      <c r="E66">
        <f t="shared" si="10"/>
        <v>-17.164725238682887</v>
      </c>
      <c r="F66" s="1">
        <f t="shared" si="11"/>
        <v>-17.207942302670737</v>
      </c>
      <c r="G66" s="1">
        <f t="shared" si="12"/>
        <v>1.0337715115025711E-15</v>
      </c>
      <c r="I66" s="1">
        <f t="shared" si="13"/>
        <v>1.0050419064673595</v>
      </c>
      <c r="O66" s="1"/>
      <c r="P66">
        <f t="shared" si="14"/>
        <v>4.0404040404041733E-2</v>
      </c>
      <c r="Q66" s="1">
        <f t="shared" si="15"/>
        <v>24.812315144507807</v>
      </c>
      <c r="R66" s="1">
        <f t="shared" si="16"/>
        <v>615.6509828303715</v>
      </c>
      <c r="S66" s="1">
        <f t="shared" si="17"/>
        <v>2.5585844909687794E-14</v>
      </c>
    </row>
    <row r="67" spans="2:19" x14ac:dyDescent="0.25">
      <c r="B67">
        <v>0.35856763719412699</v>
      </c>
      <c r="C67" s="1">
        <v>3.8535285937105401E-8</v>
      </c>
      <c r="D67" s="1">
        <f t="shared" ref="D67:D98" si="18">B67*C67</f>
        <v>1.3817506427067953E-8</v>
      </c>
      <c r="E67">
        <f t="shared" ref="E67:E102" si="19">LN(C67)</f>
        <v>-17.071691497551811</v>
      </c>
      <c r="F67" s="1">
        <f t="shared" ref="F67:F98" si="20">B67*E67</f>
        <v>-6.12135608318422</v>
      </c>
      <c r="G67" s="1">
        <f t="shared" ref="G67:G102" si="21">B67*(C67-0.000000003)^2</f>
        <v>4.5278363127719467E-16</v>
      </c>
      <c r="I67" s="1">
        <f t="shared" ref="I67:I102" si="22">B67^2</f>
        <v>0.12857075044297908</v>
      </c>
      <c r="O67" s="1"/>
      <c r="P67">
        <f t="shared" ref="P67:P101" si="23">LOG10(C68/C67)</f>
        <v>4.040404040403936E-2</v>
      </c>
      <c r="Q67" s="1">
        <f t="shared" ref="Q67:Q98" si="24">B67/P67</f>
        <v>8.8745490205548716</v>
      </c>
      <c r="R67" s="1">
        <f t="shared" ref="R67:R98" si="25">Q67^2</f>
        <v>78.757620318231432</v>
      </c>
      <c r="S67" s="1">
        <f t="shared" ref="S67:S101" si="26">Q67*(C67-0.000000003)^2</f>
        <v>1.1206394874110856E-14</v>
      </c>
    </row>
    <row r="68" spans="2:19" x14ac:dyDescent="0.25">
      <c r="B68">
        <v>0.12344577048614</v>
      </c>
      <c r="C68" s="1">
        <v>4.2292428743895003E-8</v>
      </c>
      <c r="D68" s="1">
        <f t="shared" si="18"/>
        <v>5.2208214520202929E-9</v>
      </c>
      <c r="E68">
        <f t="shared" si="19"/>
        <v>-16.978657756420741</v>
      </c>
      <c r="F68" s="1">
        <f t="shared" si="20"/>
        <v>-2.0959434885618355</v>
      </c>
      <c r="G68" s="1">
        <f t="shared" si="21"/>
        <v>1.9058730246642019E-16</v>
      </c>
      <c r="I68" s="1">
        <f t="shared" si="22"/>
        <v>1.5238858250916754E-2</v>
      </c>
      <c r="O68" s="1"/>
      <c r="P68">
        <f t="shared" si="23"/>
        <v>4.040404040403945E-2</v>
      </c>
      <c r="Q68" s="1">
        <f t="shared" si="24"/>
        <v>3.055282819532037</v>
      </c>
      <c r="R68" s="1">
        <f t="shared" si="25"/>
        <v>9.334753107327634</v>
      </c>
      <c r="S68" s="1">
        <f t="shared" si="26"/>
        <v>4.7170357360440107E-15</v>
      </c>
    </row>
    <row r="69" spans="2:19" x14ac:dyDescent="0.25">
      <c r="B69">
        <v>4.0907925946919402E-2</v>
      </c>
      <c r="C69" s="1">
        <v>4.6415888336127702E-8</v>
      </c>
      <c r="D69" s="1">
        <f t="shared" si="18"/>
        <v>1.8987777228147919E-9</v>
      </c>
      <c r="E69">
        <f t="shared" si="19"/>
        <v>-16.885624015289672</v>
      </c>
      <c r="F69" s="1">
        <f t="shared" si="20"/>
        <v>-0.69075585678499374</v>
      </c>
      <c r="G69" s="1">
        <f t="shared" si="21"/>
        <v>7.7108959753931739E-17</v>
      </c>
      <c r="I69" s="1">
        <f t="shared" si="22"/>
        <v>1.6734584052786417E-3</v>
      </c>
      <c r="O69" s="1"/>
      <c r="P69">
        <f t="shared" si="23"/>
        <v>4.040404040404217E-2</v>
      </c>
      <c r="Q69" s="1">
        <f t="shared" si="24"/>
        <v>1.012471167186211</v>
      </c>
      <c r="R69" s="1">
        <f t="shared" si="25"/>
        <v>1.0250978643834083</v>
      </c>
      <c r="S69" s="1">
        <f t="shared" si="26"/>
        <v>1.9084467539097274E-15</v>
      </c>
    </row>
    <row r="70" spans="2:19" x14ac:dyDescent="0.25">
      <c r="B70">
        <v>1.3048627356174999E-2</v>
      </c>
      <c r="C70" s="1">
        <v>5.0941380148163898E-8</v>
      </c>
      <c r="D70" s="1">
        <f t="shared" si="18"/>
        <v>6.6471508656264145E-10</v>
      </c>
      <c r="E70">
        <f t="shared" si="19"/>
        <v>-16.792590274158595</v>
      </c>
      <c r="F70" s="1">
        <f t="shared" si="20"/>
        <v>-0.21912025283242409</v>
      </c>
      <c r="G70" s="1">
        <f t="shared" si="21"/>
        <v>2.9990651041636919E-17</v>
      </c>
      <c r="I70" s="1">
        <f t="shared" si="22"/>
        <v>1.7026667588031856E-4</v>
      </c>
      <c r="O70" s="1"/>
      <c r="P70">
        <f t="shared" si="23"/>
        <v>4.0404040404039186E-2</v>
      </c>
      <c r="Q70" s="1">
        <f t="shared" si="24"/>
        <v>0.32295352706534097</v>
      </c>
      <c r="R70" s="1">
        <f t="shared" si="25"/>
        <v>0.10429898064394393</v>
      </c>
      <c r="S70" s="1">
        <f t="shared" si="26"/>
        <v>7.4226861328053604E-16</v>
      </c>
    </row>
    <row r="71" spans="2:19" x14ac:dyDescent="0.25">
      <c r="B71">
        <v>4.0063447443401297E-3</v>
      </c>
      <c r="C71" s="1">
        <v>5.5908101825122199E-8</v>
      </c>
      <c r="D71" s="1">
        <f t="shared" si="18"/>
        <v>2.2398712991311114E-10</v>
      </c>
      <c r="E71">
        <f t="shared" si="19"/>
        <v>-16.699556533027526</v>
      </c>
      <c r="F71" s="1">
        <f t="shared" si="20"/>
        <v>-6.6904180548905706E-2</v>
      </c>
      <c r="G71" s="1">
        <f t="shared" si="21"/>
        <v>1.1214829589919486E-17</v>
      </c>
      <c r="I71" s="1">
        <f t="shared" si="22"/>
        <v>1.6050798210501779E-5</v>
      </c>
      <c r="O71" s="1"/>
      <c r="P71">
        <f t="shared" si="23"/>
        <v>4.0404040404041205E-2</v>
      </c>
      <c r="Q71" s="1">
        <f t="shared" si="24"/>
        <v>9.9157032422416247E-2</v>
      </c>
      <c r="R71" s="1">
        <f t="shared" si="25"/>
        <v>9.8321170788201063E-3</v>
      </c>
      <c r="S71" s="1">
        <f t="shared" si="26"/>
        <v>2.7756703235050177E-16</v>
      </c>
    </row>
    <row r="72" spans="2:19" x14ac:dyDescent="0.25">
      <c r="B72">
        <v>1.1840169709405599E-3</v>
      </c>
      <c r="C72" s="1">
        <v>6.1359072734131803E-8</v>
      </c>
      <c r="D72" s="1">
        <f t="shared" si="18"/>
        <v>7.2650183438388236E-11</v>
      </c>
      <c r="E72">
        <f t="shared" si="19"/>
        <v>-16.606522791896449</v>
      </c>
      <c r="F72" s="1">
        <f t="shared" si="20"/>
        <v>-1.9662404813916602E-2</v>
      </c>
      <c r="G72" s="1">
        <f t="shared" si="21"/>
        <v>4.0325029418522176E-18</v>
      </c>
      <c r="I72" s="1">
        <f t="shared" si="22"/>
        <v>1.4018961874752587E-6</v>
      </c>
      <c r="O72" s="1"/>
      <c r="P72">
        <f t="shared" si="23"/>
        <v>4.0404040404040414E-2</v>
      </c>
      <c r="Q72" s="1">
        <f t="shared" si="24"/>
        <v>2.9304420030778849E-2</v>
      </c>
      <c r="R72" s="1">
        <f t="shared" si="25"/>
        <v>8.5874903334031262E-4</v>
      </c>
      <c r="S72" s="1">
        <f t="shared" si="26"/>
        <v>9.9804447810842347E-17</v>
      </c>
    </row>
    <row r="73" spans="2:19" x14ac:dyDescent="0.25">
      <c r="B73">
        <v>3.3681673249328801E-4</v>
      </c>
      <c r="C73" s="1">
        <v>6.7341506577508297E-8</v>
      </c>
      <c r="D73" s="1">
        <f t="shared" si="18"/>
        <v>2.2681746206611609E-11</v>
      </c>
      <c r="E73">
        <f t="shared" si="19"/>
        <v>-16.513489050765376</v>
      </c>
      <c r="F73" s="1">
        <f t="shared" si="20"/>
        <v>-5.5620194241424821E-3</v>
      </c>
      <c r="G73" s="1">
        <f t="shared" si="21"/>
        <v>1.3943638347146793E-18</v>
      </c>
      <c r="I73" s="1">
        <f t="shared" si="22"/>
        <v>1.1344551128745513E-7</v>
      </c>
      <c r="O73" s="1"/>
      <c r="P73">
        <f t="shared" si="23"/>
        <v>4.0404040404039977E-2</v>
      </c>
      <c r="Q73" s="1">
        <f t="shared" si="24"/>
        <v>8.3362141292089662E-3</v>
      </c>
      <c r="R73" s="1">
        <f t="shared" si="25"/>
        <v>6.9492466008023204E-5</v>
      </c>
      <c r="S73" s="1">
        <f t="shared" si="26"/>
        <v>3.4510504909188681E-17</v>
      </c>
    </row>
    <row r="74" spans="2:19" x14ac:dyDescent="0.25">
      <c r="B74" s="1">
        <v>9.2226453949956897E-5</v>
      </c>
      <c r="C74" s="1">
        <v>7.3907220335257803E-8</v>
      </c>
      <c r="D74" s="1">
        <f t="shared" si="18"/>
        <v>6.8162008528189714E-12</v>
      </c>
      <c r="E74">
        <f t="shared" si="19"/>
        <v>-16.420455309634306</v>
      </c>
      <c r="F74" s="1">
        <f t="shared" si="20"/>
        <v>-1.5144003654513135E-3</v>
      </c>
      <c r="G74" s="1">
        <f t="shared" si="21"/>
        <v>4.6369929124729964E-19</v>
      </c>
      <c r="I74" s="1">
        <f t="shared" si="22"/>
        <v>8.5057188081835194E-9</v>
      </c>
      <c r="O74" s="1"/>
      <c r="P74">
        <f t="shared" si="23"/>
        <v>4.0404040404040241E-2</v>
      </c>
      <c r="Q74" s="1">
        <f t="shared" si="24"/>
        <v>2.2826047352614426E-3</v>
      </c>
      <c r="R74" s="1">
        <f t="shared" si="25"/>
        <v>5.2102843774379604E-6</v>
      </c>
      <c r="S74" s="1">
        <f t="shared" si="26"/>
        <v>1.1476557458370714E-17</v>
      </c>
    </row>
    <row r="75" spans="2:19" x14ac:dyDescent="0.25">
      <c r="B75" s="1">
        <v>2.43076785203121E-5</v>
      </c>
      <c r="C75" s="1">
        <v>8.1113083078968699E-8</v>
      </c>
      <c r="D75" s="1">
        <f t="shared" si="18"/>
        <v>1.9716707472749381E-12</v>
      </c>
      <c r="E75">
        <f t="shared" si="19"/>
        <v>-16.327421568503233</v>
      </c>
      <c r="F75" s="1">
        <f t="shared" si="20"/>
        <v>-3.9688171455278654E-4</v>
      </c>
      <c r="G75" s="1">
        <f t="shared" si="21"/>
        <v>1.4831703775111753E-19</v>
      </c>
      <c r="I75" s="1">
        <f t="shared" si="22"/>
        <v>5.9086323504684221E-10</v>
      </c>
      <c r="O75" s="1"/>
      <c r="P75">
        <f t="shared" si="23"/>
        <v>4.0404040404040678E-2</v>
      </c>
      <c r="Q75" s="1">
        <f t="shared" si="24"/>
        <v>6.0161504337772037E-4</v>
      </c>
      <c r="R75" s="1">
        <f t="shared" si="25"/>
        <v>3.6194066041837634E-7</v>
      </c>
      <c r="S75" s="1">
        <f t="shared" si="26"/>
        <v>3.6708466843401344E-18</v>
      </c>
    </row>
    <row r="76" spans="2:19" x14ac:dyDescent="0.25">
      <c r="B76" s="1">
        <v>6.16676755087796E-6</v>
      </c>
      <c r="C76" s="1">
        <v>8.9021508544503897E-8</v>
      </c>
      <c r="D76" s="1">
        <f t="shared" si="18"/>
        <v>5.4897495022245167E-13</v>
      </c>
      <c r="E76">
        <f t="shared" si="19"/>
        <v>-16.23438782737216</v>
      </c>
      <c r="F76" s="1">
        <f t="shared" si="20"/>
        <v>-1.0011369606220678E-4</v>
      </c>
      <c r="G76" s="1">
        <f t="shared" si="21"/>
        <v>4.5632229428569773E-20</v>
      </c>
      <c r="I76" s="1">
        <f t="shared" si="22"/>
        <v>3.8029022026561352E-11</v>
      </c>
      <c r="O76" s="1"/>
      <c r="P76">
        <f t="shared" si="23"/>
        <v>4.0404040404040061E-2</v>
      </c>
      <c r="Q76" s="1">
        <f t="shared" si="24"/>
        <v>1.526274968842308E-4</v>
      </c>
      <c r="R76" s="1">
        <f t="shared" si="25"/>
        <v>2.3295152805145881E-8</v>
      </c>
      <c r="S76" s="1">
        <f t="shared" si="26"/>
        <v>1.1293976783571114E-18</v>
      </c>
    </row>
    <row r="77" spans="2:19" x14ac:dyDescent="0.25">
      <c r="B77" s="1">
        <v>1.50590575914403E-6</v>
      </c>
      <c r="C77" s="1">
        <v>9.7700995729922494E-8</v>
      </c>
      <c r="D77" s="1">
        <f t="shared" si="18"/>
        <v>1.4712849214379656E-13</v>
      </c>
      <c r="E77">
        <f t="shared" si="19"/>
        <v>-16.141354086241087</v>
      </c>
      <c r="F77" s="1">
        <f t="shared" si="20"/>
        <v>-2.4307358078853474E-5</v>
      </c>
      <c r="G77" s="1">
        <f t="shared" si="21"/>
        <v>1.3505382381660519E-20</v>
      </c>
      <c r="I77" s="1">
        <f t="shared" si="22"/>
        <v>2.2677521554231572E-12</v>
      </c>
      <c r="O77" s="1"/>
      <c r="P77">
        <f t="shared" si="23"/>
        <v>4.0404040404039276E-2</v>
      </c>
      <c r="Q77" s="1">
        <f t="shared" si="24"/>
        <v>3.7271167538815784E-5</v>
      </c>
      <c r="R77" s="1">
        <f t="shared" si="25"/>
        <v>1.3891399297064755E-9</v>
      </c>
      <c r="S77" s="1">
        <f t="shared" si="26"/>
        <v>3.3425821394610721E-19</v>
      </c>
    </row>
    <row r="78" spans="2:19" x14ac:dyDescent="0.25">
      <c r="B78" s="1">
        <v>3.53968105183366E-7</v>
      </c>
      <c r="C78" s="1">
        <v>1.07226722201032E-7</v>
      </c>
      <c r="D78" s="1">
        <f t="shared" si="18"/>
        <v>3.795483968252246E-14</v>
      </c>
      <c r="E78">
        <f t="shared" si="19"/>
        <v>-16.048320345110017</v>
      </c>
      <c r="F78" s="1">
        <f t="shared" si="20"/>
        <v>-5.6805935439342556E-6</v>
      </c>
      <c r="G78" s="1">
        <f t="shared" si="21"/>
        <v>3.8452297256740573E-21</v>
      </c>
      <c r="I78" s="1">
        <f t="shared" si="22"/>
        <v>1.2529341948710246E-13</v>
      </c>
      <c r="O78" s="1"/>
      <c r="P78">
        <f t="shared" si="23"/>
        <v>4.040404040404226E-2</v>
      </c>
      <c r="Q78" s="1">
        <f t="shared" si="24"/>
        <v>8.7607106032879068E-6</v>
      </c>
      <c r="R78" s="1">
        <f t="shared" si="25"/>
        <v>7.6750050274561159E-11</v>
      </c>
      <c r="S78" s="1">
        <f t="shared" si="26"/>
        <v>9.5169435710428557E-20</v>
      </c>
    </row>
    <row r="79" spans="2:19" x14ac:dyDescent="0.25">
      <c r="B79" s="1">
        <v>8.0085997464662802E-8</v>
      </c>
      <c r="C79" s="1">
        <v>1.176811952435E-7</v>
      </c>
      <c r="D79" s="1">
        <f t="shared" si="18"/>
        <v>9.4246159039094286E-15</v>
      </c>
      <c r="E79">
        <f t="shared" si="19"/>
        <v>-15.955286603978941</v>
      </c>
      <c r="F79" s="1">
        <f t="shared" si="20"/>
        <v>-1.2777950425142257E-6</v>
      </c>
      <c r="G79" s="1">
        <f t="shared" si="21"/>
        <v>1.0532731428366861E-21</v>
      </c>
      <c r="I79" s="1">
        <f t="shared" si="22"/>
        <v>6.4137669899099766E-15</v>
      </c>
      <c r="O79" s="1"/>
      <c r="P79">
        <f t="shared" si="23"/>
        <v>4.0404040404038569E-2</v>
      </c>
      <c r="Q79" s="1">
        <f t="shared" si="24"/>
        <v>1.9821284372504945E-6</v>
      </c>
      <c r="R79" s="1">
        <f t="shared" si="25"/>
        <v>3.9288331417570876E-12</v>
      </c>
      <c r="S79" s="1">
        <f t="shared" si="26"/>
        <v>2.6068510285209171E-20</v>
      </c>
    </row>
    <row r="80" spans="2:19" x14ac:dyDescent="0.25">
      <c r="B80" s="1">
        <v>1.7441152049040199E-8</v>
      </c>
      <c r="C80" s="1">
        <v>1.29154966501488E-7</v>
      </c>
      <c r="D80" s="1">
        <f t="shared" si="18"/>
        <v>2.2526114086411459E-15</v>
      </c>
      <c r="E80">
        <f t="shared" si="19"/>
        <v>-15.862252862847873</v>
      </c>
      <c r="F80" s="1">
        <f t="shared" si="20"/>
        <v>-2.7665596402125297E-7</v>
      </c>
      <c r="G80" s="1">
        <f t="shared" si="21"/>
        <v>2.7757725294051146E-22</v>
      </c>
      <c r="I80" s="1">
        <f t="shared" si="22"/>
        <v>3.0419378479773915E-16</v>
      </c>
      <c r="O80" s="1"/>
      <c r="P80">
        <f t="shared" si="23"/>
        <v>4.0404040404043141E-2</v>
      </c>
      <c r="Q80" s="1">
        <f t="shared" si="24"/>
        <v>4.3166851321371568E-7</v>
      </c>
      <c r="R80" s="1">
        <f t="shared" si="25"/>
        <v>1.8633770530013983E-13</v>
      </c>
      <c r="S80" s="1">
        <f t="shared" si="26"/>
        <v>6.8700370102771924E-21</v>
      </c>
    </row>
    <row r="81" spans="2:19" x14ac:dyDescent="0.25">
      <c r="B81" s="1">
        <v>3.65611517586425E-9</v>
      </c>
      <c r="C81" s="1">
        <v>1.4174741629268099E-7</v>
      </c>
      <c r="D81" s="1">
        <f t="shared" si="18"/>
        <v>5.1824487984721837E-16</v>
      </c>
      <c r="E81">
        <f t="shared" si="19"/>
        <v>-15.769219121716795</v>
      </c>
      <c r="F81" s="1">
        <f t="shared" si="20"/>
        <v>-5.7654081342437491E-8</v>
      </c>
      <c r="G81" s="1">
        <f t="shared" si="21"/>
        <v>7.0383308482753585E-23</v>
      </c>
      <c r="I81" s="1">
        <f t="shared" si="22"/>
        <v>1.3367178179184876E-17</v>
      </c>
      <c r="O81" s="1"/>
      <c r="P81">
        <f t="shared" si="23"/>
        <v>4.0404040404038395E-2</v>
      </c>
      <c r="Q81" s="1">
        <f t="shared" si="24"/>
        <v>9.0488850602644681E-8</v>
      </c>
      <c r="R81" s="1">
        <f t="shared" si="25"/>
        <v>8.1882320833877479E-15</v>
      </c>
      <c r="S81" s="1">
        <f t="shared" si="26"/>
        <v>1.7419868849482378E-21</v>
      </c>
    </row>
    <row r="82" spans="2:19" x14ac:dyDescent="0.25">
      <c r="B82" s="1">
        <v>7.3771852628535105E-10</v>
      </c>
      <c r="C82" s="1">
        <v>1.5556761439304699E-7</v>
      </c>
      <c r="D82" s="1">
        <f t="shared" si="18"/>
        <v>1.1476511122776638E-16</v>
      </c>
      <c r="E82">
        <f t="shared" si="19"/>
        <v>-15.676185380585727</v>
      </c>
      <c r="F82" s="1">
        <f t="shared" si="20"/>
        <v>-1.1564612376741667E-8</v>
      </c>
      <c r="G82" s="1">
        <f t="shared" si="21"/>
        <v>1.7171783368626281E-23</v>
      </c>
      <c r="I82" s="1">
        <f t="shared" si="22"/>
        <v>5.4422862402463016E-19</v>
      </c>
      <c r="O82" s="1"/>
      <c r="P82">
        <f t="shared" si="23"/>
        <v>4.0404040404040768E-2</v>
      </c>
      <c r="Q82" s="1">
        <f t="shared" si="24"/>
        <v>1.8258533525562273E-8</v>
      </c>
      <c r="R82" s="1">
        <f t="shared" si="25"/>
        <v>3.3337404650408149E-16</v>
      </c>
      <c r="S82" s="1">
        <f t="shared" si="26"/>
        <v>4.2500163837349662E-22</v>
      </c>
    </row>
    <row r="83" spans="2:19" x14ac:dyDescent="0.25">
      <c r="B83" s="1">
        <v>1.4328067956029899E-10</v>
      </c>
      <c r="C83" s="1">
        <v>1.7073526474706901E-7</v>
      </c>
      <c r="D83" s="1">
        <f t="shared" si="18"/>
        <v>2.4463064757867607E-17</v>
      </c>
      <c r="E83">
        <f t="shared" si="19"/>
        <v>-15.583151639454654</v>
      </c>
      <c r="F83" s="1">
        <f t="shared" si="20"/>
        <v>-2.2327645565922501E-9</v>
      </c>
      <c r="G83" s="1">
        <f t="shared" si="21"/>
        <v>4.0312189755280572E-24</v>
      </c>
      <c r="I83" s="1">
        <f t="shared" si="22"/>
        <v>2.052935313526108E-20</v>
      </c>
      <c r="O83" s="1"/>
      <c r="P83">
        <f t="shared" si="23"/>
        <v>4.0404040404041906E-2</v>
      </c>
      <c r="Q83" s="1">
        <f t="shared" si="24"/>
        <v>3.5461968191172679E-9</v>
      </c>
      <c r="R83" s="1">
        <f t="shared" si="25"/>
        <v>1.2575511879917429E-17</v>
      </c>
      <c r="S83" s="1">
        <f t="shared" si="26"/>
        <v>9.9772669644315706E-23</v>
      </c>
    </row>
    <row r="84" spans="2:19" x14ac:dyDescent="0.25">
      <c r="B84" s="1">
        <v>2.6786174666098501E-11</v>
      </c>
      <c r="C84" s="1">
        <v>1.87381742286039E-7</v>
      </c>
      <c r="D84" s="1">
        <f t="shared" si="18"/>
        <v>5.0192400781116956E-18</v>
      </c>
      <c r="E84">
        <f t="shared" si="19"/>
        <v>-15.490117898323577</v>
      </c>
      <c r="F84" s="1">
        <f t="shared" si="20"/>
        <v>-4.1492100362295395E-10</v>
      </c>
      <c r="G84" s="1">
        <f t="shared" si="21"/>
        <v>9.1063958589180879E-25</v>
      </c>
      <c r="I84" s="1">
        <f t="shared" si="22"/>
        <v>7.1749915324273717E-22</v>
      </c>
      <c r="O84" s="1"/>
      <c r="P84">
        <f t="shared" si="23"/>
        <v>4.0404040404038749E-2</v>
      </c>
      <c r="Q84" s="1">
        <f t="shared" si="24"/>
        <v>6.6295782298596501E-10</v>
      </c>
      <c r="R84" s="1">
        <f t="shared" si="25"/>
        <v>4.3951307505829008E-19</v>
      </c>
      <c r="S84" s="1">
        <f t="shared" si="26"/>
        <v>2.2538329750823192E-23</v>
      </c>
    </row>
    <row r="85" spans="2:19" x14ac:dyDescent="0.25">
      <c r="B85" s="1">
        <v>4.8201425412745499E-12</v>
      </c>
      <c r="C85" s="1">
        <v>2.0565123083486501E-7</v>
      </c>
      <c r="D85" s="1">
        <f t="shared" si="18"/>
        <v>9.9126824641260532E-19</v>
      </c>
      <c r="E85">
        <f t="shared" si="19"/>
        <v>-15.397084157192507</v>
      </c>
      <c r="F85" s="1">
        <f t="shared" si="20"/>
        <v>-7.4216140357668009E-11</v>
      </c>
      <c r="G85" s="1">
        <f t="shared" si="21"/>
        <v>1.9795130676666642E-25</v>
      </c>
      <c r="I85" s="1">
        <f t="shared" si="22"/>
        <v>2.3233774118204676E-23</v>
      </c>
      <c r="O85" s="1"/>
      <c r="P85">
        <f t="shared" si="23"/>
        <v>4.0404040404040678E-2</v>
      </c>
      <c r="Q85" s="1">
        <f t="shared" si="24"/>
        <v>1.1929852789654431E-10</v>
      </c>
      <c r="R85" s="1">
        <f t="shared" si="25"/>
        <v>1.423213875828256E-20</v>
      </c>
      <c r="S85" s="1">
        <f t="shared" si="26"/>
        <v>4.8992948424749607E-24</v>
      </c>
    </row>
    <row r="86" spans="2:19" x14ac:dyDescent="0.25">
      <c r="B86" s="1">
        <v>8.3490139653214202E-13</v>
      </c>
      <c r="C86" s="1">
        <v>2.25701971963392E-7</v>
      </c>
      <c r="D86" s="1">
        <f t="shared" si="18"/>
        <v>1.8843889159229435E-19</v>
      </c>
      <c r="E86">
        <f t="shared" si="19"/>
        <v>-15.304050416061434</v>
      </c>
      <c r="F86" s="1">
        <f t="shared" si="20"/>
        <v>-1.2777373064968E-11</v>
      </c>
      <c r="G86" s="1">
        <f t="shared" si="21"/>
        <v>4.1407910189991709E-26</v>
      </c>
      <c r="I86" s="1">
        <f t="shared" si="22"/>
        <v>6.9706034193132107E-25</v>
      </c>
      <c r="O86" s="1"/>
      <c r="P86">
        <f t="shared" si="23"/>
        <v>4.0404040404040324E-2</v>
      </c>
      <c r="Q86" s="1">
        <f t="shared" si="24"/>
        <v>2.0663809564170557E-11</v>
      </c>
      <c r="R86" s="1">
        <f t="shared" si="25"/>
        <v>4.2699302570430658E-22</v>
      </c>
      <c r="S86" s="1">
        <f t="shared" si="26"/>
        <v>1.0248457772022968E-24</v>
      </c>
    </row>
    <row r="87" spans="2:19" x14ac:dyDescent="0.25">
      <c r="B87" s="1">
        <v>1.39199160075733E-13</v>
      </c>
      <c r="C87" s="1">
        <v>2.4770763559917103E-7</v>
      </c>
      <c r="D87" s="1">
        <f t="shared" si="18"/>
        <v>3.4480694819750343E-20</v>
      </c>
      <c r="E87">
        <f t="shared" si="19"/>
        <v>-15.211016674930363</v>
      </c>
      <c r="F87" s="1">
        <f t="shared" si="20"/>
        <v>-2.1173607450482753E-12</v>
      </c>
      <c r="G87" s="1">
        <f t="shared" si="21"/>
        <v>8.3355000111391201E-27</v>
      </c>
      <c r="I87" s="1">
        <f t="shared" si="22"/>
        <v>1.9376406165789538E-26</v>
      </c>
      <c r="O87" s="1"/>
      <c r="P87">
        <f t="shared" si="23"/>
        <v>4.0404040404040414E-2</v>
      </c>
      <c r="Q87" s="1">
        <f t="shared" si="24"/>
        <v>3.445179211874391E-12</v>
      </c>
      <c r="R87" s="1">
        <f t="shared" si="25"/>
        <v>1.186925980193145E-23</v>
      </c>
      <c r="S87" s="1">
        <f t="shared" si="26"/>
        <v>2.063036252756932E-25</v>
      </c>
    </row>
    <row r="88" spans="2:19" x14ac:dyDescent="0.25">
      <c r="B88" s="1">
        <v>2.2339022378264899E-14</v>
      </c>
      <c r="C88" s="1">
        <v>2.7185882427329399E-7</v>
      </c>
      <c r="D88" s="1">
        <f t="shared" si="18"/>
        <v>6.0730603591698989E-21</v>
      </c>
      <c r="E88">
        <f t="shared" si="19"/>
        <v>-15.11798293379929</v>
      </c>
      <c r="F88" s="1">
        <f t="shared" si="20"/>
        <v>-3.3772095907236917E-13</v>
      </c>
      <c r="G88" s="1">
        <f t="shared" si="21"/>
        <v>1.6147777380310621E-27</v>
      </c>
      <c r="I88" s="1">
        <f t="shared" si="22"/>
        <v>4.9903192081661997E-28</v>
      </c>
      <c r="O88" s="1"/>
      <c r="P88">
        <f t="shared" si="23"/>
        <v>4.0404040404040678E-2</v>
      </c>
      <c r="Q88" s="1">
        <f t="shared" si="24"/>
        <v>5.528908038620525E-13</v>
      </c>
      <c r="R88" s="1">
        <f t="shared" si="25"/>
        <v>3.0568824099522662E-25</v>
      </c>
      <c r="S88" s="1">
        <f t="shared" si="26"/>
        <v>3.9965749016268519E-26</v>
      </c>
    </row>
    <row r="89" spans="2:19" x14ac:dyDescent="0.25">
      <c r="B89" s="1">
        <v>3.45078445334839E-15</v>
      </c>
      <c r="C89" s="1">
        <v>2.9836472402833401E-7</v>
      </c>
      <c r="D89" s="1">
        <f t="shared" si="18"/>
        <v>1.0295923511045578E-21</v>
      </c>
      <c r="E89">
        <f t="shared" si="19"/>
        <v>-15.024949192668217</v>
      </c>
      <c r="F89" s="1">
        <f t="shared" si="20"/>
        <v>-5.1847861086408928E-14</v>
      </c>
      <c r="G89" s="1">
        <f t="shared" si="21"/>
        <v>3.0104754065244772E-28</v>
      </c>
      <c r="I89" s="1">
        <f t="shared" si="22"/>
        <v>1.1907913343470946E-29</v>
      </c>
      <c r="O89" s="1"/>
      <c r="P89">
        <f t="shared" si="23"/>
        <v>4.0404040404040505E-2</v>
      </c>
      <c r="Q89" s="1">
        <f t="shared" si="24"/>
        <v>8.5406915220372439E-14</v>
      </c>
      <c r="R89" s="1">
        <f t="shared" si="25"/>
        <v>7.2943411674598852E-27</v>
      </c>
      <c r="S89" s="1">
        <f t="shared" si="26"/>
        <v>7.4509266311480624E-27</v>
      </c>
    </row>
    <row r="90" spans="2:19" x14ac:dyDescent="0.25">
      <c r="B90" s="1">
        <v>5.1309481207096197E-16</v>
      </c>
      <c r="C90" s="1">
        <v>3.2745491628777301E-7</v>
      </c>
      <c r="D90" s="1">
        <f t="shared" si="18"/>
        <v>1.6801541873438748E-22</v>
      </c>
      <c r="E90">
        <f t="shared" si="19"/>
        <v>-14.931915451537144</v>
      </c>
      <c r="F90" s="1">
        <f t="shared" si="20"/>
        <v>-7.6614883524659438E-15</v>
      </c>
      <c r="G90" s="1">
        <f t="shared" si="21"/>
        <v>5.4014000217626289E-29</v>
      </c>
      <c r="I90" s="1">
        <f t="shared" si="22"/>
        <v>2.6326628617413579E-31</v>
      </c>
      <c r="O90" s="1"/>
      <c r="P90">
        <f t="shared" si="23"/>
        <v>4.0404040404040505E-2</v>
      </c>
      <c r="Q90" s="1">
        <f t="shared" si="24"/>
        <v>1.2699096598756278E-14</v>
      </c>
      <c r="R90" s="1">
        <f t="shared" si="25"/>
        <v>1.6126705442454327E-28</v>
      </c>
      <c r="S90" s="1">
        <f t="shared" si="26"/>
        <v>1.3368465053862474E-27</v>
      </c>
    </row>
    <row r="91" spans="2:19" x14ac:dyDescent="0.25">
      <c r="B91" s="1">
        <v>7.3435073755869794E-17</v>
      </c>
      <c r="C91" s="1">
        <v>3.5938136638046302E-7</v>
      </c>
      <c r="D91" s="1">
        <f t="shared" si="18"/>
        <v>2.6391197146634567E-23</v>
      </c>
      <c r="E91">
        <f t="shared" si="19"/>
        <v>-14.838881710406071</v>
      </c>
      <c r="F91" s="1">
        <f t="shared" si="20"/>
        <v>-1.089694372858297E-15</v>
      </c>
      <c r="G91" s="1">
        <f t="shared" si="21"/>
        <v>9.3268182237577025E-30</v>
      </c>
      <c r="I91" s="1">
        <f t="shared" si="22"/>
        <v>5.3927100575300365E-33</v>
      </c>
      <c r="O91" s="1"/>
      <c r="P91">
        <f t="shared" si="23"/>
        <v>4.0404040404040588E-2</v>
      </c>
      <c r="Q91" s="1">
        <f t="shared" si="24"/>
        <v>1.8175180754577692E-15</v>
      </c>
      <c r="R91" s="1">
        <f t="shared" si="25"/>
        <v>3.3033719546157136E-30</v>
      </c>
      <c r="S91" s="1">
        <f t="shared" si="26"/>
        <v>2.3083875103800209E-28</v>
      </c>
    </row>
    <row r="92" spans="2:19" x14ac:dyDescent="0.25">
      <c r="B92" s="1">
        <v>1.0116623053921399E-17</v>
      </c>
      <c r="C92" s="1">
        <v>3.9442060594376599E-7</v>
      </c>
      <c r="D92" s="1">
        <f t="shared" si="18"/>
        <v>3.9902045950323506E-24</v>
      </c>
      <c r="E92">
        <f t="shared" si="19"/>
        <v>-14.745847969274999</v>
      </c>
      <c r="F92" s="1">
        <f t="shared" si="20"/>
        <v>-1.491781855155875E-16</v>
      </c>
      <c r="G92" s="1">
        <f t="shared" si="21"/>
        <v>1.5499687362495504E-30</v>
      </c>
      <c r="I92" s="1">
        <f t="shared" si="22"/>
        <v>1.0234606201513393E-34</v>
      </c>
      <c r="O92" s="1"/>
      <c r="P92">
        <f t="shared" si="23"/>
        <v>4.0404040404040061E-2</v>
      </c>
      <c r="Q92" s="1">
        <f t="shared" si="24"/>
        <v>2.5038642058455674E-16</v>
      </c>
      <c r="R92" s="1">
        <f t="shared" si="25"/>
        <v>6.2693359613146538E-32</v>
      </c>
      <c r="S92" s="1">
        <f t="shared" si="26"/>
        <v>3.8361726222176696E-29</v>
      </c>
    </row>
    <row r="93" spans="2:19" x14ac:dyDescent="0.25">
      <c r="B93" s="1">
        <v>1.34150940781533E-18</v>
      </c>
      <c r="C93" s="1">
        <v>4.3287612810830601E-7</v>
      </c>
      <c r="D93" s="1">
        <f t="shared" si="18"/>
        <v>5.8070739827596656E-25</v>
      </c>
      <c r="E93">
        <f t="shared" si="19"/>
        <v>-14.652814228143926</v>
      </c>
      <c r="F93" s="1">
        <f t="shared" si="20"/>
        <v>-1.9656888138025401E-17</v>
      </c>
      <c r="G93" s="1">
        <f t="shared" si="21"/>
        <v>2.4790219932456291E-31</v>
      </c>
      <c r="I93" s="1">
        <f t="shared" si="22"/>
        <v>1.7996474912570373E-36</v>
      </c>
      <c r="O93" s="1"/>
      <c r="P93">
        <f t="shared" si="23"/>
        <v>4.0404040404039623E-2</v>
      </c>
      <c r="Q93" s="1">
        <f t="shared" si="24"/>
        <v>3.3202357843430062E-17</v>
      </c>
      <c r="R93" s="1">
        <f t="shared" si="25"/>
        <v>1.1023965663631817E-33</v>
      </c>
      <c r="S93" s="1">
        <f t="shared" si="26"/>
        <v>6.1355794332830507E-30</v>
      </c>
    </row>
    <row r="94" spans="2:19" x14ac:dyDescent="0.25">
      <c r="B94" s="1">
        <v>1.7122926719030401E-19</v>
      </c>
      <c r="C94" s="1">
        <v>4.7508101621027902E-7</v>
      </c>
      <c r="D94" s="1">
        <f t="shared" si="18"/>
        <v>8.1347774261711018E-26</v>
      </c>
      <c r="E94">
        <f t="shared" si="19"/>
        <v>-14.559780487012857</v>
      </c>
      <c r="F94" s="1">
        <f t="shared" si="20"/>
        <v>-2.4930605432428991E-18</v>
      </c>
      <c r="G94" s="1">
        <f t="shared" si="21"/>
        <v>3.8160237680532493E-32</v>
      </c>
      <c r="I94" s="1">
        <f t="shared" si="22"/>
        <v>2.931946194252852E-38</v>
      </c>
      <c r="O94" s="1"/>
      <c r="P94">
        <f t="shared" si="23"/>
        <v>4.0404040404040588E-2</v>
      </c>
      <c r="Q94" s="1">
        <f t="shared" si="24"/>
        <v>4.2379243629600049E-18</v>
      </c>
      <c r="R94" s="1">
        <f t="shared" si="25"/>
        <v>1.7960002906169963E-35</v>
      </c>
      <c r="S94" s="1">
        <f t="shared" si="26"/>
        <v>9.4446588259317499E-31</v>
      </c>
    </row>
    <row r="95" spans="2:19" x14ac:dyDescent="0.25">
      <c r="B95" s="1">
        <v>2.1037222222713101E-20</v>
      </c>
      <c r="C95" s="1">
        <v>5.2140082879996802E-7</v>
      </c>
      <c r="D95" s="1">
        <f t="shared" si="18"/>
        <v>1.0968825102571716E-26</v>
      </c>
      <c r="E95">
        <f t="shared" si="19"/>
        <v>-14.466746745881784</v>
      </c>
      <c r="F95" s="1">
        <f t="shared" si="20"/>
        <v>-3.0434016613282668E-19</v>
      </c>
      <c r="G95" s="1">
        <f t="shared" si="21"/>
        <v>5.6535308838273611E-33</v>
      </c>
      <c r="I95" s="1">
        <f t="shared" si="22"/>
        <v>4.4256471884781392E-40</v>
      </c>
      <c r="O95" s="1"/>
      <c r="P95">
        <f t="shared" si="23"/>
        <v>4.0404040404040942E-2</v>
      </c>
      <c r="Q95" s="1">
        <f t="shared" si="24"/>
        <v>5.2067125001214234E-19</v>
      </c>
      <c r="R95" s="1">
        <f t="shared" si="25"/>
        <v>2.7109855058920683E-37</v>
      </c>
      <c r="S95" s="1">
        <f t="shared" si="26"/>
        <v>1.3992488937472533E-31</v>
      </c>
    </row>
    <row r="96" spans="2:19" x14ac:dyDescent="0.25">
      <c r="B96" s="1">
        <v>2.4878541265990198E-21</v>
      </c>
      <c r="C96" s="1">
        <v>5.7223676593502195E-7</v>
      </c>
      <c r="D96" s="1">
        <f t="shared" si="18"/>
        <v>1.4236415995231219E-27</v>
      </c>
      <c r="E96">
        <f t="shared" si="19"/>
        <v>-14.373713004750709</v>
      </c>
      <c r="F96" s="1">
        <f t="shared" si="20"/>
        <v>-3.5759701213419047E-20</v>
      </c>
      <c r="G96" s="1">
        <f t="shared" si="21"/>
        <v>8.0614060585167358E-34</v>
      </c>
      <c r="I96" s="1">
        <f t="shared" si="22"/>
        <v>6.1894181552357713E-42</v>
      </c>
      <c r="O96" s="1"/>
      <c r="P96">
        <f t="shared" si="23"/>
        <v>4.0404040404040061E-2</v>
      </c>
      <c r="Q96" s="1">
        <f t="shared" si="24"/>
        <v>6.1574389633326268E-20</v>
      </c>
      <c r="R96" s="1">
        <f t="shared" si="25"/>
        <v>3.7914054587166774E-39</v>
      </c>
      <c r="S96" s="1">
        <f t="shared" si="26"/>
        <v>1.9951979994829091E-32</v>
      </c>
    </row>
    <row r="97" spans="1:19" x14ac:dyDescent="0.25">
      <c r="B97" s="1">
        <v>2.8319628444849899E-22</v>
      </c>
      <c r="C97" s="1">
        <v>6.28029144183425E-7</v>
      </c>
      <c r="D97" s="1">
        <f t="shared" si="18"/>
        <v>1.7785552015811661E-28</v>
      </c>
      <c r="E97">
        <f t="shared" si="19"/>
        <v>-14.280679263619637</v>
      </c>
      <c r="F97" s="1">
        <f t="shared" si="20"/>
        <v>-4.0442353068578077E-21</v>
      </c>
      <c r="G97" s="1">
        <f t="shared" si="21"/>
        <v>1.1063386575881119E-34</v>
      </c>
      <c r="I97" s="1">
        <f t="shared" si="22"/>
        <v>8.0200135525435145E-44</v>
      </c>
      <c r="O97" s="1"/>
      <c r="P97">
        <f t="shared" si="23"/>
        <v>4.0404040404040678E-2</v>
      </c>
      <c r="Q97" s="1">
        <f t="shared" si="24"/>
        <v>7.0091080401003019E-21</v>
      </c>
      <c r="R97" s="1">
        <f t="shared" si="25"/>
        <v>4.9127595517798697E-41</v>
      </c>
      <c r="S97" s="1">
        <f t="shared" si="26"/>
        <v>2.7381881775305583E-33</v>
      </c>
    </row>
    <row r="98" spans="1:19" x14ac:dyDescent="0.25">
      <c r="B98" s="1">
        <v>3.1029609568369303E-23</v>
      </c>
      <c r="C98" s="1">
        <v>6.8926121043496996E-7</v>
      </c>
      <c r="D98" s="1">
        <f t="shared" si="18"/>
        <v>2.1387506250418753E-29</v>
      </c>
      <c r="E98">
        <f t="shared" si="19"/>
        <v>-14.187645522488564</v>
      </c>
      <c r="F98" s="1">
        <f t="shared" si="20"/>
        <v>-4.4023710125724305E-22</v>
      </c>
      <c r="G98" s="1">
        <f t="shared" si="21"/>
        <v>1.4613532675332718E-35</v>
      </c>
      <c r="I98" s="1">
        <f t="shared" si="22"/>
        <v>9.6283666996543578E-46</v>
      </c>
      <c r="O98" s="1"/>
      <c r="P98">
        <f t="shared" si="23"/>
        <v>4.0404040404040324E-2</v>
      </c>
      <c r="Q98" s="1">
        <f t="shared" si="24"/>
        <v>7.6798283681714171E-22</v>
      </c>
      <c r="R98" s="1">
        <f t="shared" si="25"/>
        <v>5.8979763764570451E-43</v>
      </c>
      <c r="S98" s="1">
        <f t="shared" si="26"/>
        <v>3.6168493371448544E-34</v>
      </c>
    </row>
    <row r="99" spans="1:19" x14ac:dyDescent="0.25">
      <c r="B99" s="1">
        <v>3.2725869350260302E-24</v>
      </c>
      <c r="C99" s="1">
        <v>7.5646332755462895E-7</v>
      </c>
      <c r="D99" s="1">
        <f t="shared" ref="D99:D130" si="27">B99*C99</f>
        <v>2.4755920025815949E-30</v>
      </c>
      <c r="E99">
        <f t="shared" si="19"/>
        <v>-14.094611781357491</v>
      </c>
      <c r="F99" s="1">
        <f t="shared" ref="F99:F130" si="28">B99*E99</f>
        <v>-4.6125842369934484E-23</v>
      </c>
      <c r="G99" s="1">
        <f t="shared" si="21"/>
        <v>1.8578704652074267E-36</v>
      </c>
      <c r="I99" s="1">
        <f t="shared" si="22"/>
        <v>1.0709825247303066E-47</v>
      </c>
      <c r="O99" s="1"/>
      <c r="P99">
        <f t="shared" si="23"/>
        <v>4.0404040404040061E-2</v>
      </c>
      <c r="Q99" s="1">
        <f t="shared" ref="Q99:Q130" si="29">B99/P99</f>
        <v>8.0996526641894935E-23</v>
      </c>
      <c r="R99" s="1">
        <f t="shared" ref="R99:R130" si="30">Q99^2</f>
        <v>6.5604373280511956E-45</v>
      </c>
      <c r="S99" s="1">
        <f t="shared" si="26"/>
        <v>4.59822940138842E-35</v>
      </c>
    </row>
    <row r="100" spans="1:19" x14ac:dyDescent="0.25">
      <c r="B100" s="1">
        <v>3.3222491161765501E-25</v>
      </c>
      <c r="C100" s="1">
        <v>8.3021756813197398E-7</v>
      </c>
      <c r="D100" s="1">
        <f t="shared" si="27"/>
        <v>2.7581895819606951E-31</v>
      </c>
      <c r="E100">
        <f t="shared" si="19"/>
        <v>-14.00157804022642</v>
      </c>
      <c r="F100" s="1">
        <f t="shared" si="28"/>
        <v>-4.6516730269219215E-24</v>
      </c>
      <c r="G100" s="1">
        <f t="shared" si="21"/>
        <v>2.2733782099326356E-37</v>
      </c>
      <c r="I100" s="1">
        <f t="shared" si="22"/>
        <v>1.1037339189935868E-49</v>
      </c>
      <c r="O100" s="1"/>
      <c r="P100">
        <f t="shared" si="23"/>
        <v>4.0404040404041559E-2</v>
      </c>
      <c r="Q100" s="1">
        <f t="shared" si="29"/>
        <v>8.2225665625367263E-24</v>
      </c>
      <c r="R100" s="1">
        <f t="shared" si="30"/>
        <v>6.7610600875347037E-47</v>
      </c>
      <c r="S100" s="1">
        <f t="shared" si="26"/>
        <v>5.6266110695831122E-36</v>
      </c>
    </row>
    <row r="101" spans="1:19" x14ac:dyDescent="0.25">
      <c r="B101" s="1">
        <v>3.2463797301151E-26</v>
      </c>
      <c r="C101" s="1">
        <v>9.1116275611549099E-7</v>
      </c>
      <c r="D101" s="1">
        <f t="shared" si="27"/>
        <v>2.957980302289138E-32</v>
      </c>
      <c r="E101">
        <f t="shared" si="19"/>
        <v>-13.908544299095345</v>
      </c>
      <c r="F101" s="1">
        <f t="shared" si="28"/>
        <v>-4.5152416287991057E-25</v>
      </c>
      <c r="G101" s="1">
        <f t="shared" si="21"/>
        <v>2.6774828203729406E-38</v>
      </c>
      <c r="I101" s="1">
        <f t="shared" si="22"/>
        <v>1.0538981352102189E-51</v>
      </c>
      <c r="O101" s="1"/>
      <c r="P101">
        <f t="shared" si="23"/>
        <v>4.040404040403954E-2</v>
      </c>
      <c r="Q101" s="1">
        <f t="shared" si="29"/>
        <v>8.034789832035044E-25</v>
      </c>
      <c r="R101" s="1">
        <f t="shared" si="30"/>
        <v>6.4557847644973731E-49</v>
      </c>
      <c r="S101" s="1">
        <f t="shared" si="26"/>
        <v>6.6267699804231696E-37</v>
      </c>
    </row>
    <row r="102" spans="1:19" x14ac:dyDescent="0.25">
      <c r="B102" s="1">
        <v>2.9176488460834999E-27</v>
      </c>
      <c r="C102" s="1">
        <v>9.9999999999999995E-7</v>
      </c>
      <c r="D102" s="1">
        <f t="shared" si="27"/>
        <v>2.9176488460834998E-33</v>
      </c>
      <c r="E102">
        <f t="shared" si="19"/>
        <v>-13.815510557964274</v>
      </c>
      <c r="F102" s="1">
        <f t="shared" si="28"/>
        <v>-4.0308808437498875E-26</v>
      </c>
      <c r="G102" s="1">
        <f t="shared" si="21"/>
        <v>2.9001692118466135E-39</v>
      </c>
      <c r="I102" s="1">
        <f t="shared" si="22"/>
        <v>8.5126747890523781E-54</v>
      </c>
      <c r="P102" t="s">
        <v>9</v>
      </c>
      <c r="Q102" s="1">
        <f>SUM(Q3:Q101)</f>
        <v>197999999.99996549</v>
      </c>
      <c r="R102" s="1">
        <f>SUM(R3:R101)</f>
        <v>2160455735727259</v>
      </c>
    </row>
    <row r="103" spans="1:19" x14ac:dyDescent="0.25">
      <c r="A103" t="s">
        <v>0</v>
      </c>
      <c r="B103" s="1">
        <f>SUM(B3:B102)</f>
        <v>7999999.9999986067</v>
      </c>
      <c r="E103" t="s">
        <v>6</v>
      </c>
      <c r="F103" s="1">
        <f>SUM(F3:F102)/B103</f>
        <v>-19.624653548277664</v>
      </c>
      <c r="H103" t="s">
        <v>9</v>
      </c>
      <c r="I103" s="1">
        <f>SUM(I3:I102)</f>
        <v>3526914781311.7104</v>
      </c>
    </row>
    <row r="106" spans="1:19" x14ac:dyDescent="0.25">
      <c r="G106" t="s">
        <v>7</v>
      </c>
    </row>
    <row r="107" spans="1:19" x14ac:dyDescent="0.25">
      <c r="G107">
        <f>EXP(F103)</f>
        <v>3.0000000000019137E-9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dcterms:created xsi:type="dcterms:W3CDTF">2013-06-24T12:08:46Z</dcterms:created>
  <dcterms:modified xsi:type="dcterms:W3CDTF">2013-06-25T10:33:03Z</dcterms:modified>
</cp:coreProperties>
</file>