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pcajilema/Documents/UNTHA/"/>
    </mc:Choice>
  </mc:AlternateContent>
  <xr:revisionPtr revIDLastSave="0" documentId="13_ncr:1_{2E70538C-D17B-7F4F-9DFE-B21EAA3DF239}" xr6:coauthVersionLast="45" xr6:coauthVersionMax="45" xr10:uidLastSave="{00000000-0000-0000-0000-000000000000}"/>
  <bookViews>
    <workbookView xWindow="0" yWindow="460" windowWidth="33600" windowHeight="18940" activeTab="5" xr2:uid="{00000000-000D-0000-FFFF-FFFF00000000}"/>
  </bookViews>
  <sheets>
    <sheet name="TestCases - Index" sheetId="1" r:id="rId1"/>
    <sheet name="30012020 TC-001" sheetId="2" r:id="rId2"/>
    <sheet name="05Feb2020 TC-002" sheetId="3" r:id="rId3"/>
    <sheet name="Calculadora 13-14" sheetId="4" r:id="rId4"/>
    <sheet name="Casos de Prueba" sheetId="5" r:id="rId5"/>
    <sheet name="CasosDePruebaCsv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7" i="5" l="1"/>
  <c r="M57" i="5"/>
  <c r="P57" i="5" s="1"/>
  <c r="L57" i="5"/>
  <c r="O57" i="5" s="1"/>
  <c r="K57" i="5"/>
  <c r="G57" i="5"/>
  <c r="N56" i="5"/>
  <c r="M56" i="5"/>
  <c r="P56" i="5" s="1"/>
  <c r="L56" i="5"/>
  <c r="O56" i="5" s="1"/>
  <c r="K56" i="5"/>
  <c r="G56" i="5"/>
  <c r="O55" i="5"/>
  <c r="N55" i="5"/>
  <c r="M55" i="5"/>
  <c r="P55" i="5" s="1"/>
  <c r="L55" i="5"/>
  <c r="K55" i="5"/>
  <c r="G55" i="5"/>
  <c r="N54" i="5"/>
  <c r="M54" i="5"/>
  <c r="P54" i="5" s="1"/>
  <c r="L54" i="5"/>
  <c r="O54" i="5" s="1"/>
  <c r="K54" i="5"/>
  <c r="G54" i="5"/>
  <c r="O53" i="5"/>
  <c r="N53" i="5"/>
  <c r="M53" i="5"/>
  <c r="P53" i="5" s="1"/>
  <c r="L53" i="5"/>
  <c r="K53" i="5"/>
  <c r="G53" i="5"/>
  <c r="N52" i="5"/>
  <c r="M52" i="5"/>
  <c r="P52" i="5" s="1"/>
  <c r="L52" i="5"/>
  <c r="O52" i="5" s="1"/>
  <c r="K52" i="5"/>
  <c r="G52" i="5"/>
  <c r="O51" i="5"/>
  <c r="N51" i="5"/>
  <c r="M51" i="5"/>
  <c r="P51" i="5" s="1"/>
  <c r="L51" i="5"/>
  <c r="K51" i="5"/>
  <c r="G51" i="5"/>
  <c r="J50" i="5"/>
  <c r="H50" i="5" a="1"/>
  <c r="H50" i="5" s="1"/>
  <c r="F50" i="5" a="1"/>
  <c r="F50" i="5" s="1"/>
  <c r="E50" i="5" a="1"/>
  <c r="E50" i="5" s="1"/>
  <c r="J48" i="5"/>
  <c r="H48" i="5"/>
  <c r="F48" i="5"/>
  <c r="E48" i="5"/>
  <c r="D48" i="5"/>
  <c r="C48" i="5"/>
  <c r="B48" i="5"/>
  <c r="J47" i="5"/>
  <c r="H47" i="5"/>
  <c r="F47" i="5"/>
  <c r="E47" i="5"/>
  <c r="D47" i="5"/>
  <c r="C47" i="5"/>
  <c r="B47" i="5"/>
  <c r="J46" i="5"/>
  <c r="H46" i="5"/>
  <c r="L46" i="5" s="1"/>
  <c r="F46" i="5"/>
  <c r="E46" i="5"/>
  <c r="D46" i="5"/>
  <c r="C46" i="5"/>
  <c r="B46" i="5"/>
  <c r="J45" i="5"/>
  <c r="M45" i="5" s="1"/>
  <c r="H45" i="5"/>
  <c r="F45" i="5"/>
  <c r="E45" i="5"/>
  <c r="D45" i="5"/>
  <c r="C45" i="5"/>
  <c r="B45" i="5"/>
  <c r="J44" i="5"/>
  <c r="H44" i="5"/>
  <c r="F44" i="5"/>
  <c r="E44" i="5"/>
  <c r="D44" i="5"/>
  <c r="C44" i="5"/>
  <c r="B44" i="5"/>
  <c r="J43" i="5"/>
  <c r="H43" i="5"/>
  <c r="F43" i="5"/>
  <c r="E43" i="5"/>
  <c r="D43" i="5"/>
  <c r="C43" i="5"/>
  <c r="B43" i="5"/>
  <c r="J42" i="5"/>
  <c r="H42" i="5"/>
  <c r="F42" i="5"/>
  <c r="E42" i="5"/>
  <c r="D42" i="5"/>
  <c r="C42" i="5"/>
  <c r="B42" i="5"/>
  <c r="J41" i="5"/>
  <c r="M41" i="5" s="1"/>
  <c r="H41" i="5"/>
  <c r="F41" i="5"/>
  <c r="E41" i="5"/>
  <c r="D41" i="5"/>
  <c r="C41" i="5"/>
  <c r="B41" i="5"/>
  <c r="J40" i="5"/>
  <c r="H40" i="5"/>
  <c r="F40" i="5"/>
  <c r="E40" i="5"/>
  <c r="D40" i="5"/>
  <c r="C40" i="5"/>
  <c r="B40" i="5"/>
  <c r="J39" i="5"/>
  <c r="H39" i="5"/>
  <c r="F39" i="5"/>
  <c r="G39" i="5" s="1"/>
  <c r="E39" i="5"/>
  <c r="D39" i="5"/>
  <c r="C39" i="5"/>
  <c r="B39" i="5"/>
  <c r="J38" i="5"/>
  <c r="H38" i="5"/>
  <c r="F38" i="5"/>
  <c r="E38" i="5"/>
  <c r="D38" i="5"/>
  <c r="C38" i="5"/>
  <c r="B38" i="5"/>
  <c r="M37" i="5"/>
  <c r="J37" i="5"/>
  <c r="H37" i="5"/>
  <c r="F37" i="5"/>
  <c r="E37" i="5"/>
  <c r="D37" i="5"/>
  <c r="C37" i="5"/>
  <c r="B37" i="5"/>
  <c r="J36" i="5"/>
  <c r="H36" i="5"/>
  <c r="F36" i="5"/>
  <c r="E36" i="5"/>
  <c r="D36" i="5"/>
  <c r="C36" i="5"/>
  <c r="B36" i="5"/>
  <c r="J35" i="5"/>
  <c r="H35" i="5"/>
  <c r="F35" i="5"/>
  <c r="E35" i="5"/>
  <c r="D35" i="5"/>
  <c r="C35" i="5"/>
  <c r="B35" i="5"/>
  <c r="J34" i="5"/>
  <c r="H34" i="5"/>
  <c r="F34" i="5"/>
  <c r="E34" i="5"/>
  <c r="D34" i="5"/>
  <c r="C34" i="5"/>
  <c r="B34" i="5"/>
  <c r="J33" i="5"/>
  <c r="M33" i="5" s="1"/>
  <c r="H33" i="5"/>
  <c r="F33" i="5"/>
  <c r="E33" i="5"/>
  <c r="D33" i="5"/>
  <c r="C33" i="5"/>
  <c r="B33" i="5"/>
  <c r="J32" i="5"/>
  <c r="H32" i="5"/>
  <c r="F32" i="5"/>
  <c r="E32" i="5"/>
  <c r="D32" i="5"/>
  <c r="C32" i="5"/>
  <c r="B32" i="5"/>
  <c r="J31" i="5"/>
  <c r="H31" i="5"/>
  <c r="L31" i="5" s="1"/>
  <c r="F31" i="5"/>
  <c r="E31" i="5"/>
  <c r="D31" i="5"/>
  <c r="C31" i="5"/>
  <c r="B31" i="5"/>
  <c r="J30" i="5"/>
  <c r="H30" i="5"/>
  <c r="F30" i="5"/>
  <c r="E30" i="5"/>
  <c r="D30" i="5"/>
  <c r="C30" i="5"/>
  <c r="B30" i="5"/>
  <c r="J29" i="5"/>
  <c r="M29" i="5" s="1"/>
  <c r="H29" i="5"/>
  <c r="F29" i="5"/>
  <c r="E29" i="5"/>
  <c r="D29" i="5"/>
  <c r="C29" i="5"/>
  <c r="B29" i="5"/>
  <c r="J28" i="5"/>
  <c r="H28" i="5"/>
  <c r="F28" i="5"/>
  <c r="E28" i="5"/>
  <c r="D28" i="5"/>
  <c r="C28" i="5"/>
  <c r="B28" i="5"/>
  <c r="J27" i="5"/>
  <c r="H27" i="5"/>
  <c r="F27" i="5"/>
  <c r="E27" i="5"/>
  <c r="D27" i="5"/>
  <c r="C27" i="5"/>
  <c r="B27" i="5"/>
  <c r="J26" i="5"/>
  <c r="H26" i="5"/>
  <c r="F26" i="5"/>
  <c r="E26" i="5"/>
  <c r="D26" i="5"/>
  <c r="C26" i="5"/>
  <c r="B26" i="5"/>
  <c r="J25" i="5"/>
  <c r="M25" i="5" s="1"/>
  <c r="H25" i="5"/>
  <c r="F25" i="5"/>
  <c r="E25" i="5"/>
  <c r="D25" i="5"/>
  <c r="C25" i="5"/>
  <c r="B25" i="5"/>
  <c r="J24" i="5"/>
  <c r="H24" i="5"/>
  <c r="F24" i="5"/>
  <c r="E24" i="5"/>
  <c r="D24" i="5"/>
  <c r="C24" i="5"/>
  <c r="B24" i="5"/>
  <c r="J23" i="5"/>
  <c r="H23" i="5"/>
  <c r="F23" i="5"/>
  <c r="E23" i="5"/>
  <c r="D23" i="5"/>
  <c r="C23" i="5"/>
  <c r="B23" i="5"/>
  <c r="J22" i="5"/>
  <c r="H22" i="5"/>
  <c r="F22" i="5"/>
  <c r="G22" i="5" s="1"/>
  <c r="E22" i="5"/>
  <c r="D22" i="5"/>
  <c r="C22" i="5"/>
  <c r="B22" i="5"/>
  <c r="J21" i="5"/>
  <c r="M21" i="5" s="1"/>
  <c r="H21" i="5"/>
  <c r="F21" i="5"/>
  <c r="E21" i="5"/>
  <c r="D21" i="5"/>
  <c r="C21" i="5"/>
  <c r="B21" i="5"/>
  <c r="J20" i="5"/>
  <c r="H20" i="5"/>
  <c r="F20" i="5"/>
  <c r="E20" i="5"/>
  <c r="D20" i="5"/>
  <c r="C20" i="5"/>
  <c r="B20" i="5"/>
  <c r="J19" i="5"/>
  <c r="H19" i="5"/>
  <c r="F19" i="5"/>
  <c r="E19" i="5"/>
  <c r="D19" i="5"/>
  <c r="C19" i="5"/>
  <c r="B19" i="5"/>
  <c r="J18" i="5"/>
  <c r="H18" i="5"/>
  <c r="F18" i="5"/>
  <c r="E18" i="5"/>
  <c r="D18" i="5"/>
  <c r="C18" i="5"/>
  <c r="B18" i="5"/>
  <c r="J17" i="5"/>
  <c r="M17" i="5" s="1"/>
  <c r="H17" i="5"/>
  <c r="F17" i="5"/>
  <c r="E17" i="5"/>
  <c r="D17" i="5"/>
  <c r="C17" i="5"/>
  <c r="B17" i="5"/>
  <c r="J16" i="5"/>
  <c r="H16" i="5"/>
  <c r="F16" i="5"/>
  <c r="E16" i="5"/>
  <c r="D16" i="5"/>
  <c r="C16" i="5"/>
  <c r="B16" i="5"/>
  <c r="J15" i="5"/>
  <c r="H15" i="5"/>
  <c r="F15" i="5"/>
  <c r="E15" i="5"/>
  <c r="D15" i="5"/>
  <c r="C15" i="5"/>
  <c r="B15" i="5"/>
  <c r="J14" i="5"/>
  <c r="H14" i="5"/>
  <c r="F14" i="5"/>
  <c r="E14" i="5"/>
  <c r="D14" i="5"/>
  <c r="C14" i="5"/>
  <c r="B14" i="5"/>
  <c r="J13" i="5"/>
  <c r="M13" i="5" s="1"/>
  <c r="H13" i="5"/>
  <c r="F13" i="5"/>
  <c r="E13" i="5"/>
  <c r="D13" i="5"/>
  <c r="C13" i="5"/>
  <c r="B13" i="5"/>
  <c r="J12" i="5"/>
  <c r="H12" i="5"/>
  <c r="F12" i="5"/>
  <c r="E12" i="5"/>
  <c r="D12" i="5"/>
  <c r="C12" i="5"/>
  <c r="B12" i="5"/>
  <c r="J11" i="5"/>
  <c r="H11" i="5"/>
  <c r="F11" i="5"/>
  <c r="E11" i="5"/>
  <c r="D11" i="5"/>
  <c r="C11" i="5"/>
  <c r="B11" i="5"/>
  <c r="F24" i="4"/>
  <c r="D24" i="4"/>
  <c r="F21" i="4"/>
  <c r="D21" i="4"/>
  <c r="E21" i="4" s="1"/>
  <c r="D27" i="4" s="1"/>
  <c r="F20" i="4"/>
  <c r="F23" i="4" s="1"/>
  <c r="D26" i="4" s="1"/>
  <c r="D31" i="4" s="1"/>
  <c r="E20" i="4"/>
  <c r="D20" i="4"/>
  <c r="D23" i="4" s="1"/>
  <c r="D16" i="4"/>
  <c r="D14" i="4"/>
  <c r="D9" i="4"/>
  <c r="D11" i="4" s="1"/>
  <c r="D29" i="4" s="1"/>
  <c r="G5" i="4"/>
  <c r="D5" i="4"/>
  <c r="D1" i="4"/>
  <c r="L44" i="5" l="1"/>
  <c r="L13" i="5"/>
  <c r="G15" i="5"/>
  <c r="L25" i="5"/>
  <c r="L37" i="5"/>
  <c r="L42" i="5"/>
  <c r="G19" i="5"/>
  <c r="G47" i="5"/>
  <c r="L11" i="5"/>
  <c r="L21" i="5"/>
  <c r="L35" i="5"/>
  <c r="L12" i="5"/>
  <c r="L26" i="5"/>
  <c r="L43" i="5"/>
  <c r="I13" i="5"/>
  <c r="K13" i="5" s="1"/>
  <c r="L16" i="5"/>
  <c r="G35" i="5"/>
  <c r="I19" i="5"/>
  <c r="K19" i="5" s="1"/>
  <c r="I15" i="5"/>
  <c r="N15" i="5" s="1"/>
  <c r="L17" i="5"/>
  <c r="L32" i="5"/>
  <c r="L27" i="5"/>
  <c r="L39" i="5"/>
  <c r="L19" i="5"/>
  <c r="I34" i="5"/>
  <c r="K34" i="5" s="1"/>
  <c r="L24" i="5"/>
  <c r="G31" i="5"/>
  <c r="L36" i="5"/>
  <c r="G43" i="5"/>
  <c r="L48" i="5"/>
  <c r="L38" i="5"/>
  <c r="I11" i="5"/>
  <c r="N11" i="5" s="1"/>
  <c r="L18" i="5"/>
  <c r="G50" i="5"/>
  <c r="L15" i="5"/>
  <c r="L30" i="5"/>
  <c r="L50" i="5"/>
  <c r="I47" i="5"/>
  <c r="N47" i="5" s="1"/>
  <c r="G26" i="5"/>
  <c r="I33" i="5"/>
  <c r="K33" i="5" s="1"/>
  <c r="I43" i="5"/>
  <c r="N43" i="5" s="1"/>
  <c r="I35" i="5"/>
  <c r="N35" i="5" s="1"/>
  <c r="L28" i="5"/>
  <c r="L33" i="5"/>
  <c r="I23" i="5"/>
  <c r="N23" i="5" s="1"/>
  <c r="I27" i="5"/>
  <c r="N27" i="5" s="1"/>
  <c r="I37" i="5"/>
  <c r="K37" i="5" s="1"/>
  <c r="I38" i="5"/>
  <c r="K38" i="5" s="1"/>
  <c r="L45" i="5"/>
  <c r="I17" i="5"/>
  <c r="K17" i="5" s="1"/>
  <c r="G14" i="5"/>
  <c r="I39" i="5"/>
  <c r="N39" i="5" s="1"/>
  <c r="G11" i="5"/>
  <c r="L22" i="5"/>
  <c r="I31" i="5"/>
  <c r="N31" i="5" s="1"/>
  <c r="I42" i="5"/>
  <c r="K42" i="5" s="1"/>
  <c r="L47" i="5"/>
  <c r="L20" i="5"/>
  <c r="G34" i="5"/>
  <c r="G46" i="5"/>
  <c r="I45" i="5"/>
  <c r="K45" i="5" s="1"/>
  <c r="L40" i="5"/>
  <c r="I46" i="5"/>
  <c r="K46" i="5" s="1"/>
  <c r="I14" i="5"/>
  <c r="K14" i="5" s="1"/>
  <c r="L14" i="5"/>
  <c r="L34" i="5"/>
  <c r="I21" i="5"/>
  <c r="K21" i="5" s="1"/>
  <c r="I22" i="5"/>
  <c r="K22" i="5" s="1"/>
  <c r="G27" i="5"/>
  <c r="G30" i="5"/>
  <c r="G42" i="5"/>
  <c r="G48" i="5"/>
  <c r="I29" i="5"/>
  <c r="K29" i="5" s="1"/>
  <c r="I30" i="5"/>
  <c r="K30" i="5" s="1"/>
  <c r="I41" i="5"/>
  <c r="K41" i="5" s="1"/>
  <c r="G18" i="5"/>
  <c r="G38" i="5"/>
  <c r="I18" i="5"/>
  <c r="K18" i="5" s="1"/>
  <c r="G23" i="5"/>
  <c r="L29" i="5"/>
  <c r="L41" i="5"/>
  <c r="L23" i="5"/>
  <c r="I25" i="5"/>
  <c r="K25" i="5" s="1"/>
  <c r="I26" i="5"/>
  <c r="K26" i="5" s="1"/>
  <c r="G12" i="5"/>
  <c r="M14" i="5"/>
  <c r="G16" i="5"/>
  <c r="M18" i="5"/>
  <c r="G20" i="5"/>
  <c r="M22" i="5"/>
  <c r="G24" i="5"/>
  <c r="M26" i="5"/>
  <c r="G28" i="5"/>
  <c r="M30" i="5"/>
  <c r="G32" i="5"/>
  <c r="M34" i="5"/>
  <c r="G36" i="5"/>
  <c r="M38" i="5"/>
  <c r="G40" i="5"/>
  <c r="M42" i="5"/>
  <c r="G44" i="5"/>
  <c r="M46" i="5"/>
  <c r="I12" i="5"/>
  <c r="I16" i="5"/>
  <c r="I20" i="5"/>
  <c r="I24" i="5"/>
  <c r="I28" i="5"/>
  <c r="K28" i="5" s="1"/>
  <c r="I32" i="5"/>
  <c r="K32" i="5" s="1"/>
  <c r="I36" i="5"/>
  <c r="K36" i="5" s="1"/>
  <c r="I40" i="5"/>
  <c r="K40" i="5" s="1"/>
  <c r="I44" i="5"/>
  <c r="K44" i="5" s="1"/>
  <c r="I48" i="5"/>
  <c r="K48" i="5" s="1"/>
  <c r="M11" i="5"/>
  <c r="G13" i="5"/>
  <c r="M15" i="5"/>
  <c r="G17" i="5"/>
  <c r="M19" i="5"/>
  <c r="G21" i="5"/>
  <c r="M23" i="5"/>
  <c r="G25" i="5"/>
  <c r="M27" i="5"/>
  <c r="G29" i="5"/>
  <c r="M31" i="5"/>
  <c r="G33" i="5"/>
  <c r="M35" i="5"/>
  <c r="G37" i="5"/>
  <c r="M39" i="5"/>
  <c r="G41" i="5"/>
  <c r="M43" i="5"/>
  <c r="G45" i="5"/>
  <c r="M47" i="5"/>
  <c r="I50" i="5"/>
  <c r="K50" i="5" s="1"/>
  <c r="M12" i="5"/>
  <c r="M16" i="5"/>
  <c r="M20" i="5"/>
  <c r="M24" i="5"/>
  <c r="M28" i="5"/>
  <c r="M32" i="5"/>
  <c r="M36" i="5"/>
  <c r="M40" i="5"/>
  <c r="M44" i="5"/>
  <c r="M48" i="5"/>
  <c r="M50" i="5"/>
  <c r="O29" i="5" l="1"/>
  <c r="O12" i="5"/>
  <c r="P13" i="5"/>
  <c r="O43" i="5"/>
  <c r="N17" i="5"/>
  <c r="N13" i="5"/>
  <c r="N19" i="5"/>
  <c r="K15" i="5"/>
  <c r="O39" i="5"/>
  <c r="P35" i="5"/>
  <c r="O23" i="5"/>
  <c r="O15" i="5"/>
  <c r="P46" i="5"/>
  <c r="O19" i="5"/>
  <c r="P43" i="5"/>
  <c r="P39" i="5"/>
  <c r="O13" i="5"/>
  <c r="P19" i="5"/>
  <c r="O45" i="5"/>
  <c r="P11" i="5"/>
  <c r="K23" i="5"/>
  <c r="N42" i="5"/>
  <c r="P12" i="5"/>
  <c r="O47" i="5"/>
  <c r="P15" i="5"/>
  <c r="N37" i="5"/>
  <c r="N34" i="5"/>
  <c r="P26" i="5"/>
  <c r="K11" i="5"/>
  <c r="O11" i="5"/>
  <c r="O42" i="5"/>
  <c r="N21" i="5"/>
  <c r="P31" i="5"/>
  <c r="P23" i="5"/>
  <c r="P42" i="5"/>
  <c r="P25" i="5"/>
  <c r="P41" i="5"/>
  <c r="P40" i="5"/>
  <c r="K39" i="5"/>
  <c r="O35" i="5"/>
  <c r="P36" i="5"/>
  <c r="P38" i="5"/>
  <c r="P17" i="5"/>
  <c r="P45" i="5"/>
  <c r="O24" i="5"/>
  <c r="O17" i="5"/>
  <c r="N26" i="5"/>
  <c r="O26" i="5"/>
  <c r="K47" i="5"/>
  <c r="N33" i="5"/>
  <c r="P34" i="5"/>
  <c r="P47" i="5"/>
  <c r="K43" i="5"/>
  <c r="P33" i="5"/>
  <c r="O33" i="5"/>
  <c r="N38" i="5"/>
  <c r="O34" i="5"/>
  <c r="K35" i="5"/>
  <c r="O14" i="5"/>
  <c r="P22" i="5"/>
  <c r="P48" i="5"/>
  <c r="N44" i="5"/>
  <c r="P44" i="5"/>
  <c r="O38" i="5"/>
  <c r="P18" i="5"/>
  <c r="N32" i="5"/>
  <c r="O41" i="5"/>
  <c r="P21" i="5"/>
  <c r="O31" i="5"/>
  <c r="N41" i="5"/>
  <c r="N18" i="5"/>
  <c r="O22" i="5"/>
  <c r="O21" i="5"/>
  <c r="P32" i="5"/>
  <c r="O27" i="5"/>
  <c r="K27" i="5"/>
  <c r="O37" i="5"/>
  <c r="P50" i="5"/>
  <c r="P37" i="5"/>
  <c r="O30" i="5"/>
  <c r="O25" i="5"/>
  <c r="N22" i="5"/>
  <c r="P20" i="5"/>
  <c r="P16" i="5"/>
  <c r="P27" i="5"/>
  <c r="K31" i="5"/>
  <c r="P30" i="5"/>
  <c r="O18" i="5"/>
  <c r="N46" i="5"/>
  <c r="N48" i="5"/>
  <c r="P14" i="5"/>
  <c r="P28" i="5"/>
  <c r="O36" i="5"/>
  <c r="N36" i="5"/>
  <c r="N29" i="5"/>
  <c r="N45" i="5"/>
  <c r="N25" i="5"/>
  <c r="O46" i="5"/>
  <c r="P24" i="5"/>
  <c r="P29" i="5"/>
  <c r="N14" i="5"/>
  <c r="N30" i="5"/>
  <c r="O28" i="5"/>
  <c r="N20" i="5"/>
  <c r="K20" i="5"/>
  <c r="N40" i="5"/>
  <c r="O50" i="5"/>
  <c r="N28" i="5"/>
  <c r="O48" i="5"/>
  <c r="O44" i="5"/>
  <c r="O40" i="5"/>
  <c r="N12" i="5"/>
  <c r="K12" i="5"/>
  <c r="N16" i="5"/>
  <c r="K16" i="5"/>
  <c r="O20" i="5"/>
  <c r="N24" i="5"/>
  <c r="K24" i="5"/>
  <c r="O32" i="5"/>
  <c r="N50" i="5"/>
  <c r="O16" i="5"/>
</calcChain>
</file>

<file path=xl/sharedStrings.xml><?xml version="1.0" encoding="utf-8"?>
<sst xmlns="http://schemas.openxmlformats.org/spreadsheetml/2006/main" count="260" uniqueCount="108">
  <si>
    <t>Test Case</t>
  </si>
  <si>
    <t xml:space="preserve">Proyect: </t>
  </si>
  <si>
    <t>Descripción</t>
  </si>
  <si>
    <t>TC-001</t>
  </si>
  <si>
    <t>CARE - TRH Unidas</t>
  </si>
  <si>
    <t>Test that RUTAS is working correctly in variuos API versions</t>
  </si>
  <si>
    <t xml:space="preserve">Test Case ID: </t>
  </si>
  <si>
    <t>TC-002</t>
  </si>
  <si>
    <t xml:space="preserve">Environment: </t>
  </si>
  <si>
    <t>Android</t>
  </si>
  <si>
    <r>
      <rPr>
        <b/>
        <sz val="11"/>
        <color rgb="FF000000"/>
        <rFont val="Calibri"/>
        <family val="2"/>
      </rPr>
      <t>User Story ID</t>
    </r>
    <r>
      <rPr>
        <sz val="11"/>
        <color rgb="FF000000"/>
        <rFont val="Calibri"/>
        <family val="2"/>
      </rPr>
      <t xml:space="preserve">: </t>
    </r>
  </si>
  <si>
    <r>
      <rPr>
        <b/>
        <sz val="11"/>
        <color rgb="FF000000"/>
        <rFont val="Calibri"/>
        <family val="2"/>
      </rPr>
      <t>User Story ID</t>
    </r>
    <r>
      <rPr>
        <sz val="11"/>
        <color rgb="FF000000"/>
        <rFont val="Calibri"/>
        <family val="2"/>
      </rPr>
      <t xml:space="preserve">: </t>
    </r>
  </si>
  <si>
    <t>UST-001</t>
  </si>
  <si>
    <r>
      <rPr>
        <b/>
        <sz val="11"/>
        <color rgb="FF000000"/>
        <rFont val="Calibri"/>
        <family val="2"/>
      </rPr>
      <t>Author: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</si>
  <si>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Author:</t>
    </r>
    <r>
      <rPr>
        <sz val="11"/>
        <color rgb="FF000000"/>
        <rFont val="Calibri"/>
        <family val="2"/>
      </rPr>
      <t xml:space="preserve"> </t>
    </r>
  </si>
  <si>
    <t>Orlando Pineda</t>
  </si>
  <si>
    <t>Purpose</t>
  </si>
  <si>
    <t>Probar validacion de inputs antes de mostrar resultados en la calculadora</t>
  </si>
  <si>
    <t>Descripction of actions and steps for testing</t>
  </si>
  <si>
    <t>#</t>
  </si>
  <si>
    <t>API</t>
  </si>
  <si>
    <t>Test</t>
  </si>
  <si>
    <t>Descripcion</t>
  </si>
  <si>
    <t>Estimated Output</t>
  </si>
  <si>
    <t>Test Output</t>
  </si>
  <si>
    <t>Dispositivo</t>
  </si>
  <si>
    <t>Nexus 5x</t>
  </si>
  <si>
    <t>RUTAS must show and work properly</t>
  </si>
  <si>
    <t>SBU</t>
  </si>
  <si>
    <t>Pixel</t>
  </si>
  <si>
    <t>Dispositivo físico (4.1.2)</t>
  </si>
  <si>
    <t>Pixel 2</t>
  </si>
  <si>
    <t>Inicio de Trabajo</t>
  </si>
  <si>
    <t xml:space="preserve">Nexus 5 </t>
  </si>
  <si>
    <t>Tablet pixel C</t>
  </si>
  <si>
    <t>Fin de Trabajo</t>
  </si>
  <si>
    <t>Pixel 3</t>
  </si>
  <si>
    <t>Horas Trabajo/Semana</t>
  </si>
  <si>
    <t>Nexus 4</t>
  </si>
  <si>
    <t>Meses Trabajados</t>
  </si>
  <si>
    <t>Dias de vacaciones</t>
  </si>
  <si>
    <t xml:space="preserve">Pixel 3 </t>
  </si>
  <si>
    <t>Pixel C tablet</t>
  </si>
  <si>
    <t>Prueba física (4.4.2)</t>
  </si>
  <si>
    <t xml:space="preserve">Pixel </t>
  </si>
  <si>
    <t>Nexus S</t>
  </si>
  <si>
    <t>Pixel C</t>
  </si>
  <si>
    <t>Dias Extra</t>
  </si>
  <si>
    <t xml:space="preserve">WVGA Nexus S </t>
  </si>
  <si>
    <t>Pixel C Tablet</t>
  </si>
  <si>
    <t>Salario</t>
  </si>
  <si>
    <t>IESS</t>
  </si>
  <si>
    <t>Pixel 3A</t>
  </si>
  <si>
    <t>Salario Neto</t>
  </si>
  <si>
    <t>Prueba física (6.0)</t>
  </si>
  <si>
    <t xml:space="preserve">Nexus S </t>
  </si>
  <si>
    <t>Años contables</t>
  </si>
  <si>
    <t>Fix Años Contables</t>
  </si>
  <si>
    <t>Aplica</t>
  </si>
  <si>
    <t>Deshaucio</t>
  </si>
  <si>
    <t>Nexus 7</t>
  </si>
  <si>
    <t>si</t>
  </si>
  <si>
    <t>WQVGA</t>
  </si>
  <si>
    <t>Regimen</t>
  </si>
  <si>
    <t>Costa</t>
  </si>
  <si>
    <t>Mayor a un año</t>
  </si>
  <si>
    <t>Desde (14)</t>
  </si>
  <si>
    <t>Nexus One</t>
  </si>
  <si>
    <t>Xiaomi Redmi Note 8 Pro (físico)</t>
  </si>
  <si>
    <t>Results</t>
  </si>
  <si>
    <t>Result:</t>
  </si>
  <si>
    <t>Passed with comments</t>
  </si>
  <si>
    <t>Desde (13)</t>
  </si>
  <si>
    <t>Severity:</t>
  </si>
  <si>
    <t>Medium-Low</t>
  </si>
  <si>
    <t>Frequency:</t>
  </si>
  <si>
    <t>Once a commit</t>
  </si>
  <si>
    <t>Comments:</t>
  </si>
  <si>
    <t>Meses</t>
  </si>
  <si>
    <t>Meses 14</t>
  </si>
  <si>
    <t>Meses 13</t>
  </si>
  <si>
    <t>Decimocuarto</t>
  </si>
  <si>
    <t>Decimotercero</t>
  </si>
  <si>
    <t>Pago dias extra</t>
  </si>
  <si>
    <t>Total</t>
  </si>
  <si>
    <t>Dias</t>
  </si>
  <si>
    <t>Años</t>
  </si>
  <si>
    <t>Horas/Semana</t>
  </si>
  <si>
    <t>Equivalente</t>
  </si>
  <si>
    <t>Sierra</t>
  </si>
  <si>
    <t>Fecha Inicio</t>
  </si>
  <si>
    <t>Fecha Fin</t>
  </si>
  <si>
    <t>Salario Final</t>
  </si>
  <si>
    <t>Days360</t>
  </si>
  <si>
    <t>Desde 14</t>
  </si>
  <si>
    <t>Desde 13</t>
  </si>
  <si>
    <t>Vacaciones</t>
  </si>
  <si>
    <t>1 año</t>
  </si>
  <si>
    <t>ex1</t>
  </si>
  <si>
    <t>ex2</t>
  </si>
  <si>
    <t>ex3</t>
  </si>
  <si>
    <t>ex4</t>
  </si>
  <si>
    <t>ex5</t>
  </si>
  <si>
    <t>ex6</t>
  </si>
  <si>
    <t>ex7</t>
  </si>
  <si>
    <t>DecimoCuartoMensualizado</t>
  </si>
  <si>
    <t>DecimoTerceroMensualizado</t>
  </si>
  <si>
    <t>FONDOS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</si>
</sst>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&quot; &quot;dd&quot;/&quot;mmm&quot;/&quot;yyyy"/>
    <numFmt numFmtId="166" formatCode="d&quot;/&quot;mmm&quot;/&quot;yyyy"/>
    <numFmt numFmtId="167" formatCode="d/mmm/yyyy"/>
    <numFmt numFmtId="168" formatCode="yyyy\-mm\-dd;@"/>
  </numFmts>
  <fonts count="10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2" borderId="2" xfId="0" applyFont="1" applyFill="1" applyBorder="1" applyAlignment="1"/>
    <xf numFmtId="0" fontId="3" fillId="0" borderId="0" xfId="0" applyFont="1" applyAlignment="1"/>
    <xf numFmtId="0" fontId="2" fillId="2" borderId="2" xfId="0" applyFont="1" applyFill="1" applyBorder="1" applyAlignment="1"/>
    <xf numFmtId="0" fontId="4" fillId="2" borderId="2" xfId="0" applyFont="1" applyFill="1" applyBorder="1" applyAlignment="1"/>
    <xf numFmtId="0" fontId="5" fillId="0" borderId="3" xfId="0" applyFont="1" applyBorder="1" applyAlignment="1"/>
    <xf numFmtId="0" fontId="6" fillId="0" borderId="4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5" fillId="0" borderId="3" xfId="0" applyFont="1" applyBorder="1" applyAlignment="1"/>
    <xf numFmtId="0" fontId="6" fillId="4" borderId="1" xfId="0" applyFont="1" applyFill="1" applyBorder="1" applyAlignment="1"/>
    <xf numFmtId="0" fontId="6" fillId="4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0" xfId="0" applyNumberFormat="1" applyFont="1" applyAlignment="1"/>
    <xf numFmtId="165" fontId="3" fillId="5" borderId="0" xfId="0" applyNumberFormat="1" applyFont="1" applyFill="1"/>
    <xf numFmtId="0" fontId="6" fillId="0" borderId="1" xfId="0" applyFont="1" applyBorder="1" applyAlignment="1">
      <alignment wrapText="1"/>
    </xf>
    <xf numFmtId="165" fontId="3" fillId="5" borderId="0" xfId="0" applyNumberFormat="1" applyFont="1" applyFill="1"/>
    <xf numFmtId="0" fontId="3" fillId="5" borderId="0" xfId="0" applyFont="1" applyFill="1" applyAlignment="1"/>
    <xf numFmtId="0" fontId="6" fillId="6" borderId="1" xfId="0" applyFont="1" applyFill="1" applyBorder="1" applyAlignment="1">
      <alignment wrapText="1"/>
    </xf>
    <xf numFmtId="0" fontId="3" fillId="0" borderId="0" xfId="0" applyFont="1"/>
    <xf numFmtId="0" fontId="6" fillId="0" borderId="1" xfId="0" applyFont="1" applyBorder="1" applyAlignment="1"/>
    <xf numFmtId="0" fontId="3" fillId="7" borderId="0" xfId="0" applyFont="1" applyFill="1"/>
    <xf numFmtId="164" fontId="3" fillId="5" borderId="0" xfId="0" applyNumberFormat="1" applyFont="1" applyFill="1" applyAlignment="1"/>
    <xf numFmtId="164" fontId="3" fillId="0" borderId="0" xfId="0" applyNumberFormat="1" applyFont="1"/>
    <xf numFmtId="0" fontId="3" fillId="0" borderId="1" xfId="0" applyFont="1" applyBorder="1"/>
    <xf numFmtId="164" fontId="3" fillId="7" borderId="0" xfId="0" applyNumberFormat="1" applyFont="1" applyFill="1"/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7" borderId="0" xfId="0" applyFont="1" applyFill="1" applyAlignment="1"/>
    <xf numFmtId="165" fontId="3" fillId="0" borderId="0" xfId="0" applyNumberFormat="1" applyFont="1"/>
    <xf numFmtId="0" fontId="5" fillId="8" borderId="4" xfId="0" applyFont="1" applyFill="1" applyBorder="1" applyAlignment="1"/>
    <xf numFmtId="0" fontId="5" fillId="0" borderId="4" xfId="0" applyFont="1" applyBorder="1" applyAlignment="1"/>
    <xf numFmtId="0" fontId="6" fillId="9" borderId="4" xfId="0" applyFont="1" applyFill="1" applyBorder="1" applyAlignment="1"/>
    <xf numFmtId="0" fontId="1" fillId="10" borderId="0" xfId="0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1" fillId="11" borderId="0" xfId="0" applyFont="1" applyFill="1" applyAlignment="1"/>
    <xf numFmtId="0" fontId="1" fillId="10" borderId="0" xfId="0" applyFont="1" applyFill="1" applyAlignment="1">
      <alignment horizontal="center"/>
    </xf>
    <xf numFmtId="0" fontId="3" fillId="12" borderId="0" xfId="0" applyFont="1" applyFill="1"/>
    <xf numFmtId="0" fontId="1" fillId="13" borderId="0" xfId="0" applyFont="1" applyFill="1" applyAlignment="1"/>
    <xf numFmtId="2" fontId="3" fillId="0" borderId="0" xfId="0" applyNumberFormat="1" applyFont="1"/>
    <xf numFmtId="0" fontId="3" fillId="14" borderId="0" xfId="0" applyFont="1" applyFill="1"/>
    <xf numFmtId="0" fontId="3" fillId="11" borderId="0" xfId="0" applyFont="1" applyFill="1"/>
    <xf numFmtId="164" fontId="3" fillId="11" borderId="0" xfId="0" applyNumberFormat="1" applyFont="1" applyFill="1"/>
    <xf numFmtId="0" fontId="3" fillId="15" borderId="0" xfId="0" applyFont="1" applyFill="1"/>
    <xf numFmtId="165" fontId="3" fillId="11" borderId="0" xfId="0" applyNumberFormat="1" applyFont="1" applyFill="1"/>
    <xf numFmtId="165" fontId="3" fillId="11" borderId="0" xfId="0" applyNumberFormat="1" applyFont="1" applyFill="1" applyAlignment="1"/>
    <xf numFmtId="0" fontId="3" fillId="16" borderId="0" xfId="0" applyFont="1" applyFill="1"/>
    <xf numFmtId="14" fontId="8" fillId="0" borderId="0" xfId="0" applyNumberFormat="1" applyFont="1"/>
    <xf numFmtId="0" fontId="8" fillId="13" borderId="0" xfId="0" applyFont="1" applyFill="1"/>
    <xf numFmtId="164" fontId="3" fillId="13" borderId="0" xfId="0" applyNumberFormat="1" applyFont="1" applyFill="1"/>
    <xf numFmtId="10" fontId="3" fillId="0" borderId="0" xfId="0" applyNumberFormat="1" applyFont="1"/>
    <xf numFmtId="166" fontId="3" fillId="11" borderId="0" xfId="0" applyNumberFormat="1" applyFont="1" applyFill="1"/>
    <xf numFmtId="165" fontId="3" fillId="0" borderId="0" xfId="0" applyNumberFormat="1" applyFont="1" applyAlignment="1"/>
    <xf numFmtId="167" fontId="3" fillId="0" borderId="0" xfId="0" applyNumberFormat="1" applyFont="1" applyAlignment="1"/>
    <xf numFmtId="168" fontId="3" fillId="0" borderId="0" xfId="0" applyNumberFormat="1" applyFont="1"/>
    <xf numFmtId="168" fontId="1" fillId="10" borderId="0" xfId="0" applyNumberFormat="1" applyFont="1" applyFill="1" applyAlignment="1">
      <alignment horizontal="center"/>
    </xf>
    <xf numFmtId="168" fontId="0" fillId="0" borderId="0" xfId="0" applyNumberFormat="1" applyFont="1" applyAlignment="1"/>
    <xf numFmtId="0" fontId="6" fillId="8" borderId="5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4" xfId="0" applyFont="1" applyBorder="1"/>
    <xf numFmtId="0" fontId="3" fillId="0" borderId="5" xfId="0" applyFont="1" applyBorder="1"/>
    <xf numFmtId="0" fontId="5" fillId="0" borderId="6" xfId="0" applyFont="1" applyBorder="1" applyAlignment="1"/>
    <xf numFmtId="0" fontId="6" fillId="3" borderId="6" xfId="0" applyFont="1" applyFill="1" applyBorder="1" applyAlignment="1"/>
    <xf numFmtId="0" fontId="5" fillId="4" borderId="6" xfId="0" applyFont="1" applyFill="1" applyBorder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3"/>
  <sheetViews>
    <sheetView workbookViewId="0"/>
  </sheetViews>
  <sheetFormatPr baseColWidth="10" defaultColWidth="14.5" defaultRowHeight="15.75" customHeight="1"/>
  <cols>
    <col min="3" max="3" width="73.33203125" customWidth="1"/>
  </cols>
  <sheetData>
    <row r="2" spans="2:3" ht="15.75" customHeight="1">
      <c r="B2" s="1" t="s">
        <v>0</v>
      </c>
      <c r="C2" s="1" t="s">
        <v>2</v>
      </c>
    </row>
    <row r="3" spans="2:3" ht="15.75" customHeight="1">
      <c r="B3" s="3" t="s">
        <v>3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51"/>
  <sheetViews>
    <sheetView workbookViewId="0"/>
  </sheetViews>
  <sheetFormatPr baseColWidth="10" defaultColWidth="14.5" defaultRowHeight="15.75" customHeight="1"/>
  <cols>
    <col min="3" max="3" width="31.33203125" customWidth="1"/>
    <col min="4" max="4" width="27.5" customWidth="1"/>
    <col min="5" max="5" width="34.6640625" customWidth="1"/>
  </cols>
  <sheetData>
    <row r="2" spans="1:5">
      <c r="B2" s="2" t="s">
        <v>1</v>
      </c>
      <c r="C2" s="4" t="s">
        <v>4</v>
      </c>
      <c r="D2" s="6" t="s">
        <v>6</v>
      </c>
      <c r="E2" s="7" t="s">
        <v>3</v>
      </c>
    </row>
    <row r="3" spans="1:5">
      <c r="B3" s="8" t="s">
        <v>8</v>
      </c>
      <c r="C3" s="9" t="s">
        <v>9</v>
      </c>
      <c r="D3" s="10" t="s">
        <v>11</v>
      </c>
      <c r="E3" s="11" t="s">
        <v>12</v>
      </c>
    </row>
    <row r="4" spans="1:5">
      <c r="B4" s="12" t="s">
        <v>14</v>
      </c>
      <c r="C4" s="11" t="s">
        <v>15</v>
      </c>
      <c r="D4" s="68"/>
      <c r="E4" s="67"/>
    </row>
    <row r="5" spans="1:5">
      <c r="B5" s="69" t="s">
        <v>16</v>
      </c>
      <c r="C5" s="66"/>
      <c r="D5" s="66"/>
      <c r="E5" s="67"/>
    </row>
    <row r="6" spans="1:5">
      <c r="B6" s="70" t="s">
        <v>5</v>
      </c>
      <c r="C6" s="66"/>
      <c r="D6" s="66"/>
      <c r="E6" s="67"/>
    </row>
    <row r="7" spans="1:5">
      <c r="B7" s="69" t="s">
        <v>18</v>
      </c>
      <c r="C7" s="66"/>
      <c r="D7" s="66"/>
      <c r="E7" s="67"/>
    </row>
    <row r="8" spans="1:5">
      <c r="A8" s="3" t="s">
        <v>19</v>
      </c>
      <c r="B8" s="14" t="s">
        <v>20</v>
      </c>
      <c r="C8" s="14" t="s">
        <v>25</v>
      </c>
      <c r="D8" s="14" t="s">
        <v>23</v>
      </c>
      <c r="E8" s="14" t="s">
        <v>24</v>
      </c>
    </row>
    <row r="9" spans="1:5">
      <c r="A9" s="3">
        <v>1</v>
      </c>
      <c r="B9" s="16">
        <v>16</v>
      </c>
      <c r="C9" s="17" t="s">
        <v>26</v>
      </c>
      <c r="D9" s="18" t="s">
        <v>27</v>
      </c>
      <c r="E9" s="19"/>
    </row>
    <row r="10" spans="1:5">
      <c r="A10" s="3">
        <v>2</v>
      </c>
      <c r="B10" s="16">
        <v>16</v>
      </c>
      <c r="C10" s="17" t="s">
        <v>29</v>
      </c>
      <c r="D10" s="18" t="s">
        <v>27</v>
      </c>
      <c r="E10" s="19"/>
    </row>
    <row r="11" spans="1:5">
      <c r="A11" s="3">
        <v>3</v>
      </c>
      <c r="B11" s="16">
        <v>16</v>
      </c>
      <c r="C11" s="17" t="s">
        <v>30</v>
      </c>
      <c r="D11" s="18" t="s">
        <v>27</v>
      </c>
      <c r="E11" s="19"/>
    </row>
    <row r="12" spans="1:5">
      <c r="A12" s="3">
        <v>4</v>
      </c>
      <c r="B12" s="16">
        <v>17</v>
      </c>
      <c r="C12" s="17" t="s">
        <v>31</v>
      </c>
      <c r="D12" s="18" t="s">
        <v>27</v>
      </c>
      <c r="E12" s="19"/>
    </row>
    <row r="13" spans="1:5">
      <c r="A13" s="3">
        <v>5</v>
      </c>
      <c r="B13" s="16">
        <v>17</v>
      </c>
      <c r="C13" s="17" t="s">
        <v>33</v>
      </c>
      <c r="D13" s="18" t="s">
        <v>27</v>
      </c>
      <c r="E13" s="19"/>
    </row>
    <row r="14" spans="1:5">
      <c r="A14" s="3">
        <v>6</v>
      </c>
      <c r="B14" s="16">
        <v>17</v>
      </c>
      <c r="C14" s="22" t="s">
        <v>34</v>
      </c>
      <c r="D14" s="18" t="s">
        <v>27</v>
      </c>
      <c r="E14" s="19"/>
    </row>
    <row r="15" spans="1:5">
      <c r="A15" s="3">
        <v>7</v>
      </c>
      <c r="B15" s="16">
        <v>18</v>
      </c>
      <c r="C15" s="22" t="s">
        <v>36</v>
      </c>
      <c r="D15" s="18" t="s">
        <v>27</v>
      </c>
      <c r="E15" s="19"/>
    </row>
    <row r="16" spans="1:5">
      <c r="A16" s="3">
        <v>8</v>
      </c>
      <c r="B16" s="16">
        <v>18</v>
      </c>
      <c r="C16" s="22" t="s">
        <v>38</v>
      </c>
      <c r="D16" s="18" t="s">
        <v>27</v>
      </c>
      <c r="E16" s="25"/>
    </row>
    <row r="17" spans="1:5">
      <c r="A17" s="3">
        <v>9</v>
      </c>
      <c r="B17" s="16">
        <v>19</v>
      </c>
      <c r="C17" s="22" t="s">
        <v>31</v>
      </c>
      <c r="D17" s="18" t="s">
        <v>27</v>
      </c>
      <c r="E17" s="19"/>
    </row>
    <row r="18" spans="1:5">
      <c r="A18" s="3">
        <v>10</v>
      </c>
      <c r="B18" s="16">
        <v>19</v>
      </c>
      <c r="C18" s="22" t="s">
        <v>41</v>
      </c>
      <c r="D18" s="18" t="s">
        <v>27</v>
      </c>
      <c r="E18" s="19"/>
    </row>
    <row r="19" spans="1:5">
      <c r="A19" s="3">
        <v>11</v>
      </c>
      <c r="B19" s="16">
        <v>19</v>
      </c>
      <c r="C19" s="27" t="s">
        <v>42</v>
      </c>
      <c r="D19" s="18" t="s">
        <v>27</v>
      </c>
      <c r="E19" s="19"/>
    </row>
    <row r="20" spans="1:5">
      <c r="A20" s="3">
        <v>12</v>
      </c>
      <c r="B20" s="16">
        <v>19</v>
      </c>
      <c r="C20" s="27" t="s">
        <v>43</v>
      </c>
      <c r="D20" s="18" t="s">
        <v>27</v>
      </c>
      <c r="E20" s="19"/>
    </row>
    <row r="21" spans="1:5">
      <c r="A21" s="3">
        <v>13</v>
      </c>
      <c r="B21" s="16">
        <v>21</v>
      </c>
      <c r="C21" s="27" t="s">
        <v>44</v>
      </c>
      <c r="D21" s="18" t="s">
        <v>27</v>
      </c>
      <c r="E21" s="19"/>
    </row>
    <row r="22" spans="1:5">
      <c r="A22" s="3">
        <v>14</v>
      </c>
      <c r="B22" s="16">
        <v>21</v>
      </c>
      <c r="C22" s="22" t="s">
        <v>45</v>
      </c>
      <c r="D22" s="18" t="s">
        <v>27</v>
      </c>
      <c r="E22" s="19"/>
    </row>
    <row r="23" spans="1:5">
      <c r="A23" s="3">
        <v>15</v>
      </c>
      <c r="B23" s="16">
        <v>21</v>
      </c>
      <c r="C23" s="27" t="s">
        <v>46</v>
      </c>
      <c r="D23" s="18" t="s">
        <v>27</v>
      </c>
      <c r="E23" s="19"/>
    </row>
    <row r="24" spans="1:5">
      <c r="A24" s="3">
        <v>16</v>
      </c>
      <c r="B24" s="16">
        <v>22</v>
      </c>
      <c r="C24" s="27" t="s">
        <v>45</v>
      </c>
      <c r="D24" s="18" t="s">
        <v>27</v>
      </c>
      <c r="E24" s="19"/>
    </row>
    <row r="25" spans="1:5">
      <c r="A25" s="3">
        <v>17</v>
      </c>
      <c r="B25" s="16">
        <v>22</v>
      </c>
      <c r="C25" s="27" t="s">
        <v>48</v>
      </c>
      <c r="D25" s="18" t="s">
        <v>27</v>
      </c>
      <c r="E25" s="19"/>
    </row>
    <row r="26" spans="1:5">
      <c r="A26" s="3">
        <v>18</v>
      </c>
      <c r="B26" s="16">
        <v>22</v>
      </c>
      <c r="C26" s="22" t="s">
        <v>49</v>
      </c>
      <c r="D26" s="18" t="s">
        <v>27</v>
      </c>
      <c r="E26" s="19"/>
    </row>
    <row r="27" spans="1:5">
      <c r="A27" s="3">
        <v>19</v>
      </c>
      <c r="B27" s="16">
        <v>23</v>
      </c>
      <c r="C27" s="22" t="s">
        <v>33</v>
      </c>
      <c r="D27" s="18" t="s">
        <v>27</v>
      </c>
      <c r="E27" s="19"/>
    </row>
    <row r="28" spans="1:5">
      <c r="A28" s="3">
        <v>20</v>
      </c>
      <c r="B28" s="16">
        <v>23</v>
      </c>
      <c r="C28" s="22" t="s">
        <v>52</v>
      </c>
      <c r="D28" s="18" t="s">
        <v>27</v>
      </c>
      <c r="E28" s="19"/>
    </row>
    <row r="29" spans="1:5">
      <c r="A29" s="3">
        <v>21</v>
      </c>
      <c r="B29" s="16">
        <v>23</v>
      </c>
      <c r="C29" s="22" t="s">
        <v>54</v>
      </c>
      <c r="D29" s="18" t="s">
        <v>27</v>
      </c>
      <c r="E29" s="19"/>
    </row>
    <row r="30" spans="1:5">
      <c r="A30" s="3">
        <v>22</v>
      </c>
      <c r="B30" s="16">
        <v>24</v>
      </c>
      <c r="C30" s="22" t="s">
        <v>36</v>
      </c>
      <c r="D30" s="18" t="s">
        <v>27</v>
      </c>
      <c r="E30" s="19"/>
    </row>
    <row r="31" spans="1:5">
      <c r="A31" s="3">
        <v>23</v>
      </c>
      <c r="B31" s="16">
        <v>24</v>
      </c>
      <c r="C31" s="31" t="s">
        <v>55</v>
      </c>
      <c r="D31" s="18" t="s">
        <v>27</v>
      </c>
      <c r="E31" s="31"/>
    </row>
    <row r="32" spans="1:5">
      <c r="A32" s="3">
        <v>24</v>
      </c>
      <c r="B32" s="16">
        <v>24</v>
      </c>
      <c r="C32" s="31" t="s">
        <v>49</v>
      </c>
      <c r="D32" s="18" t="s">
        <v>27</v>
      </c>
      <c r="E32" s="31"/>
    </row>
    <row r="33" spans="1:5">
      <c r="A33" s="3">
        <v>25</v>
      </c>
      <c r="B33" s="16">
        <v>25</v>
      </c>
      <c r="C33" s="31" t="s">
        <v>31</v>
      </c>
      <c r="D33" s="18" t="s">
        <v>27</v>
      </c>
      <c r="E33" s="31"/>
    </row>
    <row r="34" spans="1:5">
      <c r="A34" s="3">
        <v>26</v>
      </c>
      <c r="B34" s="16">
        <v>25</v>
      </c>
      <c r="C34" s="31" t="s">
        <v>45</v>
      </c>
      <c r="D34" s="18" t="s">
        <v>27</v>
      </c>
      <c r="E34" s="31"/>
    </row>
    <row r="35" spans="1:5">
      <c r="A35" s="3">
        <v>27</v>
      </c>
      <c r="B35" s="16">
        <v>26</v>
      </c>
      <c r="C35" s="31" t="s">
        <v>45</v>
      </c>
      <c r="D35" s="18" t="s">
        <v>27</v>
      </c>
      <c r="E35" s="31"/>
    </row>
    <row r="36" spans="1:5">
      <c r="A36" s="3">
        <v>28</v>
      </c>
      <c r="B36" s="16">
        <v>26</v>
      </c>
      <c r="C36" s="31" t="s">
        <v>52</v>
      </c>
      <c r="D36" s="18" t="s">
        <v>27</v>
      </c>
      <c r="E36" s="31"/>
    </row>
    <row r="37" spans="1:5">
      <c r="A37" s="3">
        <v>29</v>
      </c>
      <c r="B37" s="16">
        <v>27</v>
      </c>
      <c r="C37" s="31" t="s">
        <v>52</v>
      </c>
      <c r="D37" s="18" t="s">
        <v>27</v>
      </c>
      <c r="E37" s="31"/>
    </row>
    <row r="38" spans="1:5">
      <c r="A38" s="3">
        <v>30</v>
      </c>
      <c r="B38" s="16">
        <v>28</v>
      </c>
      <c r="C38" s="31" t="s">
        <v>60</v>
      </c>
      <c r="D38" s="18" t="s">
        <v>27</v>
      </c>
      <c r="E38" s="31"/>
    </row>
    <row r="39" spans="1:5">
      <c r="A39" s="3">
        <v>31</v>
      </c>
      <c r="B39" s="16">
        <v>28</v>
      </c>
      <c r="C39" s="31" t="s">
        <v>44</v>
      </c>
      <c r="D39" s="18" t="s">
        <v>27</v>
      </c>
      <c r="E39" s="31"/>
    </row>
    <row r="40" spans="1:5">
      <c r="A40" s="3">
        <v>32</v>
      </c>
      <c r="B40" s="16">
        <v>28</v>
      </c>
      <c r="C40" s="31" t="s">
        <v>52</v>
      </c>
      <c r="D40" s="18" t="s">
        <v>27</v>
      </c>
      <c r="E40" s="31"/>
    </row>
    <row r="41" spans="1:5">
      <c r="A41" s="3">
        <v>33</v>
      </c>
      <c r="B41" s="16">
        <v>28</v>
      </c>
      <c r="C41" s="31" t="s">
        <v>45</v>
      </c>
      <c r="D41" s="18" t="s">
        <v>27</v>
      </c>
      <c r="E41" s="31"/>
    </row>
    <row r="42" spans="1:5">
      <c r="A42" s="3">
        <v>34</v>
      </c>
      <c r="B42" s="16">
        <v>28</v>
      </c>
      <c r="C42" s="31" t="s">
        <v>62</v>
      </c>
      <c r="D42" s="18" t="s">
        <v>27</v>
      </c>
      <c r="E42" s="31"/>
    </row>
    <row r="43" spans="1:5">
      <c r="A43" s="3">
        <v>35</v>
      </c>
      <c r="B43" s="16">
        <v>29</v>
      </c>
      <c r="C43" s="31" t="s">
        <v>55</v>
      </c>
      <c r="D43" s="18" t="s">
        <v>27</v>
      </c>
      <c r="E43" s="31"/>
    </row>
    <row r="44" spans="1:5">
      <c r="A44" s="3">
        <v>36</v>
      </c>
      <c r="B44" s="16">
        <v>29</v>
      </c>
      <c r="C44" s="31" t="s">
        <v>44</v>
      </c>
      <c r="D44" s="18" t="s">
        <v>27</v>
      </c>
      <c r="E44" s="31"/>
    </row>
    <row r="45" spans="1:5">
      <c r="A45" s="3">
        <v>37</v>
      </c>
      <c r="B45" s="16">
        <v>29</v>
      </c>
      <c r="C45" s="31" t="s">
        <v>67</v>
      </c>
      <c r="D45" s="18" t="s">
        <v>27</v>
      </c>
      <c r="E45" s="31"/>
    </row>
    <row r="46" spans="1:5">
      <c r="A46" s="3">
        <v>38</v>
      </c>
      <c r="B46" s="16">
        <v>29</v>
      </c>
      <c r="C46" s="31" t="s">
        <v>46</v>
      </c>
      <c r="D46" s="18" t="s">
        <v>27</v>
      </c>
      <c r="E46" s="31"/>
    </row>
    <row r="47" spans="1:5">
      <c r="A47" s="3">
        <v>39</v>
      </c>
      <c r="B47" s="16">
        <v>29</v>
      </c>
      <c r="C47" s="31" t="s">
        <v>68</v>
      </c>
      <c r="D47" s="18" t="s">
        <v>27</v>
      </c>
      <c r="E47" s="31"/>
    </row>
    <row r="48" spans="1:5">
      <c r="B48" s="71" t="s">
        <v>69</v>
      </c>
      <c r="C48" s="66"/>
      <c r="D48" s="66"/>
      <c r="E48" s="67"/>
    </row>
    <row r="49" spans="2:5">
      <c r="B49" s="8" t="s">
        <v>70</v>
      </c>
      <c r="C49" s="38" t="s">
        <v>71</v>
      </c>
      <c r="D49" s="39" t="s">
        <v>73</v>
      </c>
      <c r="E49" s="40" t="s">
        <v>74</v>
      </c>
    </row>
    <row r="50" spans="2:5">
      <c r="B50" s="8" t="s">
        <v>75</v>
      </c>
      <c r="C50" s="11" t="s">
        <v>76</v>
      </c>
      <c r="D50" s="11"/>
      <c r="E50" s="11"/>
    </row>
    <row r="51" spans="2:5">
      <c r="B51" s="8" t="s">
        <v>77</v>
      </c>
      <c r="C51" s="65"/>
      <c r="D51" s="66"/>
      <c r="E51" s="67"/>
    </row>
  </sheetData>
  <mergeCells count="6">
    <mergeCell ref="C51:E51"/>
    <mergeCell ref="D4:E4"/>
    <mergeCell ref="B5:E5"/>
    <mergeCell ref="B6:E6"/>
    <mergeCell ref="B7:E7"/>
    <mergeCell ref="B48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51"/>
  <sheetViews>
    <sheetView workbookViewId="0"/>
  </sheetViews>
  <sheetFormatPr baseColWidth="10" defaultColWidth="14.5" defaultRowHeight="15.75" customHeight="1"/>
  <cols>
    <col min="3" max="3" width="31.33203125" customWidth="1"/>
    <col min="4" max="4" width="27.5" customWidth="1"/>
    <col min="5" max="5" width="34.6640625" customWidth="1"/>
  </cols>
  <sheetData>
    <row r="2" spans="1:5">
      <c r="B2" s="2" t="s">
        <v>1</v>
      </c>
      <c r="C2" s="4" t="s">
        <v>4</v>
      </c>
      <c r="D2" s="6" t="s">
        <v>6</v>
      </c>
      <c r="E2" s="4" t="s">
        <v>7</v>
      </c>
    </row>
    <row r="3" spans="1:5">
      <c r="B3" s="8" t="s">
        <v>8</v>
      </c>
      <c r="C3" s="9" t="s">
        <v>9</v>
      </c>
      <c r="D3" s="10" t="s">
        <v>10</v>
      </c>
      <c r="E3" s="11" t="s">
        <v>12</v>
      </c>
    </row>
    <row r="4" spans="1:5">
      <c r="B4" s="12" t="s">
        <v>13</v>
      </c>
      <c r="C4" s="11" t="s">
        <v>15</v>
      </c>
      <c r="D4" s="68"/>
      <c r="E4" s="67"/>
    </row>
    <row r="5" spans="1:5">
      <c r="B5" s="69" t="s">
        <v>16</v>
      </c>
      <c r="C5" s="66"/>
      <c r="D5" s="66"/>
      <c r="E5" s="67"/>
    </row>
    <row r="6" spans="1:5">
      <c r="B6" s="70" t="s">
        <v>17</v>
      </c>
      <c r="C6" s="66"/>
      <c r="D6" s="66"/>
      <c r="E6" s="67"/>
    </row>
    <row r="7" spans="1:5">
      <c r="B7" s="69" t="s">
        <v>18</v>
      </c>
      <c r="C7" s="66"/>
      <c r="D7" s="66"/>
      <c r="E7" s="67"/>
    </row>
    <row r="8" spans="1:5">
      <c r="A8" s="3" t="s">
        <v>19</v>
      </c>
      <c r="B8" s="13" t="s">
        <v>21</v>
      </c>
      <c r="C8" s="13" t="s">
        <v>22</v>
      </c>
      <c r="D8" s="14" t="s">
        <v>23</v>
      </c>
      <c r="E8" s="14" t="s">
        <v>24</v>
      </c>
    </row>
    <row r="9" spans="1:5">
      <c r="A9" s="3">
        <v>1</v>
      </c>
      <c r="B9" s="15">
        <v>1</v>
      </c>
      <c r="C9" s="17"/>
      <c r="D9" s="18"/>
      <c r="E9" s="19"/>
    </row>
    <row r="10" spans="1:5">
      <c r="A10" s="3">
        <v>2</v>
      </c>
      <c r="B10" s="15">
        <v>2</v>
      </c>
      <c r="C10" s="17"/>
      <c r="D10" s="18"/>
      <c r="E10" s="19"/>
    </row>
    <row r="11" spans="1:5">
      <c r="A11" s="3">
        <v>3</v>
      </c>
      <c r="B11" s="15">
        <v>3</v>
      </c>
      <c r="C11" s="17"/>
      <c r="D11" s="18"/>
      <c r="E11" s="19"/>
    </row>
    <row r="12" spans="1:5">
      <c r="A12" s="3">
        <v>4</v>
      </c>
      <c r="B12" s="15">
        <v>4</v>
      </c>
      <c r="C12" s="17"/>
      <c r="D12" s="18"/>
      <c r="E12" s="19"/>
    </row>
    <row r="13" spans="1:5">
      <c r="A13" s="3">
        <v>5</v>
      </c>
      <c r="B13" s="15">
        <v>5</v>
      </c>
      <c r="C13" s="17"/>
      <c r="D13" s="18"/>
      <c r="E13" s="19"/>
    </row>
    <row r="14" spans="1:5">
      <c r="A14" s="3">
        <v>6</v>
      </c>
      <c r="B14" s="15">
        <v>6</v>
      </c>
      <c r="C14" s="22"/>
      <c r="D14" s="18"/>
      <c r="E14" s="19"/>
    </row>
    <row r="15" spans="1:5">
      <c r="A15" s="3">
        <v>7</v>
      </c>
      <c r="B15" s="15">
        <v>7</v>
      </c>
      <c r="C15" s="22"/>
      <c r="D15" s="18"/>
      <c r="E15" s="19"/>
    </row>
    <row r="16" spans="1:5">
      <c r="A16" s="3">
        <v>8</v>
      </c>
      <c r="B16" s="15">
        <v>8</v>
      </c>
      <c r="C16" s="22"/>
      <c r="D16" s="18"/>
      <c r="E16" s="25"/>
    </row>
    <row r="17" spans="1:5">
      <c r="A17" s="3">
        <v>9</v>
      </c>
      <c r="B17" s="15">
        <v>9</v>
      </c>
      <c r="C17" s="22"/>
      <c r="D17" s="18"/>
      <c r="E17" s="19"/>
    </row>
    <row r="18" spans="1:5">
      <c r="A18" s="3">
        <v>10</v>
      </c>
      <c r="B18" s="15">
        <v>10</v>
      </c>
      <c r="C18" s="22"/>
      <c r="D18" s="18"/>
      <c r="E18" s="19"/>
    </row>
    <row r="19" spans="1:5">
      <c r="A19" s="3">
        <v>11</v>
      </c>
      <c r="B19" s="15">
        <v>11</v>
      </c>
      <c r="C19" s="27"/>
      <c r="D19" s="18"/>
      <c r="E19" s="19"/>
    </row>
    <row r="20" spans="1:5">
      <c r="A20" s="3">
        <v>12</v>
      </c>
      <c r="B20" s="15">
        <v>12</v>
      </c>
      <c r="C20" s="27"/>
      <c r="D20" s="18"/>
      <c r="E20" s="19"/>
    </row>
    <row r="21" spans="1:5">
      <c r="A21" s="3">
        <v>13</v>
      </c>
      <c r="B21" s="15">
        <v>13</v>
      </c>
      <c r="C21" s="27"/>
      <c r="D21" s="18"/>
      <c r="E21" s="19"/>
    </row>
    <row r="22" spans="1:5">
      <c r="A22" s="3">
        <v>14</v>
      </c>
      <c r="B22" s="15">
        <v>14</v>
      </c>
      <c r="C22" s="22"/>
      <c r="D22" s="18"/>
      <c r="E22" s="19"/>
    </row>
    <row r="23" spans="1:5">
      <c r="A23" s="3">
        <v>15</v>
      </c>
      <c r="B23" s="15">
        <v>15</v>
      </c>
      <c r="C23" s="27"/>
      <c r="D23" s="18"/>
      <c r="E23" s="19"/>
    </row>
    <row r="24" spans="1:5">
      <c r="A24" s="3">
        <v>16</v>
      </c>
      <c r="B24" s="15">
        <v>16</v>
      </c>
      <c r="C24" s="27"/>
      <c r="D24" s="18"/>
      <c r="E24" s="19"/>
    </row>
    <row r="25" spans="1:5">
      <c r="A25" s="3">
        <v>17</v>
      </c>
      <c r="B25" s="15">
        <v>17</v>
      </c>
      <c r="C25" s="27"/>
      <c r="D25" s="18"/>
      <c r="E25" s="19"/>
    </row>
    <row r="26" spans="1:5">
      <c r="A26" s="3">
        <v>18</v>
      </c>
      <c r="B26" s="15">
        <v>18</v>
      </c>
      <c r="C26" s="22"/>
      <c r="D26" s="18"/>
      <c r="E26" s="19"/>
    </row>
    <row r="27" spans="1:5">
      <c r="A27" s="3">
        <v>19</v>
      </c>
      <c r="B27" s="15">
        <v>19</v>
      </c>
      <c r="C27" s="22"/>
      <c r="D27" s="18"/>
      <c r="E27" s="19"/>
    </row>
    <row r="28" spans="1:5">
      <c r="A28" s="3">
        <v>20</v>
      </c>
      <c r="B28" s="15">
        <v>20</v>
      </c>
      <c r="C28" s="22"/>
      <c r="D28" s="18"/>
      <c r="E28" s="19"/>
    </row>
    <row r="29" spans="1:5">
      <c r="A29" s="3">
        <v>21</v>
      </c>
      <c r="B29" s="15">
        <v>21</v>
      </c>
      <c r="C29" s="22"/>
      <c r="D29" s="18"/>
      <c r="E29" s="19"/>
    </row>
    <row r="30" spans="1:5">
      <c r="A30" s="3">
        <v>22</v>
      </c>
      <c r="B30" s="15">
        <v>22</v>
      </c>
      <c r="C30" s="22"/>
      <c r="D30" s="18"/>
      <c r="E30" s="19"/>
    </row>
    <row r="31" spans="1:5">
      <c r="A31" s="3">
        <v>23</v>
      </c>
      <c r="B31" s="15">
        <v>23</v>
      </c>
      <c r="C31" s="31"/>
      <c r="D31" s="18"/>
      <c r="E31" s="31"/>
    </row>
    <row r="32" spans="1:5">
      <c r="A32" s="3">
        <v>24</v>
      </c>
      <c r="B32" s="15">
        <v>24</v>
      </c>
      <c r="C32" s="31"/>
      <c r="D32" s="18"/>
      <c r="E32" s="31"/>
    </row>
    <row r="33" spans="1:5">
      <c r="A33" s="3">
        <v>25</v>
      </c>
      <c r="B33" s="15">
        <v>25</v>
      </c>
      <c r="C33" s="31"/>
      <c r="D33" s="18"/>
      <c r="E33" s="31"/>
    </row>
    <row r="34" spans="1:5">
      <c r="A34" s="3">
        <v>26</v>
      </c>
      <c r="B34" s="15">
        <v>26</v>
      </c>
      <c r="C34" s="31"/>
      <c r="D34" s="18"/>
      <c r="E34" s="31"/>
    </row>
    <row r="35" spans="1:5">
      <c r="A35" s="3">
        <v>27</v>
      </c>
      <c r="B35" s="15">
        <v>27</v>
      </c>
      <c r="C35" s="31"/>
      <c r="D35" s="18"/>
      <c r="E35" s="31"/>
    </row>
    <row r="36" spans="1:5">
      <c r="A36" s="3">
        <v>28</v>
      </c>
      <c r="B36" s="15">
        <v>28</v>
      </c>
      <c r="C36" s="31"/>
      <c r="D36" s="18"/>
      <c r="E36" s="31"/>
    </row>
    <row r="37" spans="1:5">
      <c r="A37" s="3">
        <v>29</v>
      </c>
      <c r="B37" s="15">
        <v>29</v>
      </c>
      <c r="C37" s="31"/>
      <c r="D37" s="18"/>
      <c r="E37" s="31"/>
    </row>
    <row r="38" spans="1:5">
      <c r="A38" s="3">
        <v>30</v>
      </c>
      <c r="B38" s="15">
        <v>30</v>
      </c>
      <c r="C38" s="31"/>
      <c r="D38" s="18"/>
      <c r="E38" s="31"/>
    </row>
    <row r="39" spans="1:5">
      <c r="A39" s="3">
        <v>31</v>
      </c>
      <c r="B39" s="15">
        <v>31</v>
      </c>
      <c r="C39" s="31"/>
      <c r="D39" s="18"/>
      <c r="E39" s="31"/>
    </row>
    <row r="40" spans="1:5">
      <c r="A40" s="3">
        <v>32</v>
      </c>
      <c r="B40" s="15">
        <v>32</v>
      </c>
      <c r="C40" s="31"/>
      <c r="D40" s="18"/>
      <c r="E40" s="31"/>
    </row>
    <row r="41" spans="1:5">
      <c r="A41" s="3">
        <v>33</v>
      </c>
      <c r="B41" s="15">
        <v>33</v>
      </c>
      <c r="C41" s="31"/>
      <c r="D41" s="18"/>
      <c r="E41" s="31"/>
    </row>
    <row r="42" spans="1:5">
      <c r="A42" s="3">
        <v>34</v>
      </c>
      <c r="B42" s="15">
        <v>34</v>
      </c>
      <c r="C42" s="31"/>
      <c r="D42" s="18"/>
      <c r="E42" s="31"/>
    </row>
    <row r="43" spans="1:5">
      <c r="A43" s="3">
        <v>35</v>
      </c>
      <c r="B43" s="15">
        <v>35</v>
      </c>
      <c r="C43" s="31"/>
      <c r="D43" s="18"/>
      <c r="E43" s="31"/>
    </row>
    <row r="44" spans="1:5">
      <c r="A44" s="3">
        <v>36</v>
      </c>
      <c r="B44" s="15">
        <v>36</v>
      </c>
      <c r="C44" s="31"/>
      <c r="D44" s="18"/>
      <c r="E44" s="31"/>
    </row>
    <row r="45" spans="1:5">
      <c r="A45" s="3">
        <v>37</v>
      </c>
      <c r="B45" s="15">
        <v>37</v>
      </c>
      <c r="C45" s="31"/>
      <c r="D45" s="18"/>
      <c r="E45" s="31"/>
    </row>
    <row r="46" spans="1:5">
      <c r="A46" s="3">
        <v>38</v>
      </c>
      <c r="B46" s="15">
        <v>38</v>
      </c>
      <c r="C46" s="31"/>
      <c r="D46" s="18"/>
      <c r="E46" s="31"/>
    </row>
    <row r="47" spans="1:5">
      <c r="A47" s="3">
        <v>39</v>
      </c>
      <c r="B47" s="15">
        <v>39</v>
      </c>
      <c r="C47" s="31"/>
      <c r="D47" s="18"/>
      <c r="E47" s="31"/>
    </row>
    <row r="48" spans="1:5">
      <c r="B48" s="71" t="s">
        <v>69</v>
      </c>
      <c r="C48" s="66"/>
      <c r="D48" s="66"/>
      <c r="E48" s="67"/>
    </row>
    <row r="49" spans="2:5">
      <c r="B49" s="8" t="s">
        <v>70</v>
      </c>
      <c r="C49" s="38" t="s">
        <v>71</v>
      </c>
      <c r="D49" s="39" t="s">
        <v>73</v>
      </c>
      <c r="E49" s="40" t="s">
        <v>74</v>
      </c>
    </row>
    <row r="50" spans="2:5">
      <c r="B50" s="8" t="s">
        <v>75</v>
      </c>
      <c r="C50" s="11" t="s">
        <v>76</v>
      </c>
      <c r="D50" s="11"/>
      <c r="E50" s="11"/>
    </row>
    <row r="51" spans="2:5">
      <c r="B51" s="8" t="s">
        <v>77</v>
      </c>
      <c r="C51" s="65"/>
      <c r="D51" s="66"/>
      <c r="E51" s="67"/>
    </row>
  </sheetData>
  <mergeCells count="6">
    <mergeCell ref="C51:E51"/>
    <mergeCell ref="D4:E4"/>
    <mergeCell ref="B5:E5"/>
    <mergeCell ref="B6:E6"/>
    <mergeCell ref="B7:E7"/>
    <mergeCell ref="B48:E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J36"/>
  <sheetViews>
    <sheetView workbookViewId="0"/>
  </sheetViews>
  <sheetFormatPr baseColWidth="10" defaultColWidth="14.5" defaultRowHeight="15.75" customHeight="1"/>
  <cols>
    <col min="3" max="3" width="21.1640625" customWidth="1"/>
    <col min="6" max="6" width="21.1640625" customWidth="1"/>
  </cols>
  <sheetData>
    <row r="1" spans="3:7" ht="15.75" customHeight="1">
      <c r="C1" s="3" t="s">
        <v>28</v>
      </c>
      <c r="D1" s="20">
        <f>400*G3/40</f>
        <v>250</v>
      </c>
    </row>
    <row r="2" spans="3:7" ht="15.75" customHeight="1">
      <c r="C2" s="3" t="s">
        <v>32</v>
      </c>
      <c r="D2" s="21">
        <v>43528</v>
      </c>
    </row>
    <row r="3" spans="3:7" ht="15.75" customHeight="1">
      <c r="C3" s="3" t="s">
        <v>35</v>
      </c>
      <c r="D3" s="23">
        <v>43574</v>
      </c>
      <c r="F3" s="3" t="s">
        <v>37</v>
      </c>
      <c r="G3" s="24">
        <v>25</v>
      </c>
    </row>
    <row r="5" spans="3:7" ht="15.75" customHeight="1">
      <c r="C5" s="3" t="s">
        <v>39</v>
      </c>
      <c r="D5" s="26">
        <f>DATEDIF(D2,D3,"M")</f>
        <v>1</v>
      </c>
      <c r="F5" s="3" t="s">
        <v>40</v>
      </c>
      <c r="G5" s="28">
        <f>ROUND(15*G3*(D3-D2)/(365*40),0)</f>
        <v>1</v>
      </c>
    </row>
    <row r="6" spans="3:7" ht="15.75" customHeight="1">
      <c r="C6" s="3" t="s">
        <v>47</v>
      </c>
      <c r="D6" s="26">
        <v>15</v>
      </c>
    </row>
    <row r="8" spans="3:7" ht="15.75" customHeight="1">
      <c r="C8" s="3" t="s">
        <v>50</v>
      </c>
      <c r="D8" s="29">
        <v>250</v>
      </c>
    </row>
    <row r="9" spans="3:7" ht="15.75" customHeight="1">
      <c r="C9" s="3" t="s">
        <v>51</v>
      </c>
      <c r="D9" s="30">
        <f>D8*9.45%</f>
        <v>23.624999999999996</v>
      </c>
    </row>
    <row r="10" spans="3:7" ht="15.75" customHeight="1">
      <c r="D10" s="30"/>
    </row>
    <row r="11" spans="3:7" ht="15.75" customHeight="1">
      <c r="C11" s="3" t="s">
        <v>53</v>
      </c>
      <c r="D11" s="32">
        <f>D8-D9</f>
        <v>226.375</v>
      </c>
    </row>
    <row r="13" spans="3:7" ht="15.75" customHeight="1">
      <c r="C13" s="33" t="s">
        <v>56</v>
      </c>
      <c r="D13" s="34">
        <v>0</v>
      </c>
    </row>
    <row r="14" spans="3:7" ht="15.75" customHeight="1">
      <c r="C14" s="33" t="s">
        <v>57</v>
      </c>
      <c r="D14" s="34">
        <f>IF(D13&gt;24,25,D13)</f>
        <v>0</v>
      </c>
    </row>
    <row r="15" spans="3:7" ht="15.75" customHeight="1">
      <c r="E15" s="3" t="s">
        <v>58</v>
      </c>
    </row>
    <row r="16" spans="3:7" ht="15.75" customHeight="1">
      <c r="C16" s="33" t="s">
        <v>59</v>
      </c>
      <c r="D16" s="35">
        <f>D8*0.25*D14</f>
        <v>0</v>
      </c>
      <c r="E16" s="36" t="s">
        <v>61</v>
      </c>
    </row>
    <row r="18" spans="3:6" ht="15.75" customHeight="1">
      <c r="C18" s="3" t="s">
        <v>63</v>
      </c>
      <c r="D18" s="24" t="s">
        <v>64</v>
      </c>
    </row>
    <row r="19" spans="3:6" ht="15.75" customHeight="1">
      <c r="E19" s="3" t="s">
        <v>65</v>
      </c>
    </row>
    <row r="20" spans="3:6" ht="15.75" customHeight="1">
      <c r="C20" s="3" t="s">
        <v>66</v>
      </c>
      <c r="D20" s="37">
        <f>IF(D18="Sierra",IF(MONTH(D3)&gt;7,DATE(YEAR(D3),8,1), DATE((YEAR(D3)-1),8,1)),IF(MONTH(D3)&gt;2,DATE(YEAR(D3),3,1), DATE((YEAR(D3)-1),3,1)))</f>
        <v>43525</v>
      </c>
      <c r="E20" s="26" t="str">
        <f>IF(D20&gt;D2,"si","no")</f>
        <v>no</v>
      </c>
      <c r="F20" s="37">
        <f>MAX(D20,D2)</f>
        <v>43528</v>
      </c>
    </row>
    <row r="21" spans="3:6" ht="15.75" customHeight="1">
      <c r="C21" s="3" t="s">
        <v>72</v>
      </c>
      <c r="D21" s="37">
        <f>DATE((YEAR(D3)-1),12,1)</f>
        <v>43435</v>
      </c>
      <c r="E21" s="26" t="str">
        <f>IF(D21&gt;D2,"si","no")</f>
        <v>no</v>
      </c>
      <c r="F21" s="37">
        <f>MAX(D21,D2)</f>
        <v>43528</v>
      </c>
    </row>
    <row r="22" spans="3:6" ht="15.75" customHeight="1">
      <c r="F22" s="3" t="s">
        <v>78</v>
      </c>
    </row>
    <row r="23" spans="3:6" ht="15.75" customHeight="1">
      <c r="C23" s="3" t="s">
        <v>79</v>
      </c>
      <c r="D23" s="26">
        <f>DATEDIF(D20,D3,"M")</f>
        <v>1</v>
      </c>
      <c r="F23" s="26">
        <f>DATEDIF(F20,D3,"M")</f>
        <v>1</v>
      </c>
    </row>
    <row r="24" spans="3:6" ht="15.75" customHeight="1">
      <c r="C24" s="3" t="s">
        <v>80</v>
      </c>
      <c r="D24" s="26">
        <f>DATEDIF(D21,D3,"M")</f>
        <v>4</v>
      </c>
      <c r="F24" s="26">
        <f>DATEDIF(F21,D3,"M")</f>
        <v>1</v>
      </c>
    </row>
    <row r="26" spans="3:6" ht="15.75" customHeight="1">
      <c r="C26" s="3" t="s">
        <v>81</v>
      </c>
      <c r="D26" s="32">
        <f>IF(E20="si",(D23*D1/12)+(D6*D1/360),(F23*D1/12)+(D6*D1/360))</f>
        <v>31.25</v>
      </c>
    </row>
    <row r="27" spans="3:6" ht="15.75" customHeight="1">
      <c r="C27" s="3" t="s">
        <v>82</v>
      </c>
      <c r="D27" s="32">
        <f>IF(E21="si",(D24*D8/12)+(D6*D8/360),F24*D8/12+(D6*D8/360))</f>
        <v>31.25</v>
      </c>
    </row>
    <row r="29" spans="3:6" ht="15.75" customHeight="1">
      <c r="C29" s="3" t="s">
        <v>83</v>
      </c>
      <c r="D29" s="32">
        <f>D11*D6/30</f>
        <v>113.1875</v>
      </c>
    </row>
    <row r="31" spans="3:6" ht="15.75" customHeight="1">
      <c r="C31" s="3" t="s">
        <v>84</v>
      </c>
      <c r="D31" s="32">
        <f>(IF(E16="si",D16,0))+D26+D27</f>
        <v>62.5</v>
      </c>
    </row>
    <row r="35" spans="9:10" ht="15.75" customHeight="1">
      <c r="I35" s="37"/>
      <c r="J35" s="37"/>
    </row>
    <row r="36" spans="9:10" ht="15.75" customHeight="1">
      <c r="I36" s="37"/>
      <c r="J36" s="37"/>
    </row>
  </sheetData>
  <dataValidations count="2">
    <dataValidation type="list" allowBlank="1" showErrorMessage="1" sqref="D18" xr:uid="{00000000-0002-0000-0300-000000000000}">
      <formula1>"Sierra,Costa"</formula1>
    </dataValidation>
    <dataValidation type="list" allowBlank="1" showErrorMessage="1" sqref="E16" xr:uid="{00000000-0002-0000-0300-000001000000}">
      <formula1>"si,no"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Y57"/>
  <sheetViews>
    <sheetView workbookViewId="0">
      <selection activeCell="H3" sqref="H3"/>
    </sheetView>
  </sheetViews>
  <sheetFormatPr baseColWidth="10" defaultColWidth="14.5" defaultRowHeight="15.75" customHeight="1"/>
  <cols>
    <col min="1" max="1" width="5.83203125" customWidth="1"/>
    <col min="2" max="2" width="9.6640625" customWidth="1"/>
    <col min="3" max="3" width="8.5" customWidth="1"/>
    <col min="4" max="4" width="8" customWidth="1"/>
    <col min="6" max="6" width="9.1640625" customWidth="1"/>
    <col min="7" max="7" width="11.6640625" customWidth="1"/>
    <col min="8" max="8" width="9.33203125" customWidth="1"/>
    <col min="11" max="11" width="9.6640625" customWidth="1"/>
    <col min="12" max="12" width="13.1640625" customWidth="1"/>
    <col min="13" max="13" width="11.33203125" customWidth="1"/>
    <col min="14" max="14" width="12.1640625" customWidth="1"/>
    <col min="15" max="15" width="11.5" customWidth="1"/>
    <col min="16" max="16" width="10.83203125" customWidth="1"/>
  </cols>
  <sheetData>
    <row r="2" spans="1:25" ht="15.75" customHeight="1">
      <c r="B2" s="1" t="s">
        <v>85</v>
      </c>
      <c r="C2" s="1" t="s">
        <v>78</v>
      </c>
      <c r="D2" s="1" t="s">
        <v>86</v>
      </c>
      <c r="E2" s="1" t="s">
        <v>87</v>
      </c>
      <c r="F2" s="1" t="s">
        <v>50</v>
      </c>
      <c r="G2" s="1" t="s">
        <v>88</v>
      </c>
      <c r="H2" s="1" t="s">
        <v>63</v>
      </c>
    </row>
    <row r="3" spans="1:25" ht="15.75" customHeight="1">
      <c r="B3" s="3">
        <v>0</v>
      </c>
      <c r="C3" s="3">
        <v>2</v>
      </c>
      <c r="D3" s="3">
        <v>0</v>
      </c>
      <c r="E3" s="3">
        <v>20</v>
      </c>
      <c r="F3" s="3">
        <v>400</v>
      </c>
      <c r="G3" s="3"/>
      <c r="H3" s="3" t="s">
        <v>64</v>
      </c>
    </row>
    <row r="4" spans="1:25" ht="15.75" customHeight="1">
      <c r="B4" s="3">
        <v>14</v>
      </c>
      <c r="C4" s="3">
        <v>8</v>
      </c>
      <c r="D4" s="3">
        <v>1</v>
      </c>
      <c r="E4" s="3">
        <v>25</v>
      </c>
      <c r="F4" s="3">
        <v>600</v>
      </c>
      <c r="G4" s="3"/>
      <c r="H4" s="3" t="s">
        <v>89</v>
      </c>
    </row>
    <row r="5" spans="1:25" ht="15.75" customHeight="1">
      <c r="B5" s="3">
        <v>30</v>
      </c>
      <c r="C5" s="3">
        <v>11</v>
      </c>
      <c r="D5" s="3">
        <v>3</v>
      </c>
      <c r="E5" s="3">
        <v>30</v>
      </c>
    </row>
    <row r="6" spans="1:25" ht="15.75" customHeight="1">
      <c r="D6" s="3">
        <v>5</v>
      </c>
      <c r="E6" s="3">
        <v>40</v>
      </c>
    </row>
    <row r="7" spans="1:25" ht="15.75" customHeight="1">
      <c r="D7" s="3">
        <v>6</v>
      </c>
    </row>
    <row r="8" spans="1:25" ht="15.75" customHeight="1">
      <c r="D8" s="3">
        <v>0</v>
      </c>
    </row>
    <row r="10" spans="1:25" ht="15.75" customHeight="1">
      <c r="A10" s="3" t="s">
        <v>19</v>
      </c>
      <c r="B10" s="1" t="s">
        <v>85</v>
      </c>
      <c r="C10" s="1" t="s">
        <v>78</v>
      </c>
      <c r="D10" s="1" t="s">
        <v>86</v>
      </c>
      <c r="E10" s="43" t="s">
        <v>87</v>
      </c>
      <c r="F10" s="43" t="s">
        <v>50</v>
      </c>
      <c r="G10" s="43" t="s">
        <v>88</v>
      </c>
      <c r="H10" s="43" t="s">
        <v>63</v>
      </c>
      <c r="I10" s="43" t="s">
        <v>90</v>
      </c>
      <c r="J10" s="43" t="s">
        <v>91</v>
      </c>
      <c r="K10" s="1" t="s">
        <v>93</v>
      </c>
      <c r="L10" s="1" t="s">
        <v>94</v>
      </c>
      <c r="M10" s="1" t="s">
        <v>95</v>
      </c>
      <c r="N10" s="46" t="s">
        <v>96</v>
      </c>
      <c r="O10" s="46">
        <v>14</v>
      </c>
      <c r="P10" s="46">
        <v>13</v>
      </c>
    </row>
    <row r="11" spans="1:25" ht="15.75" customHeight="1">
      <c r="A11" s="3">
        <v>1</v>
      </c>
      <c r="B11" s="26">
        <f t="shared" ref="B11:B48" ca="1" si="0">IFERROR(INDEX($B$3:$B$5,RANDBETWEEN(1,COUNTA($B$3:$B$5))),"No Name!")</f>
        <v>14</v>
      </c>
      <c r="C11" s="26">
        <f t="shared" ref="C11:C48" ca="1" si="1">IFERROR(INDEX($C$3:$C$5,RANDBETWEEN(1,COUNTA($C$3:$C$5))),"No Name!")</f>
        <v>2</v>
      </c>
      <c r="D11" s="26">
        <f t="shared" ref="D11:D48" ca="1" si="2">IFERROR(INDEX($D$3:$D$8,RANDBETWEEN(1,COUNTA($D$3:$D$8))),"No Name!")</f>
        <v>3</v>
      </c>
      <c r="E11" s="49">
        <f t="shared" ref="E11:E48" ca="1" si="3">IFERROR(INDEX($E$3:$E$6,RANDBETWEEN(1,COUNTA($E$3:$E$6))),"No Name!")</f>
        <v>40</v>
      </c>
      <c r="F11" s="50">
        <f t="shared" ref="F11:F48" ca="1" si="4">IFERROR(INDEX($F$3:$F$4,RANDBETWEEN(1,COUNTA($F$3:$F$4))),"No Name!")</f>
        <v>600</v>
      </c>
      <c r="G11" s="50">
        <f t="shared" ref="G11:G48" ca="1" si="5">0.9055*F11*E11/40</f>
        <v>543.29999999999995</v>
      </c>
      <c r="H11" s="49" t="str">
        <f t="shared" ref="H11:H48" ca="1" si="6">IFERROR(INDEX($H$3:$H$4,RANDBETWEEN(1,COUNTA($H$3:$H$4))),"No Name!")</f>
        <v>Sierra</v>
      </c>
      <c r="I11" s="52">
        <f t="shared" ref="I11:I48" ca="1" si="7">J11-DATE(D11,C11,B11)</f>
        <v>42384</v>
      </c>
      <c r="J11" s="53">
        <f t="shared" ref="J11:J48" ca="1" si="8">RANDBETWEEN(DATE(2018,1,1),DATE(2020,1,30))</f>
        <v>43525</v>
      </c>
      <c r="K11" s="26">
        <f t="shared" ref="K11:K48" ca="1" si="9">DAYS360(I11,J11,1)</f>
        <v>1126</v>
      </c>
      <c r="L11" s="37">
        <f t="shared" ref="L11:L48" ca="1" si="10">IF(H11="Sierra",IF(MONTH(J11)&gt;7,DATE(YEAR(J11),8,1), DATE((YEAR(J11)-1),8,1)),IF(MONTH(J11)&gt;2,DATE(YEAR(J11),3,1), DATE((YEAR(J11)-1),3,1)))</f>
        <v>43313</v>
      </c>
      <c r="M11" s="55">
        <f t="shared" ref="M11:M48" ca="1" si="11">DATE((YEAR(J11)-1),12,1)</f>
        <v>43435</v>
      </c>
      <c r="N11" s="56">
        <f t="shared" ref="N11:N48" ca="1" si="12">IF(ROUND(15*E11*(J11-I11)/(365*40),0)&gt;45,45,ROUND(15*E11*(J11-I11)/(365*40),0))</f>
        <v>45</v>
      </c>
      <c r="O11" s="57">
        <f t="shared" ref="O11:O48" ca="1" si="13">(DAYS360(MAX(L11,I11),J11,1)*400*E11)/(40*360)</f>
        <v>233.33333333333334</v>
      </c>
      <c r="P11" s="57">
        <f t="shared" ref="P11:P48" ca="1" si="14">(DAYS360(MAX(M11,I11),J11,1)*F11*E11)/(360*40)</f>
        <v>150</v>
      </c>
    </row>
    <row r="12" spans="1:25" ht="15.75" customHeight="1">
      <c r="A12" s="3">
        <v>2</v>
      </c>
      <c r="B12" s="26">
        <f t="shared" ca="1" si="0"/>
        <v>14</v>
      </c>
      <c r="C12" s="26">
        <f t="shared" ca="1" si="1"/>
        <v>8</v>
      </c>
      <c r="D12" s="26">
        <f t="shared" ca="1" si="2"/>
        <v>0</v>
      </c>
      <c r="E12" s="49">
        <f t="shared" ca="1" si="3"/>
        <v>20</v>
      </c>
      <c r="F12" s="50">
        <f t="shared" ca="1" si="4"/>
        <v>600</v>
      </c>
      <c r="G12" s="50">
        <f t="shared" ca="1" si="5"/>
        <v>271.64999999999998</v>
      </c>
      <c r="H12" s="49" t="str">
        <f t="shared" ca="1" si="6"/>
        <v>Costa</v>
      </c>
      <c r="I12" s="52">
        <f t="shared" ca="1" si="7"/>
        <v>43364</v>
      </c>
      <c r="J12" s="53">
        <f t="shared" ca="1" si="8"/>
        <v>43591</v>
      </c>
      <c r="K12" s="26">
        <f t="shared" ca="1" si="9"/>
        <v>225</v>
      </c>
      <c r="L12" s="37">
        <f t="shared" ca="1" si="10"/>
        <v>43525</v>
      </c>
      <c r="M12" s="55">
        <f t="shared" ca="1" si="11"/>
        <v>43435</v>
      </c>
      <c r="N12" s="56">
        <f t="shared" ca="1" si="12"/>
        <v>5</v>
      </c>
      <c r="O12" s="57">
        <f t="shared" ca="1" si="13"/>
        <v>36.111111111111114</v>
      </c>
      <c r="P12" s="57">
        <f t="shared" ca="1" si="14"/>
        <v>129.16666666666666</v>
      </c>
      <c r="X12" s="58"/>
      <c r="Y12" s="58"/>
    </row>
    <row r="13" spans="1:25" ht="15.75" customHeight="1">
      <c r="A13" s="3">
        <v>3</v>
      </c>
      <c r="B13" s="26">
        <f t="shared" ca="1" si="0"/>
        <v>0</v>
      </c>
      <c r="C13" s="26">
        <f t="shared" ca="1" si="1"/>
        <v>11</v>
      </c>
      <c r="D13" s="26">
        <f t="shared" ca="1" si="2"/>
        <v>0</v>
      </c>
      <c r="E13" s="49">
        <f t="shared" ca="1" si="3"/>
        <v>40</v>
      </c>
      <c r="F13" s="50">
        <f t="shared" ca="1" si="4"/>
        <v>600</v>
      </c>
      <c r="G13" s="50">
        <f t="shared" ca="1" si="5"/>
        <v>543.29999999999995</v>
      </c>
      <c r="H13" s="49" t="str">
        <f t="shared" ca="1" si="6"/>
        <v>Sierra</v>
      </c>
      <c r="I13" s="52">
        <f t="shared" ca="1" si="7"/>
        <v>43201</v>
      </c>
      <c r="J13" s="53">
        <f t="shared" ca="1" si="8"/>
        <v>43506</v>
      </c>
      <c r="K13" s="26">
        <f t="shared" ca="1" si="9"/>
        <v>299</v>
      </c>
      <c r="L13" s="37">
        <f t="shared" ca="1" si="10"/>
        <v>43313</v>
      </c>
      <c r="M13" s="55">
        <f t="shared" ca="1" si="11"/>
        <v>43435</v>
      </c>
      <c r="N13" s="56">
        <f t="shared" ca="1" si="12"/>
        <v>13</v>
      </c>
      <c r="O13" s="57">
        <f t="shared" ca="1" si="13"/>
        <v>210</v>
      </c>
      <c r="P13" s="57">
        <f t="shared" ca="1" si="14"/>
        <v>115</v>
      </c>
    </row>
    <row r="14" spans="1:25" ht="15.75" customHeight="1">
      <c r="A14" s="3">
        <v>4</v>
      </c>
      <c r="B14" s="26">
        <f t="shared" ca="1" si="0"/>
        <v>0</v>
      </c>
      <c r="C14" s="26">
        <f t="shared" ca="1" si="1"/>
        <v>11</v>
      </c>
      <c r="D14" s="26">
        <f t="shared" ca="1" si="2"/>
        <v>3</v>
      </c>
      <c r="E14" s="49">
        <f t="shared" ca="1" si="3"/>
        <v>30</v>
      </c>
      <c r="F14" s="50">
        <f t="shared" ca="1" si="4"/>
        <v>600</v>
      </c>
      <c r="G14" s="50">
        <f t="shared" ca="1" si="5"/>
        <v>407.47499999999997</v>
      </c>
      <c r="H14" s="49" t="str">
        <f t="shared" ca="1" si="6"/>
        <v>Sierra</v>
      </c>
      <c r="I14" s="52">
        <f t="shared" ca="1" si="7"/>
        <v>42077</v>
      </c>
      <c r="J14" s="53">
        <f t="shared" ca="1" si="8"/>
        <v>43477</v>
      </c>
      <c r="K14" s="26">
        <f t="shared" ca="1" si="9"/>
        <v>1378</v>
      </c>
      <c r="L14" s="37">
        <f t="shared" ca="1" si="10"/>
        <v>43313</v>
      </c>
      <c r="M14" s="55">
        <f t="shared" ca="1" si="11"/>
        <v>43435</v>
      </c>
      <c r="N14" s="56">
        <f t="shared" ca="1" si="12"/>
        <v>43</v>
      </c>
      <c r="O14" s="57">
        <f t="shared" ca="1" si="13"/>
        <v>134.16666666666666</v>
      </c>
      <c r="P14" s="57">
        <f t="shared" ca="1" si="14"/>
        <v>51.25</v>
      </c>
    </row>
    <row r="15" spans="1:25" ht="15.75" customHeight="1">
      <c r="A15" s="3">
        <v>5</v>
      </c>
      <c r="B15" s="26">
        <f t="shared" ca="1" si="0"/>
        <v>14</v>
      </c>
      <c r="C15" s="26">
        <f t="shared" ca="1" si="1"/>
        <v>8</v>
      </c>
      <c r="D15" s="26">
        <f t="shared" ca="1" si="2"/>
        <v>0</v>
      </c>
      <c r="E15" s="49">
        <f t="shared" ca="1" si="3"/>
        <v>30</v>
      </c>
      <c r="F15" s="50">
        <f t="shared" ca="1" si="4"/>
        <v>400</v>
      </c>
      <c r="G15" s="50">
        <f t="shared" ca="1" si="5"/>
        <v>271.64999999999998</v>
      </c>
      <c r="H15" s="49" t="str">
        <f t="shared" ca="1" si="6"/>
        <v>Costa</v>
      </c>
      <c r="I15" s="52">
        <f t="shared" ca="1" si="7"/>
        <v>43272</v>
      </c>
      <c r="J15" s="53">
        <f t="shared" ca="1" si="8"/>
        <v>43499</v>
      </c>
      <c r="K15" s="26">
        <f t="shared" ca="1" si="9"/>
        <v>222</v>
      </c>
      <c r="L15" s="37">
        <f t="shared" ca="1" si="10"/>
        <v>43160</v>
      </c>
      <c r="M15" s="55">
        <f t="shared" ca="1" si="11"/>
        <v>43435</v>
      </c>
      <c r="N15" s="56">
        <f t="shared" ca="1" si="12"/>
        <v>7</v>
      </c>
      <c r="O15" s="57">
        <f t="shared" ca="1" si="13"/>
        <v>185</v>
      </c>
      <c r="P15" s="57">
        <f t="shared" ca="1" si="14"/>
        <v>51.666666666666664</v>
      </c>
    </row>
    <row r="16" spans="1:25" ht="15.75" customHeight="1">
      <c r="A16" s="3">
        <v>6</v>
      </c>
      <c r="B16" s="26">
        <f t="shared" ca="1" si="0"/>
        <v>14</v>
      </c>
      <c r="C16" s="26">
        <f t="shared" ca="1" si="1"/>
        <v>11</v>
      </c>
      <c r="D16" s="26">
        <f t="shared" ca="1" si="2"/>
        <v>5</v>
      </c>
      <c r="E16" s="49">
        <f t="shared" ca="1" si="3"/>
        <v>20</v>
      </c>
      <c r="F16" s="50">
        <f t="shared" ca="1" si="4"/>
        <v>600</v>
      </c>
      <c r="G16" s="50">
        <f t="shared" ca="1" si="5"/>
        <v>271.64999999999998</v>
      </c>
      <c r="H16" s="49" t="str">
        <f t="shared" ca="1" si="6"/>
        <v>Sierra</v>
      </c>
      <c r="I16" s="52">
        <f t="shared" ca="1" si="7"/>
        <v>41382</v>
      </c>
      <c r="J16" s="53">
        <f t="shared" ca="1" si="8"/>
        <v>43527</v>
      </c>
      <c r="K16" s="26">
        <f t="shared" ca="1" si="9"/>
        <v>2115</v>
      </c>
      <c r="L16" s="37">
        <f t="shared" ca="1" si="10"/>
        <v>43313</v>
      </c>
      <c r="M16" s="55">
        <f t="shared" ca="1" si="11"/>
        <v>43435</v>
      </c>
      <c r="N16" s="56">
        <f t="shared" ca="1" si="12"/>
        <v>44</v>
      </c>
      <c r="O16" s="57">
        <f t="shared" ca="1" si="13"/>
        <v>117.77777777777777</v>
      </c>
      <c r="P16" s="57">
        <f t="shared" ca="1" si="14"/>
        <v>76.666666666666671</v>
      </c>
    </row>
    <row r="17" spans="1:16" ht="15.75" customHeight="1">
      <c r="A17" s="3">
        <v>7</v>
      </c>
      <c r="B17" s="26">
        <f t="shared" ca="1" si="0"/>
        <v>14</v>
      </c>
      <c r="C17" s="26">
        <f t="shared" ca="1" si="1"/>
        <v>8</v>
      </c>
      <c r="D17" s="26">
        <f t="shared" ca="1" si="2"/>
        <v>0</v>
      </c>
      <c r="E17" s="49">
        <f t="shared" ca="1" si="3"/>
        <v>20</v>
      </c>
      <c r="F17" s="50">
        <f t="shared" ca="1" si="4"/>
        <v>400</v>
      </c>
      <c r="G17" s="50">
        <f t="shared" ca="1" si="5"/>
        <v>181.1</v>
      </c>
      <c r="H17" s="49" t="str">
        <f t="shared" ca="1" si="6"/>
        <v>Costa</v>
      </c>
      <c r="I17" s="52">
        <f t="shared" ca="1" si="7"/>
        <v>43048</v>
      </c>
      <c r="J17" s="53">
        <f t="shared" ca="1" si="8"/>
        <v>43275</v>
      </c>
      <c r="K17" s="26">
        <f t="shared" ca="1" si="9"/>
        <v>225</v>
      </c>
      <c r="L17" s="37">
        <f t="shared" ca="1" si="10"/>
        <v>43160</v>
      </c>
      <c r="M17" s="55">
        <f t="shared" ca="1" si="11"/>
        <v>43070</v>
      </c>
      <c r="N17" s="56">
        <f t="shared" ca="1" si="12"/>
        <v>5</v>
      </c>
      <c r="O17" s="57">
        <f t="shared" ca="1" si="13"/>
        <v>62.777777777777779</v>
      </c>
      <c r="P17" s="57">
        <f t="shared" ca="1" si="14"/>
        <v>112.77777777777777</v>
      </c>
    </row>
    <row r="18" spans="1:16" ht="15.75" customHeight="1">
      <c r="A18" s="3">
        <v>8</v>
      </c>
      <c r="B18" s="26">
        <f t="shared" ca="1" si="0"/>
        <v>0</v>
      </c>
      <c r="C18" s="26">
        <f t="shared" ca="1" si="1"/>
        <v>2</v>
      </c>
      <c r="D18" s="26">
        <f t="shared" ca="1" si="2"/>
        <v>5</v>
      </c>
      <c r="E18" s="49">
        <f t="shared" ca="1" si="3"/>
        <v>30</v>
      </c>
      <c r="F18" s="50">
        <f t="shared" ca="1" si="4"/>
        <v>400</v>
      </c>
      <c r="G18" s="50">
        <f t="shared" ca="1" si="5"/>
        <v>271.64999999999998</v>
      </c>
      <c r="H18" s="49" t="str">
        <f t="shared" ca="1" si="6"/>
        <v>Costa</v>
      </c>
      <c r="I18" s="52">
        <f t="shared" ca="1" si="7"/>
        <v>41641</v>
      </c>
      <c r="J18" s="53">
        <f t="shared" ca="1" si="8"/>
        <v>43499</v>
      </c>
      <c r="K18" s="26">
        <f t="shared" ca="1" si="9"/>
        <v>1831</v>
      </c>
      <c r="L18" s="37">
        <f t="shared" ca="1" si="10"/>
        <v>43160</v>
      </c>
      <c r="M18" s="55">
        <f t="shared" ca="1" si="11"/>
        <v>43435</v>
      </c>
      <c r="N18" s="56">
        <f t="shared" ca="1" si="12"/>
        <v>45</v>
      </c>
      <c r="O18" s="57">
        <f t="shared" ca="1" si="13"/>
        <v>276.66666666666669</v>
      </c>
      <c r="P18" s="57">
        <f t="shared" ca="1" si="14"/>
        <v>51.666666666666664</v>
      </c>
    </row>
    <row r="19" spans="1:16" ht="15.75" customHeight="1">
      <c r="A19" s="3">
        <v>9</v>
      </c>
      <c r="B19" s="26">
        <f t="shared" ca="1" si="0"/>
        <v>0</v>
      </c>
      <c r="C19" s="26">
        <f t="shared" ca="1" si="1"/>
        <v>11</v>
      </c>
      <c r="D19" s="26">
        <f t="shared" ca="1" si="2"/>
        <v>5</v>
      </c>
      <c r="E19" s="49">
        <f t="shared" ca="1" si="3"/>
        <v>25</v>
      </c>
      <c r="F19" s="50">
        <f t="shared" ca="1" si="4"/>
        <v>400</v>
      </c>
      <c r="G19" s="50">
        <f t="shared" ca="1" si="5"/>
        <v>226.375</v>
      </c>
      <c r="H19" s="49" t="str">
        <f t="shared" ca="1" si="6"/>
        <v>Sierra</v>
      </c>
      <c r="I19" s="52">
        <f t="shared" ca="1" si="7"/>
        <v>41313</v>
      </c>
      <c r="J19" s="53">
        <f t="shared" ca="1" si="8"/>
        <v>43444</v>
      </c>
      <c r="K19" s="26">
        <f t="shared" ca="1" si="9"/>
        <v>2102</v>
      </c>
      <c r="L19" s="37">
        <f t="shared" ca="1" si="10"/>
        <v>43313</v>
      </c>
      <c r="M19" s="55">
        <f t="shared" ca="1" si="11"/>
        <v>43070</v>
      </c>
      <c r="N19" s="56">
        <f t="shared" ca="1" si="12"/>
        <v>45</v>
      </c>
      <c r="O19" s="57">
        <f t="shared" ca="1" si="13"/>
        <v>89.583333333333329</v>
      </c>
      <c r="P19" s="57">
        <f t="shared" ca="1" si="14"/>
        <v>256.25</v>
      </c>
    </row>
    <row r="20" spans="1:16" ht="15.75" customHeight="1">
      <c r="A20" s="3">
        <v>10</v>
      </c>
      <c r="B20" s="26">
        <f t="shared" ca="1" si="0"/>
        <v>14</v>
      </c>
      <c r="C20" s="26">
        <f t="shared" ca="1" si="1"/>
        <v>2</v>
      </c>
      <c r="D20" s="26">
        <f t="shared" ca="1" si="2"/>
        <v>3</v>
      </c>
      <c r="E20" s="49">
        <f t="shared" ca="1" si="3"/>
        <v>40</v>
      </c>
      <c r="F20" s="50">
        <f t="shared" ca="1" si="4"/>
        <v>600</v>
      </c>
      <c r="G20" s="50">
        <f t="shared" ca="1" si="5"/>
        <v>543.29999999999995</v>
      </c>
      <c r="H20" s="49" t="str">
        <f t="shared" ca="1" si="6"/>
        <v>Sierra</v>
      </c>
      <c r="I20" s="52">
        <f t="shared" ca="1" si="7"/>
        <v>41964</v>
      </c>
      <c r="J20" s="53">
        <f t="shared" ca="1" si="8"/>
        <v>43105</v>
      </c>
      <c r="K20" s="26">
        <f t="shared" ca="1" si="9"/>
        <v>1124</v>
      </c>
      <c r="L20" s="37">
        <f t="shared" ca="1" si="10"/>
        <v>42948</v>
      </c>
      <c r="M20" s="55">
        <f t="shared" ca="1" si="11"/>
        <v>43070</v>
      </c>
      <c r="N20" s="56">
        <f t="shared" ca="1" si="12"/>
        <v>45</v>
      </c>
      <c r="O20" s="57">
        <f t="shared" ca="1" si="13"/>
        <v>171.11111111111111</v>
      </c>
      <c r="P20" s="57">
        <f t="shared" ca="1" si="14"/>
        <v>56.666666666666664</v>
      </c>
    </row>
    <row r="21" spans="1:16" ht="15.75" customHeight="1">
      <c r="A21" s="3">
        <v>11</v>
      </c>
      <c r="B21" s="26">
        <f t="shared" ca="1" si="0"/>
        <v>30</v>
      </c>
      <c r="C21" s="26">
        <f t="shared" ca="1" si="1"/>
        <v>11</v>
      </c>
      <c r="D21" s="26">
        <f t="shared" ca="1" si="2"/>
        <v>0</v>
      </c>
      <c r="E21" s="49">
        <f t="shared" ca="1" si="3"/>
        <v>40</v>
      </c>
      <c r="F21" s="50">
        <f t="shared" ca="1" si="4"/>
        <v>400</v>
      </c>
      <c r="G21" s="50">
        <f t="shared" ca="1" si="5"/>
        <v>362.2</v>
      </c>
      <c r="H21" s="49" t="str">
        <f t="shared" ca="1" si="6"/>
        <v>Costa</v>
      </c>
      <c r="I21" s="52">
        <f t="shared" ca="1" si="7"/>
        <v>42776</v>
      </c>
      <c r="J21" s="53">
        <f t="shared" ca="1" si="8"/>
        <v>43111</v>
      </c>
      <c r="K21" s="26">
        <f t="shared" ca="1" si="9"/>
        <v>331</v>
      </c>
      <c r="L21" s="37">
        <f t="shared" ca="1" si="10"/>
        <v>42795</v>
      </c>
      <c r="M21" s="55">
        <f t="shared" ca="1" si="11"/>
        <v>43070</v>
      </c>
      <c r="N21" s="56">
        <f t="shared" ca="1" si="12"/>
        <v>14</v>
      </c>
      <c r="O21" s="57">
        <f t="shared" ca="1" si="13"/>
        <v>344.44444444444446</v>
      </c>
      <c r="P21" s="57">
        <f t="shared" ca="1" si="14"/>
        <v>44.444444444444443</v>
      </c>
    </row>
    <row r="22" spans="1:16" ht="15.75" customHeight="1">
      <c r="A22" s="3">
        <v>12</v>
      </c>
      <c r="B22" s="26">
        <f t="shared" ca="1" si="0"/>
        <v>14</v>
      </c>
      <c r="C22" s="26">
        <f t="shared" ca="1" si="1"/>
        <v>11</v>
      </c>
      <c r="D22" s="26">
        <f t="shared" ca="1" si="2"/>
        <v>6</v>
      </c>
      <c r="E22" s="49">
        <f t="shared" ca="1" si="3"/>
        <v>40</v>
      </c>
      <c r="F22" s="50">
        <f t="shared" ca="1" si="4"/>
        <v>400</v>
      </c>
      <c r="G22" s="50">
        <f t="shared" ca="1" si="5"/>
        <v>362.2</v>
      </c>
      <c r="H22" s="49" t="str">
        <f t="shared" ca="1" si="6"/>
        <v>Costa</v>
      </c>
      <c r="I22" s="52">
        <f t="shared" ca="1" si="7"/>
        <v>40773</v>
      </c>
      <c r="J22" s="53">
        <f t="shared" ca="1" si="8"/>
        <v>43283</v>
      </c>
      <c r="K22" s="26">
        <f t="shared" ca="1" si="9"/>
        <v>2474</v>
      </c>
      <c r="L22" s="37">
        <f t="shared" ca="1" si="10"/>
        <v>43160</v>
      </c>
      <c r="M22" s="55">
        <f t="shared" ca="1" si="11"/>
        <v>43070</v>
      </c>
      <c r="N22" s="56">
        <f t="shared" ca="1" si="12"/>
        <v>45</v>
      </c>
      <c r="O22" s="57">
        <f t="shared" ca="1" si="13"/>
        <v>134.44444444444446</v>
      </c>
      <c r="P22" s="57">
        <f t="shared" ca="1" si="14"/>
        <v>234.44444444444446</v>
      </c>
    </row>
    <row r="23" spans="1:16" ht="15.75" customHeight="1">
      <c r="A23" s="3">
        <v>13</v>
      </c>
      <c r="B23" s="26">
        <f t="shared" ca="1" si="0"/>
        <v>14</v>
      </c>
      <c r="C23" s="26">
        <f t="shared" ca="1" si="1"/>
        <v>8</v>
      </c>
      <c r="D23" s="26">
        <f t="shared" ca="1" si="2"/>
        <v>0</v>
      </c>
      <c r="E23" s="49">
        <f t="shared" ca="1" si="3"/>
        <v>25</v>
      </c>
      <c r="F23" s="50">
        <f t="shared" ca="1" si="4"/>
        <v>400</v>
      </c>
      <c r="G23" s="50">
        <f t="shared" ca="1" si="5"/>
        <v>226.375</v>
      </c>
      <c r="H23" s="49" t="str">
        <f t="shared" ca="1" si="6"/>
        <v>Sierra</v>
      </c>
      <c r="I23" s="52">
        <f t="shared" ca="1" si="7"/>
        <v>42935</v>
      </c>
      <c r="J23" s="53">
        <f t="shared" ca="1" si="8"/>
        <v>43162</v>
      </c>
      <c r="K23" s="26">
        <f t="shared" ca="1" si="9"/>
        <v>224</v>
      </c>
      <c r="L23" s="37">
        <f t="shared" ca="1" si="10"/>
        <v>42948</v>
      </c>
      <c r="M23" s="55">
        <f t="shared" ca="1" si="11"/>
        <v>43070</v>
      </c>
      <c r="N23" s="56">
        <f t="shared" ca="1" si="12"/>
        <v>6</v>
      </c>
      <c r="O23" s="57">
        <f t="shared" ca="1" si="13"/>
        <v>147.22222222222223</v>
      </c>
      <c r="P23" s="57">
        <f t="shared" ca="1" si="14"/>
        <v>63.888888888888886</v>
      </c>
    </row>
    <row r="24" spans="1:16" ht="15.75" customHeight="1">
      <c r="A24" s="3">
        <v>14</v>
      </c>
      <c r="B24" s="26">
        <f t="shared" ca="1" si="0"/>
        <v>0</v>
      </c>
      <c r="C24" s="26">
        <f t="shared" ca="1" si="1"/>
        <v>8</v>
      </c>
      <c r="D24" s="26">
        <f t="shared" ca="1" si="2"/>
        <v>1</v>
      </c>
      <c r="E24" s="49">
        <f t="shared" ca="1" si="3"/>
        <v>30</v>
      </c>
      <c r="F24" s="50">
        <f t="shared" ca="1" si="4"/>
        <v>600</v>
      </c>
      <c r="G24" s="50">
        <f t="shared" ca="1" si="5"/>
        <v>407.47499999999997</v>
      </c>
      <c r="H24" s="49" t="str">
        <f t="shared" ca="1" si="6"/>
        <v>Sierra</v>
      </c>
      <c r="I24" s="52">
        <f t="shared" ca="1" si="7"/>
        <v>43096</v>
      </c>
      <c r="J24" s="53">
        <f t="shared" ca="1" si="8"/>
        <v>43674</v>
      </c>
      <c r="K24" s="26">
        <f t="shared" ca="1" si="9"/>
        <v>571</v>
      </c>
      <c r="L24" s="37">
        <f t="shared" ca="1" si="10"/>
        <v>43313</v>
      </c>
      <c r="M24" s="55">
        <f t="shared" ca="1" si="11"/>
        <v>43435</v>
      </c>
      <c r="N24" s="56">
        <f t="shared" ca="1" si="12"/>
        <v>18</v>
      </c>
      <c r="O24" s="57">
        <f t="shared" ca="1" si="13"/>
        <v>297.5</v>
      </c>
      <c r="P24" s="57">
        <f t="shared" ca="1" si="14"/>
        <v>296.25</v>
      </c>
    </row>
    <row r="25" spans="1:16" ht="15.75" customHeight="1">
      <c r="A25" s="3">
        <v>15</v>
      </c>
      <c r="B25" s="26">
        <f t="shared" ca="1" si="0"/>
        <v>30</v>
      </c>
      <c r="C25" s="26">
        <f t="shared" ca="1" si="1"/>
        <v>2</v>
      </c>
      <c r="D25" s="26">
        <f t="shared" ca="1" si="2"/>
        <v>6</v>
      </c>
      <c r="E25" s="49">
        <f t="shared" ca="1" si="3"/>
        <v>30</v>
      </c>
      <c r="F25" s="50">
        <f t="shared" ca="1" si="4"/>
        <v>600</v>
      </c>
      <c r="G25" s="50">
        <f t="shared" ca="1" si="5"/>
        <v>407.47499999999997</v>
      </c>
      <c r="H25" s="49" t="str">
        <f t="shared" ca="1" si="6"/>
        <v>Sierra</v>
      </c>
      <c r="I25" s="52">
        <f t="shared" ca="1" si="7"/>
        <v>41316</v>
      </c>
      <c r="J25" s="53">
        <f t="shared" ca="1" si="8"/>
        <v>43569</v>
      </c>
      <c r="K25" s="26">
        <f t="shared" ca="1" si="9"/>
        <v>2223</v>
      </c>
      <c r="L25" s="37">
        <f t="shared" ca="1" si="10"/>
        <v>43313</v>
      </c>
      <c r="M25" s="55">
        <f t="shared" ca="1" si="11"/>
        <v>43435</v>
      </c>
      <c r="N25" s="56">
        <f t="shared" ca="1" si="12"/>
        <v>45</v>
      </c>
      <c r="O25" s="57">
        <f t="shared" ca="1" si="13"/>
        <v>210.83333333333334</v>
      </c>
      <c r="P25" s="57">
        <f t="shared" ca="1" si="14"/>
        <v>166.25</v>
      </c>
    </row>
    <row r="26" spans="1:16" ht="15.75" customHeight="1">
      <c r="A26" s="3">
        <v>16</v>
      </c>
      <c r="B26" s="26">
        <f t="shared" ca="1" si="0"/>
        <v>30</v>
      </c>
      <c r="C26" s="26">
        <f t="shared" ca="1" si="1"/>
        <v>2</v>
      </c>
      <c r="D26" s="26">
        <f t="shared" ca="1" si="2"/>
        <v>5</v>
      </c>
      <c r="E26" s="49">
        <f t="shared" ca="1" si="3"/>
        <v>20</v>
      </c>
      <c r="F26" s="50">
        <f t="shared" ca="1" si="4"/>
        <v>400</v>
      </c>
      <c r="G26" s="50">
        <f t="shared" ca="1" si="5"/>
        <v>181.1</v>
      </c>
      <c r="H26" s="49" t="str">
        <f t="shared" ca="1" si="6"/>
        <v>Sierra</v>
      </c>
      <c r="I26" s="52">
        <f t="shared" ca="1" si="7"/>
        <v>41574</v>
      </c>
      <c r="J26" s="53">
        <f t="shared" ca="1" si="8"/>
        <v>43462</v>
      </c>
      <c r="K26" s="26">
        <f t="shared" ca="1" si="9"/>
        <v>1861</v>
      </c>
      <c r="L26" s="37">
        <f t="shared" ca="1" si="10"/>
        <v>43313</v>
      </c>
      <c r="M26" s="55">
        <f t="shared" ca="1" si="11"/>
        <v>43070</v>
      </c>
      <c r="N26" s="56">
        <f t="shared" ca="1" si="12"/>
        <v>39</v>
      </c>
      <c r="O26" s="57">
        <f t="shared" ca="1" si="13"/>
        <v>81.666666666666671</v>
      </c>
      <c r="P26" s="57">
        <f t="shared" ca="1" si="14"/>
        <v>215</v>
      </c>
    </row>
    <row r="27" spans="1:16" ht="15.75" customHeight="1">
      <c r="A27" s="3">
        <v>17</v>
      </c>
      <c r="B27" s="26">
        <f t="shared" ca="1" si="0"/>
        <v>0</v>
      </c>
      <c r="C27" s="26">
        <f t="shared" ca="1" si="1"/>
        <v>8</v>
      </c>
      <c r="D27" s="26">
        <f t="shared" ca="1" si="2"/>
        <v>0</v>
      </c>
      <c r="E27" s="49">
        <f t="shared" ca="1" si="3"/>
        <v>40</v>
      </c>
      <c r="F27" s="50">
        <f t="shared" ca="1" si="4"/>
        <v>600</v>
      </c>
      <c r="G27" s="50">
        <f t="shared" ca="1" si="5"/>
        <v>543.29999999999995</v>
      </c>
      <c r="H27" s="49" t="str">
        <f t="shared" ca="1" si="6"/>
        <v>Costa</v>
      </c>
      <c r="I27" s="52">
        <f t="shared" ca="1" si="7"/>
        <v>43497</v>
      </c>
      <c r="J27" s="53">
        <f t="shared" ca="1" si="8"/>
        <v>43710</v>
      </c>
      <c r="K27" s="26">
        <f t="shared" ca="1" si="9"/>
        <v>211</v>
      </c>
      <c r="L27" s="37">
        <f t="shared" ca="1" si="10"/>
        <v>43525</v>
      </c>
      <c r="M27" s="55">
        <f t="shared" ca="1" si="11"/>
        <v>43435</v>
      </c>
      <c r="N27" s="56">
        <f t="shared" ca="1" si="12"/>
        <v>9</v>
      </c>
      <c r="O27" s="57">
        <f t="shared" ca="1" si="13"/>
        <v>201.11111111111111</v>
      </c>
      <c r="P27" s="57">
        <f t="shared" ca="1" si="14"/>
        <v>351.66666666666669</v>
      </c>
    </row>
    <row r="28" spans="1:16" ht="15.75" customHeight="1">
      <c r="A28" s="3">
        <v>18</v>
      </c>
      <c r="B28" s="26">
        <f t="shared" ca="1" si="0"/>
        <v>0</v>
      </c>
      <c r="C28" s="26">
        <f t="shared" ca="1" si="1"/>
        <v>8</v>
      </c>
      <c r="D28" s="26">
        <f t="shared" ca="1" si="2"/>
        <v>5</v>
      </c>
      <c r="E28" s="49">
        <f t="shared" ca="1" si="3"/>
        <v>20</v>
      </c>
      <c r="F28" s="50">
        <f t="shared" ca="1" si="4"/>
        <v>400</v>
      </c>
      <c r="G28" s="50">
        <f t="shared" ca="1" si="5"/>
        <v>181.1</v>
      </c>
      <c r="H28" s="49" t="str">
        <f t="shared" ca="1" si="6"/>
        <v>Costa</v>
      </c>
      <c r="I28" s="52">
        <f t="shared" ca="1" si="7"/>
        <v>41301</v>
      </c>
      <c r="J28" s="53">
        <f t="shared" ca="1" si="8"/>
        <v>43340</v>
      </c>
      <c r="K28" s="26">
        <f t="shared" ca="1" si="9"/>
        <v>2011</v>
      </c>
      <c r="L28" s="37">
        <f t="shared" ca="1" si="10"/>
        <v>43160</v>
      </c>
      <c r="M28" s="55">
        <f t="shared" ca="1" si="11"/>
        <v>43070</v>
      </c>
      <c r="N28" s="56">
        <f t="shared" ca="1" si="12"/>
        <v>42</v>
      </c>
      <c r="O28" s="57">
        <f t="shared" ca="1" si="13"/>
        <v>98.333333333333329</v>
      </c>
      <c r="P28" s="57">
        <f t="shared" ca="1" si="14"/>
        <v>148.33333333333334</v>
      </c>
    </row>
    <row r="29" spans="1:16" ht="15.75" customHeight="1">
      <c r="A29" s="3">
        <v>19</v>
      </c>
      <c r="B29" s="26">
        <f t="shared" ca="1" si="0"/>
        <v>30</v>
      </c>
      <c r="C29" s="26">
        <f t="shared" ca="1" si="1"/>
        <v>8</v>
      </c>
      <c r="D29" s="26">
        <f t="shared" ca="1" si="2"/>
        <v>1</v>
      </c>
      <c r="E29" s="49">
        <f t="shared" ca="1" si="3"/>
        <v>20</v>
      </c>
      <c r="F29" s="50">
        <f t="shared" ca="1" si="4"/>
        <v>600</v>
      </c>
      <c r="G29" s="50">
        <f t="shared" ca="1" si="5"/>
        <v>271.64999999999998</v>
      </c>
      <c r="H29" s="49" t="str">
        <f t="shared" ca="1" si="6"/>
        <v>Sierra</v>
      </c>
      <c r="I29" s="52">
        <f t="shared" ca="1" si="7"/>
        <v>43238</v>
      </c>
      <c r="J29" s="53">
        <f t="shared" ca="1" si="8"/>
        <v>43846</v>
      </c>
      <c r="K29" s="26">
        <f t="shared" ca="1" si="9"/>
        <v>598</v>
      </c>
      <c r="L29" s="37">
        <f t="shared" ca="1" si="10"/>
        <v>43678</v>
      </c>
      <c r="M29" s="55">
        <f t="shared" ca="1" si="11"/>
        <v>43800</v>
      </c>
      <c r="N29" s="56">
        <f t="shared" ca="1" si="12"/>
        <v>12</v>
      </c>
      <c r="O29" s="57">
        <f t="shared" ca="1" si="13"/>
        <v>91.666666666666671</v>
      </c>
      <c r="P29" s="57">
        <f t="shared" ca="1" si="14"/>
        <v>37.5</v>
      </c>
    </row>
    <row r="30" spans="1:16" ht="15.75" customHeight="1">
      <c r="A30" s="3">
        <v>20</v>
      </c>
      <c r="B30" s="26">
        <f t="shared" ca="1" si="0"/>
        <v>0</v>
      </c>
      <c r="C30" s="26">
        <f t="shared" ca="1" si="1"/>
        <v>2</v>
      </c>
      <c r="D30" s="26">
        <f t="shared" ca="1" si="2"/>
        <v>1</v>
      </c>
      <c r="E30" s="49">
        <f t="shared" ca="1" si="3"/>
        <v>25</v>
      </c>
      <c r="F30" s="50">
        <f t="shared" ca="1" si="4"/>
        <v>600</v>
      </c>
      <c r="G30" s="50">
        <f t="shared" ca="1" si="5"/>
        <v>339.56249999999994</v>
      </c>
      <c r="H30" s="49" t="str">
        <f t="shared" ca="1" si="6"/>
        <v>Costa</v>
      </c>
      <c r="I30" s="52">
        <f t="shared" ca="1" si="7"/>
        <v>43077</v>
      </c>
      <c r="J30" s="53">
        <f t="shared" ca="1" si="8"/>
        <v>43474</v>
      </c>
      <c r="K30" s="26">
        <f t="shared" ca="1" si="9"/>
        <v>391</v>
      </c>
      <c r="L30" s="37">
        <f t="shared" ca="1" si="10"/>
        <v>43160</v>
      </c>
      <c r="M30" s="55">
        <f t="shared" ca="1" si="11"/>
        <v>43435</v>
      </c>
      <c r="N30" s="56">
        <f t="shared" ca="1" si="12"/>
        <v>10</v>
      </c>
      <c r="O30" s="57">
        <f t="shared" ca="1" si="13"/>
        <v>213.88888888888889</v>
      </c>
      <c r="P30" s="57">
        <f t="shared" ca="1" si="14"/>
        <v>39.583333333333336</v>
      </c>
    </row>
    <row r="31" spans="1:16" ht="15.75" customHeight="1">
      <c r="A31" s="3">
        <v>21</v>
      </c>
      <c r="B31" s="26">
        <f t="shared" ca="1" si="0"/>
        <v>0</v>
      </c>
      <c r="C31" s="26">
        <f t="shared" ca="1" si="1"/>
        <v>2</v>
      </c>
      <c r="D31" s="26">
        <f t="shared" ca="1" si="2"/>
        <v>0</v>
      </c>
      <c r="E31" s="49">
        <f t="shared" ca="1" si="3"/>
        <v>25</v>
      </c>
      <c r="F31" s="50">
        <f t="shared" ca="1" si="4"/>
        <v>400</v>
      </c>
      <c r="G31" s="50">
        <f t="shared" ca="1" si="5"/>
        <v>226.375</v>
      </c>
      <c r="H31" s="49" t="str">
        <f t="shared" ca="1" si="6"/>
        <v>Costa</v>
      </c>
      <c r="I31" s="52">
        <f t="shared" ca="1" si="7"/>
        <v>43501</v>
      </c>
      <c r="J31" s="53">
        <f t="shared" ca="1" si="8"/>
        <v>43532</v>
      </c>
      <c r="K31" s="26">
        <f t="shared" ca="1" si="9"/>
        <v>33</v>
      </c>
      <c r="L31" s="37">
        <f t="shared" ca="1" si="10"/>
        <v>43525</v>
      </c>
      <c r="M31" s="55">
        <f t="shared" ca="1" si="11"/>
        <v>43435</v>
      </c>
      <c r="N31" s="56">
        <f t="shared" ca="1" si="12"/>
        <v>1</v>
      </c>
      <c r="O31" s="57">
        <f t="shared" ca="1" si="13"/>
        <v>4.8611111111111107</v>
      </c>
      <c r="P31" s="57">
        <f t="shared" ca="1" si="14"/>
        <v>22.916666666666668</v>
      </c>
    </row>
    <row r="32" spans="1:16" ht="15.75" customHeight="1">
      <c r="A32" s="3">
        <v>22</v>
      </c>
      <c r="B32" s="26">
        <f t="shared" ca="1" si="0"/>
        <v>0</v>
      </c>
      <c r="C32" s="26">
        <f t="shared" ca="1" si="1"/>
        <v>8</v>
      </c>
      <c r="D32" s="26">
        <f t="shared" ca="1" si="2"/>
        <v>3</v>
      </c>
      <c r="E32" s="49">
        <f t="shared" ca="1" si="3"/>
        <v>30</v>
      </c>
      <c r="F32" s="50">
        <f t="shared" ca="1" si="4"/>
        <v>400</v>
      </c>
      <c r="G32" s="50">
        <f t="shared" ca="1" si="5"/>
        <v>271.64999999999998</v>
      </c>
      <c r="H32" s="49" t="str">
        <f t="shared" ca="1" si="6"/>
        <v>Sierra</v>
      </c>
      <c r="I32" s="52">
        <f t="shared" ca="1" si="7"/>
        <v>42437</v>
      </c>
      <c r="J32" s="53">
        <f t="shared" ca="1" si="8"/>
        <v>43745</v>
      </c>
      <c r="K32" s="26">
        <f t="shared" ca="1" si="9"/>
        <v>1289</v>
      </c>
      <c r="L32" s="37">
        <f t="shared" ca="1" si="10"/>
        <v>43678</v>
      </c>
      <c r="M32" s="55">
        <f t="shared" ca="1" si="11"/>
        <v>43435</v>
      </c>
      <c r="N32" s="56">
        <f t="shared" ca="1" si="12"/>
        <v>40</v>
      </c>
      <c r="O32" s="57">
        <f t="shared" ca="1" si="13"/>
        <v>55</v>
      </c>
      <c r="P32" s="57">
        <f t="shared" ca="1" si="14"/>
        <v>255</v>
      </c>
    </row>
    <row r="33" spans="1:16" ht="15.75" customHeight="1">
      <c r="A33" s="3">
        <v>23</v>
      </c>
      <c r="B33" s="26">
        <f t="shared" ca="1" si="0"/>
        <v>14</v>
      </c>
      <c r="C33" s="26">
        <f t="shared" ca="1" si="1"/>
        <v>2</v>
      </c>
      <c r="D33" s="26">
        <f t="shared" ca="1" si="2"/>
        <v>0</v>
      </c>
      <c r="E33" s="49">
        <f t="shared" ca="1" si="3"/>
        <v>25</v>
      </c>
      <c r="F33" s="50">
        <f t="shared" ca="1" si="4"/>
        <v>400</v>
      </c>
      <c r="G33" s="50">
        <f t="shared" ca="1" si="5"/>
        <v>226.375</v>
      </c>
      <c r="H33" s="49" t="str">
        <f t="shared" ca="1" si="6"/>
        <v>Costa</v>
      </c>
      <c r="I33" s="52">
        <f t="shared" ca="1" si="7"/>
        <v>43198</v>
      </c>
      <c r="J33" s="53">
        <f t="shared" ca="1" si="8"/>
        <v>43243</v>
      </c>
      <c r="K33" s="26">
        <f t="shared" ca="1" si="9"/>
        <v>45</v>
      </c>
      <c r="L33" s="37">
        <f t="shared" ca="1" si="10"/>
        <v>43160</v>
      </c>
      <c r="M33" s="55">
        <f t="shared" ca="1" si="11"/>
        <v>43070</v>
      </c>
      <c r="N33" s="56">
        <f t="shared" ca="1" si="12"/>
        <v>1</v>
      </c>
      <c r="O33" s="57">
        <f t="shared" ca="1" si="13"/>
        <v>31.25</v>
      </c>
      <c r="P33" s="57">
        <f t="shared" ca="1" si="14"/>
        <v>31.25</v>
      </c>
    </row>
    <row r="34" spans="1:16" ht="15.75" customHeight="1">
      <c r="A34" s="3">
        <v>24</v>
      </c>
      <c r="B34" s="26">
        <f t="shared" ca="1" si="0"/>
        <v>14</v>
      </c>
      <c r="C34" s="26">
        <f t="shared" ca="1" si="1"/>
        <v>8</v>
      </c>
      <c r="D34" s="26">
        <f t="shared" ca="1" si="2"/>
        <v>3</v>
      </c>
      <c r="E34" s="49">
        <f t="shared" ca="1" si="3"/>
        <v>20</v>
      </c>
      <c r="F34" s="50">
        <f t="shared" ca="1" si="4"/>
        <v>600</v>
      </c>
      <c r="G34" s="50">
        <f t="shared" ca="1" si="5"/>
        <v>271.64999999999998</v>
      </c>
      <c r="H34" s="49" t="str">
        <f t="shared" ca="1" si="6"/>
        <v>Sierra</v>
      </c>
      <c r="I34" s="52">
        <f t="shared" ca="1" si="7"/>
        <v>42085</v>
      </c>
      <c r="J34" s="53">
        <f t="shared" ca="1" si="8"/>
        <v>43407</v>
      </c>
      <c r="K34" s="26">
        <f t="shared" ca="1" si="9"/>
        <v>1301</v>
      </c>
      <c r="L34" s="37">
        <f t="shared" ca="1" si="10"/>
        <v>43313</v>
      </c>
      <c r="M34" s="55">
        <f t="shared" ca="1" si="11"/>
        <v>43070</v>
      </c>
      <c r="N34" s="56">
        <f t="shared" ca="1" si="12"/>
        <v>27</v>
      </c>
      <c r="O34" s="57">
        <f t="shared" ca="1" si="13"/>
        <v>51.111111111111114</v>
      </c>
      <c r="P34" s="57">
        <f t="shared" ca="1" si="14"/>
        <v>276.66666666666669</v>
      </c>
    </row>
    <row r="35" spans="1:16" ht="15.75" customHeight="1">
      <c r="A35" s="3">
        <v>25</v>
      </c>
      <c r="B35" s="26">
        <f t="shared" ca="1" si="0"/>
        <v>0</v>
      </c>
      <c r="C35" s="26">
        <f t="shared" ca="1" si="1"/>
        <v>11</v>
      </c>
      <c r="D35" s="26">
        <f t="shared" ca="1" si="2"/>
        <v>5</v>
      </c>
      <c r="E35" s="49">
        <f t="shared" ca="1" si="3"/>
        <v>20</v>
      </c>
      <c r="F35" s="50">
        <f t="shared" ca="1" si="4"/>
        <v>400</v>
      </c>
      <c r="G35" s="50">
        <f t="shared" ca="1" si="5"/>
        <v>181.1</v>
      </c>
      <c r="H35" s="49" t="str">
        <f t="shared" ca="1" si="6"/>
        <v>Costa</v>
      </c>
      <c r="I35" s="52">
        <f t="shared" ca="1" si="7"/>
        <v>41264</v>
      </c>
      <c r="J35" s="53">
        <f t="shared" ca="1" si="8"/>
        <v>43395</v>
      </c>
      <c r="K35" s="26">
        <f t="shared" ca="1" si="9"/>
        <v>2101</v>
      </c>
      <c r="L35" s="37">
        <f t="shared" ca="1" si="10"/>
        <v>43160</v>
      </c>
      <c r="M35" s="55">
        <f t="shared" ca="1" si="11"/>
        <v>43070</v>
      </c>
      <c r="N35" s="56">
        <f t="shared" ca="1" si="12"/>
        <v>44</v>
      </c>
      <c r="O35" s="57">
        <f t="shared" ca="1" si="13"/>
        <v>128.33333333333334</v>
      </c>
      <c r="P35" s="57">
        <f t="shared" ca="1" si="14"/>
        <v>178.33333333333334</v>
      </c>
    </row>
    <row r="36" spans="1:16" ht="15.75" customHeight="1">
      <c r="A36" s="3">
        <v>26</v>
      </c>
      <c r="B36" s="26">
        <f t="shared" ca="1" si="0"/>
        <v>14</v>
      </c>
      <c r="C36" s="26">
        <f t="shared" ca="1" si="1"/>
        <v>2</v>
      </c>
      <c r="D36" s="26">
        <f t="shared" ca="1" si="2"/>
        <v>3</v>
      </c>
      <c r="E36" s="49">
        <f t="shared" ca="1" si="3"/>
        <v>20</v>
      </c>
      <c r="F36" s="50">
        <f t="shared" ca="1" si="4"/>
        <v>600</v>
      </c>
      <c r="G36" s="50">
        <f t="shared" ca="1" si="5"/>
        <v>271.64999999999998</v>
      </c>
      <c r="H36" s="49" t="str">
        <f t="shared" ca="1" si="6"/>
        <v>Costa</v>
      </c>
      <c r="I36" s="52">
        <f t="shared" ca="1" si="7"/>
        <v>42677</v>
      </c>
      <c r="J36" s="53">
        <f t="shared" ca="1" si="8"/>
        <v>43818</v>
      </c>
      <c r="K36" s="26">
        <f t="shared" ca="1" si="9"/>
        <v>1126</v>
      </c>
      <c r="L36" s="37">
        <f t="shared" ca="1" si="10"/>
        <v>43525</v>
      </c>
      <c r="M36" s="55">
        <f t="shared" ca="1" si="11"/>
        <v>43435</v>
      </c>
      <c r="N36" s="56">
        <f t="shared" ca="1" si="12"/>
        <v>23</v>
      </c>
      <c r="O36" s="57">
        <f t="shared" ca="1" si="13"/>
        <v>160</v>
      </c>
      <c r="P36" s="57">
        <f t="shared" ca="1" si="14"/>
        <v>315</v>
      </c>
    </row>
    <row r="37" spans="1:16" ht="15.75" customHeight="1">
      <c r="A37" s="3">
        <v>27</v>
      </c>
      <c r="B37" s="26">
        <f t="shared" ca="1" si="0"/>
        <v>0</v>
      </c>
      <c r="C37" s="26">
        <f t="shared" ca="1" si="1"/>
        <v>8</v>
      </c>
      <c r="D37" s="26">
        <f t="shared" ca="1" si="2"/>
        <v>1</v>
      </c>
      <c r="E37" s="49">
        <f t="shared" ca="1" si="3"/>
        <v>20</v>
      </c>
      <c r="F37" s="50">
        <f t="shared" ca="1" si="4"/>
        <v>400</v>
      </c>
      <c r="G37" s="50">
        <f t="shared" ca="1" si="5"/>
        <v>181.1</v>
      </c>
      <c r="H37" s="49" t="str">
        <f t="shared" ca="1" si="6"/>
        <v>Sierra</v>
      </c>
      <c r="I37" s="52">
        <f t="shared" ca="1" si="7"/>
        <v>42938</v>
      </c>
      <c r="J37" s="53">
        <f t="shared" ca="1" si="8"/>
        <v>43516</v>
      </c>
      <c r="K37" s="26">
        <f t="shared" ca="1" si="9"/>
        <v>568</v>
      </c>
      <c r="L37" s="37">
        <f t="shared" ca="1" si="10"/>
        <v>43313</v>
      </c>
      <c r="M37" s="55">
        <f t="shared" ca="1" si="11"/>
        <v>43435</v>
      </c>
      <c r="N37" s="56">
        <f t="shared" ca="1" si="12"/>
        <v>12</v>
      </c>
      <c r="O37" s="57">
        <f t="shared" ca="1" si="13"/>
        <v>110.55555555555556</v>
      </c>
      <c r="P37" s="57">
        <f t="shared" ca="1" si="14"/>
        <v>43.888888888888886</v>
      </c>
    </row>
    <row r="38" spans="1:16" ht="15.75" customHeight="1">
      <c r="A38" s="3">
        <v>28</v>
      </c>
      <c r="B38" s="26">
        <f t="shared" ca="1" si="0"/>
        <v>30</v>
      </c>
      <c r="C38" s="26">
        <f t="shared" ca="1" si="1"/>
        <v>11</v>
      </c>
      <c r="D38" s="26">
        <f t="shared" ca="1" si="2"/>
        <v>6</v>
      </c>
      <c r="E38" s="49">
        <f t="shared" ca="1" si="3"/>
        <v>25</v>
      </c>
      <c r="F38" s="50">
        <f t="shared" ca="1" si="4"/>
        <v>400</v>
      </c>
      <c r="G38" s="50">
        <f t="shared" ca="1" si="5"/>
        <v>226.375</v>
      </c>
      <c r="H38" s="49" t="str">
        <f t="shared" ca="1" si="6"/>
        <v>Costa</v>
      </c>
      <c r="I38" s="52">
        <f t="shared" ca="1" si="7"/>
        <v>40878</v>
      </c>
      <c r="J38" s="53">
        <f t="shared" ca="1" si="8"/>
        <v>43404</v>
      </c>
      <c r="K38" s="26">
        <f t="shared" ca="1" si="9"/>
        <v>2489</v>
      </c>
      <c r="L38" s="37">
        <f t="shared" ca="1" si="10"/>
        <v>43160</v>
      </c>
      <c r="M38" s="55">
        <f t="shared" ca="1" si="11"/>
        <v>43070</v>
      </c>
      <c r="N38" s="56">
        <f t="shared" ca="1" si="12"/>
        <v>45</v>
      </c>
      <c r="O38" s="57">
        <f t="shared" ca="1" si="13"/>
        <v>165.97222222222223</v>
      </c>
      <c r="P38" s="57">
        <f t="shared" ca="1" si="14"/>
        <v>228.47222222222223</v>
      </c>
    </row>
    <row r="39" spans="1:16" ht="15.75" customHeight="1">
      <c r="A39" s="3">
        <v>29</v>
      </c>
      <c r="B39" s="26">
        <f t="shared" ca="1" si="0"/>
        <v>14</v>
      </c>
      <c r="C39" s="26">
        <f t="shared" ca="1" si="1"/>
        <v>8</v>
      </c>
      <c r="D39" s="26">
        <f t="shared" ca="1" si="2"/>
        <v>5</v>
      </c>
      <c r="E39" s="49">
        <f t="shared" ca="1" si="3"/>
        <v>40</v>
      </c>
      <c r="F39" s="50">
        <f t="shared" ca="1" si="4"/>
        <v>600</v>
      </c>
      <c r="G39" s="50">
        <f t="shared" ca="1" si="5"/>
        <v>543.29999999999995</v>
      </c>
      <c r="H39" s="49" t="str">
        <f t="shared" ca="1" si="6"/>
        <v>Costa</v>
      </c>
      <c r="I39" s="52">
        <f t="shared" ca="1" si="7"/>
        <v>41718</v>
      </c>
      <c r="J39" s="53">
        <f t="shared" ca="1" si="8"/>
        <v>43771</v>
      </c>
      <c r="K39" s="26">
        <f t="shared" ca="1" si="9"/>
        <v>2022</v>
      </c>
      <c r="L39" s="37">
        <f t="shared" ca="1" si="10"/>
        <v>43525</v>
      </c>
      <c r="M39" s="55">
        <f t="shared" ca="1" si="11"/>
        <v>43435</v>
      </c>
      <c r="N39" s="56">
        <f t="shared" ca="1" si="12"/>
        <v>45</v>
      </c>
      <c r="O39" s="57">
        <f t="shared" ca="1" si="13"/>
        <v>267.77777777777777</v>
      </c>
      <c r="P39" s="57">
        <f t="shared" ca="1" si="14"/>
        <v>551.66666666666663</v>
      </c>
    </row>
    <row r="40" spans="1:16" ht="15.75" customHeight="1">
      <c r="A40" s="3">
        <v>30</v>
      </c>
      <c r="B40" s="26">
        <f t="shared" ca="1" si="0"/>
        <v>14</v>
      </c>
      <c r="C40" s="26">
        <f t="shared" ca="1" si="1"/>
        <v>8</v>
      </c>
      <c r="D40" s="26">
        <f t="shared" ca="1" si="2"/>
        <v>0</v>
      </c>
      <c r="E40" s="49">
        <f t="shared" ca="1" si="3"/>
        <v>25</v>
      </c>
      <c r="F40" s="50">
        <f t="shared" ca="1" si="4"/>
        <v>400</v>
      </c>
      <c r="G40" s="50">
        <f t="shared" ca="1" si="5"/>
        <v>226.375</v>
      </c>
      <c r="H40" s="49" t="str">
        <f t="shared" ca="1" si="6"/>
        <v>Sierra</v>
      </c>
      <c r="I40" s="52">
        <f t="shared" ca="1" si="7"/>
        <v>43149</v>
      </c>
      <c r="J40" s="53">
        <f t="shared" ca="1" si="8"/>
        <v>43376</v>
      </c>
      <c r="K40" s="26">
        <f t="shared" ca="1" si="9"/>
        <v>225</v>
      </c>
      <c r="L40" s="37">
        <f t="shared" ca="1" si="10"/>
        <v>43313</v>
      </c>
      <c r="M40" s="55">
        <f t="shared" ca="1" si="11"/>
        <v>43070</v>
      </c>
      <c r="N40" s="56">
        <f t="shared" ca="1" si="12"/>
        <v>6</v>
      </c>
      <c r="O40" s="57">
        <f t="shared" ca="1" si="13"/>
        <v>43.055555555555557</v>
      </c>
      <c r="P40" s="57">
        <f t="shared" ca="1" si="14"/>
        <v>156.25</v>
      </c>
    </row>
    <row r="41" spans="1:16" ht="15.75" customHeight="1">
      <c r="A41" s="3">
        <v>31</v>
      </c>
      <c r="B41" s="26">
        <f t="shared" ca="1" si="0"/>
        <v>30</v>
      </c>
      <c r="C41" s="26">
        <f t="shared" ca="1" si="1"/>
        <v>11</v>
      </c>
      <c r="D41" s="26">
        <f t="shared" ca="1" si="2"/>
        <v>0</v>
      </c>
      <c r="E41" s="49">
        <f t="shared" ca="1" si="3"/>
        <v>30</v>
      </c>
      <c r="F41" s="50">
        <f t="shared" ca="1" si="4"/>
        <v>600</v>
      </c>
      <c r="G41" s="50">
        <f t="shared" ca="1" si="5"/>
        <v>407.47499999999997</v>
      </c>
      <c r="H41" s="49" t="str">
        <f t="shared" ca="1" si="6"/>
        <v>Sierra</v>
      </c>
      <c r="I41" s="52">
        <f t="shared" ca="1" si="7"/>
        <v>42852</v>
      </c>
      <c r="J41" s="53">
        <f t="shared" ca="1" si="8"/>
        <v>43187</v>
      </c>
      <c r="K41" s="26">
        <f t="shared" ca="1" si="9"/>
        <v>331</v>
      </c>
      <c r="L41" s="37">
        <f t="shared" ca="1" si="10"/>
        <v>42948</v>
      </c>
      <c r="M41" s="55">
        <f t="shared" ca="1" si="11"/>
        <v>43070</v>
      </c>
      <c r="N41" s="56">
        <f t="shared" ca="1" si="12"/>
        <v>10</v>
      </c>
      <c r="O41" s="57">
        <f t="shared" ca="1" si="13"/>
        <v>197.5</v>
      </c>
      <c r="P41" s="57">
        <f t="shared" ca="1" si="14"/>
        <v>146.25</v>
      </c>
    </row>
    <row r="42" spans="1:16" ht="15.75" customHeight="1">
      <c r="A42" s="3">
        <v>32</v>
      </c>
      <c r="B42" s="26">
        <f t="shared" ca="1" si="0"/>
        <v>14</v>
      </c>
      <c r="C42" s="26">
        <f t="shared" ca="1" si="1"/>
        <v>11</v>
      </c>
      <c r="D42" s="26">
        <f t="shared" ca="1" si="2"/>
        <v>0</v>
      </c>
      <c r="E42" s="49">
        <f t="shared" ca="1" si="3"/>
        <v>40</v>
      </c>
      <c r="F42" s="50">
        <f t="shared" ca="1" si="4"/>
        <v>600</v>
      </c>
      <c r="G42" s="50">
        <f t="shared" ca="1" si="5"/>
        <v>543.29999999999995</v>
      </c>
      <c r="H42" s="49" t="str">
        <f t="shared" ca="1" si="6"/>
        <v>Sierra</v>
      </c>
      <c r="I42" s="52">
        <f t="shared" ca="1" si="7"/>
        <v>43013</v>
      </c>
      <c r="J42" s="53">
        <f t="shared" ca="1" si="8"/>
        <v>43332</v>
      </c>
      <c r="K42" s="26">
        <f t="shared" ca="1" si="9"/>
        <v>315</v>
      </c>
      <c r="L42" s="37">
        <f t="shared" ca="1" si="10"/>
        <v>43313</v>
      </c>
      <c r="M42" s="55">
        <f t="shared" ca="1" si="11"/>
        <v>43070</v>
      </c>
      <c r="N42" s="56">
        <f t="shared" ca="1" si="12"/>
        <v>13</v>
      </c>
      <c r="O42" s="57">
        <f t="shared" ca="1" si="13"/>
        <v>21.111111111111111</v>
      </c>
      <c r="P42" s="57">
        <f t="shared" ca="1" si="14"/>
        <v>431.66666666666669</v>
      </c>
    </row>
    <row r="43" spans="1:16" ht="15.75" customHeight="1">
      <c r="A43" s="3">
        <v>33</v>
      </c>
      <c r="B43" s="26">
        <f t="shared" ca="1" si="0"/>
        <v>14</v>
      </c>
      <c r="C43" s="26">
        <f t="shared" ca="1" si="1"/>
        <v>11</v>
      </c>
      <c r="D43" s="26">
        <f t="shared" ca="1" si="2"/>
        <v>5</v>
      </c>
      <c r="E43" s="49">
        <f t="shared" ca="1" si="3"/>
        <v>25</v>
      </c>
      <c r="F43" s="50">
        <f t="shared" ca="1" si="4"/>
        <v>400</v>
      </c>
      <c r="G43" s="50">
        <f t="shared" ca="1" si="5"/>
        <v>226.375</v>
      </c>
      <c r="H43" s="49" t="str">
        <f t="shared" ca="1" si="6"/>
        <v>Sierra</v>
      </c>
      <c r="I43" s="52">
        <f t="shared" ca="1" si="7"/>
        <v>40982</v>
      </c>
      <c r="J43" s="53">
        <f t="shared" ca="1" si="8"/>
        <v>43127</v>
      </c>
      <c r="K43" s="26">
        <f t="shared" ca="1" si="9"/>
        <v>2113</v>
      </c>
      <c r="L43" s="37">
        <f t="shared" ca="1" si="10"/>
        <v>42948</v>
      </c>
      <c r="M43" s="55">
        <f t="shared" ca="1" si="11"/>
        <v>43070</v>
      </c>
      <c r="N43" s="56">
        <f t="shared" ca="1" si="12"/>
        <v>45</v>
      </c>
      <c r="O43" s="57">
        <f t="shared" ca="1" si="13"/>
        <v>122.22222222222223</v>
      </c>
      <c r="P43" s="57">
        <f t="shared" ca="1" si="14"/>
        <v>38.888888888888886</v>
      </c>
    </row>
    <row r="44" spans="1:16" ht="15.75" customHeight="1">
      <c r="A44" s="3">
        <v>34</v>
      </c>
      <c r="B44" s="26">
        <f t="shared" ca="1" si="0"/>
        <v>30</v>
      </c>
      <c r="C44" s="26">
        <f t="shared" ca="1" si="1"/>
        <v>11</v>
      </c>
      <c r="D44" s="26">
        <f t="shared" ca="1" si="2"/>
        <v>0</v>
      </c>
      <c r="E44" s="49">
        <f t="shared" ca="1" si="3"/>
        <v>40</v>
      </c>
      <c r="F44" s="50">
        <f t="shared" ca="1" si="4"/>
        <v>400</v>
      </c>
      <c r="G44" s="50">
        <f t="shared" ca="1" si="5"/>
        <v>362.2</v>
      </c>
      <c r="H44" s="49" t="str">
        <f t="shared" ca="1" si="6"/>
        <v>Sierra</v>
      </c>
      <c r="I44" s="52">
        <f t="shared" ca="1" si="7"/>
        <v>42937</v>
      </c>
      <c r="J44" s="53">
        <f t="shared" ca="1" si="8"/>
        <v>43272</v>
      </c>
      <c r="K44" s="26">
        <f t="shared" ca="1" si="9"/>
        <v>330</v>
      </c>
      <c r="L44" s="37">
        <f t="shared" ca="1" si="10"/>
        <v>42948</v>
      </c>
      <c r="M44" s="55">
        <f t="shared" ca="1" si="11"/>
        <v>43070</v>
      </c>
      <c r="N44" s="56">
        <f t="shared" ca="1" si="12"/>
        <v>14</v>
      </c>
      <c r="O44" s="57">
        <f t="shared" ca="1" si="13"/>
        <v>355.55555555555554</v>
      </c>
      <c r="P44" s="57">
        <f t="shared" ca="1" si="14"/>
        <v>222.22222222222223</v>
      </c>
    </row>
    <row r="45" spans="1:16" ht="15.75" customHeight="1">
      <c r="A45" s="3">
        <v>35</v>
      </c>
      <c r="B45" s="26">
        <f t="shared" ca="1" si="0"/>
        <v>0</v>
      </c>
      <c r="C45" s="26">
        <f t="shared" ca="1" si="1"/>
        <v>2</v>
      </c>
      <c r="D45" s="26">
        <f t="shared" ca="1" si="2"/>
        <v>3</v>
      </c>
      <c r="E45" s="49">
        <f t="shared" ca="1" si="3"/>
        <v>20</v>
      </c>
      <c r="F45" s="50">
        <f t="shared" ca="1" si="4"/>
        <v>400</v>
      </c>
      <c r="G45" s="50">
        <f t="shared" ca="1" si="5"/>
        <v>181.1</v>
      </c>
      <c r="H45" s="49" t="str">
        <f t="shared" ca="1" si="6"/>
        <v>Costa</v>
      </c>
      <c r="I45" s="52">
        <f t="shared" ca="1" si="7"/>
        <v>42448</v>
      </c>
      <c r="J45" s="53">
        <f t="shared" ca="1" si="8"/>
        <v>43575</v>
      </c>
      <c r="K45" s="26">
        <f t="shared" ca="1" si="9"/>
        <v>1111</v>
      </c>
      <c r="L45" s="37">
        <f t="shared" ca="1" si="10"/>
        <v>43525</v>
      </c>
      <c r="M45" s="55">
        <f t="shared" ca="1" si="11"/>
        <v>43435</v>
      </c>
      <c r="N45" s="56">
        <f t="shared" ca="1" si="12"/>
        <v>23</v>
      </c>
      <c r="O45" s="57">
        <f t="shared" ca="1" si="13"/>
        <v>27.222222222222221</v>
      </c>
      <c r="P45" s="57">
        <f t="shared" ca="1" si="14"/>
        <v>77.222222222222229</v>
      </c>
    </row>
    <row r="46" spans="1:16" ht="15.75" customHeight="1">
      <c r="A46" s="3">
        <v>36</v>
      </c>
      <c r="B46" s="26">
        <f t="shared" ca="1" si="0"/>
        <v>14</v>
      </c>
      <c r="C46" s="26">
        <f t="shared" ca="1" si="1"/>
        <v>11</v>
      </c>
      <c r="D46" s="26">
        <f t="shared" ca="1" si="2"/>
        <v>0</v>
      </c>
      <c r="E46" s="49">
        <f t="shared" ca="1" si="3"/>
        <v>25</v>
      </c>
      <c r="F46" s="50">
        <f t="shared" ca="1" si="4"/>
        <v>400</v>
      </c>
      <c r="G46" s="50">
        <f t="shared" ca="1" si="5"/>
        <v>226.375</v>
      </c>
      <c r="H46" s="49" t="str">
        <f t="shared" ca="1" si="6"/>
        <v>Sierra</v>
      </c>
      <c r="I46" s="52">
        <f t="shared" ca="1" si="7"/>
        <v>43230</v>
      </c>
      <c r="J46" s="53">
        <f t="shared" ca="1" si="8"/>
        <v>43549</v>
      </c>
      <c r="K46" s="26">
        <f t="shared" ca="1" si="9"/>
        <v>315</v>
      </c>
      <c r="L46" s="37">
        <f t="shared" ca="1" si="10"/>
        <v>43313</v>
      </c>
      <c r="M46" s="55">
        <f t="shared" ca="1" si="11"/>
        <v>43435</v>
      </c>
      <c r="N46" s="56">
        <f t="shared" ca="1" si="12"/>
        <v>8</v>
      </c>
      <c r="O46" s="57">
        <f t="shared" ca="1" si="13"/>
        <v>162.5</v>
      </c>
      <c r="P46" s="57">
        <f t="shared" ca="1" si="14"/>
        <v>79.166666666666671</v>
      </c>
    </row>
    <row r="47" spans="1:16" ht="15.75" customHeight="1">
      <c r="A47" s="3">
        <v>37</v>
      </c>
      <c r="B47" s="26">
        <f t="shared" ca="1" si="0"/>
        <v>14</v>
      </c>
      <c r="C47" s="26">
        <f t="shared" ca="1" si="1"/>
        <v>8</v>
      </c>
      <c r="D47" s="26">
        <f t="shared" ca="1" si="2"/>
        <v>0</v>
      </c>
      <c r="E47" s="49">
        <f t="shared" ca="1" si="3"/>
        <v>20</v>
      </c>
      <c r="F47" s="50">
        <f t="shared" ca="1" si="4"/>
        <v>400</v>
      </c>
      <c r="G47" s="50">
        <f t="shared" ca="1" si="5"/>
        <v>181.1</v>
      </c>
      <c r="H47" s="49" t="str">
        <f t="shared" ca="1" si="6"/>
        <v>Costa</v>
      </c>
      <c r="I47" s="52">
        <f t="shared" ca="1" si="7"/>
        <v>43486</v>
      </c>
      <c r="J47" s="53">
        <f t="shared" ca="1" si="8"/>
        <v>43713</v>
      </c>
      <c r="K47" s="26">
        <f t="shared" ca="1" si="9"/>
        <v>224</v>
      </c>
      <c r="L47" s="37">
        <f t="shared" ca="1" si="10"/>
        <v>43525</v>
      </c>
      <c r="M47" s="55">
        <f t="shared" ca="1" si="11"/>
        <v>43435</v>
      </c>
      <c r="N47" s="56">
        <f t="shared" ca="1" si="12"/>
        <v>5</v>
      </c>
      <c r="O47" s="57">
        <f t="shared" ca="1" si="13"/>
        <v>102.22222222222223</v>
      </c>
      <c r="P47" s="57">
        <f t="shared" ca="1" si="14"/>
        <v>124.44444444444444</v>
      </c>
    </row>
    <row r="48" spans="1:16" ht="15.75" customHeight="1">
      <c r="A48" s="3">
        <v>38</v>
      </c>
      <c r="B48" s="26">
        <f t="shared" ca="1" si="0"/>
        <v>0</v>
      </c>
      <c r="C48" s="26">
        <f t="shared" ca="1" si="1"/>
        <v>8</v>
      </c>
      <c r="D48" s="26">
        <f t="shared" ca="1" si="2"/>
        <v>0</v>
      </c>
      <c r="E48" s="49">
        <f t="shared" ca="1" si="3"/>
        <v>25</v>
      </c>
      <c r="F48" s="50">
        <f t="shared" ca="1" si="4"/>
        <v>400</v>
      </c>
      <c r="G48" s="50">
        <f t="shared" ca="1" si="5"/>
        <v>226.375</v>
      </c>
      <c r="H48" s="49" t="str">
        <f t="shared" ca="1" si="6"/>
        <v>Costa</v>
      </c>
      <c r="I48" s="52">
        <f t="shared" ca="1" si="7"/>
        <v>43095</v>
      </c>
      <c r="J48" s="53">
        <f t="shared" ca="1" si="8"/>
        <v>43308</v>
      </c>
      <c r="K48" s="26">
        <f t="shared" ca="1" si="9"/>
        <v>211</v>
      </c>
      <c r="L48" s="37">
        <f t="shared" ca="1" si="10"/>
        <v>43160</v>
      </c>
      <c r="M48" s="55">
        <f t="shared" ca="1" si="11"/>
        <v>43070</v>
      </c>
      <c r="N48" s="56">
        <f t="shared" ca="1" si="12"/>
        <v>5</v>
      </c>
      <c r="O48" s="57">
        <f t="shared" ca="1" si="13"/>
        <v>101.38888888888889</v>
      </c>
      <c r="P48" s="57">
        <f t="shared" ca="1" si="14"/>
        <v>146.52777777777777</v>
      </c>
    </row>
    <row r="50" spans="1:16" ht="15.75" customHeight="1">
      <c r="A50" s="3" t="s">
        <v>97</v>
      </c>
      <c r="B50" s="3">
        <v>0</v>
      </c>
      <c r="C50" s="3">
        <v>0</v>
      </c>
      <c r="D50" s="3">
        <v>1</v>
      </c>
      <c r="E50" s="49">
        <f t="array" aca="1" ref="E50" ca="1">IFERROR(INDEX($E$3:$E$6,RANDBETWEEN(1,COUNTA($E$3:$E$6))),"No Name!")</f>
        <v>25</v>
      </c>
      <c r="F50" s="50">
        <f t="array" aca="1" ref="F50" ca="1">IFERROR(INDEX($F$3:$F$4,RANDBETWEEN(1,COUNTA($F$3:$F$4))),"No Name!")</f>
        <v>400</v>
      </c>
      <c r="G50" s="50">
        <f t="shared" ref="G50:G57" ca="1" si="15">0.9055*F50*E50/40</f>
        <v>226.375</v>
      </c>
      <c r="H50" s="49" t="str">
        <f t="array" aca="1" ref="H50" ca="1">IFERROR(INDEX($H$3:$H$4,RANDBETWEEN(1,COUNTA($H$3:$H$4))),"No Name!")</f>
        <v>Costa</v>
      </c>
      <c r="I50" s="59">
        <f ca="1">J50-DATE(1,0,29)</f>
        <v>43054</v>
      </c>
      <c r="J50" s="53">
        <f ca="1">RANDBETWEEN(DATE(2018,1,1),DATE(2020,1,30))</f>
        <v>43418</v>
      </c>
      <c r="K50" s="26">
        <f t="shared" ref="K50:K57" ca="1" si="16">DAYS360(I50,J50,1)</f>
        <v>359</v>
      </c>
      <c r="L50" s="37">
        <f t="shared" ref="L50:L57" ca="1" si="17">IF(H50="Sierra",IF(MONTH(J50)&gt;7,DATE(YEAR(J50),8,1), DATE((YEAR(J50)-1),8,1)),IF(MONTH(J50)&gt;2,DATE(YEAR(J50),3,1), DATE((YEAR(J50)-1),3,1)))</f>
        <v>43160</v>
      </c>
      <c r="M50" s="55">
        <f t="shared" ref="M50:M57" ca="1" si="18">DATE((YEAR(J50)-1),12,1)</f>
        <v>43070</v>
      </c>
      <c r="N50" s="56">
        <f t="shared" ref="N50:N57" ca="1" si="19">IF(ROUND(15*E50*(J50-I50)/(365*40),0)&gt;45,45,ROUND(15*E50*(J50-I50)/(365*40),0))</f>
        <v>9</v>
      </c>
      <c r="O50" s="57">
        <f t="shared" ref="O50:O57" ca="1" si="20">(DAYS360(MAX(L50,I50),J50,1)*400*E50)/(40*360)</f>
        <v>175.69444444444446</v>
      </c>
      <c r="P50" s="57">
        <f t="shared" ref="P50:P57" ca="1" si="21">(DAYS360(MAX(M50,I50),J50,1)*F50*E50)/(360*40)</f>
        <v>238.19444444444446</v>
      </c>
    </row>
    <row r="51" spans="1:16" ht="15.75" customHeight="1">
      <c r="A51" s="3" t="s">
        <v>98</v>
      </c>
      <c r="E51" s="3">
        <v>40</v>
      </c>
      <c r="F51" s="3">
        <v>400</v>
      </c>
      <c r="G51" s="50">
        <f t="shared" si="15"/>
        <v>362.2</v>
      </c>
      <c r="H51" s="3" t="s">
        <v>89</v>
      </c>
      <c r="I51" s="60">
        <v>43435</v>
      </c>
      <c r="J51" s="60">
        <v>43800</v>
      </c>
      <c r="K51" s="26">
        <f t="shared" si="16"/>
        <v>360</v>
      </c>
      <c r="L51" s="37">
        <f t="shared" si="17"/>
        <v>43678</v>
      </c>
      <c r="M51" s="55">
        <f t="shared" si="18"/>
        <v>43435</v>
      </c>
      <c r="N51" s="56">
        <f t="shared" si="19"/>
        <v>15</v>
      </c>
      <c r="O51" s="57">
        <f t="shared" si="20"/>
        <v>133.33333333333334</v>
      </c>
      <c r="P51" s="57">
        <f t="shared" si="21"/>
        <v>400</v>
      </c>
    </row>
    <row r="52" spans="1:16" ht="15.75" customHeight="1">
      <c r="A52" s="3" t="s">
        <v>99</v>
      </c>
      <c r="E52" s="3">
        <v>30</v>
      </c>
      <c r="F52" s="3">
        <v>400</v>
      </c>
      <c r="G52" s="50">
        <f t="shared" si="15"/>
        <v>271.64999999999998</v>
      </c>
      <c r="H52" s="3" t="s">
        <v>89</v>
      </c>
      <c r="I52" s="60">
        <v>43436</v>
      </c>
      <c r="J52" s="61">
        <v>43511</v>
      </c>
      <c r="K52" s="26">
        <f t="shared" si="16"/>
        <v>73</v>
      </c>
      <c r="L52" s="37">
        <f t="shared" si="17"/>
        <v>43313</v>
      </c>
      <c r="M52" s="55">
        <f t="shared" si="18"/>
        <v>43435</v>
      </c>
      <c r="N52" s="56">
        <f t="shared" si="19"/>
        <v>2</v>
      </c>
      <c r="O52" s="57">
        <f t="shared" si="20"/>
        <v>60.833333333333336</v>
      </c>
      <c r="P52" s="57">
        <f t="shared" si="21"/>
        <v>60.833333333333336</v>
      </c>
    </row>
    <row r="53" spans="1:16" ht="15.75" customHeight="1">
      <c r="A53" s="3" t="s">
        <v>100</v>
      </c>
      <c r="E53" s="3">
        <v>20</v>
      </c>
      <c r="F53" s="3">
        <v>400</v>
      </c>
      <c r="G53" s="50">
        <f t="shared" si="15"/>
        <v>181.1</v>
      </c>
      <c r="H53" s="3" t="s">
        <v>89</v>
      </c>
      <c r="I53" s="60">
        <v>43437</v>
      </c>
      <c r="J53" s="61">
        <v>43638</v>
      </c>
      <c r="K53" s="26">
        <f t="shared" si="16"/>
        <v>199</v>
      </c>
      <c r="L53" s="37">
        <f t="shared" si="17"/>
        <v>43313</v>
      </c>
      <c r="M53" s="55">
        <f t="shared" si="18"/>
        <v>43435</v>
      </c>
      <c r="N53" s="56">
        <f t="shared" si="19"/>
        <v>4</v>
      </c>
      <c r="O53" s="57">
        <f t="shared" si="20"/>
        <v>110.55555555555556</v>
      </c>
      <c r="P53" s="57">
        <f t="shared" si="21"/>
        <v>110.55555555555556</v>
      </c>
    </row>
    <row r="54" spans="1:16" ht="15.75" customHeight="1">
      <c r="A54" s="3" t="s">
        <v>101</v>
      </c>
      <c r="E54" s="3">
        <v>40</v>
      </c>
      <c r="F54" s="3">
        <v>400</v>
      </c>
      <c r="G54" s="50">
        <f t="shared" si="15"/>
        <v>362.2</v>
      </c>
      <c r="H54" s="3" t="s">
        <v>64</v>
      </c>
      <c r="I54" s="60">
        <v>43438</v>
      </c>
      <c r="J54" s="60">
        <v>43800</v>
      </c>
      <c r="K54" s="26">
        <f t="shared" si="16"/>
        <v>357</v>
      </c>
      <c r="L54" s="37">
        <f t="shared" si="17"/>
        <v>43525</v>
      </c>
      <c r="M54" s="55">
        <f t="shared" si="18"/>
        <v>43435</v>
      </c>
      <c r="N54" s="56">
        <f t="shared" si="19"/>
        <v>15</v>
      </c>
      <c r="O54" s="57">
        <f t="shared" si="20"/>
        <v>300</v>
      </c>
      <c r="P54" s="57">
        <f t="shared" si="21"/>
        <v>396.66666666666669</v>
      </c>
    </row>
    <row r="55" spans="1:16" ht="14">
      <c r="A55" s="3" t="s">
        <v>102</v>
      </c>
      <c r="E55" s="3">
        <v>30</v>
      </c>
      <c r="F55" s="3">
        <v>400</v>
      </c>
      <c r="G55" s="50">
        <f t="shared" si="15"/>
        <v>271.64999999999998</v>
      </c>
      <c r="H55" s="3" t="s">
        <v>64</v>
      </c>
      <c r="I55" s="60">
        <v>43439</v>
      </c>
      <c r="J55" s="61">
        <v>43511</v>
      </c>
      <c r="K55" s="26">
        <f t="shared" si="16"/>
        <v>70</v>
      </c>
      <c r="L55" s="37">
        <f t="shared" si="17"/>
        <v>43160</v>
      </c>
      <c r="M55" s="55">
        <f t="shared" si="18"/>
        <v>43435</v>
      </c>
      <c r="N55" s="56">
        <f t="shared" si="19"/>
        <v>2</v>
      </c>
      <c r="O55" s="57">
        <f t="shared" si="20"/>
        <v>58.333333333333336</v>
      </c>
      <c r="P55" s="57">
        <f t="shared" si="21"/>
        <v>58.333333333333336</v>
      </c>
    </row>
    <row r="56" spans="1:16" ht="14">
      <c r="A56" s="3" t="s">
        <v>103</v>
      </c>
      <c r="E56" s="3">
        <v>20</v>
      </c>
      <c r="F56" s="3">
        <v>400</v>
      </c>
      <c r="G56" s="50">
        <f t="shared" si="15"/>
        <v>181.1</v>
      </c>
      <c r="H56" s="3" t="s">
        <v>64</v>
      </c>
      <c r="I56" s="60">
        <v>43440</v>
      </c>
      <c r="J56" s="61">
        <v>43638</v>
      </c>
      <c r="K56" s="26">
        <f t="shared" si="16"/>
        <v>196</v>
      </c>
      <c r="L56" s="37">
        <f t="shared" si="17"/>
        <v>43525</v>
      </c>
      <c r="M56" s="55">
        <f t="shared" si="18"/>
        <v>43435</v>
      </c>
      <c r="N56" s="56">
        <f t="shared" si="19"/>
        <v>4</v>
      </c>
      <c r="O56" s="57">
        <f t="shared" si="20"/>
        <v>61.666666666666664</v>
      </c>
      <c r="P56" s="57">
        <f t="shared" si="21"/>
        <v>108.88888888888889</v>
      </c>
    </row>
    <row r="57" spans="1:16" ht="14">
      <c r="A57" s="3" t="s">
        <v>104</v>
      </c>
      <c r="E57" s="3">
        <v>40</v>
      </c>
      <c r="F57" s="3">
        <v>400</v>
      </c>
      <c r="G57" s="50">
        <f t="shared" si="15"/>
        <v>362.2</v>
      </c>
      <c r="H57" s="3" t="s">
        <v>64</v>
      </c>
      <c r="I57" s="60">
        <v>43441</v>
      </c>
      <c r="J57" s="61">
        <v>44104</v>
      </c>
      <c r="K57" s="26">
        <f t="shared" si="16"/>
        <v>653</v>
      </c>
      <c r="L57" s="37">
        <f t="shared" si="17"/>
        <v>43891</v>
      </c>
      <c r="M57" s="55">
        <f t="shared" si="18"/>
        <v>43800</v>
      </c>
      <c r="N57" s="56">
        <f t="shared" si="19"/>
        <v>27</v>
      </c>
      <c r="O57" s="57">
        <f t="shared" si="20"/>
        <v>232.22222222222223</v>
      </c>
      <c r="P57" s="57">
        <f t="shared" si="21"/>
        <v>332.22222222222223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999"/>
  <sheetViews>
    <sheetView tabSelected="1" view="pageBreakPreview" topLeftCell="C1" zoomScale="142" zoomScaleNormal="100" workbookViewId="0">
      <selection activeCell="O1" sqref="O1"/>
    </sheetView>
  </sheetViews>
  <sheetFormatPr baseColWidth="10" defaultColWidth="14.5" defaultRowHeight="15.75" customHeight="1"/>
  <cols>
    <col min="1" max="1" width="4.6640625" customWidth="1"/>
    <col min="6" max="7" width="14.5" style="64"/>
  </cols>
  <sheetData>
    <row r="1" spans="1:14" ht="15.75" customHeight="1">
      <c r="A1" s="41" t="s">
        <v>19</v>
      </c>
      <c r="B1" s="41" t="s">
        <v>87</v>
      </c>
      <c r="C1" s="41" t="s">
        <v>50</v>
      </c>
      <c r="D1" s="41" t="s">
        <v>88</v>
      </c>
      <c r="E1" s="41" t="s">
        <v>63</v>
      </c>
      <c r="F1" s="63" t="s">
        <v>90</v>
      </c>
      <c r="G1" s="63" t="s">
        <v>91</v>
      </c>
      <c r="H1" s="42" t="s">
        <v>81</v>
      </c>
      <c r="I1" s="42" t="s">
        <v>82</v>
      </c>
      <c r="J1" s="44" t="s">
        <v>92</v>
      </c>
      <c r="K1" t="s">
        <v>105</v>
      </c>
      <c r="L1" t="s">
        <v>106</v>
      </c>
      <c r="M1" s="72" t="s">
        <v>51</v>
      </c>
      <c r="N1" s="72" t="s">
        <v>107</v>
      </c>
    </row>
    <row r="2" spans="1:14" ht="15.75" customHeight="1">
      <c r="A2" s="45">
        <v>1</v>
      </c>
      <c r="B2" s="26">
        <v>25</v>
      </c>
      <c r="C2" s="26">
        <v>400</v>
      </c>
      <c r="D2" s="26">
        <v>226.375</v>
      </c>
      <c r="E2" s="26" t="s">
        <v>89</v>
      </c>
      <c r="F2" s="62">
        <v>43050</v>
      </c>
      <c r="G2" s="62">
        <v>43277</v>
      </c>
      <c r="H2" s="47">
        <v>156.25</v>
      </c>
      <c r="I2" s="47">
        <v>142.36111111111111</v>
      </c>
      <c r="J2">
        <v>250</v>
      </c>
      <c r="K2">
        <v>17.36</v>
      </c>
      <c r="L2">
        <v>10.85</v>
      </c>
      <c r="M2">
        <v>23.63</v>
      </c>
      <c r="N2">
        <v>0</v>
      </c>
    </row>
    <row r="3" spans="1:14" ht="15.75" customHeight="1">
      <c r="A3" s="45">
        <v>2</v>
      </c>
      <c r="B3" s="26">
        <v>25</v>
      </c>
      <c r="C3" s="26">
        <v>400</v>
      </c>
      <c r="D3" s="26">
        <v>226.375</v>
      </c>
      <c r="E3" s="26" t="s">
        <v>64</v>
      </c>
      <c r="F3" s="62">
        <v>43447</v>
      </c>
      <c r="G3" s="62">
        <v>43493</v>
      </c>
      <c r="H3" s="47">
        <v>31.25</v>
      </c>
      <c r="I3" s="47">
        <v>31.25</v>
      </c>
      <c r="J3">
        <v>250</v>
      </c>
      <c r="K3">
        <v>18.75</v>
      </c>
      <c r="L3">
        <v>11.72</v>
      </c>
      <c r="M3">
        <v>23.63</v>
      </c>
      <c r="N3">
        <v>0</v>
      </c>
    </row>
    <row r="4" spans="1:14" ht="15.75" customHeight="1">
      <c r="A4" s="45">
        <v>3</v>
      </c>
      <c r="B4" s="26">
        <v>40</v>
      </c>
      <c r="C4" s="26">
        <v>600</v>
      </c>
      <c r="D4" s="26">
        <v>543.29999999999995</v>
      </c>
      <c r="E4" s="26" t="s">
        <v>64</v>
      </c>
      <c r="F4" s="62">
        <v>43216</v>
      </c>
      <c r="G4" s="62">
        <v>43443</v>
      </c>
      <c r="H4" s="47">
        <v>247.77777777777777</v>
      </c>
      <c r="I4" s="47">
        <v>371.66666666666669</v>
      </c>
      <c r="J4">
        <v>600</v>
      </c>
      <c r="K4">
        <v>8.89</v>
      </c>
      <c r="L4">
        <v>13.33</v>
      </c>
      <c r="M4">
        <v>56.7</v>
      </c>
      <c r="N4">
        <v>0</v>
      </c>
    </row>
    <row r="5" spans="1:14" ht="15.75" customHeight="1">
      <c r="A5" s="45">
        <v>4</v>
      </c>
      <c r="B5" s="26">
        <v>30</v>
      </c>
      <c r="C5" s="26">
        <v>400</v>
      </c>
      <c r="D5" s="26">
        <v>271.64999999999998</v>
      </c>
      <c r="E5" s="26" t="s">
        <v>64</v>
      </c>
      <c r="F5" s="62">
        <v>43173</v>
      </c>
      <c r="G5" s="62">
        <v>43508</v>
      </c>
      <c r="H5" s="47">
        <v>273.33333333333331</v>
      </c>
      <c r="I5" s="47">
        <v>59.166666666666664</v>
      </c>
      <c r="J5">
        <v>300</v>
      </c>
      <c r="K5">
        <v>9.17</v>
      </c>
      <c r="L5">
        <v>6.88</v>
      </c>
      <c r="M5">
        <v>28.35</v>
      </c>
      <c r="N5">
        <v>0</v>
      </c>
    </row>
    <row r="6" spans="1:14" ht="15.75" customHeight="1">
      <c r="A6" s="45">
        <v>5</v>
      </c>
      <c r="B6" s="26">
        <v>40</v>
      </c>
      <c r="C6" s="26">
        <v>400</v>
      </c>
      <c r="D6" s="26">
        <v>362.2</v>
      </c>
      <c r="E6" s="26" t="s">
        <v>64</v>
      </c>
      <c r="F6" s="62">
        <v>41149</v>
      </c>
      <c r="G6" s="62">
        <v>43218</v>
      </c>
      <c r="H6" s="47">
        <v>63.333333333333336</v>
      </c>
      <c r="I6" s="47">
        <v>163.33333333333334</v>
      </c>
      <c r="J6">
        <v>400</v>
      </c>
      <c r="K6">
        <v>30</v>
      </c>
      <c r="L6">
        <v>30</v>
      </c>
      <c r="M6">
        <v>37.799999999999997</v>
      </c>
      <c r="N6">
        <v>33.33</v>
      </c>
    </row>
    <row r="7" spans="1:14" ht="15.75" customHeight="1">
      <c r="A7" s="45">
        <v>6</v>
      </c>
      <c r="B7" s="26">
        <v>40</v>
      </c>
      <c r="C7" s="26">
        <v>400</v>
      </c>
      <c r="D7" s="26">
        <v>362.2</v>
      </c>
      <c r="E7" s="26" t="s">
        <v>64</v>
      </c>
      <c r="F7" s="62">
        <v>43396</v>
      </c>
      <c r="G7" s="62">
        <v>43442</v>
      </c>
      <c r="H7" s="47">
        <v>50</v>
      </c>
      <c r="I7" s="47">
        <v>50</v>
      </c>
      <c r="J7">
        <v>400</v>
      </c>
      <c r="K7">
        <v>7.78</v>
      </c>
      <c r="L7">
        <v>7.78</v>
      </c>
      <c r="M7">
        <v>37.799999999999997</v>
      </c>
      <c r="N7">
        <v>0</v>
      </c>
    </row>
    <row r="8" spans="1:14" ht="15.75" customHeight="1">
      <c r="A8" s="45">
        <v>7</v>
      </c>
      <c r="B8" s="26">
        <v>40</v>
      </c>
      <c r="C8" s="26">
        <v>400</v>
      </c>
      <c r="D8" s="26">
        <v>362.2</v>
      </c>
      <c r="E8" s="26" t="s">
        <v>89</v>
      </c>
      <c r="F8" s="62">
        <v>43476</v>
      </c>
      <c r="G8" s="62">
        <v>43703</v>
      </c>
      <c r="H8" s="47">
        <v>27.777777777777779</v>
      </c>
      <c r="I8" s="47">
        <v>250</v>
      </c>
      <c r="J8">
        <v>400</v>
      </c>
      <c r="K8">
        <v>27.78</v>
      </c>
      <c r="L8">
        <v>27.78</v>
      </c>
      <c r="M8">
        <v>37.799999999999997</v>
      </c>
      <c r="N8">
        <v>0</v>
      </c>
    </row>
    <row r="9" spans="1:14" ht="15.75" customHeight="1">
      <c r="A9" s="45">
        <v>8</v>
      </c>
      <c r="B9" s="26">
        <v>40</v>
      </c>
      <c r="C9" s="26">
        <v>400</v>
      </c>
      <c r="D9" s="26">
        <v>362.2</v>
      </c>
      <c r="E9" s="26" t="s">
        <v>89</v>
      </c>
      <c r="F9" s="62">
        <v>41068</v>
      </c>
      <c r="G9" s="62">
        <v>43107</v>
      </c>
      <c r="H9" s="47">
        <v>173.33333333333334</v>
      </c>
      <c r="I9" s="47">
        <v>40</v>
      </c>
      <c r="J9">
        <v>400</v>
      </c>
      <c r="K9">
        <v>6.67</v>
      </c>
      <c r="L9">
        <v>6.67</v>
      </c>
      <c r="M9">
        <v>37.799999999999997</v>
      </c>
      <c r="N9">
        <v>33.33</v>
      </c>
    </row>
    <row r="10" spans="1:14" ht="15.75" customHeight="1">
      <c r="A10" s="45">
        <v>9</v>
      </c>
      <c r="B10" s="26">
        <v>30</v>
      </c>
      <c r="C10" s="26">
        <v>400</v>
      </c>
      <c r="D10" s="26">
        <v>271.64999999999998</v>
      </c>
      <c r="E10" s="26" t="s">
        <v>89</v>
      </c>
      <c r="F10" s="62">
        <v>43354</v>
      </c>
      <c r="G10" s="62">
        <v>43386</v>
      </c>
      <c r="H10" s="47">
        <v>26.666666666666668</v>
      </c>
      <c r="I10" s="47">
        <v>26.666666666666668</v>
      </c>
      <c r="J10">
        <v>300</v>
      </c>
      <c r="K10">
        <v>10</v>
      </c>
      <c r="L10">
        <v>7.5</v>
      </c>
      <c r="M10">
        <v>28.35</v>
      </c>
      <c r="N10">
        <v>0</v>
      </c>
    </row>
    <row r="11" spans="1:14" ht="15.75" customHeight="1">
      <c r="A11" s="45">
        <v>10</v>
      </c>
      <c r="B11" s="26">
        <v>25</v>
      </c>
      <c r="C11" s="26">
        <v>600</v>
      </c>
      <c r="D11" s="26">
        <v>339.56249999999994</v>
      </c>
      <c r="E11" s="26" t="s">
        <v>89</v>
      </c>
      <c r="F11" s="62">
        <v>43272</v>
      </c>
      <c r="G11" s="62">
        <v>43607</v>
      </c>
      <c r="H11" s="47">
        <v>202.08333333333334</v>
      </c>
      <c r="I11" s="47">
        <v>178.125</v>
      </c>
      <c r="J11">
        <v>375</v>
      </c>
      <c r="K11">
        <v>14.58</v>
      </c>
      <c r="L11">
        <v>13.67</v>
      </c>
      <c r="M11">
        <v>35.44</v>
      </c>
      <c r="N11">
        <v>0</v>
      </c>
    </row>
    <row r="12" spans="1:14" ht="15.75" customHeight="1">
      <c r="A12" s="45">
        <v>11</v>
      </c>
      <c r="B12" s="26">
        <v>40</v>
      </c>
      <c r="C12" s="26">
        <v>400</v>
      </c>
      <c r="D12" s="26">
        <v>362.2</v>
      </c>
      <c r="E12" s="26" t="s">
        <v>64</v>
      </c>
      <c r="F12" s="62">
        <v>42067</v>
      </c>
      <c r="G12" s="62">
        <v>43481</v>
      </c>
      <c r="H12" s="47">
        <v>350</v>
      </c>
      <c r="I12" s="47">
        <v>50</v>
      </c>
      <c r="J12">
        <v>400</v>
      </c>
      <c r="K12">
        <v>16.670000000000002</v>
      </c>
      <c r="L12">
        <v>16.670000000000002</v>
      </c>
      <c r="M12">
        <v>37.799999999999997</v>
      </c>
      <c r="N12">
        <v>33.33</v>
      </c>
    </row>
    <row r="13" spans="1:14" ht="15.75" customHeight="1">
      <c r="A13" s="45">
        <v>12</v>
      </c>
      <c r="B13" s="26">
        <v>25</v>
      </c>
      <c r="C13" s="26">
        <v>400</v>
      </c>
      <c r="D13" s="26">
        <v>226.375</v>
      </c>
      <c r="E13" s="26" t="s">
        <v>89</v>
      </c>
      <c r="F13" s="62">
        <v>41200</v>
      </c>
      <c r="G13" s="62">
        <v>43269</v>
      </c>
      <c r="H13" s="47">
        <v>220.13888888888889</v>
      </c>
      <c r="I13" s="47">
        <v>136.80555555555554</v>
      </c>
      <c r="J13">
        <v>250</v>
      </c>
      <c r="K13">
        <v>11.81</v>
      </c>
      <c r="L13">
        <v>7.38</v>
      </c>
      <c r="M13">
        <v>23.63</v>
      </c>
      <c r="N13">
        <v>20.83</v>
      </c>
    </row>
    <row r="14" spans="1:14" ht="15.75" customHeight="1">
      <c r="A14" s="48">
        <v>13</v>
      </c>
      <c r="B14" s="26">
        <v>40</v>
      </c>
      <c r="C14" s="26">
        <v>600</v>
      </c>
      <c r="D14" s="26">
        <v>543.29999999999995</v>
      </c>
      <c r="E14" s="26" t="s">
        <v>64</v>
      </c>
      <c r="F14" s="62">
        <v>42249</v>
      </c>
      <c r="G14" s="62">
        <v>43587</v>
      </c>
      <c r="H14" s="47">
        <v>67.777777777777771</v>
      </c>
      <c r="I14" s="47">
        <v>251.66666666666666</v>
      </c>
      <c r="J14">
        <v>600</v>
      </c>
      <c r="K14">
        <v>1.1100000000000001</v>
      </c>
      <c r="L14">
        <v>1.67</v>
      </c>
      <c r="M14">
        <v>56.7</v>
      </c>
      <c r="N14">
        <v>50</v>
      </c>
    </row>
    <row r="15" spans="1:14" ht="15.75" customHeight="1">
      <c r="A15" s="48">
        <v>14</v>
      </c>
      <c r="B15" s="26">
        <v>40</v>
      </c>
      <c r="C15" s="26">
        <v>400</v>
      </c>
      <c r="D15" s="26">
        <v>362.2</v>
      </c>
      <c r="E15" s="26" t="s">
        <v>64</v>
      </c>
      <c r="F15" s="62">
        <v>40943</v>
      </c>
      <c r="G15" s="62">
        <v>43196</v>
      </c>
      <c r="H15" s="47">
        <v>38.888888888888886</v>
      </c>
      <c r="I15" s="47">
        <v>138.88888888888889</v>
      </c>
      <c r="J15">
        <v>400</v>
      </c>
      <c r="K15">
        <v>5.56</v>
      </c>
      <c r="L15">
        <v>5.56</v>
      </c>
      <c r="M15">
        <v>37.799999999999997</v>
      </c>
      <c r="N15">
        <v>33.33</v>
      </c>
    </row>
    <row r="16" spans="1:14" ht="15.75" customHeight="1">
      <c r="A16" s="48">
        <v>15</v>
      </c>
      <c r="B16" s="26">
        <v>25</v>
      </c>
      <c r="C16" s="26">
        <v>400</v>
      </c>
      <c r="D16" s="26">
        <v>226.375</v>
      </c>
      <c r="E16" s="26" t="s">
        <v>89</v>
      </c>
      <c r="F16" s="62">
        <v>43231</v>
      </c>
      <c r="G16" s="62">
        <v>43823</v>
      </c>
      <c r="H16" s="47">
        <v>99.305555555555557</v>
      </c>
      <c r="I16" s="47">
        <v>265.97222222222223</v>
      </c>
      <c r="J16">
        <v>250</v>
      </c>
      <c r="K16">
        <v>15.97</v>
      </c>
      <c r="L16">
        <v>9.98</v>
      </c>
      <c r="M16">
        <v>23.63</v>
      </c>
      <c r="N16">
        <v>20.83</v>
      </c>
    </row>
    <row r="17" spans="1:14" ht="15.75" customHeight="1">
      <c r="A17" s="48">
        <v>16</v>
      </c>
      <c r="B17" s="26">
        <v>25</v>
      </c>
      <c r="C17" s="26">
        <v>400</v>
      </c>
      <c r="D17" s="26">
        <v>226.375</v>
      </c>
      <c r="E17" s="26" t="s">
        <v>64</v>
      </c>
      <c r="F17" s="62">
        <v>42631</v>
      </c>
      <c r="G17" s="62">
        <v>43772</v>
      </c>
      <c r="H17" s="47">
        <v>168.05555555555554</v>
      </c>
      <c r="I17" s="47">
        <v>230.55555555555554</v>
      </c>
      <c r="J17">
        <v>250</v>
      </c>
      <c r="K17">
        <v>1.39</v>
      </c>
      <c r="L17">
        <v>0.87</v>
      </c>
      <c r="M17">
        <v>23.63</v>
      </c>
      <c r="N17">
        <v>20.83</v>
      </c>
    </row>
    <row r="18" spans="1:14" ht="15.75" customHeight="1">
      <c r="A18" s="48">
        <v>17</v>
      </c>
      <c r="B18" s="26">
        <v>40</v>
      </c>
      <c r="C18" s="26">
        <v>600</v>
      </c>
      <c r="D18" s="26">
        <v>543.29999999999995</v>
      </c>
      <c r="E18" s="26" t="s">
        <v>64</v>
      </c>
      <c r="F18" s="62">
        <v>42923</v>
      </c>
      <c r="G18" s="62">
        <v>43593</v>
      </c>
      <c r="H18" s="47">
        <v>74.444444444444443</v>
      </c>
      <c r="I18" s="47">
        <v>261.66666666666669</v>
      </c>
      <c r="J18">
        <v>600</v>
      </c>
      <c r="K18">
        <v>7.78</v>
      </c>
      <c r="L18">
        <v>11.67</v>
      </c>
      <c r="M18">
        <v>56.7</v>
      </c>
      <c r="N18">
        <v>50</v>
      </c>
    </row>
    <row r="19" spans="1:14" ht="15.75" customHeight="1">
      <c r="A19" s="48">
        <v>18</v>
      </c>
      <c r="B19" s="26">
        <v>20</v>
      </c>
      <c r="C19" s="26">
        <v>400</v>
      </c>
      <c r="D19" s="26">
        <v>181.1</v>
      </c>
      <c r="E19" s="26" t="s">
        <v>64</v>
      </c>
      <c r="F19" s="62">
        <v>40859</v>
      </c>
      <c r="G19" s="62">
        <v>43369</v>
      </c>
      <c r="H19" s="47">
        <v>113.88888888888889</v>
      </c>
      <c r="I19" s="47">
        <v>163.88888888888889</v>
      </c>
      <c r="J19">
        <v>200</v>
      </c>
      <c r="K19">
        <v>13.89</v>
      </c>
      <c r="L19" s="30">
        <v>6.94</v>
      </c>
      <c r="M19">
        <v>18.899999999999999</v>
      </c>
      <c r="N19">
        <v>16.670000000000002</v>
      </c>
    </row>
    <row r="20" spans="1:14" ht="15.75" customHeight="1">
      <c r="A20" s="48">
        <v>19</v>
      </c>
      <c r="B20" s="26">
        <v>25</v>
      </c>
      <c r="C20" s="26">
        <v>600</v>
      </c>
      <c r="D20" s="26">
        <v>339.56249999999994</v>
      </c>
      <c r="E20" s="26" t="s">
        <v>64</v>
      </c>
      <c r="F20" s="62">
        <v>42755</v>
      </c>
      <c r="G20" s="62">
        <v>43455</v>
      </c>
      <c r="H20" s="47">
        <v>201.38888888888889</v>
      </c>
      <c r="I20" s="47">
        <v>395.83333333333331</v>
      </c>
      <c r="J20">
        <v>375</v>
      </c>
      <c r="K20">
        <v>13.89</v>
      </c>
      <c r="L20">
        <v>13.02</v>
      </c>
      <c r="M20">
        <v>35.44</v>
      </c>
      <c r="N20">
        <v>31.25</v>
      </c>
    </row>
    <row r="21" spans="1:14" ht="15.75" customHeight="1">
      <c r="A21" s="48">
        <v>20</v>
      </c>
      <c r="B21" s="26">
        <v>25</v>
      </c>
      <c r="C21" s="26">
        <v>400</v>
      </c>
      <c r="D21" s="26">
        <v>226.375</v>
      </c>
      <c r="E21" s="26" t="s">
        <v>89</v>
      </c>
      <c r="F21" s="62">
        <v>43107</v>
      </c>
      <c r="G21" s="62">
        <v>43807</v>
      </c>
      <c r="H21" s="47">
        <v>88.194444444444443</v>
      </c>
      <c r="I21" s="47">
        <v>254.86111111111111</v>
      </c>
      <c r="J21">
        <v>250</v>
      </c>
      <c r="K21">
        <v>4.8600000000000003</v>
      </c>
      <c r="L21">
        <v>3.04</v>
      </c>
      <c r="M21">
        <v>23.63</v>
      </c>
      <c r="N21">
        <v>20.83</v>
      </c>
    </row>
    <row r="22" spans="1:14" ht="15.75" customHeight="1">
      <c r="A22" s="48">
        <v>21</v>
      </c>
      <c r="B22" s="26">
        <v>30</v>
      </c>
      <c r="C22" s="26">
        <v>600</v>
      </c>
      <c r="D22" s="26">
        <v>407.47499999999997</v>
      </c>
      <c r="E22" s="26" t="s">
        <v>64</v>
      </c>
      <c r="F22" s="62">
        <v>42038</v>
      </c>
      <c r="G22" s="62">
        <v>43179</v>
      </c>
      <c r="H22" s="47">
        <v>15.833333333333334</v>
      </c>
      <c r="I22" s="47">
        <v>136.25</v>
      </c>
      <c r="J22">
        <v>450</v>
      </c>
      <c r="K22">
        <v>15.83</v>
      </c>
      <c r="L22">
        <v>17.809999999999999</v>
      </c>
      <c r="M22">
        <v>42.53</v>
      </c>
      <c r="N22">
        <v>37.5</v>
      </c>
    </row>
    <row r="23" spans="1:14" ht="15.75" customHeight="1">
      <c r="A23" s="48">
        <v>22</v>
      </c>
      <c r="B23" s="26">
        <v>25</v>
      </c>
      <c r="C23" s="26">
        <v>600</v>
      </c>
      <c r="D23" s="26">
        <v>339.56249999999994</v>
      </c>
      <c r="E23" s="26" t="s">
        <v>64</v>
      </c>
      <c r="F23" s="62">
        <v>42987</v>
      </c>
      <c r="G23" s="62">
        <v>43230</v>
      </c>
      <c r="H23" s="47">
        <v>47.916666666666664</v>
      </c>
      <c r="I23" s="47">
        <v>165.625</v>
      </c>
      <c r="J23">
        <v>375</v>
      </c>
      <c r="K23">
        <v>6.25</v>
      </c>
      <c r="L23">
        <v>5.86</v>
      </c>
      <c r="M23">
        <v>35.44</v>
      </c>
      <c r="N23">
        <v>0</v>
      </c>
    </row>
    <row r="24" spans="1:14" ht="15.75" customHeight="1">
      <c r="A24" s="48">
        <v>23</v>
      </c>
      <c r="B24" s="26">
        <v>25</v>
      </c>
      <c r="C24" s="26">
        <v>600</v>
      </c>
      <c r="D24" s="26">
        <v>339.56249999999994</v>
      </c>
      <c r="E24" s="26" t="s">
        <v>64</v>
      </c>
      <c r="F24" s="62">
        <v>40946</v>
      </c>
      <c r="G24" s="62">
        <v>43380</v>
      </c>
      <c r="H24" s="47">
        <v>150</v>
      </c>
      <c r="I24" s="47">
        <v>318.75</v>
      </c>
      <c r="J24">
        <v>375</v>
      </c>
      <c r="K24">
        <v>4.17</v>
      </c>
      <c r="L24">
        <v>3.91</v>
      </c>
      <c r="M24">
        <v>35.44</v>
      </c>
      <c r="N24">
        <v>31.25</v>
      </c>
    </row>
    <row r="25" spans="1:14" ht="15.75" customHeight="1">
      <c r="A25" s="48">
        <v>24</v>
      </c>
      <c r="B25" s="26">
        <v>20</v>
      </c>
      <c r="C25" s="26">
        <v>400</v>
      </c>
      <c r="D25" s="26">
        <v>181.1</v>
      </c>
      <c r="E25" s="26" t="s">
        <v>89</v>
      </c>
      <c r="F25" s="62">
        <v>41072</v>
      </c>
      <c r="G25" s="62">
        <v>43309</v>
      </c>
      <c r="H25" s="47">
        <v>198.33333333333334</v>
      </c>
      <c r="I25" s="47">
        <v>131.66666666666666</v>
      </c>
      <c r="J25">
        <v>200</v>
      </c>
      <c r="K25">
        <v>15</v>
      </c>
      <c r="L25">
        <v>7.5</v>
      </c>
      <c r="M25">
        <v>18.899999999999999</v>
      </c>
      <c r="N25">
        <v>16.670000000000002</v>
      </c>
    </row>
    <row r="26" spans="1:14" ht="15.75" customHeight="1">
      <c r="A26" s="51">
        <v>25</v>
      </c>
      <c r="B26" s="26">
        <v>25</v>
      </c>
      <c r="C26" s="26">
        <v>400</v>
      </c>
      <c r="D26" s="26">
        <v>226.375</v>
      </c>
      <c r="E26" s="26" t="s">
        <v>89</v>
      </c>
      <c r="F26" s="62">
        <v>43783</v>
      </c>
      <c r="G26" s="62">
        <v>43845</v>
      </c>
      <c r="H26" s="47">
        <v>42.361111111111114</v>
      </c>
      <c r="I26" s="47">
        <v>30.555555555555557</v>
      </c>
      <c r="J26">
        <v>250</v>
      </c>
      <c r="K26">
        <v>9.7200000000000006</v>
      </c>
      <c r="L26">
        <v>6.08</v>
      </c>
      <c r="M26">
        <v>23.63</v>
      </c>
      <c r="N26">
        <v>0</v>
      </c>
    </row>
    <row r="27" spans="1:14" ht="15.75" customHeight="1">
      <c r="A27" s="51">
        <v>26</v>
      </c>
      <c r="B27" s="26">
        <v>25</v>
      </c>
      <c r="C27" s="26">
        <v>600</v>
      </c>
      <c r="D27" s="26">
        <v>339.56249999999994</v>
      </c>
      <c r="E27" s="26" t="s">
        <v>64</v>
      </c>
      <c r="F27" s="62">
        <v>42372</v>
      </c>
      <c r="G27" s="62">
        <v>43710</v>
      </c>
      <c r="H27" s="47">
        <v>125.69444444444444</v>
      </c>
      <c r="I27" s="47">
        <v>282.29166666666669</v>
      </c>
      <c r="J27">
        <v>375</v>
      </c>
      <c r="K27">
        <v>0.69</v>
      </c>
      <c r="L27">
        <v>0.65</v>
      </c>
      <c r="M27">
        <v>35.44</v>
      </c>
      <c r="N27">
        <v>31.25</v>
      </c>
    </row>
    <row r="28" spans="1:14" ht="15.75" customHeight="1">
      <c r="A28" s="51">
        <v>27</v>
      </c>
      <c r="B28" s="26">
        <v>20</v>
      </c>
      <c r="C28" s="26">
        <v>600</v>
      </c>
      <c r="D28" s="26">
        <v>271.64999999999998</v>
      </c>
      <c r="E28" s="26" t="s">
        <v>64</v>
      </c>
      <c r="F28" s="62">
        <v>43093</v>
      </c>
      <c r="G28" s="62">
        <v>43125</v>
      </c>
      <c r="H28" s="47">
        <v>17.222222222222221</v>
      </c>
      <c r="I28" s="47">
        <v>25.833333333333332</v>
      </c>
      <c r="J28">
        <v>300</v>
      </c>
      <c r="K28">
        <v>13.33</v>
      </c>
      <c r="L28">
        <v>10</v>
      </c>
      <c r="M28">
        <v>28.35</v>
      </c>
      <c r="N28">
        <v>0</v>
      </c>
    </row>
    <row r="29" spans="1:14" ht="15.75" customHeight="1">
      <c r="A29" s="51">
        <v>28</v>
      </c>
      <c r="B29" s="26">
        <v>20</v>
      </c>
      <c r="C29" s="26">
        <v>600</v>
      </c>
      <c r="D29" s="26">
        <v>271.64999999999998</v>
      </c>
      <c r="E29" s="26" t="s">
        <v>89</v>
      </c>
      <c r="F29" s="62">
        <v>42578</v>
      </c>
      <c r="G29" s="62">
        <v>43186</v>
      </c>
      <c r="H29" s="47">
        <v>131.11111111111111</v>
      </c>
      <c r="I29" s="47">
        <v>96.666666666666671</v>
      </c>
      <c r="J29">
        <v>300</v>
      </c>
      <c r="K29">
        <v>14.44</v>
      </c>
      <c r="L29">
        <v>10.83</v>
      </c>
      <c r="M29">
        <v>28.35</v>
      </c>
      <c r="N29">
        <v>25</v>
      </c>
    </row>
    <row r="30" spans="1:14" ht="15.75" customHeight="1">
      <c r="A30" s="51">
        <v>29</v>
      </c>
      <c r="B30" s="26">
        <v>20</v>
      </c>
      <c r="C30" s="26">
        <v>400</v>
      </c>
      <c r="D30" s="26">
        <v>181.1</v>
      </c>
      <c r="E30" s="26" t="s">
        <v>89</v>
      </c>
      <c r="F30" s="62">
        <v>40975</v>
      </c>
      <c r="G30" s="62">
        <v>43409</v>
      </c>
      <c r="H30" s="47">
        <v>52.222222222222221</v>
      </c>
      <c r="I30" s="47">
        <v>185.55555555555554</v>
      </c>
      <c r="J30">
        <v>200</v>
      </c>
      <c r="K30">
        <v>2.2200000000000002</v>
      </c>
      <c r="L30">
        <v>1.1100000000000001</v>
      </c>
      <c r="M30">
        <v>18.899999999999999</v>
      </c>
      <c r="N30">
        <v>16.670000000000002</v>
      </c>
    </row>
    <row r="31" spans="1:14" ht="15.75" customHeight="1">
      <c r="A31" s="51">
        <v>30</v>
      </c>
      <c r="B31" s="26">
        <v>40</v>
      </c>
      <c r="C31" s="26">
        <v>400</v>
      </c>
      <c r="D31" s="26">
        <v>362.2</v>
      </c>
      <c r="E31" s="26" t="s">
        <v>64</v>
      </c>
      <c r="F31" s="62">
        <v>40947</v>
      </c>
      <c r="G31" s="62">
        <v>43170</v>
      </c>
      <c r="H31" s="47">
        <v>11.111111111111111</v>
      </c>
      <c r="I31" s="47">
        <v>111.11111111111111</v>
      </c>
      <c r="J31">
        <v>400</v>
      </c>
      <c r="K31">
        <v>11.11</v>
      </c>
      <c r="L31">
        <v>11.11</v>
      </c>
      <c r="M31">
        <v>37.799999999999997</v>
      </c>
      <c r="N31">
        <v>33.33</v>
      </c>
    </row>
    <row r="32" spans="1:14" ht="15.75" customHeight="1">
      <c r="A32" s="51">
        <v>31</v>
      </c>
      <c r="B32" s="26">
        <v>30</v>
      </c>
      <c r="C32" s="26">
        <v>600</v>
      </c>
      <c r="D32" s="26">
        <v>407.47499999999997</v>
      </c>
      <c r="E32" s="26" t="s">
        <v>64</v>
      </c>
      <c r="F32" s="62">
        <v>43476</v>
      </c>
      <c r="G32" s="62">
        <v>43522</v>
      </c>
      <c r="H32" s="47">
        <v>37.5</v>
      </c>
      <c r="I32" s="47">
        <v>56.25</v>
      </c>
      <c r="J32">
        <v>450</v>
      </c>
      <c r="K32">
        <v>20.83</v>
      </c>
      <c r="L32">
        <v>23.44</v>
      </c>
      <c r="M32">
        <v>42.53</v>
      </c>
      <c r="N32">
        <v>0</v>
      </c>
    </row>
    <row r="33" spans="1:14" ht="15.75" customHeight="1">
      <c r="A33" s="51">
        <v>32</v>
      </c>
      <c r="B33" s="26">
        <v>40</v>
      </c>
      <c r="C33" s="26">
        <v>400</v>
      </c>
      <c r="D33" s="26">
        <v>362.2</v>
      </c>
      <c r="E33" s="26" t="s">
        <v>64</v>
      </c>
      <c r="F33" s="62">
        <v>43458</v>
      </c>
      <c r="G33" s="62">
        <v>43520</v>
      </c>
      <c r="H33" s="47">
        <v>66.666666666666671</v>
      </c>
      <c r="I33" s="47">
        <v>66.666666666666671</v>
      </c>
      <c r="J33">
        <v>400</v>
      </c>
      <c r="K33">
        <v>25.56</v>
      </c>
      <c r="L33">
        <v>25.56</v>
      </c>
      <c r="M33">
        <v>37.799999999999997</v>
      </c>
      <c r="N33">
        <v>0</v>
      </c>
    </row>
    <row r="34" spans="1:14" ht="15.75" customHeight="1">
      <c r="A34" s="51">
        <v>33</v>
      </c>
      <c r="B34" s="26">
        <v>30</v>
      </c>
      <c r="C34" s="26">
        <v>600</v>
      </c>
      <c r="D34" s="26">
        <v>407.47499999999997</v>
      </c>
      <c r="E34" s="26" t="s">
        <v>64</v>
      </c>
      <c r="F34" s="62">
        <v>43593</v>
      </c>
      <c r="G34" s="62">
        <v>43836</v>
      </c>
      <c r="H34" s="47">
        <v>198.33333333333334</v>
      </c>
      <c r="I34" s="47">
        <v>43.75</v>
      </c>
      <c r="J34">
        <v>450</v>
      </c>
      <c r="K34">
        <v>4.17</v>
      </c>
      <c r="L34">
        <v>4.6900000000000004</v>
      </c>
      <c r="M34">
        <v>42.53</v>
      </c>
      <c r="N34">
        <v>0</v>
      </c>
    </row>
    <row r="35" spans="1:14" ht="15.75" customHeight="1">
      <c r="A35" s="51">
        <v>34</v>
      </c>
      <c r="B35" s="26">
        <v>30</v>
      </c>
      <c r="C35" s="26">
        <v>400</v>
      </c>
      <c r="D35" s="26">
        <v>271.64999999999998</v>
      </c>
      <c r="E35" s="26" t="s">
        <v>64</v>
      </c>
      <c r="F35" s="62">
        <v>40815</v>
      </c>
      <c r="G35" s="62">
        <v>43311</v>
      </c>
      <c r="H35" s="47">
        <v>124.16666666666667</v>
      </c>
      <c r="I35" s="47">
        <v>199.16666666666666</v>
      </c>
      <c r="J35">
        <v>300</v>
      </c>
      <c r="K35">
        <v>24.17</v>
      </c>
      <c r="L35">
        <v>18.13</v>
      </c>
      <c r="M35">
        <v>28.35</v>
      </c>
      <c r="N35">
        <v>25</v>
      </c>
    </row>
    <row r="36" spans="1:14" ht="15.75" customHeight="1">
      <c r="A36" s="51">
        <v>35</v>
      </c>
      <c r="B36" s="26">
        <v>30</v>
      </c>
      <c r="C36" s="26">
        <v>600</v>
      </c>
      <c r="D36" s="26">
        <v>407.47499999999997</v>
      </c>
      <c r="E36" s="26" t="s">
        <v>89</v>
      </c>
      <c r="F36" s="62">
        <v>43079</v>
      </c>
      <c r="G36" s="62">
        <v>43476</v>
      </c>
      <c r="H36" s="47">
        <v>133.33333333333334</v>
      </c>
      <c r="I36" s="47">
        <v>50</v>
      </c>
      <c r="J36">
        <v>450</v>
      </c>
      <c r="K36">
        <v>8.33</v>
      </c>
      <c r="L36">
        <v>9.3800000000000008</v>
      </c>
      <c r="M36">
        <v>42.53</v>
      </c>
      <c r="N36">
        <v>37.5</v>
      </c>
    </row>
    <row r="37" spans="1:14" ht="15.75" customHeight="1">
      <c r="A37" s="51">
        <v>36</v>
      </c>
      <c r="B37" s="26">
        <v>40</v>
      </c>
      <c r="C37" s="26">
        <v>400</v>
      </c>
      <c r="D37" s="26">
        <v>362.2</v>
      </c>
      <c r="E37" s="26" t="s">
        <v>64</v>
      </c>
      <c r="F37" s="62">
        <v>42317</v>
      </c>
      <c r="G37" s="62">
        <v>43625</v>
      </c>
      <c r="H37" s="47">
        <v>108.88888888888889</v>
      </c>
      <c r="I37" s="47">
        <v>208.88888888888889</v>
      </c>
      <c r="J37">
        <v>400</v>
      </c>
      <c r="K37">
        <v>8.89</v>
      </c>
      <c r="L37">
        <v>8.89</v>
      </c>
      <c r="M37">
        <v>37.799999999999997</v>
      </c>
      <c r="N37">
        <v>33.33</v>
      </c>
    </row>
    <row r="38" spans="1:14" ht="15.75" customHeight="1">
      <c r="A38" s="54">
        <v>37</v>
      </c>
      <c r="B38" s="26">
        <v>30</v>
      </c>
      <c r="C38" s="26">
        <v>400</v>
      </c>
      <c r="D38" s="26">
        <v>271.64999999999998</v>
      </c>
      <c r="E38" s="26" t="s">
        <v>89</v>
      </c>
      <c r="F38" s="62">
        <v>42374</v>
      </c>
      <c r="G38" s="62">
        <v>43696</v>
      </c>
      <c r="H38" s="47">
        <v>15</v>
      </c>
      <c r="I38" s="47">
        <v>215</v>
      </c>
      <c r="J38">
        <v>300</v>
      </c>
      <c r="K38">
        <v>15</v>
      </c>
      <c r="L38">
        <v>11.25</v>
      </c>
      <c r="M38">
        <v>28.35</v>
      </c>
      <c r="N38">
        <v>25</v>
      </c>
    </row>
    <row r="39" spans="1:14" ht="15.75" customHeight="1">
      <c r="A39" s="54">
        <v>38</v>
      </c>
      <c r="B39" s="26">
        <v>30</v>
      </c>
      <c r="C39" s="26">
        <v>400</v>
      </c>
      <c r="D39" s="26">
        <v>271.64999999999998</v>
      </c>
      <c r="E39" s="26" t="s">
        <v>89</v>
      </c>
      <c r="F39" s="62">
        <v>41940</v>
      </c>
      <c r="G39" s="62">
        <v>43248</v>
      </c>
      <c r="H39" s="47">
        <v>247.5</v>
      </c>
      <c r="I39" s="47">
        <v>147.5</v>
      </c>
      <c r="J39">
        <v>300</v>
      </c>
      <c r="K39">
        <v>22.5</v>
      </c>
      <c r="L39">
        <v>16.88</v>
      </c>
      <c r="M39">
        <v>28.35</v>
      </c>
      <c r="N39">
        <v>25</v>
      </c>
    </row>
    <row r="40" spans="1:14" ht="15.75" customHeight="1">
      <c r="A40" s="54">
        <v>39</v>
      </c>
      <c r="B40" s="26">
        <v>30</v>
      </c>
      <c r="C40" s="26">
        <v>400</v>
      </c>
      <c r="D40" s="26">
        <v>271.64999999999998</v>
      </c>
      <c r="E40" s="26" t="s">
        <v>64</v>
      </c>
      <c r="F40" s="62">
        <v>43274</v>
      </c>
      <c r="G40" s="62">
        <v>43638</v>
      </c>
      <c r="H40" s="47">
        <v>92.5</v>
      </c>
      <c r="I40" s="47">
        <v>167.5</v>
      </c>
      <c r="J40">
        <v>300</v>
      </c>
      <c r="K40">
        <v>17.5</v>
      </c>
      <c r="L40">
        <v>13.13</v>
      </c>
      <c r="M40">
        <v>28.35</v>
      </c>
      <c r="N40">
        <v>0</v>
      </c>
    </row>
    <row r="41" spans="1:14" ht="15.75" customHeight="1">
      <c r="A41" s="54">
        <v>40</v>
      </c>
      <c r="B41" s="26">
        <v>40</v>
      </c>
      <c r="C41" s="26">
        <v>400</v>
      </c>
      <c r="D41" s="26">
        <v>362.2</v>
      </c>
      <c r="E41" s="26" t="s">
        <v>89</v>
      </c>
      <c r="F41" s="62">
        <v>43435</v>
      </c>
      <c r="G41" s="62">
        <v>43800</v>
      </c>
      <c r="H41" s="47">
        <v>133.33333333333334</v>
      </c>
      <c r="I41" s="47">
        <v>400</v>
      </c>
      <c r="J41">
        <v>400</v>
      </c>
      <c r="K41">
        <v>0</v>
      </c>
      <c r="L41">
        <v>0</v>
      </c>
      <c r="M41">
        <v>37.799999999999997</v>
      </c>
      <c r="N41">
        <v>0</v>
      </c>
    </row>
    <row r="42" spans="1:14" ht="15.75" customHeight="1">
      <c r="A42" s="54">
        <v>41</v>
      </c>
      <c r="B42" s="26">
        <v>30</v>
      </c>
      <c r="C42" s="26">
        <v>400</v>
      </c>
      <c r="D42" s="26">
        <v>271.64999999999998</v>
      </c>
      <c r="E42" s="26" t="s">
        <v>89</v>
      </c>
      <c r="F42" s="62">
        <v>43436</v>
      </c>
      <c r="G42" s="62">
        <v>43511</v>
      </c>
      <c r="H42" s="47">
        <v>60.833333333333336</v>
      </c>
      <c r="I42" s="47">
        <v>60.833333333333336</v>
      </c>
      <c r="J42">
        <v>300</v>
      </c>
      <c r="K42">
        <v>11.67</v>
      </c>
      <c r="L42">
        <v>8.75</v>
      </c>
      <c r="M42">
        <v>28.35</v>
      </c>
      <c r="N42">
        <v>0</v>
      </c>
    </row>
    <row r="43" spans="1:14" ht="15.75" customHeight="1">
      <c r="A43" s="54">
        <v>42</v>
      </c>
      <c r="B43" s="26">
        <v>20</v>
      </c>
      <c r="C43" s="26">
        <v>400</v>
      </c>
      <c r="D43" s="26">
        <v>181.1</v>
      </c>
      <c r="E43" s="26" t="s">
        <v>89</v>
      </c>
      <c r="F43" s="62">
        <v>43437</v>
      </c>
      <c r="G43" s="62">
        <v>43638</v>
      </c>
      <c r="H43" s="47">
        <v>110.55555555555556</v>
      </c>
      <c r="I43" s="47">
        <v>110.55555555555556</v>
      </c>
      <c r="J43">
        <v>200</v>
      </c>
      <c r="K43">
        <v>11.67</v>
      </c>
      <c r="L43">
        <v>5.83</v>
      </c>
      <c r="M43">
        <v>18.899999999999999</v>
      </c>
      <c r="N43">
        <v>0</v>
      </c>
    </row>
    <row r="44" spans="1:14" ht="15.75" customHeight="1">
      <c r="A44" s="54">
        <v>43</v>
      </c>
      <c r="B44" s="26">
        <v>40</v>
      </c>
      <c r="C44" s="26">
        <v>400</v>
      </c>
      <c r="D44" s="26">
        <v>362.2</v>
      </c>
      <c r="E44" s="26" t="s">
        <v>64</v>
      </c>
      <c r="F44" s="62">
        <v>43438</v>
      </c>
      <c r="G44" s="62">
        <v>43800</v>
      </c>
      <c r="H44" s="47">
        <v>300</v>
      </c>
      <c r="I44" s="47">
        <v>396.66666666666669</v>
      </c>
      <c r="J44">
        <v>400</v>
      </c>
      <c r="K44">
        <v>0</v>
      </c>
      <c r="L44">
        <v>0</v>
      </c>
      <c r="M44">
        <v>37.799999999999997</v>
      </c>
      <c r="N44">
        <v>0</v>
      </c>
    </row>
    <row r="45" spans="1:14" ht="15.75" customHeight="1">
      <c r="A45" s="54">
        <v>44</v>
      </c>
      <c r="B45" s="26">
        <v>30</v>
      </c>
      <c r="C45" s="26">
        <v>400</v>
      </c>
      <c r="D45" s="26">
        <v>271.64999999999998</v>
      </c>
      <c r="E45" s="26" t="s">
        <v>64</v>
      </c>
      <c r="F45" s="62">
        <v>43439</v>
      </c>
      <c r="G45" s="62">
        <v>43511</v>
      </c>
      <c r="H45" s="47">
        <v>58.333333333333336</v>
      </c>
      <c r="I45" s="47">
        <v>58.333333333333336</v>
      </c>
      <c r="J45">
        <v>300</v>
      </c>
      <c r="K45">
        <v>11.67</v>
      </c>
      <c r="L45">
        <v>8.75</v>
      </c>
      <c r="M45">
        <v>28.35</v>
      </c>
      <c r="N45">
        <v>0</v>
      </c>
    </row>
    <row r="46" spans="1:14" ht="15.75" customHeight="1">
      <c r="A46" s="54">
        <v>45</v>
      </c>
      <c r="B46" s="26">
        <v>20</v>
      </c>
      <c r="C46" s="26">
        <v>400</v>
      </c>
      <c r="D46" s="26">
        <v>181.1</v>
      </c>
      <c r="E46" s="26" t="s">
        <v>64</v>
      </c>
      <c r="F46" s="62">
        <v>43440</v>
      </c>
      <c r="G46" s="62">
        <v>43638</v>
      </c>
      <c r="H46" s="47">
        <v>61.666666666666664</v>
      </c>
      <c r="I46" s="47">
        <v>108.88888888888889</v>
      </c>
      <c r="J46">
        <v>200</v>
      </c>
      <c r="K46">
        <v>11.67</v>
      </c>
      <c r="L46">
        <v>5.83</v>
      </c>
      <c r="M46">
        <v>18.899999999999999</v>
      </c>
      <c r="N46">
        <v>0</v>
      </c>
    </row>
    <row r="47" spans="1:14" ht="15.75" customHeight="1">
      <c r="A47" s="54">
        <v>46</v>
      </c>
      <c r="B47" s="26">
        <v>40</v>
      </c>
      <c r="C47" s="26">
        <v>400</v>
      </c>
      <c r="D47" s="26">
        <v>362.2</v>
      </c>
      <c r="E47" s="26" t="s">
        <v>64</v>
      </c>
      <c r="F47" s="62">
        <v>43441</v>
      </c>
      <c r="G47" s="62">
        <v>44104</v>
      </c>
      <c r="H47" s="47">
        <v>232.22222222222223</v>
      </c>
      <c r="I47" s="47">
        <v>332.22222222222223</v>
      </c>
      <c r="J47">
        <v>400</v>
      </c>
      <c r="K47">
        <v>32.22</v>
      </c>
      <c r="L47">
        <v>32.22</v>
      </c>
      <c r="M47">
        <v>37.799999999999997</v>
      </c>
      <c r="N47">
        <v>33.33</v>
      </c>
    </row>
    <row r="48" spans="1:14" ht="15.75" customHeight="1">
      <c r="F48" s="62"/>
      <c r="G48" s="62"/>
      <c r="H48" s="47"/>
      <c r="I48" s="47"/>
    </row>
    <row r="49" spans="6:9" ht="15.75" customHeight="1">
      <c r="F49" s="62"/>
      <c r="G49" s="62"/>
      <c r="H49" s="47"/>
      <c r="I49" s="47"/>
    </row>
    <row r="50" spans="6:9" ht="15.75" customHeight="1">
      <c r="F50" s="62"/>
      <c r="G50" s="62"/>
      <c r="H50" s="47"/>
      <c r="I50" s="47"/>
    </row>
    <row r="51" spans="6:9" ht="15.75" customHeight="1">
      <c r="F51" s="62"/>
      <c r="G51" s="62"/>
      <c r="H51" s="47"/>
      <c r="I51" s="47"/>
    </row>
    <row r="52" spans="6:9" ht="15.75" customHeight="1">
      <c r="F52" s="62"/>
      <c r="G52" s="62"/>
      <c r="H52" s="47"/>
      <c r="I52" s="47"/>
    </row>
    <row r="53" spans="6:9" ht="15.75" customHeight="1">
      <c r="F53" s="62"/>
      <c r="G53" s="62"/>
      <c r="H53" s="47"/>
      <c r="I53" s="47"/>
    </row>
    <row r="54" spans="6:9" ht="15.75" customHeight="1">
      <c r="F54" s="62"/>
      <c r="G54" s="62"/>
      <c r="H54" s="47"/>
      <c r="I54" s="47"/>
    </row>
    <row r="55" spans="6:9" ht="15.75" customHeight="1">
      <c r="F55" s="62"/>
      <c r="G55" s="62"/>
      <c r="H55" s="47"/>
      <c r="I55" s="47"/>
    </row>
    <row r="56" spans="6:9" ht="15.75" customHeight="1">
      <c r="F56" s="62"/>
      <c r="G56" s="62"/>
      <c r="H56" s="47"/>
      <c r="I56" s="47"/>
    </row>
    <row r="57" spans="6:9" ht="13">
      <c r="F57" s="62"/>
      <c r="G57" s="62"/>
      <c r="H57" s="47"/>
      <c r="I57" s="47"/>
    </row>
    <row r="58" spans="6:9" ht="13">
      <c r="F58" s="62"/>
      <c r="G58" s="62"/>
      <c r="H58" s="47"/>
      <c r="I58" s="47"/>
    </row>
    <row r="59" spans="6:9" ht="13">
      <c r="F59" s="62"/>
      <c r="G59" s="62"/>
      <c r="H59" s="47"/>
      <c r="I59" s="47"/>
    </row>
    <row r="60" spans="6:9" ht="13">
      <c r="F60" s="62"/>
      <c r="G60" s="62"/>
      <c r="H60" s="47"/>
      <c r="I60" s="47"/>
    </row>
    <row r="61" spans="6:9" ht="13">
      <c r="F61" s="62"/>
      <c r="G61" s="62"/>
      <c r="H61" s="47"/>
      <c r="I61" s="47"/>
    </row>
    <row r="62" spans="6:9" ht="13">
      <c r="F62" s="62"/>
      <c r="G62" s="62"/>
      <c r="H62" s="47"/>
      <c r="I62" s="47"/>
    </row>
    <row r="63" spans="6:9" ht="13">
      <c r="F63" s="62"/>
      <c r="G63" s="62"/>
      <c r="H63" s="47"/>
      <c r="I63" s="47"/>
    </row>
    <row r="64" spans="6:9" ht="13">
      <c r="F64" s="62"/>
      <c r="G64" s="62"/>
      <c r="H64" s="47"/>
      <c r="I64" s="47"/>
    </row>
    <row r="65" spans="6:9" ht="13">
      <c r="F65" s="62"/>
      <c r="G65" s="62"/>
      <c r="H65" s="47"/>
      <c r="I65" s="47"/>
    </row>
    <row r="66" spans="6:9" ht="13">
      <c r="F66" s="62"/>
      <c r="G66" s="62"/>
      <c r="H66" s="47"/>
      <c r="I66" s="47"/>
    </row>
    <row r="67" spans="6:9" ht="13">
      <c r="F67" s="62"/>
      <c r="G67" s="62"/>
      <c r="H67" s="47"/>
      <c r="I67" s="47"/>
    </row>
    <row r="68" spans="6:9" ht="13">
      <c r="F68" s="62"/>
      <c r="G68" s="62"/>
      <c r="H68" s="47"/>
      <c r="I68" s="47"/>
    </row>
    <row r="69" spans="6:9" ht="13">
      <c r="F69" s="62"/>
      <c r="G69" s="62"/>
      <c r="H69" s="47"/>
      <c r="I69" s="47"/>
    </row>
    <row r="70" spans="6:9" ht="13">
      <c r="F70" s="62"/>
      <c r="G70" s="62"/>
      <c r="H70" s="47"/>
      <c r="I70" s="47"/>
    </row>
    <row r="71" spans="6:9" ht="13">
      <c r="F71" s="62"/>
      <c r="G71" s="62"/>
      <c r="H71" s="47"/>
      <c r="I71" s="47"/>
    </row>
    <row r="72" spans="6:9" ht="13">
      <c r="F72" s="62"/>
      <c r="G72" s="62"/>
      <c r="H72" s="47"/>
      <c r="I72" s="47"/>
    </row>
    <row r="73" spans="6:9" ht="13">
      <c r="F73" s="62"/>
      <c r="G73" s="62"/>
      <c r="H73" s="47"/>
      <c r="I73" s="47"/>
    </row>
    <row r="74" spans="6:9" ht="13">
      <c r="F74" s="62"/>
      <c r="G74" s="62"/>
      <c r="H74" s="47"/>
      <c r="I74" s="47"/>
    </row>
    <row r="75" spans="6:9" ht="13">
      <c r="F75" s="62"/>
      <c r="G75" s="62"/>
      <c r="H75" s="47"/>
      <c r="I75" s="47"/>
    </row>
    <row r="76" spans="6:9" ht="13">
      <c r="F76" s="62"/>
      <c r="G76" s="62"/>
      <c r="H76" s="47"/>
      <c r="I76" s="47"/>
    </row>
    <row r="77" spans="6:9" ht="13">
      <c r="F77" s="62"/>
      <c r="G77" s="62"/>
      <c r="H77" s="47"/>
      <c r="I77" s="47"/>
    </row>
    <row r="78" spans="6:9" ht="13">
      <c r="F78" s="62"/>
      <c r="G78" s="62"/>
      <c r="H78" s="47"/>
      <c r="I78" s="47"/>
    </row>
    <row r="79" spans="6:9" ht="13">
      <c r="F79" s="62"/>
      <c r="G79" s="62"/>
      <c r="H79" s="47"/>
      <c r="I79" s="47"/>
    </row>
    <row r="80" spans="6:9" ht="13">
      <c r="F80" s="62"/>
      <c r="G80" s="62"/>
      <c r="H80" s="47"/>
      <c r="I80" s="47"/>
    </row>
    <row r="81" spans="6:9" ht="13">
      <c r="F81" s="62"/>
      <c r="G81" s="62"/>
      <c r="H81" s="47"/>
      <c r="I81" s="47"/>
    </row>
    <row r="82" spans="6:9" ht="13">
      <c r="F82" s="62"/>
      <c r="G82" s="62"/>
      <c r="H82" s="47"/>
      <c r="I82" s="47"/>
    </row>
    <row r="83" spans="6:9" ht="13">
      <c r="F83" s="62"/>
      <c r="G83" s="62"/>
      <c r="H83" s="47"/>
      <c r="I83" s="47"/>
    </row>
    <row r="84" spans="6:9" ht="13">
      <c r="F84" s="62"/>
      <c r="G84" s="62"/>
      <c r="H84" s="47"/>
      <c r="I84" s="47"/>
    </row>
    <row r="85" spans="6:9" ht="13">
      <c r="F85" s="62"/>
      <c r="G85" s="62"/>
      <c r="H85" s="47"/>
      <c r="I85" s="47"/>
    </row>
    <row r="86" spans="6:9" ht="13">
      <c r="F86" s="62"/>
      <c r="G86" s="62"/>
      <c r="H86" s="47"/>
      <c r="I86" s="47"/>
    </row>
    <row r="87" spans="6:9" ht="13">
      <c r="F87" s="62"/>
      <c r="G87" s="62"/>
      <c r="H87" s="47"/>
      <c r="I87" s="47"/>
    </row>
    <row r="88" spans="6:9" ht="13">
      <c r="F88" s="62"/>
      <c r="G88" s="62"/>
      <c r="H88" s="47"/>
      <c r="I88" s="47"/>
    </row>
    <row r="89" spans="6:9" ht="13">
      <c r="F89" s="62"/>
      <c r="G89" s="62"/>
      <c r="H89" s="47"/>
      <c r="I89" s="47"/>
    </row>
    <row r="90" spans="6:9" ht="13">
      <c r="F90" s="62"/>
      <c r="G90" s="62"/>
      <c r="H90" s="47"/>
      <c r="I90" s="47"/>
    </row>
    <row r="91" spans="6:9" ht="13">
      <c r="F91" s="62"/>
      <c r="G91" s="62"/>
      <c r="H91" s="47"/>
      <c r="I91" s="47"/>
    </row>
    <row r="92" spans="6:9" ht="13">
      <c r="F92" s="62"/>
      <c r="G92" s="62"/>
      <c r="H92" s="47"/>
      <c r="I92" s="47"/>
    </row>
    <row r="93" spans="6:9" ht="13">
      <c r="F93" s="62"/>
      <c r="G93" s="62"/>
      <c r="H93" s="47"/>
      <c r="I93" s="47"/>
    </row>
    <row r="94" spans="6:9" ht="13">
      <c r="F94" s="62"/>
      <c r="G94" s="62"/>
      <c r="H94" s="47"/>
      <c r="I94" s="47"/>
    </row>
    <row r="95" spans="6:9" ht="13">
      <c r="F95" s="62"/>
      <c r="G95" s="62"/>
      <c r="H95" s="47"/>
      <c r="I95" s="47"/>
    </row>
    <row r="96" spans="6:9" ht="13">
      <c r="F96" s="62"/>
      <c r="G96" s="62"/>
      <c r="H96" s="47"/>
      <c r="I96" s="47"/>
    </row>
    <row r="97" spans="6:9" ht="13">
      <c r="F97" s="62"/>
      <c r="G97" s="62"/>
      <c r="H97" s="47"/>
      <c r="I97" s="47"/>
    </row>
    <row r="98" spans="6:9" ht="13">
      <c r="F98" s="62"/>
      <c r="G98" s="62"/>
      <c r="H98" s="47"/>
      <c r="I98" s="47"/>
    </row>
    <row r="99" spans="6:9" ht="13">
      <c r="F99" s="62"/>
      <c r="G99" s="62"/>
      <c r="H99" s="47"/>
      <c r="I99" s="47"/>
    </row>
    <row r="100" spans="6:9" ht="13">
      <c r="F100" s="62"/>
      <c r="G100" s="62"/>
      <c r="H100" s="47"/>
      <c r="I100" s="47"/>
    </row>
    <row r="101" spans="6:9" ht="13">
      <c r="F101" s="62"/>
      <c r="G101" s="62"/>
      <c r="H101" s="47"/>
      <c r="I101" s="47"/>
    </row>
    <row r="102" spans="6:9" ht="13">
      <c r="F102" s="62"/>
      <c r="G102" s="62"/>
      <c r="H102" s="47"/>
      <c r="I102" s="47"/>
    </row>
    <row r="103" spans="6:9" ht="13">
      <c r="F103" s="62"/>
      <c r="G103" s="62"/>
      <c r="H103" s="47"/>
      <c r="I103" s="47"/>
    </row>
    <row r="104" spans="6:9" ht="13">
      <c r="F104" s="62"/>
      <c r="G104" s="62"/>
      <c r="H104" s="47"/>
      <c r="I104" s="47"/>
    </row>
    <row r="105" spans="6:9" ht="13">
      <c r="F105" s="62"/>
      <c r="G105" s="62"/>
      <c r="H105" s="47"/>
      <c r="I105" s="47"/>
    </row>
    <row r="106" spans="6:9" ht="13">
      <c r="F106" s="62"/>
      <c r="G106" s="62"/>
      <c r="H106" s="47"/>
      <c r="I106" s="47"/>
    </row>
    <row r="107" spans="6:9" ht="13">
      <c r="F107" s="62"/>
      <c r="G107" s="62"/>
      <c r="H107" s="47"/>
      <c r="I107" s="47"/>
    </row>
    <row r="108" spans="6:9" ht="13">
      <c r="F108" s="62"/>
      <c r="G108" s="62"/>
      <c r="H108" s="47"/>
      <c r="I108" s="47"/>
    </row>
    <row r="109" spans="6:9" ht="13">
      <c r="F109" s="62"/>
      <c r="G109" s="62"/>
      <c r="H109" s="47"/>
      <c r="I109" s="47"/>
    </row>
    <row r="110" spans="6:9" ht="13">
      <c r="F110" s="62"/>
      <c r="G110" s="62"/>
      <c r="H110" s="47"/>
      <c r="I110" s="47"/>
    </row>
    <row r="111" spans="6:9" ht="13">
      <c r="F111" s="62"/>
      <c r="G111" s="62"/>
      <c r="H111" s="47"/>
      <c r="I111" s="47"/>
    </row>
    <row r="112" spans="6:9" ht="13">
      <c r="F112" s="62"/>
      <c r="G112" s="62"/>
      <c r="H112" s="47"/>
      <c r="I112" s="47"/>
    </row>
    <row r="113" spans="6:9" ht="13">
      <c r="F113" s="62"/>
      <c r="G113" s="62"/>
      <c r="H113" s="47"/>
      <c r="I113" s="47"/>
    </row>
    <row r="114" spans="6:9" ht="13">
      <c r="F114" s="62"/>
      <c r="G114" s="62"/>
      <c r="H114" s="47"/>
      <c r="I114" s="47"/>
    </row>
    <row r="115" spans="6:9" ht="13">
      <c r="F115" s="62"/>
      <c r="G115" s="62"/>
      <c r="H115" s="47"/>
      <c r="I115" s="47"/>
    </row>
    <row r="116" spans="6:9" ht="13">
      <c r="F116" s="62"/>
      <c r="G116" s="62"/>
      <c r="H116" s="47"/>
      <c r="I116" s="47"/>
    </row>
    <row r="117" spans="6:9" ht="13">
      <c r="F117" s="62"/>
      <c r="G117" s="62"/>
      <c r="H117" s="47"/>
      <c r="I117" s="47"/>
    </row>
    <row r="118" spans="6:9" ht="13">
      <c r="F118" s="62"/>
      <c r="G118" s="62"/>
      <c r="H118" s="47"/>
      <c r="I118" s="47"/>
    </row>
    <row r="119" spans="6:9" ht="13">
      <c r="F119" s="62"/>
      <c r="G119" s="62"/>
      <c r="H119" s="47"/>
      <c r="I119" s="47"/>
    </row>
    <row r="120" spans="6:9" ht="13">
      <c r="F120" s="62"/>
      <c r="G120" s="62"/>
      <c r="H120" s="47"/>
      <c r="I120" s="47"/>
    </row>
    <row r="121" spans="6:9" ht="13">
      <c r="F121" s="62"/>
      <c r="G121" s="62"/>
      <c r="H121" s="47"/>
      <c r="I121" s="47"/>
    </row>
    <row r="122" spans="6:9" ht="13">
      <c r="F122" s="62"/>
      <c r="G122" s="62"/>
      <c r="H122" s="47"/>
      <c r="I122" s="47"/>
    </row>
    <row r="123" spans="6:9" ht="13">
      <c r="F123" s="62"/>
      <c r="G123" s="62"/>
      <c r="H123" s="47"/>
      <c r="I123" s="47"/>
    </row>
    <row r="124" spans="6:9" ht="13">
      <c r="F124" s="62"/>
      <c r="G124" s="62"/>
      <c r="H124" s="47"/>
      <c r="I124" s="47"/>
    </row>
    <row r="125" spans="6:9" ht="13">
      <c r="F125" s="62"/>
      <c r="G125" s="62"/>
      <c r="H125" s="47"/>
      <c r="I125" s="47"/>
    </row>
    <row r="126" spans="6:9" ht="13">
      <c r="F126" s="62"/>
      <c r="G126" s="62"/>
      <c r="H126" s="47"/>
      <c r="I126" s="47"/>
    </row>
    <row r="127" spans="6:9" ht="13">
      <c r="F127" s="62"/>
      <c r="G127" s="62"/>
      <c r="H127" s="47"/>
      <c r="I127" s="47"/>
    </row>
    <row r="128" spans="6:9" ht="13">
      <c r="F128" s="62"/>
      <c r="G128" s="62"/>
      <c r="H128" s="47"/>
      <c r="I128" s="47"/>
    </row>
    <row r="129" spans="6:9" ht="13">
      <c r="F129" s="62"/>
      <c r="G129" s="62"/>
      <c r="H129" s="47"/>
      <c r="I129" s="47"/>
    </row>
    <row r="130" spans="6:9" ht="13">
      <c r="F130" s="62"/>
      <c r="G130" s="62"/>
      <c r="H130" s="47"/>
      <c r="I130" s="47"/>
    </row>
    <row r="131" spans="6:9" ht="13">
      <c r="F131" s="62"/>
      <c r="G131" s="62"/>
      <c r="H131" s="47"/>
      <c r="I131" s="47"/>
    </row>
    <row r="132" spans="6:9" ht="13">
      <c r="F132" s="62"/>
      <c r="G132" s="62"/>
      <c r="H132" s="47"/>
      <c r="I132" s="47"/>
    </row>
    <row r="133" spans="6:9" ht="13">
      <c r="F133" s="62"/>
      <c r="G133" s="62"/>
      <c r="H133" s="47"/>
      <c r="I133" s="47"/>
    </row>
    <row r="134" spans="6:9" ht="13">
      <c r="F134" s="62"/>
      <c r="G134" s="62"/>
      <c r="H134" s="47"/>
      <c r="I134" s="47"/>
    </row>
    <row r="135" spans="6:9" ht="13">
      <c r="F135" s="62"/>
      <c r="G135" s="62"/>
      <c r="H135" s="47"/>
      <c r="I135" s="47"/>
    </row>
    <row r="136" spans="6:9" ht="13">
      <c r="F136" s="62"/>
      <c r="G136" s="62"/>
      <c r="H136" s="47"/>
      <c r="I136" s="47"/>
    </row>
    <row r="137" spans="6:9" ht="13">
      <c r="F137" s="62"/>
      <c r="G137" s="62"/>
      <c r="H137" s="47"/>
      <c r="I137" s="47"/>
    </row>
    <row r="138" spans="6:9" ht="13">
      <c r="F138" s="62"/>
      <c r="G138" s="62"/>
      <c r="H138" s="47"/>
      <c r="I138" s="47"/>
    </row>
    <row r="139" spans="6:9" ht="13">
      <c r="F139" s="62"/>
      <c r="G139" s="62"/>
      <c r="H139" s="47"/>
      <c r="I139" s="47"/>
    </row>
    <row r="140" spans="6:9" ht="13">
      <c r="F140" s="62"/>
      <c r="G140" s="62"/>
      <c r="H140" s="47"/>
      <c r="I140" s="47"/>
    </row>
    <row r="141" spans="6:9" ht="13">
      <c r="F141" s="62"/>
      <c r="G141" s="62"/>
      <c r="H141" s="47"/>
      <c r="I141" s="47"/>
    </row>
    <row r="142" spans="6:9" ht="13">
      <c r="F142" s="62"/>
      <c r="G142" s="62"/>
      <c r="H142" s="47"/>
      <c r="I142" s="47"/>
    </row>
    <row r="143" spans="6:9" ht="13">
      <c r="F143" s="62"/>
      <c r="G143" s="62"/>
      <c r="H143" s="47"/>
      <c r="I143" s="47"/>
    </row>
    <row r="144" spans="6:9" ht="13">
      <c r="F144" s="62"/>
      <c r="G144" s="62"/>
      <c r="H144" s="47"/>
      <c r="I144" s="47"/>
    </row>
    <row r="145" spans="6:9" ht="13">
      <c r="F145" s="62"/>
      <c r="G145" s="62"/>
      <c r="H145" s="47"/>
      <c r="I145" s="47"/>
    </row>
    <row r="146" spans="6:9" ht="13">
      <c r="F146" s="62"/>
      <c r="G146" s="62"/>
      <c r="H146" s="47"/>
      <c r="I146" s="47"/>
    </row>
    <row r="147" spans="6:9" ht="13">
      <c r="F147" s="62"/>
      <c r="G147" s="62"/>
      <c r="H147" s="47"/>
      <c r="I147" s="47"/>
    </row>
    <row r="148" spans="6:9" ht="13">
      <c r="F148" s="62"/>
      <c r="G148" s="62"/>
      <c r="H148" s="47"/>
      <c r="I148" s="47"/>
    </row>
    <row r="149" spans="6:9" ht="13">
      <c r="F149" s="62"/>
      <c r="G149" s="62"/>
      <c r="H149" s="47"/>
      <c r="I149" s="47"/>
    </row>
    <row r="150" spans="6:9" ht="13">
      <c r="F150" s="62"/>
      <c r="G150" s="62"/>
      <c r="H150" s="47"/>
      <c r="I150" s="47"/>
    </row>
    <row r="151" spans="6:9" ht="13">
      <c r="F151" s="62"/>
      <c r="G151" s="62"/>
      <c r="H151" s="47"/>
      <c r="I151" s="47"/>
    </row>
    <row r="152" spans="6:9" ht="13">
      <c r="F152" s="62"/>
      <c r="G152" s="62"/>
      <c r="H152" s="47"/>
      <c r="I152" s="47"/>
    </row>
    <row r="153" spans="6:9" ht="13">
      <c r="F153" s="62"/>
      <c r="G153" s="62"/>
      <c r="H153" s="47"/>
      <c r="I153" s="47"/>
    </row>
    <row r="154" spans="6:9" ht="13">
      <c r="F154" s="62"/>
      <c r="G154" s="62"/>
      <c r="H154" s="47"/>
      <c r="I154" s="47"/>
    </row>
    <row r="155" spans="6:9" ht="13">
      <c r="F155" s="62"/>
      <c r="G155" s="62"/>
      <c r="H155" s="47"/>
      <c r="I155" s="47"/>
    </row>
    <row r="156" spans="6:9" ht="13">
      <c r="F156" s="62"/>
      <c r="G156" s="62"/>
      <c r="H156" s="47"/>
      <c r="I156" s="47"/>
    </row>
    <row r="157" spans="6:9" ht="13">
      <c r="F157" s="62"/>
      <c r="G157" s="62"/>
      <c r="H157" s="47"/>
      <c r="I157" s="47"/>
    </row>
    <row r="158" spans="6:9" ht="13">
      <c r="F158" s="62"/>
      <c r="G158" s="62"/>
      <c r="H158" s="47"/>
      <c r="I158" s="47"/>
    </row>
    <row r="159" spans="6:9" ht="13">
      <c r="F159" s="62"/>
      <c r="G159" s="62"/>
      <c r="H159" s="47"/>
      <c r="I159" s="47"/>
    </row>
    <row r="160" spans="6:9" ht="13">
      <c r="F160" s="62"/>
      <c r="G160" s="62"/>
      <c r="H160" s="47"/>
      <c r="I160" s="47"/>
    </row>
    <row r="161" spans="6:9" ht="13">
      <c r="F161" s="62"/>
      <c r="G161" s="62"/>
      <c r="H161" s="47"/>
      <c r="I161" s="47"/>
    </row>
    <row r="162" spans="6:9" ht="13">
      <c r="F162" s="62"/>
      <c r="G162" s="62"/>
      <c r="H162" s="47"/>
      <c r="I162" s="47"/>
    </row>
    <row r="163" spans="6:9" ht="13">
      <c r="F163" s="62"/>
      <c r="G163" s="62"/>
      <c r="H163" s="47"/>
      <c r="I163" s="47"/>
    </row>
    <row r="164" spans="6:9" ht="13">
      <c r="F164" s="62"/>
      <c r="G164" s="62"/>
      <c r="H164" s="47"/>
      <c r="I164" s="47"/>
    </row>
    <row r="165" spans="6:9" ht="13">
      <c r="F165" s="62"/>
      <c r="G165" s="62"/>
      <c r="H165" s="47"/>
      <c r="I165" s="47"/>
    </row>
    <row r="166" spans="6:9" ht="13">
      <c r="F166" s="62"/>
      <c r="G166" s="62"/>
      <c r="H166" s="47"/>
      <c r="I166" s="47"/>
    </row>
    <row r="167" spans="6:9" ht="13">
      <c r="F167" s="62"/>
      <c r="G167" s="62"/>
      <c r="H167" s="47"/>
      <c r="I167" s="47"/>
    </row>
    <row r="168" spans="6:9" ht="13">
      <c r="F168" s="62"/>
      <c r="G168" s="62"/>
      <c r="H168" s="47"/>
      <c r="I168" s="47"/>
    </row>
    <row r="169" spans="6:9" ht="13">
      <c r="F169" s="62"/>
      <c r="G169" s="62"/>
      <c r="H169" s="47"/>
      <c r="I169" s="47"/>
    </row>
    <row r="170" spans="6:9" ht="13">
      <c r="F170" s="62"/>
      <c r="G170" s="62"/>
      <c r="H170" s="47"/>
      <c r="I170" s="47"/>
    </row>
    <row r="171" spans="6:9" ht="13">
      <c r="F171" s="62"/>
      <c r="G171" s="62"/>
      <c r="H171" s="47"/>
      <c r="I171" s="47"/>
    </row>
    <row r="172" spans="6:9" ht="13">
      <c r="F172" s="62"/>
      <c r="G172" s="62"/>
      <c r="H172" s="47"/>
      <c r="I172" s="47"/>
    </row>
    <row r="173" spans="6:9" ht="13">
      <c r="F173" s="62"/>
      <c r="G173" s="62"/>
      <c r="H173" s="47"/>
      <c r="I173" s="47"/>
    </row>
    <row r="174" spans="6:9" ht="13">
      <c r="F174" s="62"/>
      <c r="G174" s="62"/>
      <c r="H174" s="47"/>
      <c r="I174" s="47"/>
    </row>
    <row r="175" spans="6:9" ht="13">
      <c r="F175" s="62"/>
      <c r="G175" s="62"/>
      <c r="H175" s="47"/>
      <c r="I175" s="47"/>
    </row>
    <row r="176" spans="6:9" ht="13">
      <c r="F176" s="62"/>
      <c r="G176" s="62"/>
      <c r="H176" s="47"/>
      <c r="I176" s="47"/>
    </row>
    <row r="177" spans="6:9" ht="13">
      <c r="F177" s="62"/>
      <c r="G177" s="62"/>
      <c r="H177" s="47"/>
      <c r="I177" s="47"/>
    </row>
    <row r="178" spans="6:9" ht="13">
      <c r="F178" s="62"/>
      <c r="G178" s="62"/>
      <c r="H178" s="47"/>
      <c r="I178" s="47"/>
    </row>
    <row r="179" spans="6:9" ht="13">
      <c r="F179" s="62"/>
      <c r="G179" s="62"/>
      <c r="H179" s="47"/>
      <c r="I179" s="47"/>
    </row>
    <row r="180" spans="6:9" ht="13">
      <c r="F180" s="62"/>
      <c r="G180" s="62"/>
      <c r="H180" s="47"/>
      <c r="I180" s="47"/>
    </row>
    <row r="181" spans="6:9" ht="13">
      <c r="F181" s="62"/>
      <c r="G181" s="62"/>
      <c r="H181" s="47"/>
      <c r="I181" s="47"/>
    </row>
    <row r="182" spans="6:9" ht="13">
      <c r="F182" s="62"/>
      <c r="G182" s="62"/>
      <c r="H182" s="47"/>
      <c r="I182" s="47"/>
    </row>
    <row r="183" spans="6:9" ht="13">
      <c r="F183" s="62"/>
      <c r="G183" s="62"/>
      <c r="H183" s="47"/>
      <c r="I183" s="47"/>
    </row>
    <row r="184" spans="6:9" ht="13">
      <c r="F184" s="62"/>
      <c r="G184" s="62"/>
      <c r="H184" s="47"/>
      <c r="I184" s="47"/>
    </row>
    <row r="185" spans="6:9" ht="13">
      <c r="F185" s="62"/>
      <c r="G185" s="62"/>
      <c r="H185" s="47"/>
      <c r="I185" s="47"/>
    </row>
    <row r="186" spans="6:9" ht="13">
      <c r="F186" s="62"/>
      <c r="G186" s="62"/>
      <c r="H186" s="47"/>
      <c r="I186" s="47"/>
    </row>
    <row r="187" spans="6:9" ht="13">
      <c r="F187" s="62"/>
      <c r="G187" s="62"/>
      <c r="H187" s="47"/>
      <c r="I187" s="47"/>
    </row>
    <row r="188" spans="6:9" ht="13">
      <c r="F188" s="62"/>
      <c r="G188" s="62"/>
      <c r="H188" s="47"/>
      <c r="I188" s="47"/>
    </row>
    <row r="189" spans="6:9" ht="13">
      <c r="F189" s="62"/>
      <c r="G189" s="62"/>
      <c r="H189" s="47"/>
      <c r="I189" s="47"/>
    </row>
    <row r="190" spans="6:9" ht="13">
      <c r="F190" s="62"/>
      <c r="G190" s="62"/>
      <c r="H190" s="47"/>
      <c r="I190" s="47"/>
    </row>
    <row r="191" spans="6:9" ht="13">
      <c r="F191" s="62"/>
      <c r="G191" s="62"/>
      <c r="H191" s="47"/>
      <c r="I191" s="47"/>
    </row>
    <row r="192" spans="6:9" ht="13">
      <c r="F192" s="62"/>
      <c r="G192" s="62"/>
      <c r="H192" s="47"/>
      <c r="I192" s="47"/>
    </row>
    <row r="193" spans="6:9" ht="13">
      <c r="F193" s="62"/>
      <c r="G193" s="62"/>
      <c r="H193" s="47"/>
      <c r="I193" s="47"/>
    </row>
    <row r="194" spans="6:9" ht="13">
      <c r="F194" s="62"/>
      <c r="G194" s="62"/>
      <c r="H194" s="47"/>
      <c r="I194" s="47"/>
    </row>
    <row r="195" spans="6:9" ht="13">
      <c r="F195" s="62"/>
      <c r="G195" s="62"/>
      <c r="H195" s="47"/>
      <c r="I195" s="47"/>
    </row>
    <row r="196" spans="6:9" ht="13">
      <c r="F196" s="62"/>
      <c r="G196" s="62"/>
      <c r="H196" s="47"/>
      <c r="I196" s="47"/>
    </row>
    <row r="197" spans="6:9" ht="13">
      <c r="F197" s="62"/>
      <c r="G197" s="62"/>
      <c r="H197" s="47"/>
      <c r="I197" s="47"/>
    </row>
    <row r="198" spans="6:9" ht="13">
      <c r="F198" s="62"/>
      <c r="G198" s="62"/>
      <c r="H198" s="47"/>
      <c r="I198" s="47"/>
    </row>
    <row r="199" spans="6:9" ht="13">
      <c r="F199" s="62"/>
      <c r="G199" s="62"/>
      <c r="H199" s="47"/>
      <c r="I199" s="47"/>
    </row>
    <row r="200" spans="6:9" ht="13">
      <c r="F200" s="62"/>
      <c r="G200" s="62"/>
      <c r="H200" s="47"/>
      <c r="I200" s="47"/>
    </row>
    <row r="201" spans="6:9" ht="13">
      <c r="F201" s="62"/>
      <c r="G201" s="62"/>
      <c r="H201" s="47"/>
      <c r="I201" s="47"/>
    </row>
    <row r="202" spans="6:9" ht="13">
      <c r="F202" s="62"/>
      <c r="G202" s="62"/>
      <c r="H202" s="47"/>
      <c r="I202" s="47"/>
    </row>
    <row r="203" spans="6:9" ht="13">
      <c r="F203" s="62"/>
      <c r="G203" s="62"/>
      <c r="H203" s="47"/>
      <c r="I203" s="47"/>
    </row>
    <row r="204" spans="6:9" ht="13">
      <c r="F204" s="62"/>
      <c r="G204" s="62"/>
      <c r="H204" s="47"/>
      <c r="I204" s="47"/>
    </row>
    <row r="205" spans="6:9" ht="13">
      <c r="F205" s="62"/>
      <c r="G205" s="62"/>
      <c r="H205" s="47"/>
      <c r="I205" s="47"/>
    </row>
    <row r="206" spans="6:9" ht="13">
      <c r="F206" s="62"/>
      <c r="G206" s="62"/>
      <c r="H206" s="47"/>
      <c r="I206" s="47"/>
    </row>
    <row r="207" spans="6:9" ht="13">
      <c r="F207" s="62"/>
      <c r="G207" s="62"/>
      <c r="H207" s="47"/>
      <c r="I207" s="47"/>
    </row>
    <row r="208" spans="6:9" ht="13">
      <c r="F208" s="62"/>
      <c r="G208" s="62"/>
      <c r="H208" s="47"/>
      <c r="I208" s="47"/>
    </row>
    <row r="209" spans="6:9" ht="13">
      <c r="F209" s="62"/>
      <c r="G209" s="62"/>
      <c r="H209" s="47"/>
      <c r="I209" s="47"/>
    </row>
    <row r="210" spans="6:9" ht="13">
      <c r="F210" s="62"/>
      <c r="G210" s="62"/>
      <c r="H210" s="47"/>
      <c r="I210" s="47"/>
    </row>
    <row r="211" spans="6:9" ht="13">
      <c r="F211" s="62"/>
      <c r="G211" s="62"/>
      <c r="H211" s="47"/>
      <c r="I211" s="47"/>
    </row>
    <row r="212" spans="6:9" ht="13">
      <c r="F212" s="62"/>
      <c r="G212" s="62"/>
      <c r="H212" s="47"/>
      <c r="I212" s="47"/>
    </row>
    <row r="213" spans="6:9" ht="13">
      <c r="F213" s="62"/>
      <c r="G213" s="62"/>
      <c r="H213" s="47"/>
      <c r="I213" s="47"/>
    </row>
    <row r="214" spans="6:9" ht="13">
      <c r="F214" s="62"/>
      <c r="G214" s="62"/>
      <c r="H214" s="47"/>
      <c r="I214" s="47"/>
    </row>
    <row r="215" spans="6:9" ht="13">
      <c r="F215" s="62"/>
      <c r="G215" s="62"/>
      <c r="H215" s="47"/>
      <c r="I215" s="47"/>
    </row>
    <row r="216" spans="6:9" ht="13">
      <c r="F216" s="62"/>
      <c r="G216" s="62"/>
      <c r="H216" s="47"/>
      <c r="I216" s="47"/>
    </row>
    <row r="217" spans="6:9" ht="13">
      <c r="F217" s="62"/>
      <c r="G217" s="62"/>
      <c r="H217" s="47"/>
      <c r="I217" s="47"/>
    </row>
    <row r="218" spans="6:9" ht="13">
      <c r="F218" s="62"/>
      <c r="G218" s="62"/>
      <c r="H218" s="47"/>
      <c r="I218" s="47"/>
    </row>
    <row r="219" spans="6:9" ht="13">
      <c r="F219" s="62"/>
      <c r="G219" s="62"/>
      <c r="H219" s="47"/>
      <c r="I219" s="47"/>
    </row>
    <row r="220" spans="6:9" ht="13">
      <c r="F220" s="62"/>
      <c r="G220" s="62"/>
      <c r="H220" s="47"/>
      <c r="I220" s="47"/>
    </row>
    <row r="221" spans="6:9" ht="13">
      <c r="F221" s="62"/>
      <c r="G221" s="62"/>
      <c r="H221" s="47"/>
      <c r="I221" s="47"/>
    </row>
    <row r="222" spans="6:9" ht="13">
      <c r="F222" s="62"/>
      <c r="G222" s="62"/>
      <c r="H222" s="47"/>
      <c r="I222" s="47"/>
    </row>
    <row r="223" spans="6:9" ht="13">
      <c r="F223" s="62"/>
      <c r="G223" s="62"/>
      <c r="H223" s="47"/>
      <c r="I223" s="47"/>
    </row>
    <row r="224" spans="6:9" ht="13">
      <c r="F224" s="62"/>
      <c r="G224" s="62"/>
      <c r="H224" s="47"/>
      <c r="I224" s="47"/>
    </row>
    <row r="225" spans="6:9" ht="13">
      <c r="F225" s="62"/>
      <c r="G225" s="62"/>
      <c r="H225" s="47"/>
      <c r="I225" s="47"/>
    </row>
    <row r="226" spans="6:9" ht="13">
      <c r="F226" s="62"/>
      <c r="G226" s="62"/>
      <c r="H226" s="47"/>
      <c r="I226" s="47"/>
    </row>
    <row r="227" spans="6:9" ht="13">
      <c r="F227" s="62"/>
      <c r="G227" s="62"/>
      <c r="H227" s="47"/>
      <c r="I227" s="47"/>
    </row>
    <row r="228" spans="6:9" ht="13">
      <c r="F228" s="62"/>
      <c r="G228" s="62"/>
      <c r="H228" s="47"/>
      <c r="I228" s="47"/>
    </row>
    <row r="229" spans="6:9" ht="13">
      <c r="F229" s="62"/>
      <c r="G229" s="62"/>
      <c r="H229" s="47"/>
      <c r="I229" s="47"/>
    </row>
    <row r="230" spans="6:9" ht="13">
      <c r="F230" s="62"/>
      <c r="G230" s="62"/>
      <c r="H230" s="47"/>
      <c r="I230" s="47"/>
    </row>
    <row r="231" spans="6:9" ht="13">
      <c r="F231" s="62"/>
      <c r="G231" s="62"/>
      <c r="H231" s="47"/>
      <c r="I231" s="47"/>
    </row>
    <row r="232" spans="6:9" ht="13">
      <c r="F232" s="62"/>
      <c r="G232" s="62"/>
      <c r="H232" s="47"/>
      <c r="I232" s="47"/>
    </row>
    <row r="233" spans="6:9" ht="13">
      <c r="F233" s="62"/>
      <c r="G233" s="62"/>
      <c r="H233" s="47"/>
      <c r="I233" s="47"/>
    </row>
    <row r="234" spans="6:9" ht="13">
      <c r="F234" s="62"/>
      <c r="G234" s="62"/>
      <c r="H234" s="47"/>
      <c r="I234" s="47"/>
    </row>
    <row r="235" spans="6:9" ht="13">
      <c r="F235" s="62"/>
      <c r="G235" s="62"/>
      <c r="H235" s="47"/>
      <c r="I235" s="47"/>
    </row>
    <row r="236" spans="6:9" ht="13">
      <c r="F236" s="62"/>
      <c r="G236" s="62"/>
      <c r="H236" s="47"/>
      <c r="I236" s="47"/>
    </row>
    <row r="237" spans="6:9" ht="13">
      <c r="F237" s="62"/>
      <c r="G237" s="62"/>
      <c r="H237" s="47"/>
      <c r="I237" s="47"/>
    </row>
    <row r="238" spans="6:9" ht="13">
      <c r="F238" s="62"/>
      <c r="G238" s="62"/>
      <c r="H238" s="47"/>
      <c r="I238" s="47"/>
    </row>
    <row r="239" spans="6:9" ht="13">
      <c r="F239" s="62"/>
      <c r="G239" s="62"/>
      <c r="H239" s="47"/>
      <c r="I239" s="47"/>
    </row>
    <row r="240" spans="6:9" ht="13">
      <c r="F240" s="62"/>
      <c r="G240" s="62"/>
      <c r="H240" s="47"/>
      <c r="I240" s="47"/>
    </row>
    <row r="241" spans="6:9" ht="13">
      <c r="F241" s="62"/>
      <c r="G241" s="62"/>
      <c r="H241" s="47"/>
      <c r="I241" s="47"/>
    </row>
    <row r="242" spans="6:9" ht="13">
      <c r="F242" s="62"/>
      <c r="G242" s="62"/>
      <c r="H242" s="47"/>
      <c r="I242" s="47"/>
    </row>
    <row r="243" spans="6:9" ht="13">
      <c r="F243" s="62"/>
      <c r="G243" s="62"/>
      <c r="H243" s="47"/>
      <c r="I243" s="47"/>
    </row>
    <row r="244" spans="6:9" ht="13">
      <c r="F244" s="62"/>
      <c r="G244" s="62"/>
      <c r="H244" s="47"/>
      <c r="I244" s="47"/>
    </row>
    <row r="245" spans="6:9" ht="13">
      <c r="F245" s="62"/>
      <c r="G245" s="62"/>
      <c r="H245" s="47"/>
      <c r="I245" s="47"/>
    </row>
    <row r="246" spans="6:9" ht="13">
      <c r="F246" s="62"/>
      <c r="G246" s="62"/>
      <c r="H246" s="47"/>
      <c r="I246" s="47"/>
    </row>
    <row r="247" spans="6:9" ht="13">
      <c r="F247" s="62"/>
      <c r="G247" s="62"/>
      <c r="H247" s="47"/>
      <c r="I247" s="47"/>
    </row>
    <row r="248" spans="6:9" ht="13">
      <c r="F248" s="62"/>
      <c r="G248" s="62"/>
      <c r="H248" s="47"/>
      <c r="I248" s="47"/>
    </row>
    <row r="249" spans="6:9" ht="13">
      <c r="F249" s="62"/>
      <c r="G249" s="62"/>
      <c r="H249" s="47"/>
      <c r="I249" s="47"/>
    </row>
    <row r="250" spans="6:9" ht="13">
      <c r="F250" s="62"/>
      <c r="G250" s="62"/>
      <c r="H250" s="47"/>
      <c r="I250" s="47"/>
    </row>
    <row r="251" spans="6:9" ht="13">
      <c r="F251" s="62"/>
      <c r="G251" s="62"/>
      <c r="H251" s="47"/>
      <c r="I251" s="47"/>
    </row>
    <row r="252" spans="6:9" ht="13">
      <c r="F252" s="62"/>
      <c r="G252" s="62"/>
      <c r="H252" s="47"/>
      <c r="I252" s="47"/>
    </row>
    <row r="253" spans="6:9" ht="13">
      <c r="F253" s="62"/>
      <c r="G253" s="62"/>
      <c r="H253" s="47"/>
      <c r="I253" s="47"/>
    </row>
    <row r="254" spans="6:9" ht="13">
      <c r="F254" s="62"/>
      <c r="G254" s="62"/>
      <c r="H254" s="47"/>
      <c r="I254" s="47"/>
    </row>
    <row r="255" spans="6:9" ht="13">
      <c r="F255" s="62"/>
      <c r="G255" s="62"/>
      <c r="H255" s="47"/>
      <c r="I255" s="47"/>
    </row>
    <row r="256" spans="6:9" ht="13">
      <c r="F256" s="62"/>
      <c r="G256" s="62"/>
      <c r="H256" s="47"/>
      <c r="I256" s="47"/>
    </row>
    <row r="257" spans="6:9" ht="13">
      <c r="F257" s="62"/>
      <c r="G257" s="62"/>
      <c r="H257" s="47"/>
      <c r="I257" s="47"/>
    </row>
    <row r="258" spans="6:9" ht="13">
      <c r="F258" s="62"/>
      <c r="G258" s="62"/>
      <c r="H258" s="47"/>
      <c r="I258" s="47"/>
    </row>
    <row r="259" spans="6:9" ht="13">
      <c r="F259" s="62"/>
      <c r="G259" s="62"/>
      <c r="H259" s="47"/>
      <c r="I259" s="47"/>
    </row>
    <row r="260" spans="6:9" ht="13">
      <c r="F260" s="62"/>
      <c r="G260" s="62"/>
      <c r="H260" s="47"/>
      <c r="I260" s="47"/>
    </row>
    <row r="261" spans="6:9" ht="13">
      <c r="F261" s="62"/>
      <c r="G261" s="62"/>
      <c r="H261" s="47"/>
      <c r="I261" s="47"/>
    </row>
    <row r="262" spans="6:9" ht="13">
      <c r="F262" s="62"/>
      <c r="G262" s="62"/>
      <c r="H262" s="47"/>
      <c r="I262" s="47"/>
    </row>
    <row r="263" spans="6:9" ht="13">
      <c r="F263" s="62"/>
      <c r="G263" s="62"/>
      <c r="H263" s="47"/>
      <c r="I263" s="47"/>
    </row>
    <row r="264" spans="6:9" ht="13">
      <c r="F264" s="62"/>
      <c r="G264" s="62"/>
      <c r="H264" s="47"/>
      <c r="I264" s="47"/>
    </row>
    <row r="265" spans="6:9" ht="13">
      <c r="F265" s="62"/>
      <c r="G265" s="62"/>
      <c r="H265" s="47"/>
      <c r="I265" s="47"/>
    </row>
    <row r="266" spans="6:9" ht="13">
      <c r="F266" s="62"/>
      <c r="G266" s="62"/>
      <c r="H266" s="47"/>
      <c r="I266" s="47"/>
    </row>
    <row r="267" spans="6:9" ht="13">
      <c r="F267" s="62"/>
      <c r="G267" s="62"/>
      <c r="H267" s="47"/>
      <c r="I267" s="47"/>
    </row>
    <row r="268" spans="6:9" ht="13">
      <c r="F268" s="62"/>
      <c r="G268" s="62"/>
      <c r="H268" s="47"/>
      <c r="I268" s="47"/>
    </row>
    <row r="269" spans="6:9" ht="13">
      <c r="F269" s="62"/>
      <c r="G269" s="62"/>
      <c r="H269" s="47"/>
      <c r="I269" s="47"/>
    </row>
    <row r="270" spans="6:9" ht="13">
      <c r="F270" s="62"/>
      <c r="G270" s="62"/>
      <c r="H270" s="47"/>
      <c r="I270" s="47"/>
    </row>
    <row r="271" spans="6:9" ht="13">
      <c r="F271" s="62"/>
      <c r="G271" s="62"/>
      <c r="H271" s="47"/>
      <c r="I271" s="47"/>
    </row>
    <row r="272" spans="6:9" ht="13">
      <c r="F272" s="62"/>
      <c r="G272" s="62"/>
      <c r="H272" s="47"/>
      <c r="I272" s="47"/>
    </row>
    <row r="273" spans="6:9" ht="13">
      <c r="F273" s="62"/>
      <c r="G273" s="62"/>
      <c r="H273" s="47"/>
      <c r="I273" s="47"/>
    </row>
    <row r="274" spans="6:9" ht="13">
      <c r="F274" s="62"/>
      <c r="G274" s="62"/>
      <c r="H274" s="47"/>
      <c r="I274" s="47"/>
    </row>
    <row r="275" spans="6:9" ht="13">
      <c r="F275" s="62"/>
      <c r="G275" s="62"/>
      <c r="H275" s="47"/>
      <c r="I275" s="47"/>
    </row>
    <row r="276" spans="6:9" ht="13">
      <c r="F276" s="62"/>
      <c r="G276" s="62"/>
      <c r="H276" s="47"/>
      <c r="I276" s="47"/>
    </row>
    <row r="277" spans="6:9" ht="13">
      <c r="F277" s="62"/>
      <c r="G277" s="62"/>
      <c r="H277" s="47"/>
      <c r="I277" s="47"/>
    </row>
    <row r="278" spans="6:9" ht="13">
      <c r="F278" s="62"/>
      <c r="G278" s="62"/>
      <c r="H278" s="47"/>
      <c r="I278" s="47"/>
    </row>
    <row r="279" spans="6:9" ht="13">
      <c r="F279" s="62"/>
      <c r="G279" s="62"/>
      <c r="H279" s="47"/>
      <c r="I279" s="47"/>
    </row>
    <row r="280" spans="6:9" ht="13">
      <c r="F280" s="62"/>
      <c r="G280" s="62"/>
      <c r="H280" s="47"/>
      <c r="I280" s="47"/>
    </row>
    <row r="281" spans="6:9" ht="13">
      <c r="F281" s="62"/>
      <c r="G281" s="62"/>
      <c r="H281" s="47"/>
      <c r="I281" s="47"/>
    </row>
    <row r="282" spans="6:9" ht="13">
      <c r="F282" s="62"/>
      <c r="G282" s="62"/>
      <c r="H282" s="47"/>
      <c r="I282" s="47"/>
    </row>
    <row r="283" spans="6:9" ht="13">
      <c r="F283" s="62"/>
      <c r="G283" s="62"/>
      <c r="H283" s="47"/>
      <c r="I283" s="47"/>
    </row>
    <row r="284" spans="6:9" ht="13">
      <c r="F284" s="62"/>
      <c r="G284" s="62"/>
      <c r="H284" s="47"/>
      <c r="I284" s="47"/>
    </row>
    <row r="285" spans="6:9" ht="13">
      <c r="F285" s="62"/>
      <c r="G285" s="62"/>
      <c r="H285" s="47"/>
      <c r="I285" s="47"/>
    </row>
    <row r="286" spans="6:9" ht="13">
      <c r="F286" s="62"/>
      <c r="G286" s="62"/>
      <c r="H286" s="47"/>
      <c r="I286" s="47"/>
    </row>
    <row r="287" spans="6:9" ht="13">
      <c r="F287" s="62"/>
      <c r="G287" s="62"/>
      <c r="H287" s="47"/>
      <c r="I287" s="47"/>
    </row>
    <row r="288" spans="6:9" ht="13">
      <c r="F288" s="62"/>
      <c r="G288" s="62"/>
      <c r="H288" s="47"/>
      <c r="I288" s="47"/>
    </row>
    <row r="289" spans="6:9" ht="13">
      <c r="F289" s="62"/>
      <c r="G289" s="62"/>
      <c r="H289" s="47"/>
      <c r="I289" s="47"/>
    </row>
    <row r="290" spans="6:9" ht="13">
      <c r="F290" s="62"/>
      <c r="G290" s="62"/>
      <c r="H290" s="47"/>
      <c r="I290" s="47"/>
    </row>
    <row r="291" spans="6:9" ht="13">
      <c r="F291" s="62"/>
      <c r="G291" s="62"/>
      <c r="H291" s="47"/>
      <c r="I291" s="47"/>
    </row>
    <row r="292" spans="6:9" ht="13">
      <c r="F292" s="62"/>
      <c r="G292" s="62"/>
      <c r="H292" s="47"/>
      <c r="I292" s="47"/>
    </row>
    <row r="293" spans="6:9" ht="13">
      <c r="F293" s="62"/>
      <c r="G293" s="62"/>
      <c r="H293" s="47"/>
      <c r="I293" s="47"/>
    </row>
    <row r="294" spans="6:9" ht="13">
      <c r="F294" s="62"/>
      <c r="G294" s="62"/>
      <c r="H294" s="47"/>
      <c r="I294" s="47"/>
    </row>
    <row r="295" spans="6:9" ht="13">
      <c r="F295" s="62"/>
      <c r="G295" s="62"/>
      <c r="H295" s="47"/>
      <c r="I295" s="47"/>
    </row>
    <row r="296" spans="6:9" ht="13">
      <c r="F296" s="62"/>
      <c r="G296" s="62"/>
      <c r="H296" s="47"/>
      <c r="I296" s="47"/>
    </row>
    <row r="297" spans="6:9" ht="13">
      <c r="F297" s="62"/>
      <c r="G297" s="62"/>
      <c r="H297" s="47"/>
      <c r="I297" s="47"/>
    </row>
    <row r="298" spans="6:9" ht="13">
      <c r="F298" s="62"/>
      <c r="G298" s="62"/>
      <c r="H298" s="47"/>
      <c r="I298" s="47"/>
    </row>
    <row r="299" spans="6:9" ht="13">
      <c r="F299" s="62"/>
      <c r="G299" s="62"/>
      <c r="H299" s="47"/>
      <c r="I299" s="47"/>
    </row>
    <row r="300" spans="6:9" ht="13">
      <c r="F300" s="62"/>
      <c r="G300" s="62"/>
      <c r="H300" s="47"/>
      <c r="I300" s="47"/>
    </row>
    <row r="301" spans="6:9" ht="13">
      <c r="F301" s="62"/>
      <c r="G301" s="62"/>
      <c r="H301" s="47"/>
      <c r="I301" s="47"/>
    </row>
    <row r="302" spans="6:9" ht="13">
      <c r="F302" s="62"/>
      <c r="G302" s="62"/>
      <c r="H302" s="47"/>
      <c r="I302" s="47"/>
    </row>
    <row r="303" spans="6:9" ht="13">
      <c r="F303" s="62"/>
      <c r="G303" s="62"/>
      <c r="H303" s="47"/>
      <c r="I303" s="47"/>
    </row>
    <row r="304" spans="6:9" ht="13">
      <c r="F304" s="62"/>
      <c r="G304" s="62"/>
      <c r="H304" s="47"/>
      <c r="I304" s="47"/>
    </row>
    <row r="305" spans="6:9" ht="13">
      <c r="F305" s="62"/>
      <c r="G305" s="62"/>
      <c r="H305" s="47"/>
      <c r="I305" s="47"/>
    </row>
    <row r="306" spans="6:9" ht="13">
      <c r="F306" s="62"/>
      <c r="G306" s="62"/>
      <c r="H306" s="47"/>
      <c r="I306" s="47"/>
    </row>
    <row r="307" spans="6:9" ht="13">
      <c r="F307" s="62"/>
      <c r="G307" s="62"/>
      <c r="H307" s="47"/>
      <c r="I307" s="47"/>
    </row>
    <row r="308" spans="6:9" ht="13">
      <c r="F308" s="62"/>
      <c r="G308" s="62"/>
      <c r="H308" s="47"/>
      <c r="I308" s="47"/>
    </row>
    <row r="309" spans="6:9" ht="13">
      <c r="F309" s="62"/>
      <c r="G309" s="62"/>
      <c r="H309" s="47"/>
      <c r="I309" s="47"/>
    </row>
    <row r="310" spans="6:9" ht="13">
      <c r="F310" s="62"/>
      <c r="G310" s="62"/>
      <c r="H310" s="47"/>
      <c r="I310" s="47"/>
    </row>
    <row r="311" spans="6:9" ht="13">
      <c r="F311" s="62"/>
      <c r="G311" s="62"/>
      <c r="H311" s="47"/>
      <c r="I311" s="47"/>
    </row>
    <row r="312" spans="6:9" ht="13">
      <c r="F312" s="62"/>
      <c r="G312" s="62"/>
      <c r="H312" s="47"/>
      <c r="I312" s="47"/>
    </row>
    <row r="313" spans="6:9" ht="13">
      <c r="F313" s="62"/>
      <c r="G313" s="62"/>
      <c r="H313" s="47"/>
      <c r="I313" s="47"/>
    </row>
    <row r="314" spans="6:9" ht="13">
      <c r="F314" s="62"/>
      <c r="G314" s="62"/>
      <c r="H314" s="47"/>
      <c r="I314" s="47"/>
    </row>
    <row r="315" spans="6:9" ht="13">
      <c r="F315" s="62"/>
      <c r="G315" s="62"/>
      <c r="H315" s="47"/>
      <c r="I315" s="47"/>
    </row>
    <row r="316" spans="6:9" ht="13">
      <c r="F316" s="62"/>
      <c r="G316" s="62"/>
      <c r="H316" s="47"/>
      <c r="I316" s="47"/>
    </row>
    <row r="317" spans="6:9" ht="13">
      <c r="F317" s="62"/>
      <c r="G317" s="62"/>
      <c r="H317" s="47"/>
      <c r="I317" s="47"/>
    </row>
    <row r="318" spans="6:9" ht="13">
      <c r="F318" s="62"/>
      <c r="G318" s="62"/>
      <c r="H318" s="47"/>
      <c r="I318" s="47"/>
    </row>
    <row r="319" spans="6:9" ht="13">
      <c r="F319" s="62"/>
      <c r="G319" s="62"/>
      <c r="H319" s="47"/>
      <c r="I319" s="47"/>
    </row>
    <row r="320" spans="6:9" ht="13">
      <c r="F320" s="62"/>
      <c r="G320" s="62"/>
      <c r="H320" s="47"/>
      <c r="I320" s="47"/>
    </row>
    <row r="321" spans="6:9" ht="13">
      <c r="F321" s="62"/>
      <c r="G321" s="62"/>
      <c r="H321" s="47"/>
      <c r="I321" s="47"/>
    </row>
    <row r="322" spans="6:9" ht="13">
      <c r="F322" s="62"/>
      <c r="G322" s="62"/>
      <c r="H322" s="47"/>
      <c r="I322" s="47"/>
    </row>
    <row r="323" spans="6:9" ht="13">
      <c r="F323" s="62"/>
      <c r="G323" s="62"/>
      <c r="H323" s="47"/>
      <c r="I323" s="47"/>
    </row>
    <row r="324" spans="6:9" ht="13">
      <c r="F324" s="62"/>
      <c r="G324" s="62"/>
      <c r="H324" s="47"/>
      <c r="I324" s="47"/>
    </row>
    <row r="325" spans="6:9" ht="13">
      <c r="F325" s="62"/>
      <c r="G325" s="62"/>
      <c r="H325" s="47"/>
      <c r="I325" s="47"/>
    </row>
    <row r="326" spans="6:9" ht="13">
      <c r="F326" s="62"/>
      <c r="G326" s="62"/>
      <c r="H326" s="47"/>
      <c r="I326" s="47"/>
    </row>
    <row r="327" spans="6:9" ht="13">
      <c r="F327" s="62"/>
      <c r="G327" s="62"/>
      <c r="H327" s="47"/>
      <c r="I327" s="47"/>
    </row>
    <row r="328" spans="6:9" ht="13">
      <c r="F328" s="62"/>
      <c r="G328" s="62"/>
      <c r="H328" s="47"/>
      <c r="I328" s="47"/>
    </row>
    <row r="329" spans="6:9" ht="13">
      <c r="F329" s="62"/>
      <c r="G329" s="62"/>
      <c r="H329" s="47"/>
      <c r="I329" s="47"/>
    </row>
    <row r="330" spans="6:9" ht="13">
      <c r="F330" s="62"/>
      <c r="G330" s="62"/>
      <c r="H330" s="47"/>
      <c r="I330" s="47"/>
    </row>
    <row r="331" spans="6:9" ht="13">
      <c r="F331" s="62"/>
      <c r="G331" s="62"/>
      <c r="H331" s="47"/>
      <c r="I331" s="47"/>
    </row>
    <row r="332" spans="6:9" ht="13">
      <c r="F332" s="62"/>
      <c r="G332" s="62"/>
      <c r="H332" s="47"/>
      <c r="I332" s="47"/>
    </row>
    <row r="333" spans="6:9" ht="13">
      <c r="F333" s="62"/>
      <c r="G333" s="62"/>
      <c r="H333" s="47"/>
      <c r="I333" s="47"/>
    </row>
    <row r="334" spans="6:9" ht="13">
      <c r="F334" s="62"/>
      <c r="G334" s="62"/>
      <c r="H334" s="47"/>
      <c r="I334" s="47"/>
    </row>
    <row r="335" spans="6:9" ht="13">
      <c r="F335" s="62"/>
      <c r="G335" s="62"/>
      <c r="H335" s="47"/>
      <c r="I335" s="47"/>
    </row>
    <row r="336" spans="6:9" ht="13">
      <c r="F336" s="62"/>
      <c r="G336" s="62"/>
      <c r="H336" s="47"/>
      <c r="I336" s="47"/>
    </row>
    <row r="337" spans="6:9" ht="13">
      <c r="F337" s="62"/>
      <c r="G337" s="62"/>
      <c r="H337" s="47"/>
      <c r="I337" s="47"/>
    </row>
    <row r="338" spans="6:9" ht="13">
      <c r="F338" s="62"/>
      <c r="G338" s="62"/>
      <c r="H338" s="47"/>
      <c r="I338" s="47"/>
    </row>
    <row r="339" spans="6:9" ht="13">
      <c r="F339" s="62"/>
      <c r="G339" s="62"/>
      <c r="H339" s="47"/>
      <c r="I339" s="47"/>
    </row>
    <row r="340" spans="6:9" ht="13">
      <c r="F340" s="62"/>
      <c r="G340" s="62"/>
      <c r="H340" s="47"/>
      <c r="I340" s="47"/>
    </row>
    <row r="341" spans="6:9" ht="13">
      <c r="F341" s="62"/>
      <c r="G341" s="62"/>
      <c r="H341" s="47"/>
      <c r="I341" s="47"/>
    </row>
    <row r="342" spans="6:9" ht="13">
      <c r="F342" s="62"/>
      <c r="G342" s="62"/>
      <c r="H342" s="47"/>
      <c r="I342" s="47"/>
    </row>
    <row r="343" spans="6:9" ht="13">
      <c r="F343" s="62"/>
      <c r="G343" s="62"/>
      <c r="H343" s="47"/>
      <c r="I343" s="47"/>
    </row>
    <row r="344" spans="6:9" ht="13">
      <c r="F344" s="62"/>
      <c r="G344" s="62"/>
      <c r="H344" s="47"/>
      <c r="I344" s="47"/>
    </row>
    <row r="345" spans="6:9" ht="13">
      <c r="F345" s="62"/>
      <c r="G345" s="62"/>
      <c r="H345" s="47"/>
      <c r="I345" s="47"/>
    </row>
    <row r="346" spans="6:9" ht="13">
      <c r="F346" s="62"/>
      <c r="G346" s="62"/>
      <c r="H346" s="47"/>
      <c r="I346" s="47"/>
    </row>
    <row r="347" spans="6:9" ht="13">
      <c r="F347" s="62"/>
      <c r="G347" s="62"/>
      <c r="H347" s="47"/>
      <c r="I347" s="47"/>
    </row>
    <row r="348" spans="6:9" ht="13">
      <c r="F348" s="62"/>
      <c r="G348" s="62"/>
      <c r="H348" s="47"/>
      <c r="I348" s="47"/>
    </row>
    <row r="349" spans="6:9" ht="13">
      <c r="F349" s="62"/>
      <c r="G349" s="62"/>
      <c r="H349" s="47"/>
      <c r="I349" s="47"/>
    </row>
    <row r="350" spans="6:9" ht="13">
      <c r="F350" s="62"/>
      <c r="G350" s="62"/>
      <c r="H350" s="47"/>
      <c r="I350" s="47"/>
    </row>
    <row r="351" spans="6:9" ht="13">
      <c r="F351" s="62"/>
      <c r="G351" s="62"/>
      <c r="H351" s="47"/>
      <c r="I351" s="47"/>
    </row>
    <row r="352" spans="6:9" ht="13">
      <c r="F352" s="62"/>
      <c r="G352" s="62"/>
      <c r="H352" s="47"/>
      <c r="I352" s="47"/>
    </row>
    <row r="353" spans="6:9" ht="13">
      <c r="F353" s="62"/>
      <c r="G353" s="62"/>
      <c r="H353" s="47"/>
      <c r="I353" s="47"/>
    </row>
    <row r="354" spans="6:9" ht="13">
      <c r="F354" s="62"/>
      <c r="G354" s="62"/>
      <c r="H354" s="47"/>
      <c r="I354" s="47"/>
    </row>
    <row r="355" spans="6:9" ht="13">
      <c r="F355" s="62"/>
      <c r="G355" s="62"/>
      <c r="H355" s="47"/>
      <c r="I355" s="47"/>
    </row>
    <row r="356" spans="6:9" ht="13">
      <c r="F356" s="62"/>
      <c r="G356" s="62"/>
      <c r="H356" s="47"/>
      <c r="I356" s="47"/>
    </row>
    <row r="357" spans="6:9" ht="13">
      <c r="F357" s="62"/>
      <c r="G357" s="62"/>
      <c r="H357" s="47"/>
      <c r="I357" s="47"/>
    </row>
    <row r="358" spans="6:9" ht="13">
      <c r="F358" s="62"/>
      <c r="G358" s="62"/>
      <c r="H358" s="47"/>
      <c r="I358" s="47"/>
    </row>
    <row r="359" spans="6:9" ht="13">
      <c r="F359" s="62"/>
      <c r="G359" s="62"/>
      <c r="H359" s="47"/>
      <c r="I359" s="47"/>
    </row>
    <row r="360" spans="6:9" ht="13">
      <c r="F360" s="62"/>
      <c r="G360" s="62"/>
      <c r="H360" s="47"/>
      <c r="I360" s="47"/>
    </row>
    <row r="361" spans="6:9" ht="13">
      <c r="F361" s="62"/>
      <c r="G361" s="62"/>
      <c r="H361" s="47"/>
      <c r="I361" s="47"/>
    </row>
    <row r="362" spans="6:9" ht="13">
      <c r="F362" s="62"/>
      <c r="G362" s="62"/>
      <c r="H362" s="47"/>
      <c r="I362" s="47"/>
    </row>
    <row r="363" spans="6:9" ht="13">
      <c r="F363" s="62"/>
      <c r="G363" s="62"/>
      <c r="H363" s="47"/>
      <c r="I363" s="47"/>
    </row>
    <row r="364" spans="6:9" ht="13">
      <c r="F364" s="62"/>
      <c r="G364" s="62"/>
      <c r="H364" s="47"/>
      <c r="I364" s="47"/>
    </row>
    <row r="365" spans="6:9" ht="13">
      <c r="F365" s="62"/>
      <c r="G365" s="62"/>
      <c r="H365" s="47"/>
      <c r="I365" s="47"/>
    </row>
    <row r="366" spans="6:9" ht="13">
      <c r="F366" s="62"/>
      <c r="G366" s="62"/>
      <c r="H366" s="47"/>
      <c r="I366" s="47"/>
    </row>
    <row r="367" spans="6:9" ht="13">
      <c r="F367" s="62"/>
      <c r="G367" s="62"/>
      <c r="H367" s="47"/>
      <c r="I367" s="47"/>
    </row>
    <row r="368" spans="6:9" ht="13">
      <c r="F368" s="62"/>
      <c r="G368" s="62"/>
      <c r="H368" s="47"/>
      <c r="I368" s="47"/>
    </row>
    <row r="369" spans="6:9" ht="13">
      <c r="F369" s="62"/>
      <c r="G369" s="62"/>
      <c r="H369" s="47"/>
      <c r="I369" s="47"/>
    </row>
    <row r="370" spans="6:9" ht="13">
      <c r="F370" s="62"/>
      <c r="G370" s="62"/>
      <c r="H370" s="47"/>
      <c r="I370" s="47"/>
    </row>
    <row r="371" spans="6:9" ht="13">
      <c r="F371" s="62"/>
      <c r="G371" s="62"/>
      <c r="H371" s="47"/>
      <c r="I371" s="47"/>
    </row>
    <row r="372" spans="6:9" ht="13">
      <c r="F372" s="62"/>
      <c r="G372" s="62"/>
      <c r="H372" s="47"/>
      <c r="I372" s="47"/>
    </row>
    <row r="373" spans="6:9" ht="13">
      <c r="F373" s="62"/>
      <c r="G373" s="62"/>
      <c r="H373" s="47"/>
      <c r="I373" s="47"/>
    </row>
    <row r="374" spans="6:9" ht="13">
      <c r="F374" s="62"/>
      <c r="G374" s="62"/>
      <c r="H374" s="47"/>
      <c r="I374" s="47"/>
    </row>
    <row r="375" spans="6:9" ht="13">
      <c r="F375" s="62"/>
      <c r="G375" s="62"/>
      <c r="H375" s="47"/>
      <c r="I375" s="47"/>
    </row>
    <row r="376" spans="6:9" ht="13">
      <c r="F376" s="62"/>
      <c r="G376" s="62"/>
      <c r="H376" s="47"/>
      <c r="I376" s="47"/>
    </row>
    <row r="377" spans="6:9" ht="13">
      <c r="F377" s="62"/>
      <c r="G377" s="62"/>
      <c r="H377" s="47"/>
      <c r="I377" s="47"/>
    </row>
    <row r="378" spans="6:9" ht="13">
      <c r="F378" s="62"/>
      <c r="G378" s="62"/>
      <c r="H378" s="47"/>
      <c r="I378" s="47"/>
    </row>
    <row r="379" spans="6:9" ht="13">
      <c r="F379" s="62"/>
      <c r="G379" s="62"/>
      <c r="H379" s="47"/>
      <c r="I379" s="47"/>
    </row>
    <row r="380" spans="6:9" ht="13">
      <c r="F380" s="62"/>
      <c r="G380" s="62"/>
      <c r="H380" s="47"/>
      <c r="I380" s="47"/>
    </row>
    <row r="381" spans="6:9" ht="13">
      <c r="F381" s="62"/>
      <c r="G381" s="62"/>
      <c r="H381" s="47"/>
      <c r="I381" s="47"/>
    </row>
    <row r="382" spans="6:9" ht="13">
      <c r="F382" s="62"/>
      <c r="G382" s="62"/>
      <c r="H382" s="47"/>
      <c r="I382" s="47"/>
    </row>
    <row r="383" spans="6:9" ht="13">
      <c r="F383" s="62"/>
      <c r="G383" s="62"/>
      <c r="H383" s="47"/>
      <c r="I383" s="47"/>
    </row>
    <row r="384" spans="6:9" ht="13">
      <c r="F384" s="62"/>
      <c r="G384" s="62"/>
      <c r="H384" s="47"/>
      <c r="I384" s="47"/>
    </row>
    <row r="385" spans="6:9" ht="13">
      <c r="F385" s="62"/>
      <c r="G385" s="62"/>
      <c r="H385" s="47"/>
      <c r="I385" s="47"/>
    </row>
    <row r="386" spans="6:9" ht="13">
      <c r="F386" s="62"/>
      <c r="G386" s="62"/>
      <c r="H386" s="47"/>
      <c r="I386" s="47"/>
    </row>
    <row r="387" spans="6:9" ht="13">
      <c r="F387" s="62"/>
      <c r="G387" s="62"/>
      <c r="H387" s="47"/>
      <c r="I387" s="47"/>
    </row>
    <row r="388" spans="6:9" ht="13">
      <c r="F388" s="62"/>
      <c r="G388" s="62"/>
      <c r="H388" s="47"/>
      <c r="I388" s="47"/>
    </row>
    <row r="389" spans="6:9" ht="13">
      <c r="F389" s="62"/>
      <c r="G389" s="62"/>
      <c r="H389" s="47"/>
      <c r="I389" s="47"/>
    </row>
    <row r="390" spans="6:9" ht="13">
      <c r="F390" s="62"/>
      <c r="G390" s="62"/>
      <c r="H390" s="47"/>
      <c r="I390" s="47"/>
    </row>
    <row r="391" spans="6:9" ht="13">
      <c r="F391" s="62"/>
      <c r="G391" s="62"/>
      <c r="H391" s="47"/>
      <c r="I391" s="47"/>
    </row>
    <row r="392" spans="6:9" ht="13">
      <c r="F392" s="62"/>
      <c r="G392" s="62"/>
      <c r="H392" s="47"/>
      <c r="I392" s="47"/>
    </row>
    <row r="393" spans="6:9" ht="13">
      <c r="F393" s="62"/>
      <c r="G393" s="62"/>
      <c r="H393" s="47"/>
      <c r="I393" s="47"/>
    </row>
    <row r="394" spans="6:9" ht="13">
      <c r="F394" s="62"/>
      <c r="G394" s="62"/>
      <c r="H394" s="47"/>
      <c r="I394" s="47"/>
    </row>
    <row r="395" spans="6:9" ht="13">
      <c r="F395" s="62"/>
      <c r="G395" s="62"/>
      <c r="H395" s="47"/>
      <c r="I395" s="47"/>
    </row>
    <row r="396" spans="6:9" ht="13">
      <c r="F396" s="62"/>
      <c r="G396" s="62"/>
      <c r="H396" s="47"/>
      <c r="I396" s="47"/>
    </row>
    <row r="397" spans="6:9" ht="13">
      <c r="F397" s="62"/>
      <c r="G397" s="62"/>
      <c r="H397" s="47"/>
      <c r="I397" s="47"/>
    </row>
    <row r="398" spans="6:9" ht="13">
      <c r="F398" s="62"/>
      <c r="G398" s="62"/>
      <c r="H398" s="47"/>
      <c r="I398" s="47"/>
    </row>
    <row r="399" spans="6:9" ht="13">
      <c r="F399" s="62"/>
      <c r="G399" s="62"/>
      <c r="H399" s="47"/>
      <c r="I399" s="47"/>
    </row>
    <row r="400" spans="6:9" ht="13">
      <c r="F400" s="62"/>
      <c r="G400" s="62"/>
      <c r="H400" s="47"/>
      <c r="I400" s="47"/>
    </row>
    <row r="401" spans="6:9" ht="13">
      <c r="F401" s="62"/>
      <c r="G401" s="62"/>
      <c r="H401" s="47"/>
      <c r="I401" s="47"/>
    </row>
    <row r="402" spans="6:9" ht="13">
      <c r="F402" s="62"/>
      <c r="G402" s="62"/>
      <c r="H402" s="47"/>
      <c r="I402" s="47"/>
    </row>
    <row r="403" spans="6:9" ht="13">
      <c r="F403" s="62"/>
      <c r="G403" s="62"/>
      <c r="H403" s="47"/>
      <c r="I403" s="47"/>
    </row>
    <row r="404" spans="6:9" ht="13">
      <c r="F404" s="62"/>
      <c r="G404" s="62"/>
      <c r="H404" s="47"/>
      <c r="I404" s="47"/>
    </row>
    <row r="405" spans="6:9" ht="13">
      <c r="F405" s="62"/>
      <c r="G405" s="62"/>
      <c r="H405" s="47"/>
      <c r="I405" s="47"/>
    </row>
    <row r="406" spans="6:9" ht="13">
      <c r="F406" s="62"/>
      <c r="G406" s="62"/>
      <c r="H406" s="47"/>
      <c r="I406" s="47"/>
    </row>
    <row r="407" spans="6:9" ht="13">
      <c r="F407" s="62"/>
      <c r="G407" s="62"/>
      <c r="H407" s="47"/>
      <c r="I407" s="47"/>
    </row>
    <row r="408" spans="6:9" ht="13">
      <c r="F408" s="62"/>
      <c r="G408" s="62"/>
      <c r="H408" s="47"/>
      <c r="I408" s="47"/>
    </row>
    <row r="409" spans="6:9" ht="13">
      <c r="F409" s="62"/>
      <c r="G409" s="62"/>
      <c r="H409" s="47"/>
      <c r="I409" s="47"/>
    </row>
    <row r="410" spans="6:9" ht="13">
      <c r="F410" s="62"/>
      <c r="G410" s="62"/>
      <c r="H410" s="47"/>
      <c r="I410" s="47"/>
    </row>
    <row r="411" spans="6:9" ht="13">
      <c r="F411" s="62"/>
      <c r="G411" s="62"/>
      <c r="H411" s="47"/>
      <c r="I411" s="47"/>
    </row>
    <row r="412" spans="6:9" ht="13">
      <c r="F412" s="62"/>
      <c r="G412" s="62"/>
      <c r="H412" s="47"/>
      <c r="I412" s="47"/>
    </row>
    <row r="413" spans="6:9" ht="13">
      <c r="F413" s="62"/>
      <c r="G413" s="62"/>
      <c r="H413" s="47"/>
      <c r="I413" s="47"/>
    </row>
    <row r="414" spans="6:9" ht="13">
      <c r="F414" s="62"/>
      <c r="G414" s="62"/>
      <c r="H414" s="47"/>
      <c r="I414" s="47"/>
    </row>
    <row r="415" spans="6:9" ht="13">
      <c r="F415" s="62"/>
      <c r="G415" s="62"/>
      <c r="H415" s="47"/>
      <c r="I415" s="47"/>
    </row>
    <row r="416" spans="6:9" ht="13">
      <c r="F416" s="62"/>
      <c r="G416" s="62"/>
      <c r="H416" s="47"/>
      <c r="I416" s="47"/>
    </row>
    <row r="417" spans="6:9" ht="13">
      <c r="F417" s="62"/>
      <c r="G417" s="62"/>
      <c r="H417" s="47"/>
      <c r="I417" s="47"/>
    </row>
    <row r="418" spans="6:9" ht="13">
      <c r="F418" s="62"/>
      <c r="G418" s="62"/>
      <c r="H418" s="47"/>
      <c r="I418" s="47"/>
    </row>
    <row r="419" spans="6:9" ht="13">
      <c r="F419" s="62"/>
      <c r="G419" s="62"/>
      <c r="H419" s="47"/>
      <c r="I419" s="47"/>
    </row>
    <row r="420" spans="6:9" ht="13">
      <c r="F420" s="62"/>
      <c r="G420" s="62"/>
      <c r="H420" s="47"/>
      <c r="I420" s="47"/>
    </row>
    <row r="421" spans="6:9" ht="13">
      <c r="F421" s="62"/>
      <c r="G421" s="62"/>
      <c r="H421" s="47"/>
      <c r="I421" s="47"/>
    </row>
    <row r="422" spans="6:9" ht="13">
      <c r="F422" s="62"/>
      <c r="G422" s="62"/>
      <c r="H422" s="47"/>
      <c r="I422" s="47"/>
    </row>
    <row r="423" spans="6:9" ht="13">
      <c r="F423" s="62"/>
      <c r="G423" s="62"/>
      <c r="H423" s="47"/>
      <c r="I423" s="47"/>
    </row>
    <row r="424" spans="6:9" ht="13">
      <c r="F424" s="62"/>
      <c r="G424" s="62"/>
      <c r="H424" s="47"/>
      <c r="I424" s="47"/>
    </row>
    <row r="425" spans="6:9" ht="13">
      <c r="F425" s="62"/>
      <c r="G425" s="62"/>
      <c r="H425" s="47"/>
      <c r="I425" s="47"/>
    </row>
    <row r="426" spans="6:9" ht="13">
      <c r="F426" s="62"/>
      <c r="G426" s="62"/>
      <c r="H426" s="47"/>
      <c r="I426" s="47"/>
    </row>
    <row r="427" spans="6:9" ht="13">
      <c r="F427" s="62"/>
      <c r="G427" s="62"/>
      <c r="H427" s="47"/>
      <c r="I427" s="47"/>
    </row>
    <row r="428" spans="6:9" ht="13">
      <c r="F428" s="62"/>
      <c r="G428" s="62"/>
      <c r="H428" s="47"/>
      <c r="I428" s="47"/>
    </row>
    <row r="429" spans="6:9" ht="13">
      <c r="F429" s="62"/>
      <c r="G429" s="62"/>
      <c r="H429" s="47"/>
      <c r="I429" s="47"/>
    </row>
    <row r="430" spans="6:9" ht="13">
      <c r="F430" s="62"/>
      <c r="G430" s="62"/>
      <c r="H430" s="47"/>
      <c r="I430" s="47"/>
    </row>
    <row r="431" spans="6:9" ht="13">
      <c r="F431" s="62"/>
      <c r="G431" s="62"/>
      <c r="H431" s="47"/>
      <c r="I431" s="47"/>
    </row>
    <row r="432" spans="6:9" ht="13">
      <c r="F432" s="62"/>
      <c r="G432" s="62"/>
      <c r="H432" s="47"/>
      <c r="I432" s="47"/>
    </row>
    <row r="433" spans="6:9" ht="13">
      <c r="F433" s="62"/>
      <c r="G433" s="62"/>
      <c r="H433" s="47"/>
      <c r="I433" s="47"/>
    </row>
    <row r="434" spans="6:9" ht="13">
      <c r="F434" s="62"/>
      <c r="G434" s="62"/>
      <c r="H434" s="47"/>
      <c r="I434" s="47"/>
    </row>
    <row r="435" spans="6:9" ht="13">
      <c r="F435" s="62"/>
      <c r="G435" s="62"/>
      <c r="H435" s="47"/>
      <c r="I435" s="47"/>
    </row>
    <row r="436" spans="6:9" ht="13">
      <c r="F436" s="62"/>
      <c r="G436" s="62"/>
      <c r="H436" s="47"/>
      <c r="I436" s="47"/>
    </row>
    <row r="437" spans="6:9" ht="13">
      <c r="F437" s="62"/>
      <c r="G437" s="62"/>
      <c r="H437" s="47"/>
      <c r="I437" s="47"/>
    </row>
    <row r="438" spans="6:9" ht="13">
      <c r="F438" s="62"/>
      <c r="G438" s="62"/>
      <c r="H438" s="47"/>
      <c r="I438" s="47"/>
    </row>
    <row r="439" spans="6:9" ht="13">
      <c r="F439" s="62"/>
      <c r="G439" s="62"/>
      <c r="H439" s="47"/>
      <c r="I439" s="47"/>
    </row>
    <row r="440" spans="6:9" ht="13">
      <c r="F440" s="62"/>
      <c r="G440" s="62"/>
      <c r="H440" s="47"/>
      <c r="I440" s="47"/>
    </row>
    <row r="441" spans="6:9" ht="13">
      <c r="F441" s="62"/>
      <c r="G441" s="62"/>
      <c r="H441" s="47"/>
      <c r="I441" s="47"/>
    </row>
    <row r="442" spans="6:9" ht="13">
      <c r="F442" s="62"/>
      <c r="G442" s="62"/>
      <c r="H442" s="47"/>
      <c r="I442" s="47"/>
    </row>
    <row r="443" spans="6:9" ht="13">
      <c r="F443" s="62"/>
      <c r="G443" s="62"/>
      <c r="H443" s="47"/>
      <c r="I443" s="47"/>
    </row>
    <row r="444" spans="6:9" ht="13">
      <c r="F444" s="62"/>
      <c r="G444" s="62"/>
      <c r="H444" s="47"/>
      <c r="I444" s="47"/>
    </row>
    <row r="445" spans="6:9" ht="13">
      <c r="F445" s="62"/>
      <c r="G445" s="62"/>
      <c r="H445" s="47"/>
      <c r="I445" s="47"/>
    </row>
    <row r="446" spans="6:9" ht="13">
      <c r="F446" s="62"/>
      <c r="G446" s="62"/>
      <c r="H446" s="47"/>
      <c r="I446" s="47"/>
    </row>
    <row r="447" spans="6:9" ht="13">
      <c r="F447" s="62"/>
      <c r="G447" s="62"/>
      <c r="H447" s="47"/>
      <c r="I447" s="47"/>
    </row>
    <row r="448" spans="6:9" ht="13">
      <c r="F448" s="62"/>
      <c r="G448" s="62"/>
      <c r="H448" s="47"/>
      <c r="I448" s="47"/>
    </row>
    <row r="449" spans="6:9" ht="13">
      <c r="F449" s="62"/>
      <c r="G449" s="62"/>
      <c r="H449" s="47"/>
      <c r="I449" s="47"/>
    </row>
    <row r="450" spans="6:9" ht="13">
      <c r="F450" s="62"/>
      <c r="G450" s="62"/>
      <c r="H450" s="47"/>
      <c r="I450" s="47"/>
    </row>
    <row r="451" spans="6:9" ht="13">
      <c r="F451" s="62"/>
      <c r="G451" s="62"/>
      <c r="H451" s="47"/>
      <c r="I451" s="47"/>
    </row>
    <row r="452" spans="6:9" ht="13">
      <c r="F452" s="62"/>
      <c r="G452" s="62"/>
      <c r="H452" s="47"/>
      <c r="I452" s="47"/>
    </row>
    <row r="453" spans="6:9" ht="13">
      <c r="F453" s="62"/>
      <c r="G453" s="62"/>
      <c r="H453" s="47"/>
      <c r="I453" s="47"/>
    </row>
    <row r="454" spans="6:9" ht="13">
      <c r="F454" s="62"/>
      <c r="G454" s="62"/>
      <c r="H454" s="47"/>
      <c r="I454" s="47"/>
    </row>
    <row r="455" spans="6:9" ht="13">
      <c r="F455" s="62"/>
      <c r="G455" s="62"/>
      <c r="H455" s="47"/>
      <c r="I455" s="47"/>
    </row>
    <row r="456" spans="6:9" ht="13">
      <c r="F456" s="62"/>
      <c r="G456" s="62"/>
      <c r="H456" s="47"/>
      <c r="I456" s="47"/>
    </row>
    <row r="457" spans="6:9" ht="13">
      <c r="F457" s="62"/>
      <c r="G457" s="62"/>
      <c r="H457" s="47"/>
      <c r="I457" s="47"/>
    </row>
    <row r="458" spans="6:9" ht="13">
      <c r="F458" s="62"/>
      <c r="G458" s="62"/>
      <c r="H458" s="47"/>
      <c r="I458" s="47"/>
    </row>
    <row r="459" spans="6:9" ht="13">
      <c r="F459" s="62"/>
      <c r="G459" s="62"/>
      <c r="H459" s="47"/>
      <c r="I459" s="47"/>
    </row>
    <row r="460" spans="6:9" ht="13">
      <c r="F460" s="62"/>
      <c r="G460" s="62"/>
      <c r="H460" s="47"/>
      <c r="I460" s="47"/>
    </row>
    <row r="461" spans="6:9" ht="13">
      <c r="F461" s="62"/>
      <c r="G461" s="62"/>
      <c r="H461" s="47"/>
      <c r="I461" s="47"/>
    </row>
    <row r="462" spans="6:9" ht="13">
      <c r="F462" s="62"/>
      <c r="G462" s="62"/>
      <c r="H462" s="47"/>
      <c r="I462" s="47"/>
    </row>
    <row r="463" spans="6:9" ht="13">
      <c r="F463" s="62"/>
      <c r="G463" s="62"/>
      <c r="H463" s="47"/>
      <c r="I463" s="47"/>
    </row>
    <row r="464" spans="6:9" ht="13">
      <c r="F464" s="62"/>
      <c r="G464" s="62"/>
      <c r="H464" s="47"/>
      <c r="I464" s="47"/>
    </row>
    <row r="465" spans="6:9" ht="13">
      <c r="F465" s="62"/>
      <c r="G465" s="62"/>
      <c r="H465" s="47"/>
      <c r="I465" s="47"/>
    </row>
    <row r="466" spans="6:9" ht="13">
      <c r="F466" s="62"/>
      <c r="G466" s="62"/>
      <c r="H466" s="47"/>
      <c r="I466" s="47"/>
    </row>
    <row r="467" spans="6:9" ht="13">
      <c r="F467" s="62"/>
      <c r="G467" s="62"/>
      <c r="H467" s="47"/>
      <c r="I467" s="47"/>
    </row>
    <row r="468" spans="6:9" ht="13">
      <c r="F468" s="62"/>
      <c r="G468" s="62"/>
      <c r="H468" s="47"/>
      <c r="I468" s="47"/>
    </row>
    <row r="469" spans="6:9" ht="13">
      <c r="F469" s="62"/>
      <c r="G469" s="62"/>
      <c r="H469" s="47"/>
      <c r="I469" s="47"/>
    </row>
    <row r="470" spans="6:9" ht="13">
      <c r="F470" s="62"/>
      <c r="G470" s="62"/>
      <c r="H470" s="47"/>
      <c r="I470" s="47"/>
    </row>
    <row r="471" spans="6:9" ht="13">
      <c r="F471" s="62"/>
      <c r="G471" s="62"/>
      <c r="H471" s="47"/>
      <c r="I471" s="47"/>
    </row>
    <row r="472" spans="6:9" ht="13">
      <c r="F472" s="62"/>
      <c r="G472" s="62"/>
      <c r="H472" s="47"/>
      <c r="I472" s="47"/>
    </row>
    <row r="473" spans="6:9" ht="13">
      <c r="F473" s="62"/>
      <c r="G473" s="62"/>
      <c r="H473" s="47"/>
      <c r="I473" s="47"/>
    </row>
    <row r="474" spans="6:9" ht="13">
      <c r="F474" s="62"/>
      <c r="G474" s="62"/>
      <c r="H474" s="47"/>
      <c r="I474" s="47"/>
    </row>
    <row r="475" spans="6:9" ht="13">
      <c r="F475" s="62"/>
      <c r="G475" s="62"/>
      <c r="H475" s="47"/>
      <c r="I475" s="47"/>
    </row>
    <row r="476" spans="6:9" ht="13">
      <c r="F476" s="62"/>
      <c r="G476" s="62"/>
      <c r="H476" s="47"/>
      <c r="I476" s="47"/>
    </row>
    <row r="477" spans="6:9" ht="13">
      <c r="F477" s="62"/>
      <c r="G477" s="62"/>
      <c r="H477" s="47"/>
      <c r="I477" s="47"/>
    </row>
    <row r="478" spans="6:9" ht="13">
      <c r="F478" s="62"/>
      <c r="G478" s="62"/>
      <c r="H478" s="47"/>
      <c r="I478" s="47"/>
    </row>
    <row r="479" spans="6:9" ht="13">
      <c r="F479" s="62"/>
      <c r="G479" s="62"/>
      <c r="H479" s="47"/>
      <c r="I479" s="47"/>
    </row>
    <row r="480" spans="6:9" ht="13">
      <c r="F480" s="62"/>
      <c r="G480" s="62"/>
      <c r="H480" s="47"/>
      <c r="I480" s="47"/>
    </row>
    <row r="481" spans="6:9" ht="13">
      <c r="F481" s="62"/>
      <c r="G481" s="62"/>
      <c r="H481" s="47"/>
      <c r="I481" s="47"/>
    </row>
    <row r="482" spans="6:9" ht="13">
      <c r="F482" s="62"/>
      <c r="G482" s="62"/>
      <c r="H482" s="47"/>
      <c r="I482" s="47"/>
    </row>
    <row r="483" spans="6:9" ht="13">
      <c r="F483" s="62"/>
      <c r="G483" s="62"/>
      <c r="H483" s="47"/>
      <c r="I483" s="47"/>
    </row>
    <row r="484" spans="6:9" ht="13">
      <c r="F484" s="62"/>
      <c r="G484" s="62"/>
      <c r="H484" s="47"/>
      <c r="I484" s="47"/>
    </row>
    <row r="485" spans="6:9" ht="13">
      <c r="F485" s="62"/>
      <c r="G485" s="62"/>
      <c r="H485" s="47"/>
      <c r="I485" s="47"/>
    </row>
    <row r="486" spans="6:9" ht="13">
      <c r="F486" s="62"/>
      <c r="G486" s="62"/>
      <c r="H486" s="47"/>
      <c r="I486" s="47"/>
    </row>
    <row r="487" spans="6:9" ht="13">
      <c r="F487" s="62"/>
      <c r="G487" s="62"/>
      <c r="H487" s="47"/>
      <c r="I487" s="47"/>
    </row>
    <row r="488" spans="6:9" ht="13">
      <c r="F488" s="62"/>
      <c r="G488" s="62"/>
      <c r="H488" s="47"/>
      <c r="I488" s="47"/>
    </row>
    <row r="489" spans="6:9" ht="13">
      <c r="F489" s="62"/>
      <c r="G489" s="62"/>
      <c r="H489" s="47"/>
      <c r="I489" s="47"/>
    </row>
    <row r="490" spans="6:9" ht="13">
      <c r="F490" s="62"/>
      <c r="G490" s="62"/>
      <c r="H490" s="47"/>
      <c r="I490" s="47"/>
    </row>
    <row r="491" spans="6:9" ht="13">
      <c r="F491" s="62"/>
      <c r="G491" s="62"/>
      <c r="H491" s="47"/>
      <c r="I491" s="47"/>
    </row>
    <row r="492" spans="6:9" ht="13">
      <c r="F492" s="62"/>
      <c r="G492" s="62"/>
      <c r="H492" s="47"/>
      <c r="I492" s="47"/>
    </row>
    <row r="493" spans="6:9" ht="13">
      <c r="F493" s="62"/>
      <c r="G493" s="62"/>
      <c r="H493" s="47"/>
      <c r="I493" s="47"/>
    </row>
    <row r="494" spans="6:9" ht="13">
      <c r="F494" s="62"/>
      <c r="G494" s="62"/>
      <c r="H494" s="47"/>
      <c r="I494" s="47"/>
    </row>
    <row r="495" spans="6:9" ht="13">
      <c r="F495" s="62"/>
      <c r="G495" s="62"/>
      <c r="H495" s="47"/>
      <c r="I495" s="47"/>
    </row>
    <row r="496" spans="6:9" ht="13">
      <c r="F496" s="62"/>
      <c r="G496" s="62"/>
      <c r="H496" s="47"/>
      <c r="I496" s="47"/>
    </row>
    <row r="497" spans="6:9" ht="13">
      <c r="F497" s="62"/>
      <c r="G497" s="62"/>
      <c r="H497" s="47"/>
      <c r="I497" s="47"/>
    </row>
    <row r="498" spans="6:9" ht="13">
      <c r="F498" s="62"/>
      <c r="G498" s="62"/>
      <c r="H498" s="47"/>
      <c r="I498" s="47"/>
    </row>
    <row r="499" spans="6:9" ht="13">
      <c r="F499" s="62"/>
      <c r="G499" s="62"/>
      <c r="H499" s="47"/>
      <c r="I499" s="47"/>
    </row>
    <row r="500" spans="6:9" ht="13">
      <c r="F500" s="62"/>
      <c r="G500" s="62"/>
      <c r="H500" s="47"/>
      <c r="I500" s="47"/>
    </row>
    <row r="501" spans="6:9" ht="13">
      <c r="F501" s="62"/>
      <c r="G501" s="62"/>
      <c r="H501" s="47"/>
      <c r="I501" s="47"/>
    </row>
    <row r="502" spans="6:9" ht="13">
      <c r="F502" s="62"/>
      <c r="G502" s="62"/>
      <c r="H502" s="47"/>
      <c r="I502" s="47"/>
    </row>
    <row r="503" spans="6:9" ht="13">
      <c r="F503" s="62"/>
      <c r="G503" s="62"/>
      <c r="H503" s="47"/>
      <c r="I503" s="47"/>
    </row>
    <row r="504" spans="6:9" ht="13">
      <c r="F504" s="62"/>
      <c r="G504" s="62"/>
      <c r="H504" s="47"/>
      <c r="I504" s="47"/>
    </row>
    <row r="505" spans="6:9" ht="13">
      <c r="F505" s="62"/>
      <c r="G505" s="62"/>
      <c r="H505" s="47"/>
      <c r="I505" s="47"/>
    </row>
    <row r="506" spans="6:9" ht="13">
      <c r="F506" s="62"/>
      <c r="G506" s="62"/>
      <c r="H506" s="47"/>
      <c r="I506" s="47"/>
    </row>
    <row r="507" spans="6:9" ht="13">
      <c r="F507" s="62"/>
      <c r="G507" s="62"/>
      <c r="H507" s="47"/>
      <c r="I507" s="47"/>
    </row>
    <row r="508" spans="6:9" ht="13">
      <c r="F508" s="62"/>
      <c r="G508" s="62"/>
      <c r="H508" s="47"/>
      <c r="I508" s="47"/>
    </row>
    <row r="509" spans="6:9" ht="13">
      <c r="F509" s="62"/>
      <c r="G509" s="62"/>
      <c r="H509" s="47"/>
      <c r="I509" s="47"/>
    </row>
    <row r="510" spans="6:9" ht="13">
      <c r="F510" s="62"/>
      <c r="G510" s="62"/>
      <c r="H510" s="47"/>
      <c r="I510" s="47"/>
    </row>
    <row r="511" spans="6:9" ht="13">
      <c r="F511" s="62"/>
      <c r="G511" s="62"/>
      <c r="H511" s="47"/>
      <c r="I511" s="47"/>
    </row>
    <row r="512" spans="6:9" ht="13">
      <c r="F512" s="62"/>
      <c r="G512" s="62"/>
      <c r="H512" s="47"/>
      <c r="I512" s="47"/>
    </row>
    <row r="513" spans="6:9" ht="13">
      <c r="F513" s="62"/>
      <c r="G513" s="62"/>
      <c r="H513" s="47"/>
      <c r="I513" s="47"/>
    </row>
    <row r="514" spans="6:9" ht="13">
      <c r="F514" s="62"/>
      <c r="G514" s="62"/>
      <c r="H514" s="47"/>
      <c r="I514" s="47"/>
    </row>
    <row r="515" spans="6:9" ht="13">
      <c r="F515" s="62"/>
      <c r="G515" s="62"/>
      <c r="H515" s="47"/>
      <c r="I515" s="47"/>
    </row>
    <row r="516" spans="6:9" ht="13">
      <c r="F516" s="62"/>
      <c r="G516" s="62"/>
      <c r="H516" s="47"/>
      <c r="I516" s="47"/>
    </row>
    <row r="517" spans="6:9" ht="13">
      <c r="F517" s="62"/>
      <c r="G517" s="62"/>
      <c r="H517" s="47"/>
      <c r="I517" s="47"/>
    </row>
    <row r="518" spans="6:9" ht="13">
      <c r="F518" s="62"/>
      <c r="G518" s="62"/>
      <c r="H518" s="47"/>
      <c r="I518" s="47"/>
    </row>
    <row r="519" spans="6:9" ht="13">
      <c r="F519" s="62"/>
      <c r="G519" s="62"/>
      <c r="H519" s="47"/>
      <c r="I519" s="47"/>
    </row>
    <row r="520" spans="6:9" ht="13">
      <c r="F520" s="62"/>
      <c r="G520" s="62"/>
      <c r="H520" s="47"/>
      <c r="I520" s="47"/>
    </row>
    <row r="521" spans="6:9" ht="13">
      <c r="F521" s="62"/>
      <c r="G521" s="62"/>
      <c r="H521" s="47"/>
      <c r="I521" s="47"/>
    </row>
    <row r="522" spans="6:9" ht="13">
      <c r="F522" s="62"/>
      <c r="G522" s="62"/>
      <c r="H522" s="47"/>
      <c r="I522" s="47"/>
    </row>
    <row r="523" spans="6:9" ht="13">
      <c r="F523" s="62"/>
      <c r="G523" s="62"/>
      <c r="H523" s="47"/>
      <c r="I523" s="47"/>
    </row>
    <row r="524" spans="6:9" ht="13">
      <c r="F524" s="62"/>
      <c r="G524" s="62"/>
      <c r="H524" s="47"/>
      <c r="I524" s="47"/>
    </row>
    <row r="525" spans="6:9" ht="13">
      <c r="F525" s="62"/>
      <c r="G525" s="62"/>
      <c r="H525" s="47"/>
      <c r="I525" s="47"/>
    </row>
    <row r="526" spans="6:9" ht="13">
      <c r="F526" s="62"/>
      <c r="G526" s="62"/>
      <c r="H526" s="47"/>
      <c r="I526" s="47"/>
    </row>
    <row r="527" spans="6:9" ht="13">
      <c r="F527" s="62"/>
      <c r="G527" s="62"/>
      <c r="H527" s="47"/>
      <c r="I527" s="47"/>
    </row>
    <row r="528" spans="6:9" ht="13">
      <c r="F528" s="62"/>
      <c r="G528" s="62"/>
      <c r="H528" s="47"/>
      <c r="I528" s="47"/>
    </row>
    <row r="529" spans="6:9" ht="13">
      <c r="F529" s="62"/>
      <c r="G529" s="62"/>
      <c r="H529" s="47"/>
      <c r="I529" s="47"/>
    </row>
    <row r="530" spans="6:9" ht="13">
      <c r="F530" s="62"/>
      <c r="G530" s="62"/>
      <c r="H530" s="47"/>
      <c r="I530" s="47"/>
    </row>
    <row r="531" spans="6:9" ht="13">
      <c r="F531" s="62"/>
      <c r="G531" s="62"/>
      <c r="H531" s="47"/>
      <c r="I531" s="47"/>
    </row>
    <row r="532" spans="6:9" ht="13">
      <c r="F532" s="62"/>
      <c r="G532" s="62"/>
      <c r="H532" s="47"/>
      <c r="I532" s="47"/>
    </row>
    <row r="533" spans="6:9" ht="13">
      <c r="F533" s="62"/>
      <c r="G533" s="62"/>
      <c r="H533" s="47"/>
      <c r="I533" s="47"/>
    </row>
    <row r="534" spans="6:9" ht="13">
      <c r="F534" s="62"/>
      <c r="G534" s="62"/>
      <c r="H534" s="47"/>
      <c r="I534" s="47"/>
    </row>
    <row r="535" spans="6:9" ht="13">
      <c r="F535" s="62"/>
      <c r="G535" s="62"/>
      <c r="H535" s="47"/>
      <c r="I535" s="47"/>
    </row>
    <row r="536" spans="6:9" ht="13">
      <c r="F536" s="62"/>
      <c r="G536" s="62"/>
      <c r="H536" s="47"/>
      <c r="I536" s="47"/>
    </row>
    <row r="537" spans="6:9" ht="13">
      <c r="F537" s="62"/>
      <c r="G537" s="62"/>
      <c r="H537" s="47"/>
      <c r="I537" s="47"/>
    </row>
    <row r="538" spans="6:9" ht="13">
      <c r="F538" s="62"/>
      <c r="G538" s="62"/>
      <c r="H538" s="47"/>
      <c r="I538" s="47"/>
    </row>
    <row r="539" spans="6:9" ht="13">
      <c r="F539" s="62"/>
      <c r="G539" s="62"/>
      <c r="H539" s="47"/>
      <c r="I539" s="47"/>
    </row>
    <row r="540" spans="6:9" ht="13">
      <c r="F540" s="62"/>
      <c r="G540" s="62"/>
      <c r="H540" s="47"/>
      <c r="I540" s="47"/>
    </row>
    <row r="541" spans="6:9" ht="13">
      <c r="F541" s="62"/>
      <c r="G541" s="62"/>
      <c r="H541" s="47"/>
      <c r="I541" s="47"/>
    </row>
    <row r="542" spans="6:9" ht="13">
      <c r="F542" s="62"/>
      <c r="G542" s="62"/>
      <c r="H542" s="47"/>
      <c r="I542" s="47"/>
    </row>
    <row r="543" spans="6:9" ht="13">
      <c r="F543" s="62"/>
      <c r="G543" s="62"/>
      <c r="H543" s="47"/>
      <c r="I543" s="47"/>
    </row>
    <row r="544" spans="6:9" ht="13">
      <c r="F544" s="62"/>
      <c r="G544" s="62"/>
      <c r="H544" s="47"/>
      <c r="I544" s="47"/>
    </row>
    <row r="545" spans="6:9" ht="13">
      <c r="F545" s="62"/>
      <c r="G545" s="62"/>
      <c r="H545" s="47"/>
      <c r="I545" s="47"/>
    </row>
    <row r="546" spans="6:9" ht="13">
      <c r="F546" s="62"/>
      <c r="G546" s="62"/>
      <c r="H546" s="47"/>
      <c r="I546" s="47"/>
    </row>
    <row r="547" spans="6:9" ht="13">
      <c r="F547" s="62"/>
      <c r="G547" s="62"/>
      <c r="H547" s="47"/>
      <c r="I547" s="47"/>
    </row>
    <row r="548" spans="6:9" ht="13">
      <c r="F548" s="62"/>
      <c r="G548" s="62"/>
      <c r="H548" s="47"/>
      <c r="I548" s="47"/>
    </row>
    <row r="549" spans="6:9" ht="13">
      <c r="F549" s="62"/>
      <c r="G549" s="62"/>
      <c r="H549" s="47"/>
      <c r="I549" s="47"/>
    </row>
    <row r="550" spans="6:9" ht="13">
      <c r="F550" s="62"/>
      <c r="G550" s="62"/>
      <c r="H550" s="47"/>
      <c r="I550" s="47"/>
    </row>
    <row r="551" spans="6:9" ht="13">
      <c r="F551" s="62"/>
      <c r="G551" s="62"/>
      <c r="H551" s="47"/>
      <c r="I551" s="47"/>
    </row>
    <row r="552" spans="6:9" ht="13">
      <c r="F552" s="62"/>
      <c r="G552" s="62"/>
      <c r="H552" s="47"/>
      <c r="I552" s="47"/>
    </row>
    <row r="553" spans="6:9" ht="13">
      <c r="F553" s="62"/>
      <c r="G553" s="62"/>
      <c r="H553" s="47"/>
      <c r="I553" s="47"/>
    </row>
    <row r="554" spans="6:9" ht="13">
      <c r="F554" s="62"/>
      <c r="G554" s="62"/>
      <c r="H554" s="47"/>
      <c r="I554" s="47"/>
    </row>
    <row r="555" spans="6:9" ht="13">
      <c r="F555" s="62"/>
      <c r="G555" s="62"/>
      <c r="H555" s="47"/>
      <c r="I555" s="47"/>
    </row>
    <row r="556" spans="6:9" ht="13">
      <c r="F556" s="62"/>
      <c r="G556" s="62"/>
      <c r="H556" s="47"/>
      <c r="I556" s="47"/>
    </row>
    <row r="557" spans="6:9" ht="13">
      <c r="F557" s="62"/>
      <c r="G557" s="62"/>
      <c r="H557" s="47"/>
      <c r="I557" s="47"/>
    </row>
    <row r="558" spans="6:9" ht="13">
      <c r="F558" s="62"/>
      <c r="G558" s="62"/>
      <c r="H558" s="47"/>
      <c r="I558" s="47"/>
    </row>
    <row r="559" spans="6:9" ht="13">
      <c r="F559" s="62"/>
      <c r="G559" s="62"/>
      <c r="H559" s="47"/>
      <c r="I559" s="47"/>
    </row>
    <row r="560" spans="6:9" ht="13">
      <c r="F560" s="62"/>
      <c r="G560" s="62"/>
      <c r="H560" s="47"/>
      <c r="I560" s="47"/>
    </row>
    <row r="561" spans="6:9" ht="13">
      <c r="F561" s="62"/>
      <c r="G561" s="62"/>
      <c r="H561" s="47"/>
      <c r="I561" s="47"/>
    </row>
    <row r="562" spans="6:9" ht="13">
      <c r="F562" s="62"/>
      <c r="G562" s="62"/>
      <c r="H562" s="47"/>
      <c r="I562" s="47"/>
    </row>
    <row r="563" spans="6:9" ht="13">
      <c r="F563" s="62"/>
      <c r="G563" s="62"/>
      <c r="H563" s="47"/>
      <c r="I563" s="47"/>
    </row>
    <row r="564" spans="6:9" ht="13">
      <c r="F564" s="62"/>
      <c r="G564" s="62"/>
      <c r="H564" s="47"/>
      <c r="I564" s="47"/>
    </row>
    <row r="565" spans="6:9" ht="13">
      <c r="F565" s="62"/>
      <c r="G565" s="62"/>
      <c r="H565" s="47"/>
      <c r="I565" s="47"/>
    </row>
    <row r="566" spans="6:9" ht="13">
      <c r="F566" s="62"/>
      <c r="G566" s="62"/>
      <c r="H566" s="47"/>
      <c r="I566" s="47"/>
    </row>
    <row r="567" spans="6:9" ht="13">
      <c r="F567" s="62"/>
      <c r="G567" s="62"/>
      <c r="H567" s="47"/>
      <c r="I567" s="47"/>
    </row>
    <row r="568" spans="6:9" ht="13">
      <c r="F568" s="62"/>
      <c r="G568" s="62"/>
      <c r="H568" s="47"/>
      <c r="I568" s="47"/>
    </row>
    <row r="569" spans="6:9" ht="13">
      <c r="F569" s="62"/>
      <c r="G569" s="62"/>
      <c r="H569" s="47"/>
      <c r="I569" s="47"/>
    </row>
    <row r="570" spans="6:9" ht="13">
      <c r="F570" s="62"/>
      <c r="G570" s="62"/>
      <c r="H570" s="47"/>
      <c r="I570" s="47"/>
    </row>
    <row r="571" spans="6:9" ht="13">
      <c r="F571" s="62"/>
      <c r="G571" s="62"/>
      <c r="H571" s="47"/>
      <c r="I571" s="47"/>
    </row>
    <row r="572" spans="6:9" ht="13">
      <c r="F572" s="62"/>
      <c r="G572" s="62"/>
      <c r="H572" s="47"/>
      <c r="I572" s="47"/>
    </row>
    <row r="573" spans="6:9" ht="13">
      <c r="F573" s="62"/>
      <c r="G573" s="62"/>
      <c r="H573" s="47"/>
      <c r="I573" s="47"/>
    </row>
    <row r="574" spans="6:9" ht="13">
      <c r="F574" s="62"/>
      <c r="G574" s="62"/>
      <c r="H574" s="47"/>
      <c r="I574" s="47"/>
    </row>
    <row r="575" spans="6:9" ht="13">
      <c r="F575" s="62"/>
      <c r="G575" s="62"/>
      <c r="H575" s="47"/>
      <c r="I575" s="47"/>
    </row>
    <row r="576" spans="6:9" ht="13">
      <c r="F576" s="62"/>
      <c r="G576" s="62"/>
      <c r="H576" s="47"/>
      <c r="I576" s="47"/>
    </row>
    <row r="577" spans="6:9" ht="13">
      <c r="F577" s="62"/>
      <c r="G577" s="62"/>
      <c r="H577" s="47"/>
      <c r="I577" s="47"/>
    </row>
    <row r="578" spans="6:9" ht="13">
      <c r="F578" s="62"/>
      <c r="G578" s="62"/>
      <c r="H578" s="47"/>
      <c r="I578" s="47"/>
    </row>
    <row r="579" spans="6:9" ht="13">
      <c r="F579" s="62"/>
      <c r="G579" s="62"/>
      <c r="H579" s="47"/>
      <c r="I579" s="47"/>
    </row>
    <row r="580" spans="6:9" ht="13">
      <c r="F580" s="62"/>
      <c r="G580" s="62"/>
      <c r="H580" s="47"/>
      <c r="I580" s="47"/>
    </row>
    <row r="581" spans="6:9" ht="13">
      <c r="F581" s="62"/>
      <c r="G581" s="62"/>
      <c r="H581" s="47"/>
      <c r="I581" s="47"/>
    </row>
    <row r="582" spans="6:9" ht="13">
      <c r="F582" s="62"/>
      <c r="G582" s="62"/>
      <c r="H582" s="47"/>
      <c r="I582" s="47"/>
    </row>
    <row r="583" spans="6:9" ht="13">
      <c r="F583" s="62"/>
      <c r="G583" s="62"/>
      <c r="H583" s="47"/>
      <c r="I583" s="47"/>
    </row>
    <row r="584" spans="6:9" ht="13">
      <c r="F584" s="62"/>
      <c r="G584" s="62"/>
      <c r="H584" s="47"/>
      <c r="I584" s="47"/>
    </row>
    <row r="585" spans="6:9" ht="13">
      <c r="F585" s="62"/>
      <c r="G585" s="62"/>
      <c r="H585" s="47"/>
      <c r="I585" s="47"/>
    </row>
    <row r="586" spans="6:9" ht="13">
      <c r="F586" s="62"/>
      <c r="G586" s="62"/>
      <c r="H586" s="47"/>
      <c r="I586" s="47"/>
    </row>
    <row r="587" spans="6:9" ht="13">
      <c r="F587" s="62"/>
      <c r="G587" s="62"/>
      <c r="H587" s="47"/>
      <c r="I587" s="47"/>
    </row>
    <row r="588" spans="6:9" ht="13">
      <c r="F588" s="62"/>
      <c r="G588" s="62"/>
      <c r="H588" s="47"/>
      <c r="I588" s="47"/>
    </row>
    <row r="589" spans="6:9" ht="13">
      <c r="F589" s="62"/>
      <c r="G589" s="62"/>
      <c r="H589" s="47"/>
      <c r="I589" s="47"/>
    </row>
    <row r="590" spans="6:9" ht="13">
      <c r="F590" s="62"/>
      <c r="G590" s="62"/>
      <c r="H590" s="47"/>
      <c r="I590" s="47"/>
    </row>
    <row r="591" spans="6:9" ht="13">
      <c r="F591" s="62"/>
      <c r="G591" s="62"/>
      <c r="H591" s="47"/>
      <c r="I591" s="47"/>
    </row>
    <row r="592" spans="6:9" ht="13">
      <c r="F592" s="62"/>
      <c r="G592" s="62"/>
      <c r="H592" s="47"/>
      <c r="I592" s="47"/>
    </row>
    <row r="593" spans="6:9" ht="13">
      <c r="F593" s="62"/>
      <c r="G593" s="62"/>
      <c r="H593" s="47"/>
      <c r="I593" s="47"/>
    </row>
    <row r="594" spans="6:9" ht="13">
      <c r="F594" s="62"/>
      <c r="G594" s="62"/>
      <c r="H594" s="47"/>
      <c r="I594" s="47"/>
    </row>
    <row r="595" spans="6:9" ht="13">
      <c r="F595" s="62"/>
      <c r="G595" s="62"/>
      <c r="H595" s="47"/>
      <c r="I595" s="47"/>
    </row>
    <row r="596" spans="6:9" ht="13">
      <c r="F596" s="62"/>
      <c r="G596" s="62"/>
      <c r="H596" s="47"/>
      <c r="I596" s="47"/>
    </row>
    <row r="597" spans="6:9" ht="13">
      <c r="F597" s="62"/>
      <c r="G597" s="62"/>
      <c r="H597" s="47"/>
      <c r="I597" s="47"/>
    </row>
    <row r="598" spans="6:9" ht="13">
      <c r="F598" s="62"/>
      <c r="G598" s="62"/>
      <c r="H598" s="47"/>
      <c r="I598" s="47"/>
    </row>
    <row r="599" spans="6:9" ht="13">
      <c r="F599" s="62"/>
      <c r="G599" s="62"/>
      <c r="H599" s="47"/>
      <c r="I599" s="47"/>
    </row>
    <row r="600" spans="6:9" ht="13">
      <c r="F600" s="62"/>
      <c r="G600" s="62"/>
      <c r="H600" s="47"/>
      <c r="I600" s="47"/>
    </row>
    <row r="601" spans="6:9" ht="13">
      <c r="F601" s="62"/>
      <c r="G601" s="62"/>
      <c r="H601" s="47"/>
      <c r="I601" s="47"/>
    </row>
    <row r="602" spans="6:9" ht="13">
      <c r="F602" s="62"/>
      <c r="G602" s="62"/>
      <c r="H602" s="47"/>
      <c r="I602" s="47"/>
    </row>
    <row r="603" spans="6:9" ht="13">
      <c r="F603" s="62"/>
      <c r="G603" s="62"/>
      <c r="H603" s="47"/>
      <c r="I603" s="47"/>
    </row>
    <row r="604" spans="6:9" ht="13">
      <c r="F604" s="62"/>
      <c r="G604" s="62"/>
      <c r="H604" s="47"/>
      <c r="I604" s="47"/>
    </row>
    <row r="605" spans="6:9" ht="13">
      <c r="F605" s="62"/>
      <c r="G605" s="62"/>
      <c r="H605" s="47"/>
      <c r="I605" s="47"/>
    </row>
    <row r="606" spans="6:9" ht="13">
      <c r="F606" s="62"/>
      <c r="G606" s="62"/>
      <c r="H606" s="47"/>
      <c r="I606" s="47"/>
    </row>
    <row r="607" spans="6:9" ht="13">
      <c r="F607" s="62"/>
      <c r="G607" s="62"/>
      <c r="H607" s="47"/>
      <c r="I607" s="47"/>
    </row>
    <row r="608" spans="6:9" ht="13">
      <c r="F608" s="62"/>
      <c r="G608" s="62"/>
      <c r="H608" s="47"/>
      <c r="I608" s="47"/>
    </row>
    <row r="609" spans="6:9" ht="13">
      <c r="F609" s="62"/>
      <c r="G609" s="62"/>
      <c r="H609" s="47"/>
      <c r="I609" s="47"/>
    </row>
    <row r="610" spans="6:9" ht="13">
      <c r="F610" s="62"/>
      <c r="G610" s="62"/>
      <c r="H610" s="47"/>
      <c r="I610" s="47"/>
    </row>
    <row r="611" spans="6:9" ht="13">
      <c r="F611" s="62"/>
      <c r="G611" s="62"/>
      <c r="H611" s="47"/>
      <c r="I611" s="47"/>
    </row>
    <row r="612" spans="6:9" ht="13">
      <c r="F612" s="62"/>
      <c r="G612" s="62"/>
      <c r="H612" s="47"/>
      <c r="I612" s="47"/>
    </row>
    <row r="613" spans="6:9" ht="13">
      <c r="F613" s="62"/>
      <c r="G613" s="62"/>
      <c r="H613" s="47"/>
      <c r="I613" s="47"/>
    </row>
    <row r="614" spans="6:9" ht="13">
      <c r="F614" s="62"/>
      <c r="G614" s="62"/>
      <c r="H614" s="47"/>
      <c r="I614" s="47"/>
    </row>
    <row r="615" spans="6:9" ht="13">
      <c r="F615" s="62"/>
      <c r="G615" s="62"/>
      <c r="H615" s="47"/>
      <c r="I615" s="47"/>
    </row>
    <row r="616" spans="6:9" ht="13">
      <c r="F616" s="62"/>
      <c r="G616" s="62"/>
      <c r="H616" s="47"/>
      <c r="I616" s="47"/>
    </row>
    <row r="617" spans="6:9" ht="13">
      <c r="F617" s="62"/>
      <c r="G617" s="62"/>
      <c r="H617" s="47"/>
      <c r="I617" s="47"/>
    </row>
    <row r="618" spans="6:9" ht="13">
      <c r="F618" s="62"/>
      <c r="G618" s="62"/>
      <c r="H618" s="47"/>
      <c r="I618" s="47"/>
    </row>
    <row r="619" spans="6:9" ht="13">
      <c r="F619" s="62"/>
      <c r="G619" s="62"/>
      <c r="H619" s="47"/>
      <c r="I619" s="47"/>
    </row>
    <row r="620" spans="6:9" ht="13">
      <c r="F620" s="62"/>
      <c r="G620" s="62"/>
      <c r="H620" s="47"/>
      <c r="I620" s="47"/>
    </row>
    <row r="621" spans="6:9" ht="13">
      <c r="F621" s="62"/>
      <c r="G621" s="62"/>
      <c r="H621" s="47"/>
      <c r="I621" s="47"/>
    </row>
    <row r="622" spans="6:9" ht="13">
      <c r="F622" s="62"/>
      <c r="G622" s="62"/>
      <c r="H622" s="47"/>
      <c r="I622" s="47"/>
    </row>
    <row r="623" spans="6:9" ht="13">
      <c r="F623" s="62"/>
      <c r="G623" s="62"/>
      <c r="H623" s="47"/>
      <c r="I623" s="47"/>
    </row>
    <row r="624" spans="6:9" ht="13">
      <c r="F624" s="62"/>
      <c r="G624" s="62"/>
      <c r="H624" s="47"/>
      <c r="I624" s="47"/>
    </row>
    <row r="625" spans="6:9" ht="13">
      <c r="F625" s="62"/>
      <c r="G625" s="62"/>
      <c r="H625" s="47"/>
      <c r="I625" s="47"/>
    </row>
    <row r="626" spans="6:9" ht="13">
      <c r="F626" s="62"/>
      <c r="G626" s="62"/>
      <c r="H626" s="47"/>
      <c r="I626" s="47"/>
    </row>
    <row r="627" spans="6:9" ht="13">
      <c r="F627" s="62"/>
      <c r="G627" s="62"/>
      <c r="H627" s="47"/>
      <c r="I627" s="47"/>
    </row>
    <row r="628" spans="6:9" ht="13">
      <c r="F628" s="62"/>
      <c r="G628" s="62"/>
      <c r="H628" s="47"/>
      <c r="I628" s="47"/>
    </row>
    <row r="629" spans="6:9" ht="13">
      <c r="F629" s="62"/>
      <c r="G629" s="62"/>
      <c r="H629" s="47"/>
      <c r="I629" s="47"/>
    </row>
    <row r="630" spans="6:9" ht="13">
      <c r="F630" s="62"/>
      <c r="G630" s="62"/>
      <c r="H630" s="47"/>
      <c r="I630" s="47"/>
    </row>
    <row r="631" spans="6:9" ht="13">
      <c r="F631" s="62"/>
      <c r="G631" s="62"/>
      <c r="H631" s="47"/>
      <c r="I631" s="47"/>
    </row>
    <row r="632" spans="6:9" ht="13">
      <c r="F632" s="62"/>
      <c r="G632" s="62"/>
      <c r="H632" s="47"/>
      <c r="I632" s="47"/>
    </row>
    <row r="633" spans="6:9" ht="13">
      <c r="F633" s="62"/>
      <c r="G633" s="62"/>
      <c r="H633" s="47"/>
      <c r="I633" s="47"/>
    </row>
    <row r="634" spans="6:9" ht="13">
      <c r="F634" s="62"/>
      <c r="G634" s="62"/>
      <c r="H634" s="47"/>
      <c r="I634" s="47"/>
    </row>
    <row r="635" spans="6:9" ht="13">
      <c r="F635" s="62"/>
      <c r="G635" s="62"/>
      <c r="H635" s="47"/>
      <c r="I635" s="47"/>
    </row>
    <row r="636" spans="6:9" ht="13">
      <c r="F636" s="62"/>
      <c r="G636" s="62"/>
      <c r="H636" s="47"/>
      <c r="I636" s="47"/>
    </row>
    <row r="637" spans="6:9" ht="13">
      <c r="F637" s="62"/>
      <c r="G637" s="62"/>
      <c r="H637" s="47"/>
      <c r="I637" s="47"/>
    </row>
    <row r="638" spans="6:9" ht="13">
      <c r="F638" s="62"/>
      <c r="G638" s="62"/>
      <c r="H638" s="47"/>
      <c r="I638" s="47"/>
    </row>
    <row r="639" spans="6:9" ht="13">
      <c r="F639" s="62"/>
      <c r="G639" s="62"/>
      <c r="H639" s="47"/>
      <c r="I639" s="47"/>
    </row>
    <row r="640" spans="6:9" ht="13">
      <c r="F640" s="62"/>
      <c r="G640" s="62"/>
      <c r="H640" s="47"/>
      <c r="I640" s="47"/>
    </row>
    <row r="641" spans="6:9" ht="13">
      <c r="F641" s="62"/>
      <c r="G641" s="62"/>
      <c r="H641" s="47"/>
      <c r="I641" s="47"/>
    </row>
    <row r="642" spans="6:9" ht="13">
      <c r="F642" s="62"/>
      <c r="G642" s="62"/>
      <c r="H642" s="47"/>
      <c r="I642" s="47"/>
    </row>
    <row r="643" spans="6:9" ht="13">
      <c r="F643" s="62"/>
      <c r="G643" s="62"/>
      <c r="H643" s="47"/>
      <c r="I643" s="47"/>
    </row>
    <row r="644" spans="6:9" ht="13">
      <c r="F644" s="62"/>
      <c r="G644" s="62"/>
      <c r="H644" s="47"/>
      <c r="I644" s="47"/>
    </row>
    <row r="645" spans="6:9" ht="13">
      <c r="F645" s="62"/>
      <c r="G645" s="62"/>
      <c r="H645" s="47"/>
      <c r="I645" s="47"/>
    </row>
    <row r="646" spans="6:9" ht="13">
      <c r="F646" s="62"/>
      <c r="G646" s="62"/>
      <c r="H646" s="47"/>
      <c r="I646" s="47"/>
    </row>
    <row r="647" spans="6:9" ht="13">
      <c r="F647" s="62"/>
      <c r="G647" s="62"/>
      <c r="H647" s="47"/>
      <c r="I647" s="47"/>
    </row>
    <row r="648" spans="6:9" ht="13">
      <c r="F648" s="62"/>
      <c r="G648" s="62"/>
      <c r="H648" s="47"/>
      <c r="I648" s="47"/>
    </row>
    <row r="649" spans="6:9" ht="13">
      <c r="F649" s="62"/>
      <c r="G649" s="62"/>
      <c r="H649" s="47"/>
      <c r="I649" s="47"/>
    </row>
    <row r="650" spans="6:9" ht="13">
      <c r="F650" s="62"/>
      <c r="G650" s="62"/>
      <c r="H650" s="47"/>
      <c r="I650" s="47"/>
    </row>
    <row r="651" spans="6:9" ht="13">
      <c r="F651" s="62"/>
      <c r="G651" s="62"/>
      <c r="H651" s="47"/>
      <c r="I651" s="47"/>
    </row>
    <row r="652" spans="6:9" ht="13">
      <c r="F652" s="62"/>
      <c r="G652" s="62"/>
      <c r="H652" s="47"/>
      <c r="I652" s="47"/>
    </row>
    <row r="653" spans="6:9" ht="13">
      <c r="F653" s="62"/>
      <c r="G653" s="62"/>
      <c r="H653" s="47"/>
      <c r="I653" s="47"/>
    </row>
    <row r="654" spans="6:9" ht="13">
      <c r="F654" s="62"/>
      <c r="G654" s="62"/>
      <c r="H654" s="47"/>
      <c r="I654" s="47"/>
    </row>
    <row r="655" spans="6:9" ht="13">
      <c r="F655" s="62"/>
      <c r="G655" s="62"/>
      <c r="H655" s="47"/>
      <c r="I655" s="47"/>
    </row>
    <row r="656" spans="6:9" ht="13">
      <c r="F656" s="62"/>
      <c r="G656" s="62"/>
      <c r="H656" s="47"/>
      <c r="I656" s="47"/>
    </row>
    <row r="657" spans="6:9" ht="13">
      <c r="F657" s="62"/>
      <c r="G657" s="62"/>
      <c r="H657" s="47"/>
      <c r="I657" s="47"/>
    </row>
    <row r="658" spans="6:9" ht="13">
      <c r="F658" s="62"/>
      <c r="G658" s="62"/>
      <c r="H658" s="47"/>
      <c r="I658" s="47"/>
    </row>
    <row r="659" spans="6:9" ht="13">
      <c r="F659" s="62"/>
      <c r="G659" s="62"/>
      <c r="H659" s="47"/>
      <c r="I659" s="47"/>
    </row>
    <row r="660" spans="6:9" ht="13">
      <c r="F660" s="62"/>
      <c r="G660" s="62"/>
      <c r="H660" s="47"/>
      <c r="I660" s="47"/>
    </row>
    <row r="661" spans="6:9" ht="13">
      <c r="F661" s="62"/>
      <c r="G661" s="62"/>
      <c r="H661" s="47"/>
      <c r="I661" s="47"/>
    </row>
    <row r="662" spans="6:9" ht="13">
      <c r="F662" s="62"/>
      <c r="G662" s="62"/>
      <c r="H662" s="47"/>
      <c r="I662" s="47"/>
    </row>
    <row r="663" spans="6:9" ht="13">
      <c r="F663" s="62"/>
      <c r="G663" s="62"/>
      <c r="H663" s="47"/>
      <c r="I663" s="47"/>
    </row>
    <row r="664" spans="6:9" ht="13">
      <c r="F664" s="62"/>
      <c r="G664" s="62"/>
      <c r="H664" s="47"/>
      <c r="I664" s="47"/>
    </row>
    <row r="665" spans="6:9" ht="13">
      <c r="F665" s="62"/>
      <c r="G665" s="62"/>
      <c r="H665" s="47"/>
      <c r="I665" s="47"/>
    </row>
    <row r="666" spans="6:9" ht="13">
      <c r="F666" s="62"/>
      <c r="G666" s="62"/>
      <c r="H666" s="47"/>
      <c r="I666" s="47"/>
    </row>
    <row r="667" spans="6:9" ht="13">
      <c r="F667" s="62"/>
      <c r="G667" s="62"/>
      <c r="H667" s="47"/>
      <c r="I667" s="47"/>
    </row>
    <row r="668" spans="6:9" ht="13">
      <c r="F668" s="62"/>
      <c r="G668" s="62"/>
      <c r="H668" s="47"/>
      <c r="I668" s="47"/>
    </row>
    <row r="669" spans="6:9" ht="13">
      <c r="F669" s="62"/>
      <c r="G669" s="62"/>
      <c r="H669" s="47"/>
      <c r="I669" s="47"/>
    </row>
    <row r="670" spans="6:9" ht="13">
      <c r="F670" s="62"/>
      <c r="G670" s="62"/>
      <c r="H670" s="47"/>
      <c r="I670" s="47"/>
    </row>
    <row r="671" spans="6:9" ht="13">
      <c r="F671" s="62"/>
      <c r="G671" s="62"/>
      <c r="H671" s="47"/>
      <c r="I671" s="47"/>
    </row>
    <row r="672" spans="6:9" ht="13">
      <c r="F672" s="62"/>
      <c r="G672" s="62"/>
      <c r="H672" s="47"/>
      <c r="I672" s="47"/>
    </row>
    <row r="673" spans="6:9" ht="13">
      <c r="F673" s="62"/>
      <c r="G673" s="62"/>
      <c r="H673" s="47"/>
      <c r="I673" s="47"/>
    </row>
    <row r="674" spans="6:9" ht="13">
      <c r="F674" s="62"/>
      <c r="G674" s="62"/>
      <c r="H674" s="47"/>
      <c r="I674" s="47"/>
    </row>
    <row r="675" spans="6:9" ht="13">
      <c r="F675" s="62"/>
      <c r="G675" s="62"/>
      <c r="H675" s="47"/>
      <c r="I675" s="47"/>
    </row>
    <row r="676" spans="6:9" ht="13">
      <c r="F676" s="62"/>
      <c r="G676" s="62"/>
      <c r="H676" s="47"/>
      <c r="I676" s="47"/>
    </row>
    <row r="677" spans="6:9" ht="13">
      <c r="F677" s="62"/>
      <c r="G677" s="62"/>
      <c r="H677" s="47"/>
      <c r="I677" s="47"/>
    </row>
    <row r="678" spans="6:9" ht="13">
      <c r="F678" s="62"/>
      <c r="G678" s="62"/>
      <c r="H678" s="47"/>
      <c r="I678" s="47"/>
    </row>
    <row r="679" spans="6:9" ht="13">
      <c r="F679" s="62"/>
      <c r="G679" s="62"/>
      <c r="H679" s="47"/>
      <c r="I679" s="47"/>
    </row>
    <row r="680" spans="6:9" ht="13">
      <c r="F680" s="62"/>
      <c r="G680" s="62"/>
      <c r="H680" s="47"/>
      <c r="I680" s="47"/>
    </row>
    <row r="681" spans="6:9" ht="13">
      <c r="F681" s="62"/>
      <c r="G681" s="62"/>
      <c r="H681" s="47"/>
      <c r="I681" s="47"/>
    </row>
    <row r="682" spans="6:9" ht="13">
      <c r="F682" s="62"/>
      <c r="G682" s="62"/>
      <c r="H682" s="47"/>
      <c r="I682" s="47"/>
    </row>
    <row r="683" spans="6:9" ht="13">
      <c r="F683" s="62"/>
      <c r="G683" s="62"/>
      <c r="H683" s="47"/>
      <c r="I683" s="47"/>
    </row>
    <row r="684" spans="6:9" ht="13">
      <c r="F684" s="62"/>
      <c r="G684" s="62"/>
      <c r="H684" s="47"/>
      <c r="I684" s="47"/>
    </row>
    <row r="685" spans="6:9" ht="13">
      <c r="F685" s="62"/>
      <c r="G685" s="62"/>
      <c r="H685" s="47"/>
      <c r="I685" s="47"/>
    </row>
    <row r="686" spans="6:9" ht="13">
      <c r="F686" s="62"/>
      <c r="G686" s="62"/>
      <c r="H686" s="47"/>
      <c r="I686" s="47"/>
    </row>
    <row r="687" spans="6:9" ht="13">
      <c r="F687" s="62"/>
      <c r="G687" s="62"/>
      <c r="H687" s="47"/>
      <c r="I687" s="47"/>
    </row>
    <row r="688" spans="6:9" ht="13">
      <c r="F688" s="62"/>
      <c r="G688" s="62"/>
      <c r="H688" s="47"/>
      <c r="I688" s="47"/>
    </row>
    <row r="689" spans="6:9" ht="13">
      <c r="F689" s="62"/>
      <c r="G689" s="62"/>
      <c r="H689" s="47"/>
      <c r="I689" s="47"/>
    </row>
    <row r="690" spans="6:9" ht="13">
      <c r="F690" s="62"/>
      <c r="G690" s="62"/>
      <c r="H690" s="47"/>
      <c r="I690" s="47"/>
    </row>
    <row r="691" spans="6:9" ht="13">
      <c r="F691" s="62"/>
      <c r="G691" s="62"/>
      <c r="H691" s="47"/>
      <c r="I691" s="47"/>
    </row>
    <row r="692" spans="6:9" ht="13">
      <c r="F692" s="62"/>
      <c r="G692" s="62"/>
      <c r="H692" s="47"/>
      <c r="I692" s="47"/>
    </row>
    <row r="693" spans="6:9" ht="13">
      <c r="F693" s="62"/>
      <c r="G693" s="62"/>
      <c r="H693" s="47"/>
      <c r="I693" s="47"/>
    </row>
    <row r="694" spans="6:9" ht="13">
      <c r="F694" s="62"/>
      <c r="G694" s="62"/>
      <c r="H694" s="47"/>
      <c r="I694" s="47"/>
    </row>
    <row r="695" spans="6:9" ht="13">
      <c r="F695" s="62"/>
      <c r="G695" s="62"/>
      <c r="H695" s="47"/>
      <c r="I695" s="47"/>
    </row>
    <row r="696" spans="6:9" ht="13">
      <c r="F696" s="62"/>
      <c r="G696" s="62"/>
      <c r="H696" s="47"/>
      <c r="I696" s="47"/>
    </row>
    <row r="697" spans="6:9" ht="13">
      <c r="F697" s="62"/>
      <c r="G697" s="62"/>
      <c r="H697" s="47"/>
      <c r="I697" s="47"/>
    </row>
    <row r="698" spans="6:9" ht="13">
      <c r="F698" s="62"/>
      <c r="G698" s="62"/>
      <c r="H698" s="47"/>
      <c r="I698" s="47"/>
    </row>
    <row r="699" spans="6:9" ht="13">
      <c r="F699" s="62"/>
      <c r="G699" s="62"/>
      <c r="H699" s="47"/>
      <c r="I699" s="47"/>
    </row>
    <row r="700" spans="6:9" ht="13">
      <c r="F700" s="62"/>
      <c r="G700" s="62"/>
      <c r="H700" s="47"/>
      <c r="I700" s="47"/>
    </row>
    <row r="701" spans="6:9" ht="13">
      <c r="F701" s="62"/>
      <c r="G701" s="62"/>
      <c r="H701" s="47"/>
      <c r="I701" s="47"/>
    </row>
    <row r="702" spans="6:9" ht="13">
      <c r="F702" s="62"/>
      <c r="G702" s="62"/>
      <c r="H702" s="47"/>
      <c r="I702" s="47"/>
    </row>
    <row r="703" spans="6:9" ht="13">
      <c r="F703" s="62"/>
      <c r="G703" s="62"/>
      <c r="H703" s="47"/>
      <c r="I703" s="47"/>
    </row>
    <row r="704" spans="6:9" ht="13">
      <c r="F704" s="62"/>
      <c r="G704" s="62"/>
      <c r="H704" s="47"/>
      <c r="I704" s="47"/>
    </row>
    <row r="705" spans="6:9" ht="13">
      <c r="F705" s="62"/>
      <c r="G705" s="62"/>
      <c r="H705" s="47"/>
      <c r="I705" s="47"/>
    </row>
    <row r="706" spans="6:9" ht="13">
      <c r="F706" s="62"/>
      <c r="G706" s="62"/>
      <c r="H706" s="47"/>
      <c r="I706" s="47"/>
    </row>
    <row r="707" spans="6:9" ht="13">
      <c r="F707" s="62"/>
      <c r="G707" s="62"/>
      <c r="H707" s="47"/>
      <c r="I707" s="47"/>
    </row>
    <row r="708" spans="6:9" ht="13">
      <c r="F708" s="62"/>
      <c r="G708" s="62"/>
      <c r="H708" s="47"/>
      <c r="I708" s="47"/>
    </row>
    <row r="709" spans="6:9" ht="13">
      <c r="F709" s="62"/>
      <c r="G709" s="62"/>
      <c r="H709" s="47"/>
      <c r="I709" s="47"/>
    </row>
    <row r="710" spans="6:9" ht="13">
      <c r="F710" s="62"/>
      <c r="G710" s="62"/>
      <c r="H710" s="47"/>
      <c r="I710" s="47"/>
    </row>
    <row r="711" spans="6:9" ht="13">
      <c r="F711" s="62"/>
      <c r="G711" s="62"/>
      <c r="H711" s="47"/>
      <c r="I711" s="47"/>
    </row>
    <row r="712" spans="6:9" ht="13">
      <c r="F712" s="62"/>
      <c r="G712" s="62"/>
      <c r="H712" s="47"/>
      <c r="I712" s="47"/>
    </row>
    <row r="713" spans="6:9" ht="13">
      <c r="F713" s="62"/>
      <c r="G713" s="62"/>
      <c r="H713" s="47"/>
      <c r="I713" s="47"/>
    </row>
    <row r="714" spans="6:9" ht="13">
      <c r="F714" s="62"/>
      <c r="G714" s="62"/>
      <c r="H714" s="47"/>
      <c r="I714" s="47"/>
    </row>
    <row r="715" spans="6:9" ht="13">
      <c r="F715" s="62"/>
      <c r="G715" s="62"/>
      <c r="H715" s="47"/>
      <c r="I715" s="47"/>
    </row>
    <row r="716" spans="6:9" ht="13">
      <c r="F716" s="62"/>
      <c r="G716" s="62"/>
      <c r="H716" s="47"/>
      <c r="I716" s="47"/>
    </row>
    <row r="717" spans="6:9" ht="13">
      <c r="F717" s="62"/>
      <c r="G717" s="62"/>
      <c r="H717" s="47"/>
      <c r="I717" s="47"/>
    </row>
    <row r="718" spans="6:9" ht="13">
      <c r="F718" s="62"/>
      <c r="G718" s="62"/>
      <c r="H718" s="47"/>
      <c r="I718" s="47"/>
    </row>
    <row r="719" spans="6:9" ht="13">
      <c r="F719" s="62"/>
      <c r="G719" s="62"/>
      <c r="H719" s="47"/>
      <c r="I719" s="47"/>
    </row>
    <row r="720" spans="6:9" ht="13">
      <c r="F720" s="62"/>
      <c r="G720" s="62"/>
      <c r="H720" s="47"/>
      <c r="I720" s="47"/>
    </row>
    <row r="721" spans="6:9" ht="13">
      <c r="F721" s="62"/>
      <c r="G721" s="62"/>
      <c r="H721" s="47"/>
      <c r="I721" s="47"/>
    </row>
    <row r="722" spans="6:9" ht="13">
      <c r="F722" s="62"/>
      <c r="G722" s="62"/>
      <c r="H722" s="47"/>
      <c r="I722" s="47"/>
    </row>
    <row r="723" spans="6:9" ht="13">
      <c r="F723" s="62"/>
      <c r="G723" s="62"/>
      <c r="H723" s="47"/>
      <c r="I723" s="47"/>
    </row>
    <row r="724" spans="6:9" ht="13">
      <c r="F724" s="62"/>
      <c r="G724" s="62"/>
      <c r="H724" s="47"/>
      <c r="I724" s="47"/>
    </row>
    <row r="725" spans="6:9" ht="13">
      <c r="F725" s="62"/>
      <c r="G725" s="62"/>
      <c r="H725" s="47"/>
      <c r="I725" s="47"/>
    </row>
    <row r="726" spans="6:9" ht="13">
      <c r="F726" s="62"/>
      <c r="G726" s="62"/>
      <c r="H726" s="47"/>
      <c r="I726" s="47"/>
    </row>
    <row r="727" spans="6:9" ht="13">
      <c r="F727" s="62"/>
      <c r="G727" s="62"/>
      <c r="H727" s="47"/>
      <c r="I727" s="47"/>
    </row>
    <row r="728" spans="6:9" ht="13">
      <c r="F728" s="62"/>
      <c r="G728" s="62"/>
      <c r="H728" s="47"/>
      <c r="I728" s="47"/>
    </row>
    <row r="729" spans="6:9" ht="13">
      <c r="F729" s="62"/>
      <c r="G729" s="62"/>
      <c r="H729" s="47"/>
      <c r="I729" s="47"/>
    </row>
    <row r="730" spans="6:9" ht="13">
      <c r="F730" s="62"/>
      <c r="G730" s="62"/>
      <c r="H730" s="47"/>
      <c r="I730" s="47"/>
    </row>
    <row r="731" spans="6:9" ht="13">
      <c r="F731" s="62"/>
      <c r="G731" s="62"/>
      <c r="H731" s="47"/>
      <c r="I731" s="47"/>
    </row>
    <row r="732" spans="6:9" ht="13">
      <c r="F732" s="62"/>
      <c r="G732" s="62"/>
      <c r="H732" s="47"/>
      <c r="I732" s="47"/>
    </row>
    <row r="733" spans="6:9" ht="13">
      <c r="F733" s="62"/>
      <c r="G733" s="62"/>
      <c r="H733" s="47"/>
      <c r="I733" s="47"/>
    </row>
    <row r="734" spans="6:9" ht="13">
      <c r="F734" s="62"/>
      <c r="G734" s="62"/>
      <c r="H734" s="47"/>
      <c r="I734" s="47"/>
    </row>
    <row r="735" spans="6:9" ht="13">
      <c r="F735" s="62"/>
      <c r="G735" s="62"/>
      <c r="H735" s="47"/>
      <c r="I735" s="47"/>
    </row>
    <row r="736" spans="6:9" ht="13">
      <c r="F736" s="62"/>
      <c r="G736" s="62"/>
      <c r="H736" s="47"/>
      <c r="I736" s="47"/>
    </row>
    <row r="737" spans="6:9" ht="13">
      <c r="F737" s="62"/>
      <c r="G737" s="62"/>
      <c r="H737" s="47"/>
      <c r="I737" s="47"/>
    </row>
    <row r="738" spans="6:9" ht="13">
      <c r="F738" s="62"/>
      <c r="G738" s="62"/>
      <c r="H738" s="47"/>
      <c r="I738" s="47"/>
    </row>
    <row r="739" spans="6:9" ht="13">
      <c r="F739" s="62"/>
      <c r="G739" s="62"/>
      <c r="H739" s="47"/>
      <c r="I739" s="47"/>
    </row>
    <row r="740" spans="6:9" ht="13">
      <c r="F740" s="62"/>
      <c r="G740" s="62"/>
      <c r="H740" s="47"/>
      <c r="I740" s="47"/>
    </row>
    <row r="741" spans="6:9" ht="13">
      <c r="F741" s="62"/>
      <c r="G741" s="62"/>
      <c r="H741" s="47"/>
      <c r="I741" s="47"/>
    </row>
    <row r="742" spans="6:9" ht="13">
      <c r="F742" s="62"/>
      <c r="G742" s="62"/>
      <c r="H742" s="47"/>
      <c r="I742" s="47"/>
    </row>
    <row r="743" spans="6:9" ht="13">
      <c r="F743" s="62"/>
      <c r="G743" s="62"/>
      <c r="H743" s="47"/>
      <c r="I743" s="47"/>
    </row>
    <row r="744" spans="6:9" ht="13">
      <c r="F744" s="62"/>
      <c r="G744" s="62"/>
      <c r="H744" s="47"/>
      <c r="I744" s="47"/>
    </row>
    <row r="745" spans="6:9" ht="13">
      <c r="F745" s="62"/>
      <c r="G745" s="62"/>
      <c r="H745" s="47"/>
      <c r="I745" s="47"/>
    </row>
    <row r="746" spans="6:9" ht="13">
      <c r="F746" s="62"/>
      <c r="G746" s="62"/>
      <c r="H746" s="47"/>
      <c r="I746" s="47"/>
    </row>
    <row r="747" spans="6:9" ht="13">
      <c r="F747" s="62"/>
      <c r="G747" s="62"/>
      <c r="H747" s="47"/>
      <c r="I747" s="47"/>
    </row>
    <row r="748" spans="6:9" ht="13">
      <c r="F748" s="62"/>
      <c r="G748" s="62"/>
      <c r="H748" s="47"/>
      <c r="I748" s="47"/>
    </row>
    <row r="749" spans="6:9" ht="13">
      <c r="F749" s="62"/>
      <c r="G749" s="62"/>
      <c r="H749" s="47"/>
      <c r="I749" s="47"/>
    </row>
    <row r="750" spans="6:9" ht="13">
      <c r="F750" s="62"/>
      <c r="G750" s="62"/>
      <c r="H750" s="47"/>
      <c r="I750" s="47"/>
    </row>
    <row r="751" spans="6:9" ht="13">
      <c r="F751" s="62"/>
      <c r="G751" s="62"/>
      <c r="H751" s="47"/>
      <c r="I751" s="47"/>
    </row>
    <row r="752" spans="6:9" ht="13">
      <c r="F752" s="62"/>
      <c r="G752" s="62"/>
      <c r="H752" s="47"/>
      <c r="I752" s="47"/>
    </row>
    <row r="753" spans="6:9" ht="13">
      <c r="F753" s="62"/>
      <c r="G753" s="62"/>
      <c r="H753" s="47"/>
      <c r="I753" s="47"/>
    </row>
    <row r="754" spans="6:9" ht="13">
      <c r="F754" s="62"/>
      <c r="G754" s="62"/>
      <c r="H754" s="47"/>
      <c r="I754" s="47"/>
    </row>
    <row r="755" spans="6:9" ht="13">
      <c r="F755" s="62"/>
      <c r="G755" s="62"/>
      <c r="H755" s="47"/>
      <c r="I755" s="47"/>
    </row>
    <row r="756" spans="6:9" ht="13">
      <c r="F756" s="62"/>
      <c r="G756" s="62"/>
      <c r="H756" s="47"/>
      <c r="I756" s="47"/>
    </row>
    <row r="757" spans="6:9" ht="13">
      <c r="F757" s="62"/>
      <c r="G757" s="62"/>
      <c r="H757" s="47"/>
      <c r="I757" s="47"/>
    </row>
    <row r="758" spans="6:9" ht="13">
      <c r="F758" s="62"/>
      <c r="G758" s="62"/>
      <c r="H758" s="47"/>
      <c r="I758" s="47"/>
    </row>
    <row r="759" spans="6:9" ht="13">
      <c r="F759" s="62"/>
      <c r="G759" s="62"/>
      <c r="H759" s="47"/>
      <c r="I759" s="47"/>
    </row>
    <row r="760" spans="6:9" ht="13">
      <c r="F760" s="62"/>
      <c r="G760" s="62"/>
      <c r="H760" s="47"/>
      <c r="I760" s="47"/>
    </row>
    <row r="761" spans="6:9" ht="13">
      <c r="F761" s="62"/>
      <c r="G761" s="62"/>
      <c r="H761" s="47"/>
      <c r="I761" s="47"/>
    </row>
    <row r="762" spans="6:9" ht="13">
      <c r="F762" s="62"/>
      <c r="G762" s="62"/>
      <c r="H762" s="47"/>
      <c r="I762" s="47"/>
    </row>
    <row r="763" spans="6:9" ht="13">
      <c r="F763" s="62"/>
      <c r="G763" s="62"/>
      <c r="H763" s="47"/>
      <c r="I763" s="47"/>
    </row>
    <row r="764" spans="6:9" ht="13">
      <c r="F764" s="62"/>
      <c r="G764" s="62"/>
      <c r="H764" s="47"/>
      <c r="I764" s="47"/>
    </row>
    <row r="765" spans="6:9" ht="13">
      <c r="F765" s="62"/>
      <c r="G765" s="62"/>
      <c r="H765" s="47"/>
      <c r="I765" s="47"/>
    </row>
    <row r="766" spans="6:9" ht="13">
      <c r="F766" s="62"/>
      <c r="G766" s="62"/>
      <c r="H766" s="47"/>
      <c r="I766" s="47"/>
    </row>
    <row r="767" spans="6:9" ht="13">
      <c r="F767" s="62"/>
      <c r="G767" s="62"/>
      <c r="H767" s="47"/>
      <c r="I767" s="47"/>
    </row>
    <row r="768" spans="6:9" ht="13">
      <c r="F768" s="62"/>
      <c r="G768" s="62"/>
      <c r="H768" s="47"/>
      <c r="I768" s="47"/>
    </row>
    <row r="769" spans="6:9" ht="13">
      <c r="F769" s="62"/>
      <c r="G769" s="62"/>
      <c r="H769" s="47"/>
      <c r="I769" s="47"/>
    </row>
    <row r="770" spans="6:9" ht="13">
      <c r="F770" s="62"/>
      <c r="G770" s="62"/>
      <c r="H770" s="47"/>
      <c r="I770" s="47"/>
    </row>
    <row r="771" spans="6:9" ht="13">
      <c r="F771" s="62"/>
      <c r="G771" s="62"/>
      <c r="H771" s="47"/>
      <c r="I771" s="47"/>
    </row>
    <row r="772" spans="6:9" ht="13">
      <c r="F772" s="62"/>
      <c r="G772" s="62"/>
      <c r="H772" s="47"/>
      <c r="I772" s="47"/>
    </row>
    <row r="773" spans="6:9" ht="13">
      <c r="F773" s="62"/>
      <c r="G773" s="62"/>
      <c r="H773" s="47"/>
      <c r="I773" s="47"/>
    </row>
    <row r="774" spans="6:9" ht="13">
      <c r="F774" s="62"/>
      <c r="G774" s="62"/>
      <c r="H774" s="47"/>
      <c r="I774" s="47"/>
    </row>
    <row r="775" spans="6:9" ht="13">
      <c r="F775" s="62"/>
      <c r="G775" s="62"/>
      <c r="H775" s="47"/>
      <c r="I775" s="47"/>
    </row>
    <row r="776" spans="6:9" ht="13">
      <c r="F776" s="62"/>
      <c r="G776" s="62"/>
      <c r="H776" s="47"/>
      <c r="I776" s="47"/>
    </row>
    <row r="777" spans="6:9" ht="13">
      <c r="F777" s="62"/>
      <c r="G777" s="62"/>
      <c r="H777" s="47"/>
      <c r="I777" s="47"/>
    </row>
    <row r="778" spans="6:9" ht="13">
      <c r="F778" s="62"/>
      <c r="G778" s="62"/>
      <c r="H778" s="47"/>
      <c r="I778" s="47"/>
    </row>
    <row r="779" spans="6:9" ht="13">
      <c r="F779" s="62"/>
      <c r="G779" s="62"/>
      <c r="H779" s="47"/>
      <c r="I779" s="47"/>
    </row>
    <row r="780" spans="6:9" ht="13">
      <c r="F780" s="62"/>
      <c r="G780" s="62"/>
      <c r="H780" s="47"/>
      <c r="I780" s="47"/>
    </row>
    <row r="781" spans="6:9" ht="13">
      <c r="F781" s="62"/>
      <c r="G781" s="62"/>
      <c r="H781" s="47"/>
      <c r="I781" s="47"/>
    </row>
    <row r="782" spans="6:9" ht="13">
      <c r="F782" s="62"/>
      <c r="G782" s="62"/>
      <c r="H782" s="47"/>
      <c r="I782" s="47"/>
    </row>
    <row r="783" spans="6:9" ht="13">
      <c r="F783" s="62"/>
      <c r="G783" s="62"/>
      <c r="H783" s="47"/>
      <c r="I783" s="47"/>
    </row>
    <row r="784" spans="6:9" ht="13">
      <c r="F784" s="62"/>
      <c r="G784" s="62"/>
      <c r="H784" s="47"/>
      <c r="I784" s="47"/>
    </row>
    <row r="785" spans="6:9" ht="13">
      <c r="F785" s="62"/>
      <c r="G785" s="62"/>
      <c r="H785" s="47"/>
      <c r="I785" s="47"/>
    </row>
    <row r="786" spans="6:9" ht="13">
      <c r="F786" s="62"/>
      <c r="G786" s="62"/>
      <c r="H786" s="47"/>
      <c r="I786" s="47"/>
    </row>
    <row r="787" spans="6:9" ht="13">
      <c r="F787" s="62"/>
      <c r="G787" s="62"/>
      <c r="H787" s="47"/>
      <c r="I787" s="47"/>
    </row>
    <row r="788" spans="6:9" ht="13">
      <c r="F788" s="62"/>
      <c r="G788" s="62"/>
      <c r="H788" s="47"/>
      <c r="I788" s="47"/>
    </row>
    <row r="789" spans="6:9" ht="13">
      <c r="F789" s="62"/>
      <c r="G789" s="62"/>
      <c r="H789" s="47"/>
      <c r="I789" s="47"/>
    </row>
    <row r="790" spans="6:9" ht="13">
      <c r="F790" s="62"/>
      <c r="G790" s="62"/>
      <c r="H790" s="47"/>
      <c r="I790" s="47"/>
    </row>
    <row r="791" spans="6:9" ht="13">
      <c r="F791" s="62"/>
      <c r="G791" s="62"/>
      <c r="H791" s="47"/>
      <c r="I791" s="47"/>
    </row>
    <row r="792" spans="6:9" ht="13">
      <c r="F792" s="62"/>
      <c r="G792" s="62"/>
      <c r="H792" s="47"/>
      <c r="I792" s="47"/>
    </row>
    <row r="793" spans="6:9" ht="13">
      <c r="F793" s="62"/>
      <c r="G793" s="62"/>
      <c r="H793" s="47"/>
      <c r="I793" s="47"/>
    </row>
    <row r="794" spans="6:9" ht="13">
      <c r="F794" s="62"/>
      <c r="G794" s="62"/>
      <c r="H794" s="47"/>
      <c r="I794" s="47"/>
    </row>
    <row r="795" spans="6:9" ht="13">
      <c r="F795" s="62"/>
      <c r="G795" s="62"/>
      <c r="H795" s="47"/>
      <c r="I795" s="47"/>
    </row>
    <row r="796" spans="6:9" ht="13">
      <c r="F796" s="62"/>
      <c r="G796" s="62"/>
      <c r="H796" s="47"/>
      <c r="I796" s="47"/>
    </row>
    <row r="797" spans="6:9" ht="13">
      <c r="F797" s="62"/>
      <c r="G797" s="62"/>
      <c r="H797" s="47"/>
      <c r="I797" s="47"/>
    </row>
    <row r="798" spans="6:9" ht="13">
      <c r="F798" s="62"/>
      <c r="G798" s="62"/>
      <c r="H798" s="47"/>
      <c r="I798" s="47"/>
    </row>
    <row r="799" spans="6:9" ht="13">
      <c r="F799" s="62"/>
      <c r="G799" s="62"/>
      <c r="H799" s="47"/>
      <c r="I799" s="47"/>
    </row>
    <row r="800" spans="6:9" ht="13">
      <c r="F800" s="62"/>
      <c r="G800" s="62"/>
      <c r="H800" s="47"/>
      <c r="I800" s="47"/>
    </row>
    <row r="801" spans="6:9" ht="13">
      <c r="F801" s="62"/>
      <c r="G801" s="62"/>
      <c r="H801" s="47"/>
      <c r="I801" s="47"/>
    </row>
    <row r="802" spans="6:9" ht="13">
      <c r="F802" s="62"/>
      <c r="G802" s="62"/>
      <c r="H802" s="47"/>
      <c r="I802" s="47"/>
    </row>
    <row r="803" spans="6:9" ht="13">
      <c r="F803" s="62"/>
      <c r="G803" s="62"/>
      <c r="H803" s="47"/>
      <c r="I803" s="47"/>
    </row>
    <row r="804" spans="6:9" ht="13">
      <c r="F804" s="62"/>
      <c r="G804" s="62"/>
      <c r="H804" s="47"/>
      <c r="I804" s="47"/>
    </row>
    <row r="805" spans="6:9" ht="13">
      <c r="F805" s="62"/>
      <c r="G805" s="62"/>
      <c r="H805" s="47"/>
      <c r="I805" s="47"/>
    </row>
    <row r="806" spans="6:9" ht="13">
      <c r="F806" s="62"/>
      <c r="G806" s="62"/>
      <c r="H806" s="47"/>
      <c r="I806" s="47"/>
    </row>
    <row r="807" spans="6:9" ht="13">
      <c r="F807" s="62"/>
      <c r="G807" s="62"/>
      <c r="H807" s="47"/>
      <c r="I807" s="47"/>
    </row>
    <row r="808" spans="6:9" ht="13">
      <c r="F808" s="62"/>
      <c r="G808" s="62"/>
      <c r="H808" s="47"/>
      <c r="I808" s="47"/>
    </row>
    <row r="809" spans="6:9" ht="13">
      <c r="F809" s="62"/>
      <c r="G809" s="62"/>
      <c r="H809" s="47"/>
      <c r="I809" s="47"/>
    </row>
    <row r="810" spans="6:9" ht="13">
      <c r="F810" s="62"/>
      <c r="G810" s="62"/>
      <c r="H810" s="47"/>
      <c r="I810" s="47"/>
    </row>
    <row r="811" spans="6:9" ht="13">
      <c r="F811" s="62"/>
      <c r="G811" s="62"/>
      <c r="H811" s="47"/>
      <c r="I811" s="47"/>
    </row>
    <row r="812" spans="6:9" ht="13">
      <c r="F812" s="62"/>
      <c r="G812" s="62"/>
      <c r="H812" s="47"/>
      <c r="I812" s="47"/>
    </row>
    <row r="813" spans="6:9" ht="13">
      <c r="F813" s="62"/>
      <c r="G813" s="62"/>
      <c r="H813" s="47"/>
      <c r="I813" s="47"/>
    </row>
    <row r="814" spans="6:9" ht="13">
      <c r="F814" s="62"/>
      <c r="G814" s="62"/>
      <c r="H814" s="47"/>
      <c r="I814" s="47"/>
    </row>
    <row r="815" spans="6:9" ht="13">
      <c r="F815" s="62"/>
      <c r="G815" s="62"/>
      <c r="H815" s="47"/>
      <c r="I815" s="47"/>
    </row>
    <row r="816" spans="6:9" ht="13">
      <c r="F816" s="62"/>
      <c r="G816" s="62"/>
      <c r="H816" s="47"/>
      <c r="I816" s="47"/>
    </row>
    <row r="817" spans="6:9" ht="13">
      <c r="F817" s="62"/>
      <c r="G817" s="62"/>
      <c r="H817" s="47"/>
      <c r="I817" s="47"/>
    </row>
    <row r="818" spans="6:9" ht="13">
      <c r="F818" s="62"/>
      <c r="G818" s="62"/>
      <c r="H818" s="47"/>
      <c r="I818" s="47"/>
    </row>
    <row r="819" spans="6:9" ht="13">
      <c r="F819" s="62"/>
      <c r="G819" s="62"/>
      <c r="H819" s="47"/>
      <c r="I819" s="47"/>
    </row>
    <row r="820" spans="6:9" ht="13">
      <c r="F820" s="62"/>
      <c r="G820" s="62"/>
      <c r="H820" s="47"/>
      <c r="I820" s="47"/>
    </row>
    <row r="821" spans="6:9" ht="13">
      <c r="F821" s="62"/>
      <c r="G821" s="62"/>
      <c r="H821" s="47"/>
      <c r="I821" s="47"/>
    </row>
    <row r="822" spans="6:9" ht="13">
      <c r="F822" s="62"/>
      <c r="G822" s="62"/>
      <c r="H822" s="47"/>
      <c r="I822" s="47"/>
    </row>
    <row r="823" spans="6:9" ht="13">
      <c r="F823" s="62"/>
      <c r="G823" s="62"/>
      <c r="H823" s="47"/>
      <c r="I823" s="47"/>
    </row>
    <row r="824" spans="6:9" ht="13">
      <c r="F824" s="62"/>
      <c r="G824" s="62"/>
      <c r="H824" s="47"/>
      <c r="I824" s="47"/>
    </row>
    <row r="825" spans="6:9" ht="13">
      <c r="F825" s="62"/>
      <c r="G825" s="62"/>
      <c r="H825" s="47"/>
      <c r="I825" s="47"/>
    </row>
    <row r="826" spans="6:9" ht="13">
      <c r="F826" s="62"/>
      <c r="G826" s="62"/>
      <c r="H826" s="47"/>
      <c r="I826" s="47"/>
    </row>
    <row r="827" spans="6:9" ht="13">
      <c r="F827" s="62"/>
      <c r="G827" s="62"/>
      <c r="H827" s="47"/>
      <c r="I827" s="47"/>
    </row>
    <row r="828" spans="6:9" ht="13">
      <c r="F828" s="62"/>
      <c r="G828" s="62"/>
      <c r="H828" s="47"/>
      <c r="I828" s="47"/>
    </row>
    <row r="829" spans="6:9" ht="13">
      <c r="F829" s="62"/>
      <c r="G829" s="62"/>
      <c r="H829" s="47"/>
      <c r="I829" s="47"/>
    </row>
    <row r="830" spans="6:9" ht="13">
      <c r="F830" s="62"/>
      <c r="G830" s="62"/>
      <c r="H830" s="47"/>
      <c r="I830" s="47"/>
    </row>
    <row r="831" spans="6:9" ht="13">
      <c r="F831" s="62"/>
      <c r="G831" s="62"/>
      <c r="H831" s="47"/>
      <c r="I831" s="47"/>
    </row>
    <row r="832" spans="6:9" ht="13">
      <c r="F832" s="62"/>
      <c r="G832" s="62"/>
      <c r="H832" s="47"/>
      <c r="I832" s="47"/>
    </row>
    <row r="833" spans="6:9" ht="13">
      <c r="F833" s="62"/>
      <c r="G833" s="62"/>
      <c r="H833" s="47"/>
      <c r="I833" s="47"/>
    </row>
    <row r="834" spans="6:9" ht="13">
      <c r="F834" s="62"/>
      <c r="G834" s="62"/>
      <c r="H834" s="47"/>
      <c r="I834" s="47"/>
    </row>
    <row r="835" spans="6:9" ht="13">
      <c r="F835" s="62"/>
      <c r="G835" s="62"/>
      <c r="H835" s="47"/>
      <c r="I835" s="47"/>
    </row>
    <row r="836" spans="6:9" ht="13">
      <c r="F836" s="62"/>
      <c r="G836" s="62"/>
      <c r="H836" s="47"/>
      <c r="I836" s="47"/>
    </row>
    <row r="837" spans="6:9" ht="13">
      <c r="F837" s="62"/>
      <c r="G837" s="62"/>
      <c r="H837" s="47"/>
      <c r="I837" s="47"/>
    </row>
    <row r="838" spans="6:9" ht="13">
      <c r="F838" s="62"/>
      <c r="G838" s="62"/>
      <c r="H838" s="47"/>
      <c r="I838" s="47"/>
    </row>
    <row r="839" spans="6:9" ht="13">
      <c r="F839" s="62"/>
      <c r="G839" s="62"/>
      <c r="H839" s="47"/>
      <c r="I839" s="47"/>
    </row>
    <row r="840" spans="6:9" ht="13">
      <c r="F840" s="62"/>
      <c r="G840" s="62"/>
      <c r="H840" s="47"/>
      <c r="I840" s="47"/>
    </row>
    <row r="841" spans="6:9" ht="13">
      <c r="F841" s="62"/>
      <c r="G841" s="62"/>
      <c r="H841" s="47"/>
      <c r="I841" s="47"/>
    </row>
    <row r="842" spans="6:9" ht="13">
      <c r="F842" s="62"/>
      <c r="G842" s="62"/>
      <c r="H842" s="47"/>
      <c r="I842" s="47"/>
    </row>
    <row r="843" spans="6:9" ht="13">
      <c r="F843" s="62"/>
      <c r="G843" s="62"/>
      <c r="H843" s="47"/>
      <c r="I843" s="47"/>
    </row>
    <row r="844" spans="6:9" ht="13">
      <c r="F844" s="62"/>
      <c r="G844" s="62"/>
      <c r="H844" s="47"/>
      <c r="I844" s="47"/>
    </row>
    <row r="845" spans="6:9" ht="13">
      <c r="F845" s="62"/>
      <c r="G845" s="62"/>
      <c r="H845" s="47"/>
      <c r="I845" s="47"/>
    </row>
    <row r="846" spans="6:9" ht="13">
      <c r="F846" s="62"/>
      <c r="G846" s="62"/>
      <c r="H846" s="47"/>
      <c r="I846" s="47"/>
    </row>
    <row r="847" spans="6:9" ht="13">
      <c r="F847" s="62"/>
      <c r="G847" s="62"/>
      <c r="H847" s="47"/>
      <c r="I847" s="47"/>
    </row>
    <row r="848" spans="6:9" ht="13">
      <c r="F848" s="62"/>
      <c r="G848" s="62"/>
      <c r="H848" s="47"/>
      <c r="I848" s="47"/>
    </row>
    <row r="849" spans="6:9" ht="13">
      <c r="F849" s="62"/>
      <c r="G849" s="62"/>
      <c r="H849" s="47"/>
      <c r="I849" s="47"/>
    </row>
    <row r="850" spans="6:9" ht="13">
      <c r="F850" s="62"/>
      <c r="G850" s="62"/>
      <c r="H850" s="47"/>
      <c r="I850" s="47"/>
    </row>
    <row r="851" spans="6:9" ht="13">
      <c r="F851" s="62"/>
      <c r="G851" s="62"/>
      <c r="H851" s="47"/>
      <c r="I851" s="47"/>
    </row>
    <row r="852" spans="6:9" ht="13">
      <c r="F852" s="62"/>
      <c r="G852" s="62"/>
      <c r="H852" s="47"/>
      <c r="I852" s="47"/>
    </row>
    <row r="853" spans="6:9" ht="13">
      <c r="F853" s="62"/>
      <c r="G853" s="62"/>
      <c r="H853" s="47"/>
      <c r="I853" s="47"/>
    </row>
    <row r="854" spans="6:9" ht="13">
      <c r="F854" s="62"/>
      <c r="G854" s="62"/>
      <c r="H854" s="47"/>
      <c r="I854" s="47"/>
    </row>
    <row r="855" spans="6:9" ht="13">
      <c r="F855" s="62"/>
      <c r="G855" s="62"/>
      <c r="H855" s="47"/>
      <c r="I855" s="47"/>
    </row>
    <row r="856" spans="6:9" ht="13">
      <c r="F856" s="62"/>
      <c r="G856" s="62"/>
      <c r="H856" s="47"/>
      <c r="I856" s="47"/>
    </row>
    <row r="857" spans="6:9" ht="13">
      <c r="F857" s="62"/>
      <c r="G857" s="62"/>
      <c r="H857" s="47"/>
      <c r="I857" s="47"/>
    </row>
    <row r="858" spans="6:9" ht="13">
      <c r="F858" s="62"/>
      <c r="G858" s="62"/>
      <c r="H858" s="47"/>
      <c r="I858" s="47"/>
    </row>
    <row r="859" spans="6:9" ht="13">
      <c r="F859" s="62"/>
      <c r="G859" s="62"/>
      <c r="H859" s="47"/>
      <c r="I859" s="47"/>
    </row>
    <row r="860" spans="6:9" ht="13">
      <c r="F860" s="62"/>
      <c r="G860" s="62"/>
      <c r="H860" s="47"/>
      <c r="I860" s="47"/>
    </row>
    <row r="861" spans="6:9" ht="13">
      <c r="F861" s="62"/>
      <c r="G861" s="62"/>
      <c r="H861" s="47"/>
      <c r="I861" s="47"/>
    </row>
    <row r="862" spans="6:9" ht="13">
      <c r="F862" s="62"/>
      <c r="G862" s="62"/>
      <c r="H862" s="47"/>
      <c r="I862" s="47"/>
    </row>
    <row r="863" spans="6:9" ht="13">
      <c r="F863" s="62"/>
      <c r="G863" s="62"/>
      <c r="H863" s="47"/>
      <c r="I863" s="47"/>
    </row>
    <row r="864" spans="6:9" ht="13">
      <c r="F864" s="62"/>
      <c r="G864" s="62"/>
      <c r="H864" s="47"/>
      <c r="I864" s="47"/>
    </row>
    <row r="865" spans="6:9" ht="13">
      <c r="F865" s="62"/>
      <c r="G865" s="62"/>
      <c r="H865" s="47"/>
      <c r="I865" s="47"/>
    </row>
    <row r="866" spans="6:9" ht="13">
      <c r="F866" s="62"/>
      <c r="G866" s="62"/>
      <c r="H866" s="47"/>
      <c r="I866" s="47"/>
    </row>
    <row r="867" spans="6:9" ht="13">
      <c r="F867" s="62"/>
      <c r="G867" s="62"/>
      <c r="H867" s="47"/>
      <c r="I867" s="47"/>
    </row>
    <row r="868" spans="6:9" ht="13">
      <c r="F868" s="62"/>
      <c r="G868" s="62"/>
      <c r="H868" s="47"/>
      <c r="I868" s="47"/>
    </row>
    <row r="869" spans="6:9" ht="13">
      <c r="F869" s="62"/>
      <c r="G869" s="62"/>
      <c r="H869" s="47"/>
      <c r="I869" s="47"/>
    </row>
    <row r="870" spans="6:9" ht="13">
      <c r="F870" s="62"/>
      <c r="G870" s="62"/>
      <c r="H870" s="47"/>
      <c r="I870" s="47"/>
    </row>
    <row r="871" spans="6:9" ht="13">
      <c r="F871" s="62"/>
      <c r="G871" s="62"/>
      <c r="H871" s="47"/>
      <c r="I871" s="47"/>
    </row>
    <row r="872" spans="6:9" ht="13">
      <c r="F872" s="62"/>
      <c r="G872" s="62"/>
      <c r="H872" s="47"/>
      <c r="I872" s="47"/>
    </row>
    <row r="873" spans="6:9" ht="13">
      <c r="F873" s="62"/>
      <c r="G873" s="62"/>
      <c r="H873" s="47"/>
      <c r="I873" s="47"/>
    </row>
    <row r="874" spans="6:9" ht="13">
      <c r="F874" s="62"/>
      <c r="G874" s="62"/>
      <c r="H874" s="47"/>
      <c r="I874" s="47"/>
    </row>
    <row r="875" spans="6:9" ht="13">
      <c r="F875" s="62"/>
      <c r="G875" s="62"/>
      <c r="H875" s="47"/>
      <c r="I875" s="47"/>
    </row>
    <row r="876" spans="6:9" ht="13">
      <c r="F876" s="62"/>
      <c r="G876" s="62"/>
      <c r="H876" s="47"/>
      <c r="I876" s="47"/>
    </row>
    <row r="877" spans="6:9" ht="13">
      <c r="F877" s="62"/>
      <c r="G877" s="62"/>
      <c r="H877" s="47"/>
      <c r="I877" s="47"/>
    </row>
    <row r="878" spans="6:9" ht="13">
      <c r="F878" s="62"/>
      <c r="G878" s="62"/>
      <c r="H878" s="47"/>
      <c r="I878" s="47"/>
    </row>
    <row r="879" spans="6:9" ht="13">
      <c r="F879" s="62"/>
      <c r="G879" s="62"/>
      <c r="H879" s="47"/>
      <c r="I879" s="47"/>
    </row>
    <row r="880" spans="6:9" ht="13">
      <c r="F880" s="62"/>
      <c r="G880" s="62"/>
      <c r="H880" s="47"/>
      <c r="I880" s="47"/>
    </row>
    <row r="881" spans="6:9" ht="13">
      <c r="F881" s="62"/>
      <c r="G881" s="62"/>
      <c r="H881" s="47"/>
      <c r="I881" s="47"/>
    </row>
    <row r="882" spans="6:9" ht="13">
      <c r="F882" s="62"/>
      <c r="G882" s="62"/>
      <c r="H882" s="47"/>
      <c r="I882" s="47"/>
    </row>
    <row r="883" spans="6:9" ht="13">
      <c r="F883" s="62"/>
      <c r="G883" s="62"/>
      <c r="H883" s="47"/>
      <c r="I883" s="47"/>
    </row>
    <row r="884" spans="6:9" ht="13">
      <c r="F884" s="62"/>
      <c r="G884" s="62"/>
      <c r="H884" s="47"/>
      <c r="I884" s="47"/>
    </row>
    <row r="885" spans="6:9" ht="13">
      <c r="F885" s="62"/>
      <c r="G885" s="62"/>
      <c r="H885" s="47"/>
      <c r="I885" s="47"/>
    </row>
    <row r="886" spans="6:9" ht="13">
      <c r="F886" s="62"/>
      <c r="G886" s="62"/>
      <c r="H886" s="47"/>
      <c r="I886" s="47"/>
    </row>
    <row r="887" spans="6:9" ht="13">
      <c r="F887" s="62"/>
      <c r="G887" s="62"/>
      <c r="H887" s="47"/>
      <c r="I887" s="47"/>
    </row>
    <row r="888" spans="6:9" ht="13">
      <c r="F888" s="62"/>
      <c r="G888" s="62"/>
      <c r="H888" s="47"/>
      <c r="I888" s="47"/>
    </row>
    <row r="889" spans="6:9" ht="13">
      <c r="F889" s="62"/>
      <c r="G889" s="62"/>
      <c r="H889" s="47"/>
      <c r="I889" s="47"/>
    </row>
    <row r="890" spans="6:9" ht="13">
      <c r="F890" s="62"/>
      <c r="G890" s="62"/>
      <c r="H890" s="47"/>
      <c r="I890" s="47"/>
    </row>
    <row r="891" spans="6:9" ht="13">
      <c r="F891" s="62"/>
      <c r="G891" s="62"/>
      <c r="H891" s="47"/>
      <c r="I891" s="47"/>
    </row>
    <row r="892" spans="6:9" ht="13">
      <c r="F892" s="62"/>
      <c r="G892" s="62"/>
      <c r="H892" s="47"/>
      <c r="I892" s="47"/>
    </row>
    <row r="893" spans="6:9" ht="13">
      <c r="F893" s="62"/>
      <c r="G893" s="62"/>
      <c r="H893" s="47"/>
      <c r="I893" s="47"/>
    </row>
    <row r="894" spans="6:9" ht="13">
      <c r="F894" s="62"/>
      <c r="G894" s="62"/>
      <c r="H894" s="47"/>
      <c r="I894" s="47"/>
    </row>
    <row r="895" spans="6:9" ht="13">
      <c r="F895" s="62"/>
      <c r="G895" s="62"/>
      <c r="H895" s="47"/>
      <c r="I895" s="47"/>
    </row>
    <row r="896" spans="6:9" ht="13">
      <c r="F896" s="62"/>
      <c r="G896" s="62"/>
      <c r="H896" s="47"/>
      <c r="I896" s="47"/>
    </row>
    <row r="897" spans="6:9" ht="13">
      <c r="F897" s="62"/>
      <c r="G897" s="62"/>
      <c r="H897" s="47"/>
      <c r="I897" s="47"/>
    </row>
    <row r="898" spans="6:9" ht="13">
      <c r="F898" s="62"/>
      <c r="G898" s="62"/>
      <c r="H898" s="47"/>
      <c r="I898" s="47"/>
    </row>
    <row r="899" spans="6:9" ht="13">
      <c r="F899" s="62"/>
      <c r="G899" s="62"/>
      <c r="H899" s="47"/>
      <c r="I899" s="47"/>
    </row>
    <row r="900" spans="6:9" ht="13">
      <c r="F900" s="62"/>
      <c r="G900" s="62"/>
      <c r="H900" s="47"/>
      <c r="I900" s="47"/>
    </row>
    <row r="901" spans="6:9" ht="13">
      <c r="F901" s="62"/>
      <c r="G901" s="62"/>
      <c r="H901" s="47"/>
      <c r="I901" s="47"/>
    </row>
    <row r="902" spans="6:9" ht="13">
      <c r="F902" s="62"/>
      <c r="G902" s="62"/>
      <c r="H902" s="47"/>
      <c r="I902" s="47"/>
    </row>
    <row r="903" spans="6:9" ht="13">
      <c r="F903" s="62"/>
      <c r="G903" s="62"/>
      <c r="H903" s="47"/>
      <c r="I903" s="47"/>
    </row>
    <row r="904" spans="6:9" ht="13">
      <c r="F904" s="62"/>
      <c r="G904" s="62"/>
      <c r="H904" s="47"/>
      <c r="I904" s="47"/>
    </row>
    <row r="905" spans="6:9" ht="13">
      <c r="F905" s="62"/>
      <c r="G905" s="62"/>
      <c r="H905" s="47"/>
      <c r="I905" s="47"/>
    </row>
    <row r="906" spans="6:9" ht="13">
      <c r="F906" s="62"/>
      <c r="G906" s="62"/>
      <c r="H906" s="47"/>
      <c r="I906" s="47"/>
    </row>
    <row r="907" spans="6:9" ht="13">
      <c r="F907" s="62"/>
      <c r="G907" s="62"/>
      <c r="H907" s="47"/>
      <c r="I907" s="47"/>
    </row>
    <row r="908" spans="6:9" ht="13">
      <c r="F908" s="62"/>
      <c r="G908" s="62"/>
      <c r="H908" s="47"/>
      <c r="I908" s="47"/>
    </row>
    <row r="909" spans="6:9" ht="13">
      <c r="F909" s="62"/>
      <c r="G909" s="62"/>
      <c r="H909" s="47"/>
      <c r="I909" s="47"/>
    </row>
    <row r="910" spans="6:9" ht="13">
      <c r="F910" s="62"/>
      <c r="G910" s="62"/>
      <c r="H910" s="47"/>
      <c r="I910" s="47"/>
    </row>
    <row r="911" spans="6:9" ht="13">
      <c r="F911" s="62"/>
      <c r="G911" s="62"/>
      <c r="H911" s="47"/>
      <c r="I911" s="47"/>
    </row>
    <row r="912" spans="6:9" ht="13">
      <c r="F912" s="62"/>
      <c r="G912" s="62"/>
      <c r="H912" s="47"/>
      <c r="I912" s="47"/>
    </row>
    <row r="913" spans="6:9" ht="13">
      <c r="F913" s="62"/>
      <c r="G913" s="62"/>
      <c r="H913" s="47"/>
      <c r="I913" s="47"/>
    </row>
    <row r="914" spans="6:9" ht="13">
      <c r="F914" s="62"/>
      <c r="G914" s="62"/>
      <c r="H914" s="47"/>
      <c r="I914" s="47"/>
    </row>
    <row r="915" spans="6:9" ht="13">
      <c r="F915" s="62"/>
      <c r="G915" s="62"/>
      <c r="H915" s="47"/>
      <c r="I915" s="47"/>
    </row>
    <row r="916" spans="6:9" ht="13">
      <c r="F916" s="62"/>
      <c r="G916" s="62"/>
      <c r="H916" s="47"/>
      <c r="I916" s="47"/>
    </row>
    <row r="917" spans="6:9" ht="13">
      <c r="F917" s="62"/>
      <c r="G917" s="62"/>
      <c r="H917" s="47"/>
      <c r="I917" s="47"/>
    </row>
    <row r="918" spans="6:9" ht="13">
      <c r="F918" s="62"/>
      <c r="G918" s="62"/>
      <c r="H918" s="47"/>
      <c r="I918" s="47"/>
    </row>
    <row r="919" spans="6:9" ht="13">
      <c r="F919" s="62"/>
      <c r="G919" s="62"/>
      <c r="H919" s="47"/>
      <c r="I919" s="47"/>
    </row>
    <row r="920" spans="6:9" ht="13">
      <c r="F920" s="62"/>
      <c r="G920" s="62"/>
      <c r="H920" s="47"/>
      <c r="I920" s="47"/>
    </row>
    <row r="921" spans="6:9" ht="13">
      <c r="F921" s="62"/>
      <c r="G921" s="62"/>
      <c r="H921" s="47"/>
      <c r="I921" s="47"/>
    </row>
    <row r="922" spans="6:9" ht="13">
      <c r="F922" s="62"/>
      <c r="G922" s="62"/>
      <c r="H922" s="47"/>
      <c r="I922" s="47"/>
    </row>
    <row r="923" spans="6:9" ht="13">
      <c r="F923" s="62"/>
      <c r="G923" s="62"/>
      <c r="H923" s="47"/>
      <c r="I923" s="47"/>
    </row>
    <row r="924" spans="6:9" ht="13">
      <c r="F924" s="62"/>
      <c r="G924" s="62"/>
      <c r="H924" s="47"/>
      <c r="I924" s="47"/>
    </row>
    <row r="925" spans="6:9" ht="13">
      <c r="F925" s="62"/>
      <c r="G925" s="62"/>
      <c r="H925" s="47"/>
      <c r="I925" s="47"/>
    </row>
    <row r="926" spans="6:9" ht="13">
      <c r="F926" s="62"/>
      <c r="G926" s="62"/>
      <c r="H926" s="47"/>
      <c r="I926" s="47"/>
    </row>
    <row r="927" spans="6:9" ht="13">
      <c r="F927" s="62"/>
      <c r="G927" s="62"/>
      <c r="H927" s="47"/>
      <c r="I927" s="47"/>
    </row>
    <row r="928" spans="6:9" ht="13">
      <c r="F928" s="62"/>
      <c r="G928" s="62"/>
      <c r="H928" s="47"/>
      <c r="I928" s="47"/>
    </row>
    <row r="929" spans="6:9" ht="13">
      <c r="F929" s="62"/>
      <c r="G929" s="62"/>
      <c r="H929" s="47"/>
      <c r="I929" s="47"/>
    </row>
    <row r="930" spans="6:9" ht="13">
      <c r="F930" s="62"/>
      <c r="G930" s="62"/>
      <c r="H930" s="47"/>
      <c r="I930" s="47"/>
    </row>
    <row r="931" spans="6:9" ht="13">
      <c r="F931" s="62"/>
      <c r="G931" s="62"/>
      <c r="H931" s="47"/>
      <c r="I931" s="47"/>
    </row>
    <row r="932" spans="6:9" ht="13">
      <c r="F932" s="62"/>
      <c r="G932" s="62"/>
      <c r="H932" s="47"/>
      <c r="I932" s="47"/>
    </row>
    <row r="933" spans="6:9" ht="13">
      <c r="F933" s="62"/>
      <c r="G933" s="62"/>
      <c r="H933" s="47"/>
      <c r="I933" s="47"/>
    </row>
    <row r="934" spans="6:9" ht="13">
      <c r="F934" s="62"/>
      <c r="G934" s="62"/>
      <c r="H934" s="47"/>
      <c r="I934" s="47"/>
    </row>
    <row r="935" spans="6:9" ht="13">
      <c r="F935" s="62"/>
      <c r="G935" s="62"/>
      <c r="H935" s="47"/>
      <c r="I935" s="47"/>
    </row>
    <row r="936" spans="6:9" ht="13">
      <c r="F936" s="62"/>
      <c r="G936" s="62"/>
      <c r="H936" s="47"/>
      <c r="I936" s="47"/>
    </row>
    <row r="937" spans="6:9" ht="13">
      <c r="F937" s="62"/>
      <c r="G937" s="62"/>
      <c r="H937" s="47"/>
      <c r="I937" s="47"/>
    </row>
    <row r="938" spans="6:9" ht="13">
      <c r="F938" s="62"/>
      <c r="G938" s="62"/>
      <c r="H938" s="47"/>
      <c r="I938" s="47"/>
    </row>
    <row r="939" spans="6:9" ht="13">
      <c r="F939" s="62"/>
      <c r="G939" s="62"/>
      <c r="H939" s="47"/>
      <c r="I939" s="47"/>
    </row>
    <row r="940" spans="6:9" ht="13">
      <c r="F940" s="62"/>
      <c r="G940" s="62"/>
      <c r="H940" s="47"/>
      <c r="I940" s="47"/>
    </row>
    <row r="941" spans="6:9" ht="13">
      <c r="F941" s="62"/>
      <c r="G941" s="62"/>
      <c r="H941" s="47"/>
      <c r="I941" s="47"/>
    </row>
    <row r="942" spans="6:9" ht="13">
      <c r="F942" s="62"/>
      <c r="G942" s="62"/>
      <c r="H942" s="47"/>
      <c r="I942" s="47"/>
    </row>
    <row r="943" spans="6:9" ht="13">
      <c r="F943" s="62"/>
      <c r="G943" s="62"/>
      <c r="H943" s="47"/>
      <c r="I943" s="47"/>
    </row>
    <row r="944" spans="6:9" ht="13">
      <c r="F944" s="62"/>
      <c r="G944" s="62"/>
      <c r="H944" s="47"/>
      <c r="I944" s="47"/>
    </row>
    <row r="945" spans="6:9" ht="13">
      <c r="F945" s="62"/>
      <c r="G945" s="62"/>
      <c r="H945" s="47"/>
      <c r="I945" s="47"/>
    </row>
    <row r="946" spans="6:9" ht="13">
      <c r="F946" s="62"/>
      <c r="G946" s="62"/>
      <c r="H946" s="47"/>
      <c r="I946" s="47"/>
    </row>
    <row r="947" spans="6:9" ht="13">
      <c r="F947" s="62"/>
      <c r="G947" s="62"/>
      <c r="H947" s="47"/>
      <c r="I947" s="47"/>
    </row>
    <row r="948" spans="6:9" ht="13">
      <c r="F948" s="62"/>
      <c r="G948" s="62"/>
      <c r="H948" s="47"/>
      <c r="I948" s="47"/>
    </row>
    <row r="949" spans="6:9" ht="13">
      <c r="F949" s="62"/>
      <c r="G949" s="62"/>
      <c r="H949" s="47"/>
      <c r="I949" s="47"/>
    </row>
    <row r="950" spans="6:9" ht="13">
      <c r="F950" s="62"/>
      <c r="G950" s="62"/>
      <c r="H950" s="47"/>
      <c r="I950" s="47"/>
    </row>
    <row r="951" spans="6:9" ht="13">
      <c r="F951" s="62"/>
      <c r="G951" s="62"/>
      <c r="H951" s="47"/>
      <c r="I951" s="47"/>
    </row>
    <row r="952" spans="6:9" ht="13">
      <c r="F952" s="62"/>
      <c r="G952" s="62"/>
      <c r="H952" s="47"/>
      <c r="I952" s="47"/>
    </row>
    <row r="953" spans="6:9" ht="13">
      <c r="F953" s="62"/>
      <c r="G953" s="62"/>
      <c r="H953" s="47"/>
      <c r="I953" s="47"/>
    </row>
    <row r="954" spans="6:9" ht="13">
      <c r="F954" s="62"/>
      <c r="G954" s="62"/>
      <c r="H954" s="47"/>
      <c r="I954" s="47"/>
    </row>
    <row r="955" spans="6:9" ht="13">
      <c r="F955" s="62"/>
      <c r="G955" s="62"/>
      <c r="H955" s="47"/>
      <c r="I955" s="47"/>
    </row>
    <row r="956" spans="6:9" ht="13">
      <c r="F956" s="62"/>
      <c r="G956" s="62"/>
      <c r="H956" s="47"/>
      <c r="I956" s="47"/>
    </row>
    <row r="957" spans="6:9" ht="13">
      <c r="F957" s="62"/>
      <c r="G957" s="62"/>
      <c r="H957" s="47"/>
      <c r="I957" s="47"/>
    </row>
    <row r="958" spans="6:9" ht="13">
      <c r="F958" s="62"/>
      <c r="G958" s="62"/>
      <c r="H958" s="47"/>
      <c r="I958" s="47"/>
    </row>
    <row r="959" spans="6:9" ht="13">
      <c r="F959" s="62"/>
      <c r="G959" s="62"/>
      <c r="H959" s="47"/>
      <c r="I959" s="47"/>
    </row>
    <row r="960" spans="6:9" ht="13">
      <c r="F960" s="62"/>
      <c r="G960" s="62"/>
      <c r="H960" s="47"/>
      <c r="I960" s="47"/>
    </row>
    <row r="961" spans="6:9" ht="13">
      <c r="F961" s="62"/>
      <c r="G961" s="62"/>
      <c r="H961" s="47"/>
      <c r="I961" s="47"/>
    </row>
    <row r="962" spans="6:9" ht="13">
      <c r="F962" s="62"/>
      <c r="G962" s="62"/>
      <c r="H962" s="47"/>
      <c r="I962" s="47"/>
    </row>
    <row r="963" spans="6:9" ht="13">
      <c r="F963" s="62"/>
      <c r="G963" s="62"/>
      <c r="H963" s="47"/>
      <c r="I963" s="47"/>
    </row>
    <row r="964" spans="6:9" ht="13">
      <c r="F964" s="62"/>
      <c r="G964" s="62"/>
      <c r="H964" s="47"/>
      <c r="I964" s="47"/>
    </row>
    <row r="965" spans="6:9" ht="13">
      <c r="F965" s="62"/>
      <c r="G965" s="62"/>
      <c r="H965" s="47"/>
      <c r="I965" s="47"/>
    </row>
    <row r="966" spans="6:9" ht="13">
      <c r="F966" s="62"/>
      <c r="G966" s="62"/>
      <c r="H966" s="47"/>
      <c r="I966" s="47"/>
    </row>
    <row r="967" spans="6:9" ht="13">
      <c r="F967" s="62"/>
      <c r="G967" s="62"/>
      <c r="H967" s="47"/>
      <c r="I967" s="47"/>
    </row>
    <row r="968" spans="6:9" ht="13">
      <c r="F968" s="62"/>
      <c r="G968" s="62"/>
      <c r="H968" s="47"/>
      <c r="I968" s="47"/>
    </row>
    <row r="969" spans="6:9" ht="13">
      <c r="F969" s="62"/>
      <c r="G969" s="62"/>
      <c r="H969" s="47"/>
      <c r="I969" s="47"/>
    </row>
    <row r="970" spans="6:9" ht="13">
      <c r="F970" s="62"/>
      <c r="G970" s="62"/>
      <c r="H970" s="47"/>
      <c r="I970" s="47"/>
    </row>
    <row r="971" spans="6:9" ht="13">
      <c r="F971" s="62"/>
      <c r="G971" s="62"/>
      <c r="H971" s="47"/>
      <c r="I971" s="47"/>
    </row>
    <row r="972" spans="6:9" ht="13">
      <c r="F972" s="62"/>
      <c r="G972" s="62"/>
      <c r="H972" s="47"/>
      <c r="I972" s="47"/>
    </row>
    <row r="973" spans="6:9" ht="13">
      <c r="F973" s="62"/>
      <c r="G973" s="62"/>
      <c r="H973" s="47"/>
      <c r="I973" s="47"/>
    </row>
    <row r="974" spans="6:9" ht="13">
      <c r="F974" s="62"/>
      <c r="G974" s="62"/>
      <c r="H974" s="47"/>
      <c r="I974" s="47"/>
    </row>
    <row r="975" spans="6:9" ht="13">
      <c r="F975" s="62"/>
      <c r="G975" s="62"/>
      <c r="H975" s="47"/>
      <c r="I975" s="47"/>
    </row>
    <row r="976" spans="6:9" ht="13">
      <c r="F976" s="62"/>
      <c r="G976" s="62"/>
      <c r="H976" s="47"/>
      <c r="I976" s="47"/>
    </row>
    <row r="977" spans="6:9" ht="13">
      <c r="F977" s="62"/>
      <c r="G977" s="62"/>
      <c r="H977" s="47"/>
      <c r="I977" s="47"/>
    </row>
    <row r="978" spans="6:9" ht="13">
      <c r="F978" s="62"/>
      <c r="G978" s="62"/>
      <c r="H978" s="47"/>
      <c r="I978" s="47"/>
    </row>
    <row r="979" spans="6:9" ht="13">
      <c r="F979" s="62"/>
      <c r="G979" s="62"/>
      <c r="H979" s="47"/>
      <c r="I979" s="47"/>
    </row>
    <row r="980" spans="6:9" ht="13">
      <c r="F980" s="62"/>
      <c r="G980" s="62"/>
      <c r="H980" s="47"/>
      <c r="I980" s="47"/>
    </row>
    <row r="981" spans="6:9" ht="13">
      <c r="F981" s="62"/>
      <c r="G981" s="62"/>
      <c r="H981" s="47"/>
      <c r="I981" s="47"/>
    </row>
    <row r="982" spans="6:9" ht="13">
      <c r="F982" s="62"/>
      <c r="G982" s="62"/>
      <c r="H982" s="47"/>
      <c r="I982" s="47"/>
    </row>
    <row r="983" spans="6:9" ht="13">
      <c r="F983" s="62"/>
      <c r="G983" s="62"/>
      <c r="H983" s="47"/>
      <c r="I983" s="47"/>
    </row>
    <row r="984" spans="6:9" ht="13">
      <c r="F984" s="62"/>
      <c r="G984" s="62"/>
      <c r="H984" s="47"/>
      <c r="I984" s="47"/>
    </row>
    <row r="985" spans="6:9" ht="13">
      <c r="F985" s="62"/>
      <c r="G985" s="62"/>
      <c r="H985" s="47"/>
      <c r="I985" s="47"/>
    </row>
    <row r="986" spans="6:9" ht="13">
      <c r="F986" s="62"/>
      <c r="G986" s="62"/>
      <c r="H986" s="47"/>
      <c r="I986" s="47"/>
    </row>
    <row r="987" spans="6:9" ht="13">
      <c r="F987" s="62"/>
      <c r="G987" s="62"/>
      <c r="H987" s="47"/>
      <c r="I987" s="47"/>
    </row>
    <row r="988" spans="6:9" ht="13">
      <c r="F988" s="62"/>
      <c r="G988" s="62"/>
      <c r="H988" s="47"/>
      <c r="I988" s="47"/>
    </row>
    <row r="989" spans="6:9" ht="13">
      <c r="F989" s="62"/>
      <c r="G989" s="62"/>
      <c r="H989" s="47"/>
      <c r="I989" s="47"/>
    </row>
    <row r="990" spans="6:9" ht="13">
      <c r="F990" s="62"/>
      <c r="G990" s="62"/>
      <c r="H990" s="47"/>
      <c r="I990" s="47"/>
    </row>
    <row r="991" spans="6:9" ht="13">
      <c r="F991" s="62"/>
      <c r="G991" s="62"/>
      <c r="H991" s="47"/>
      <c r="I991" s="47"/>
    </row>
    <row r="992" spans="6:9" ht="13">
      <c r="F992" s="62"/>
      <c r="G992" s="62"/>
      <c r="H992" s="47"/>
      <c r="I992" s="47"/>
    </row>
    <row r="993" spans="6:9" ht="13">
      <c r="F993" s="62"/>
      <c r="G993" s="62"/>
      <c r="H993" s="47"/>
      <c r="I993" s="47"/>
    </row>
    <row r="994" spans="6:9" ht="13">
      <c r="F994" s="62"/>
      <c r="G994" s="62"/>
      <c r="H994" s="47"/>
      <c r="I994" s="47"/>
    </row>
    <row r="995" spans="6:9" ht="13">
      <c r="F995" s="62"/>
      <c r="G995" s="62"/>
      <c r="H995" s="47"/>
      <c r="I995" s="47"/>
    </row>
    <row r="996" spans="6:9" ht="13">
      <c r="F996" s="62"/>
      <c r="G996" s="62"/>
      <c r="H996" s="47"/>
      <c r="I996" s="47"/>
    </row>
    <row r="997" spans="6:9" ht="13">
      <c r="F997" s="62"/>
      <c r="G997" s="62"/>
      <c r="H997" s="47"/>
      <c r="I997" s="47"/>
    </row>
    <row r="998" spans="6:9" ht="13">
      <c r="F998" s="62"/>
      <c r="G998" s="62"/>
      <c r="H998" s="47"/>
      <c r="I998" s="47"/>
    </row>
    <row r="999" spans="6:9" ht="13">
      <c r="F999" s="62"/>
      <c r="G999" s="62"/>
      <c r="H999" s="47"/>
      <c r="I999" s="47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3062-4359-1B4B-9CF1-0BCC29D75F2C}">
  <dimension ref="A1:A47"/>
  <sheetViews>
    <sheetView workbookViewId="0">
      <selection activeCell="A2" sqref="A2:A47"/>
    </sheetView>
  </sheetViews>
  <sheetFormatPr baseColWidth="10" defaultRowHeight="13"/>
  <sheetData>
    <row r="1" spans="1:1">
      <c r="A1" t="s">
        <v>92</v>
      </c>
    </row>
    <row r="2" spans="1:1">
      <c r="A2">
        <v>250</v>
      </c>
    </row>
    <row r="3" spans="1:1">
      <c r="A3">
        <v>250</v>
      </c>
    </row>
    <row r="4" spans="1:1">
      <c r="A4">
        <v>600</v>
      </c>
    </row>
    <row r="5" spans="1:1">
      <c r="A5">
        <v>300</v>
      </c>
    </row>
    <row r="6" spans="1:1">
      <c r="A6">
        <v>400</v>
      </c>
    </row>
    <row r="7" spans="1:1">
      <c r="A7">
        <v>400</v>
      </c>
    </row>
    <row r="8" spans="1:1">
      <c r="A8">
        <v>400</v>
      </c>
    </row>
    <row r="9" spans="1:1">
      <c r="A9">
        <v>400</v>
      </c>
    </row>
    <row r="10" spans="1:1">
      <c r="A10">
        <v>300</v>
      </c>
    </row>
    <row r="11" spans="1:1">
      <c r="A11">
        <v>375</v>
      </c>
    </row>
    <row r="12" spans="1:1">
      <c r="A12">
        <v>400</v>
      </c>
    </row>
    <row r="13" spans="1:1">
      <c r="A13">
        <v>250</v>
      </c>
    </row>
    <row r="14" spans="1:1">
      <c r="A14">
        <v>600</v>
      </c>
    </row>
    <row r="15" spans="1:1">
      <c r="A15">
        <v>400</v>
      </c>
    </row>
    <row r="16" spans="1:1">
      <c r="A16">
        <v>250</v>
      </c>
    </row>
    <row r="17" spans="1:1">
      <c r="A17">
        <v>250</v>
      </c>
    </row>
    <row r="18" spans="1:1">
      <c r="A18">
        <v>600</v>
      </c>
    </row>
    <row r="19" spans="1:1">
      <c r="A19">
        <v>200</v>
      </c>
    </row>
    <row r="20" spans="1:1">
      <c r="A20">
        <v>375</v>
      </c>
    </row>
    <row r="21" spans="1:1">
      <c r="A21">
        <v>250</v>
      </c>
    </row>
    <row r="22" spans="1:1">
      <c r="A22">
        <v>450</v>
      </c>
    </row>
    <row r="23" spans="1:1">
      <c r="A23">
        <v>375</v>
      </c>
    </row>
    <row r="24" spans="1:1">
      <c r="A24">
        <v>375</v>
      </c>
    </row>
    <row r="25" spans="1:1">
      <c r="A25">
        <v>200</v>
      </c>
    </row>
    <row r="26" spans="1:1">
      <c r="A26">
        <v>250</v>
      </c>
    </row>
    <row r="27" spans="1:1">
      <c r="A27">
        <v>375</v>
      </c>
    </row>
    <row r="28" spans="1:1">
      <c r="A28">
        <v>300</v>
      </c>
    </row>
    <row r="29" spans="1:1">
      <c r="A29">
        <v>300</v>
      </c>
    </row>
    <row r="30" spans="1:1">
      <c r="A30">
        <v>200</v>
      </c>
    </row>
    <row r="31" spans="1:1">
      <c r="A31">
        <v>400</v>
      </c>
    </row>
    <row r="32" spans="1:1">
      <c r="A32">
        <v>450</v>
      </c>
    </row>
    <row r="33" spans="1:1">
      <c r="A33">
        <v>400</v>
      </c>
    </row>
    <row r="34" spans="1:1">
      <c r="A34">
        <v>450</v>
      </c>
    </row>
    <row r="35" spans="1:1">
      <c r="A35">
        <v>300</v>
      </c>
    </row>
    <row r="36" spans="1:1">
      <c r="A36">
        <v>450</v>
      </c>
    </row>
    <row r="37" spans="1:1">
      <c r="A37">
        <v>400</v>
      </c>
    </row>
    <row r="38" spans="1:1">
      <c r="A38">
        <v>300</v>
      </c>
    </row>
    <row r="39" spans="1:1">
      <c r="A39">
        <v>300</v>
      </c>
    </row>
    <row r="40" spans="1:1">
      <c r="A40">
        <v>300</v>
      </c>
    </row>
    <row r="41" spans="1:1">
      <c r="A41">
        <v>400</v>
      </c>
    </row>
    <row r="42" spans="1:1">
      <c r="A42">
        <v>300</v>
      </c>
    </row>
    <row r="43" spans="1:1">
      <c r="A43">
        <v>200</v>
      </c>
    </row>
    <row r="44" spans="1:1">
      <c r="A44">
        <v>400</v>
      </c>
    </row>
    <row r="45" spans="1:1">
      <c r="A45">
        <v>300</v>
      </c>
    </row>
    <row r="46" spans="1:1">
      <c r="A46">
        <v>200</v>
      </c>
    </row>
    <row r="47" spans="1:1">
      <c r="A4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 - Index</vt:lpstr>
      <vt:lpstr>30012020 TC-001</vt:lpstr>
      <vt:lpstr>05Feb2020 TC-002</vt:lpstr>
      <vt:lpstr>Calculadora 13-14</vt:lpstr>
      <vt:lpstr>Casos de Prueba</vt:lpstr>
      <vt:lpstr>CasosDePruebaCsv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2020-02-20T15:03:15Z</dcterms:created>
  <dcterms:modified xsi:type="dcterms:W3CDTF">2020-02-21T10:16:12Z</dcterms:modified>
</cp:coreProperties>
</file>