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2" i="3" l="1"/>
  <c r="G108" i="3"/>
  <c r="G64" i="3"/>
  <c r="G48" i="3"/>
  <c r="K55" i="3"/>
  <c r="H74" i="3" l="1"/>
  <c r="G74" i="3"/>
  <c r="B74" i="3"/>
  <c r="G63" i="3"/>
  <c r="G73" i="3"/>
  <c r="G72" i="3"/>
  <c r="B72" i="3"/>
  <c r="H45" i="3"/>
  <c r="G45" i="3"/>
  <c r="B45" i="3"/>
  <c r="H56" i="3"/>
  <c r="G56" i="3"/>
  <c r="B56" i="3"/>
  <c r="H61" i="3"/>
  <c r="H55" i="3" s="1"/>
  <c r="G61" i="3"/>
  <c r="B61" i="3"/>
  <c r="H67" i="3"/>
  <c r="G67" i="3"/>
  <c r="B67" i="3"/>
  <c r="G66" i="3"/>
  <c r="B63" i="3"/>
  <c r="L55" i="3"/>
  <c r="G70" i="3"/>
  <c r="B70" i="3"/>
  <c r="H78" i="3"/>
  <c r="H82" i="3"/>
  <c r="K39" i="3"/>
  <c r="L25" i="3"/>
  <c r="K25" i="3"/>
  <c r="G99" i="3"/>
  <c r="L82" i="3"/>
  <c r="G88" i="3" l="1"/>
  <c r="G84" i="3"/>
  <c r="G85" i="3"/>
  <c r="G86" i="3"/>
  <c r="G87" i="3"/>
  <c r="G93" i="3"/>
  <c r="G94" i="3"/>
  <c r="B64" i="3" l="1"/>
  <c r="B65" i="3"/>
  <c r="B68" i="3"/>
  <c r="B69" i="3"/>
  <c r="B71" i="3"/>
  <c r="B75" i="3"/>
  <c r="B76" i="3"/>
  <c r="G60" i="3" l="1"/>
  <c r="G62" i="3"/>
  <c r="G65" i="3"/>
  <c r="G68" i="3"/>
  <c r="G69" i="3"/>
  <c r="G71" i="3"/>
  <c r="G75" i="3"/>
  <c r="G76" i="3"/>
  <c r="G77" i="3"/>
  <c r="G91" i="3"/>
  <c r="G57" i="3"/>
  <c r="L39" i="3" l="1"/>
  <c r="B80" i="3" l="1"/>
  <c r="B81" i="3"/>
  <c r="B82" i="3"/>
  <c r="B83" i="3"/>
  <c r="B84" i="3"/>
  <c r="B62" i="3"/>
  <c r="B58" i="3"/>
  <c r="B107" i="3" l="1"/>
  <c r="G107" i="3"/>
  <c r="G104" i="3"/>
  <c r="G105" i="3"/>
  <c r="G58" i="3" l="1"/>
  <c r="B93" i="3" l="1"/>
  <c r="B94" i="3"/>
  <c r="G49" i="3" l="1"/>
  <c r="G90" i="3" l="1"/>
  <c r="B88" i="3"/>
  <c r="G43" i="3"/>
  <c r="B43" i="3"/>
  <c r="B44" i="3"/>
  <c r="B46" i="3"/>
  <c r="B47" i="3"/>
  <c r="B49" i="3"/>
  <c r="H42" i="3" l="1"/>
  <c r="H39" i="3" s="1"/>
  <c r="G47" i="3"/>
  <c r="G44" i="3" l="1"/>
  <c r="G46" i="3"/>
  <c r="L78" i="3" l="1"/>
  <c r="H25" i="3"/>
  <c r="L17" i="3"/>
  <c r="K17" i="3"/>
  <c r="G59" i="3" l="1"/>
  <c r="G42" i="3" l="1"/>
  <c r="G50" i="3"/>
  <c r="G80" i="3"/>
  <c r="G81" i="3"/>
  <c r="B59" i="3"/>
  <c r="G89" i="3"/>
  <c r="G92" i="3"/>
  <c r="G95" i="3"/>
  <c r="G96" i="3"/>
  <c r="G97" i="3"/>
  <c r="G98" i="3"/>
  <c r="G100" i="3"/>
  <c r="G101" i="3"/>
  <c r="G102" i="3"/>
  <c r="B90" i="3"/>
  <c r="B92" i="3"/>
  <c r="B95" i="3"/>
  <c r="B96" i="3"/>
  <c r="B97" i="3"/>
  <c r="B98" i="3"/>
  <c r="B99" i="3"/>
  <c r="B51" i="3"/>
  <c r="B50" i="3"/>
  <c r="G38" i="3"/>
  <c r="G83" i="3"/>
  <c r="B42" i="3"/>
  <c r="B41" i="3"/>
  <c r="B109" i="3" l="1"/>
  <c r="B108" i="3"/>
  <c r="G106" i="3"/>
  <c r="B106" i="3"/>
  <c r="G103" i="3"/>
  <c r="B103" i="3"/>
  <c r="B102" i="3"/>
  <c r="B101" i="3"/>
  <c r="B100" i="3"/>
  <c r="B89" i="3"/>
  <c r="B87" i="3"/>
  <c r="B86" i="3"/>
  <c r="B85" i="3"/>
  <c r="B40" i="3"/>
  <c r="B39" i="3"/>
  <c r="G41" i="3"/>
  <c r="G40" i="3"/>
  <c r="G55"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3" i="3"/>
  <c r="B54" i="3"/>
  <c r="B55" i="3"/>
  <c r="B57" i="3"/>
  <c r="B78" i="3"/>
  <c r="B79" i="3"/>
  <c r="B110" i="3"/>
  <c r="B111" i="3"/>
  <c r="B112" i="3"/>
  <c r="B113" i="3"/>
  <c r="B114" i="3"/>
  <c r="B115" i="3"/>
  <c r="B116" i="3"/>
  <c r="B117" i="3"/>
  <c r="B118" i="3"/>
  <c r="G30" i="3"/>
  <c r="G29" i="3"/>
  <c r="G28" i="3"/>
  <c r="G27" i="3"/>
  <c r="G26" i="3"/>
  <c r="B24" i="3" l="1"/>
  <c r="G19" i="3" l="1"/>
  <c r="G79" i="3"/>
  <c r="G18" i="3"/>
  <c r="G25" i="3"/>
  <c r="G39" i="3"/>
  <c r="G53" i="3"/>
  <c r="G54" i="3"/>
  <c r="G78" i="3"/>
  <c r="G82" i="3"/>
  <c r="G20" i="3"/>
  <c r="G21" i="3"/>
  <c r="G22" i="3"/>
  <c r="G23" i="3"/>
  <c r="G16" i="3"/>
  <c r="G17" i="3"/>
  <c r="G118"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<sst xmlns="http://schemas.openxmlformats.org/spreadsheetml/2006/main" count="138" uniqueCount="123">
  <si>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</si>
  <si>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</si>
  <si>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</si>
  <si>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</si>
  <si>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</si>
  <si>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</si>
  <si>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</si>
  <si>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</si>
  <si>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</si>
  <si>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</si>
  <si>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</si>
  <si>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</si>
  <si>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</si>
  <si>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</si>
  <si>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</si>
  <si>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</si>
  <si>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</si>
  <si>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</si>
  <si>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</si>
  <si>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</si>
  <si>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</si>
  <si>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</si>
  <si>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</si>
  <si>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</si>
  <si>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</si>
  <si>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</si>
  <si>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</si>
  <si>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</si>
  <si>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</si>
  <si>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</si>
  <si>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</si>
  <si>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</si>
  <si>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</si>
  <si>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</si>
  <si>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</si>
  <si>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</si>
  <si>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</si>
  <si>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</si>
  <si>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</si>
  <si>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</si>
  <si>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</si>
  <si>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</si>
  <si>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</si>
  <si>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</si>
  <si>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</si>
  <si>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</si>
  <si>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</si>
  <si>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</si>
  <si>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</si>
  <si>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</si>
  <si>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</si>
  <si>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</si>
  <si>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</si>
  <si>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</si>
  <si>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</si>
  <si>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Ubuntu installieren und vorbereiten</t>
  </si>
  <si>
    <t>Recherche: 3D Mapping, Point Clouds,  BLAM</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</si>
  <si>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</si>
  <si>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</si>
  <si>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</si>
  <si>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</si>
  <si>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</si>
  <si>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</si>
  <si>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</si>
  <si>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</si>
  <si>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</si>
  <si>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</si>
  <si>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</si>
  <si>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</si>
  <si>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</si>
  <si>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</si>
  <si>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</si>
  <si>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</si>
  <si>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</si>
  <si>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</si>
  <si>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</si>
  <si>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Literaturverzeichnis, Glossar</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</si>
  <si>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</si>
  <si>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</si>
  <si>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</si>
  <si>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</si>
  <si>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</si>
  <si>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</si>
  <si>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</si>
  <si>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</si>
  <si>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</si>
  <si>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</si>
  <si>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</si>
  <si>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</si>
  <si>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</si>
  <si>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</si>
  <si>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</si>
  <si>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</si>
  <si>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Eigenständigkeitserkärung einfügen</t>
  </si>
  <si>
    <t>mechanische Komponenten herstellen</t>
  </si>
  <si>
    <t>Gehäuse zusammenbauen</t>
  </si>
  <si>
    <t>Software Grobkonstruktion</t>
  </si>
  <si>
    <t>Einführung OnShape CAD</t>
  </si>
  <si>
    <t>Abschlusspäsentaton</t>
  </si>
  <si>
    <t>Gerätedemonstation vorbereiten</t>
  </si>
  <si>
    <t>Variante 2: Plattform erarbeiten /abgbr.</t>
  </si>
  <si>
    <t>Überarbeitung nach Zwischenpräsentation</t>
  </si>
  <si>
    <t>Motoransteuerung/Encoder implementieren</t>
  </si>
  <si>
    <t>Überarbeitung Zwischenpräsentation</t>
  </si>
  <si>
    <t>Motorentreiber erstellen</t>
  </si>
  <si>
    <t>Kabelverbindungen erstellen</t>
  </si>
  <si>
    <t>Speisungen erstellen</t>
  </si>
  <si>
    <t>Schlusswort</t>
  </si>
  <si>
    <t>DC Motor Test mit Mechanik</t>
  </si>
  <si>
    <t>Funktionstest erarbeiten</t>
  </si>
  <si>
    <t>Alternative suchen für DC Motor</t>
  </si>
  <si>
    <t>Schrittmotor verbauen &amp; implementieren</t>
  </si>
  <si>
    <t>Software Enocder erstellen</t>
  </si>
  <si>
    <t>Zanhräder Version 2 layouten/drucken</t>
  </si>
  <si>
    <t>Speisungen ausmessen/testen</t>
  </si>
  <si>
    <t>Besprechung mit Dr. Björn Jensen</t>
  </si>
  <si>
    <t>Test Schrittmotor auf Hardware</t>
  </si>
  <si>
    <t>Software Mapping erstellen</t>
  </si>
  <si>
    <t>Poster abgeben als pub &amp; pdf</t>
  </si>
  <si>
    <t>V4.0</t>
  </si>
  <si>
    <t>Motorentreiber vorbereiten</t>
  </si>
  <si>
    <t>QRE 1113 Messaufbau</t>
  </si>
  <si>
    <t>Recherche: IMM, Hector, ETH Referenzen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</si>
</sst>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101"/>
        <bgColor indexed="64"/>
      </patternFill>
    </fill>
    <fill>
      <patternFill patternType="solid">
        <fgColor rgb="FFFFD55D"/>
        <bgColor indexed="64"/>
      </patternFill>
    </fill>
    <fill>
      <patternFill patternType="solid">
        <fgColor theme="9" tint="0.59999389629810485"/>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5">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8" fillId="14" borderId="43" xfId="0" applyFont="1" applyFill="1" applyBorder="1" applyAlignment="1">
      <alignment vertical="center"/>
    </xf>
    <xf numFmtId="0" fontId="8" fillId="14" borderId="20" xfId="0" applyFont="1" applyFill="1" applyBorder="1" applyAlignment="1">
      <alignment vertical="center"/>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0" fontId="29" fillId="6" borderId="25" xfId="0" applyFont="1" applyFill="1" applyBorder="1" applyAlignment="1">
      <alignment horizontal="center" vertical="center"/>
    </xf>
    <xf numFmtId="0" fontId="0" fillId="6" borderId="25" xfId="0" applyFont="1" applyFill="1" applyBorder="1" applyAlignment="1">
      <alignment horizontal="center" vertical="center"/>
    </xf>
    <xf numFmtId="0" fontId="8" fillId="7" borderId="0" xfId="0" applyFont="1" applyFill="1"/>
    <xf numFmtId="0" fontId="29" fillId="7" borderId="25" xfId="0" applyFont="1" applyFill="1" applyBorder="1" applyAlignment="1">
      <alignment horizontal="center" vertical="center"/>
    </xf>
    <xf numFmtId="0" fontId="30" fillId="7" borderId="26" xfId="0" applyFont="1" applyFill="1" applyBorder="1" applyAlignment="1" applyProtection="1">
      <alignment horizontal="center" vertical="center"/>
      <protection locked="0"/>
    </xf>
    <xf numFmtId="0" fontId="31" fillId="7" borderId="26" xfId="0" applyFont="1" applyFill="1" applyBorder="1" applyAlignment="1" applyProtection="1">
      <alignment horizontal="left" vertical="center"/>
      <protection locked="0"/>
    </xf>
    <xf numFmtId="14" fontId="30" fillId="7" borderId="26" xfId="0" applyNumberFormat="1" applyFont="1" applyFill="1" applyBorder="1" applyAlignment="1" applyProtection="1">
      <alignment horizontal="left" vertical="center"/>
      <protection locked="0"/>
    </xf>
    <xf numFmtId="14" fontId="30" fillId="7" borderId="37" xfId="0" applyNumberFormat="1" applyFont="1" applyFill="1" applyBorder="1" applyAlignment="1">
      <alignment horizontal="center" vertical="center"/>
    </xf>
    <xf numFmtId="9" fontId="31" fillId="7" borderId="26" xfId="1" applyNumberFormat="1" applyFont="1" applyFill="1" applyBorder="1" applyAlignment="1" applyProtection="1">
      <alignment horizontal="center" vertical="center"/>
      <protection locked="0"/>
    </xf>
    <xf numFmtId="14" fontId="30" fillId="7" borderId="26" xfId="1" applyNumberFormat="1" applyFont="1" applyFill="1" applyBorder="1" applyAlignment="1" applyProtection="1">
      <alignment horizontal="center" vertical="center"/>
      <protection locked="0"/>
    </xf>
    <xf numFmtId="2" fontId="30" fillId="7" borderId="26" xfId="1" applyNumberFormat="1" applyFont="1" applyFill="1" applyBorder="1" applyAlignment="1" applyProtection="1">
      <alignment horizontal="center" vertical="center"/>
      <protection locked="0"/>
    </xf>
    <xf numFmtId="2" fontId="30" fillId="7" borderId="45" xfId="1" applyNumberFormat="1" applyFont="1" applyFill="1" applyBorder="1" applyAlignment="1" applyProtection="1">
      <alignment horizontal="center" vertical="center"/>
      <protection locked="0"/>
    </xf>
    <xf numFmtId="2" fontId="30" fillId="15" borderId="26" xfId="1" applyNumberFormat="1" applyFont="1" applyFill="1" applyBorder="1" applyAlignment="1" applyProtection="1">
      <alignment horizontal="center" vertical="center"/>
      <protection locked="0"/>
    </xf>
    <xf numFmtId="2" fontId="30" fillId="15" borderId="45" xfId="1" applyNumberFormat="1" applyFont="1" applyFill="1" applyBorder="1" applyAlignment="1" applyProtection="1">
      <alignment horizontal="center" vertical="center"/>
      <protection locked="0"/>
    </xf>
    <xf numFmtId="0" fontId="29" fillId="0" borderId="25" xfId="0" applyFont="1" applyFill="1" applyBorder="1" applyAlignment="1">
      <alignment horizontal="center" vertical="center"/>
    </xf>
    <xf numFmtId="14" fontId="30" fillId="0" borderId="37" xfId="0" applyNumberFormat="1" applyFont="1" applyFill="1" applyBorder="1" applyAlignment="1">
      <alignment horizontal="center" vertical="center"/>
    </xf>
    <xf numFmtId="0" fontId="33" fillId="16" borderId="26" xfId="0" applyFont="1" applyFill="1" applyBorder="1" applyAlignment="1" applyProtection="1">
      <alignment horizontal="center" vertical="center"/>
      <protection locked="0"/>
    </xf>
    <xf numFmtId="0" fontId="34" fillId="16" borderId="26" xfId="0" applyFont="1" applyFill="1" applyBorder="1" applyAlignment="1" applyProtection="1">
      <alignment horizontal="left" vertical="center"/>
      <protection locked="0"/>
    </xf>
    <xf numFmtId="14" fontId="33" fillId="16" borderId="26" xfId="0" applyNumberFormat="1" applyFont="1" applyFill="1" applyBorder="1" applyAlignment="1" applyProtection="1">
      <alignment horizontal="left" vertical="center"/>
      <protection locked="0"/>
    </xf>
    <xf numFmtId="14" fontId="33" fillId="16" borderId="37" xfId="0" applyNumberFormat="1" applyFont="1" applyFill="1" applyBorder="1" applyAlignment="1">
      <alignment horizontal="center" vertical="center"/>
    </xf>
    <xf numFmtId="9" fontId="34" fillId="16" borderId="26" xfId="1" applyNumberFormat="1" applyFont="1" applyFill="1" applyBorder="1" applyAlignment="1" applyProtection="1">
      <alignment horizontal="center" vertical="center"/>
      <protection locked="0"/>
    </xf>
    <xf numFmtId="14" fontId="33" fillId="16" borderId="26" xfId="1" applyNumberFormat="1" applyFont="1" applyFill="1" applyBorder="1" applyAlignment="1" applyProtection="1">
      <alignment horizontal="center" vertical="center"/>
      <protection locked="0"/>
    </xf>
    <xf numFmtId="2" fontId="33" fillId="16" borderId="26" xfId="1" applyNumberFormat="1" applyFont="1" applyFill="1" applyBorder="1" applyAlignment="1" applyProtection="1">
      <alignment horizontal="center" vertical="center"/>
      <protection locked="0"/>
    </xf>
    <xf numFmtId="2" fontId="33" fillId="16" borderId="45" xfId="1" applyNumberFormat="1" applyFont="1" applyFill="1" applyBorder="1" applyAlignment="1" applyProtection="1">
      <alignment horizontal="center"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3"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2" fontId="30" fillId="17" borderId="26" xfId="1" applyNumberFormat="1" applyFont="1" applyFill="1" applyBorder="1" applyAlignment="1" applyProtection="1">
      <alignment horizontal="center" vertical="center"/>
      <protection locked="0"/>
    </xf>
    <xf numFmtId="2" fontId="30" fillId="17" borderId="45" xfId="1" applyNumberFormat="1" applyFont="1" applyFill="1" applyBorder="1" applyAlignment="1" applyProtection="1">
      <alignment horizontal="center" vertical="center"/>
      <protection locked="0"/>
    </xf>
    <xf numFmtId="2" fontId="30" fillId="12" borderId="26" xfId="1" applyNumberFormat="1" applyFont="1" applyFill="1" applyBorder="1" applyAlignment="1" applyProtection="1">
      <alignment horizontal="center" vertical="center"/>
      <protection locked="0"/>
    </xf>
    <xf numFmtId="2" fontId="30" fillId="12" borderId="45" xfId="1" applyNumberFormat="1" applyFont="1" applyFill="1" applyBorder="1" applyAlignment="1" applyProtection="1">
      <alignment horizontal="center" vertical="center"/>
      <protection locked="0"/>
    </xf>
  </cellXfs>
  <cellStyles count="3">
    <cellStyle name="Link" xfId="2" builtinId="8"/>
    <cellStyle name="Prozent" xfId="1" builtinId="5"/>
    <cellStyle name="Standard" xfId="0" builtinId="0"/>
  </cellStyles>
  <dxfs count="282">
    <dxf>
      <font>
        <color theme="1"/>
      </font>
      <fill>
        <patternFill>
          <bgColor theme="2" tint="-9.9948118533890809E-2"/>
        </patternFill>
      </fill>
    </dxf>
    <dxf>
      <font>
        <color theme="1"/>
      </font>
      <fill>
        <patternFill>
          <bgColor theme="2" tint="-9.9948118533890809E-2"/>
        </patternFill>
      </fill>
    </dxf>
    <dxf>
      <fill>
        <patternFill>
          <bgColor theme="2" tint="-9.9948118533890809E-2"/>
        </patternFill>
      </fill>
    </dxf>
    <dxf>
      <fill>
        <patternFill>
          <bgColor rgb="FF70AD47"/>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0000"/>
      <color rgb="FFFFD55D"/>
      <color rgb="FFFFF8E5"/>
      <color rgb="FFFF0101"/>
      <color rgb="FFFF3300"/>
      <color rgb="FF71AF47"/>
      <color rgb="FFDEDEDE"/>
      <color rgb="FFD98FC6"/>
      <color rgb="FF949494"/>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21"/>
  <sheetViews>
    <sheetView showGridLines="0" tabSelected="1" zoomScale="25" zoomScaleNormal="25" workbookViewId="0">
      <pane xSplit="12" ySplit="14" topLeftCell="M35" activePane="bottomRight" state="frozen"/>
      <selection pane="topRight" activeCell="L1" sqref="L1"/>
      <selection pane="bottomLeft" activeCell="A15" sqref="A15"/>
      <selection pane="bottomRight" activeCell="AM66" sqref="AM66"/>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45" t="s">
        <v>29</v>
      </c>
      <c r="C1" s="145"/>
      <c r="D1" s="145"/>
      <c r="E1" s="145"/>
      <c r="F1" s="145"/>
      <c r="G1" s="145"/>
      <c r="H1" s="145"/>
      <c r="I1" s="145"/>
      <c r="J1" s="1"/>
      <c r="K1" s="2"/>
      <c r="N1" s="5"/>
    </row>
    <row r="2" spans="2:418" ht="15.75" customHeight="1" thickBot="1" x14ac:dyDescent="0.45">
      <c r="B2" s="146"/>
      <c r="C2" s="146"/>
      <c r="D2" s="146"/>
      <c r="E2" s="146"/>
      <c r="F2" s="146"/>
      <c r="G2" s="146"/>
      <c r="H2" s="146"/>
      <c r="I2" s="146"/>
      <c r="J2" s="6"/>
      <c r="N2" s="7"/>
      <c r="O2" s="7"/>
      <c r="P2" s="8"/>
    </row>
    <row r="3" spans="2:418" ht="18" customHeight="1" x14ac:dyDescent="0.4">
      <c r="B3" s="166" t="s">
        <v>4</v>
      </c>
      <c r="C3" s="167"/>
      <c r="D3" s="168"/>
      <c r="E3" s="169" t="s">
        <v>30</v>
      </c>
      <c r="F3" s="169"/>
      <c r="G3" s="169"/>
      <c r="H3" s="169"/>
      <c r="I3" s="170"/>
      <c r="J3" s="9"/>
      <c r="K3" s="10"/>
      <c r="L3" s="11" t="s">
        <v>16</v>
      </c>
      <c r="N3" s="7"/>
      <c r="O3" s="7"/>
      <c r="P3" s="7"/>
      <c r="Q3" s="4"/>
      <c r="R3" s="4"/>
      <c r="S3" s="4"/>
      <c r="T3" s="4"/>
      <c r="W3" s="4"/>
    </row>
    <row r="4" spans="2:418" ht="18" customHeight="1" x14ac:dyDescent="0.4">
      <c r="B4" s="147" t="s">
        <v>31</v>
      </c>
      <c r="C4" s="148"/>
      <c r="D4" s="149"/>
      <c r="E4" s="150" t="s">
        <v>32</v>
      </c>
      <c r="F4" s="150"/>
      <c r="G4" s="150"/>
      <c r="H4" s="150"/>
      <c r="I4" s="151"/>
      <c r="J4" s="9"/>
      <c r="K4" s="10"/>
      <c r="L4" s="12" t="s">
        <v>7</v>
      </c>
      <c r="N4" s="7"/>
      <c r="O4" s="7"/>
      <c r="P4" s="8"/>
    </row>
    <row r="5" spans="2:418" ht="18" customHeight="1" x14ac:dyDescent="0.4">
      <c r="B5" s="147" t="s">
        <v>33</v>
      </c>
      <c r="C5" s="148"/>
      <c r="D5" s="149"/>
      <c r="E5" s="150" t="s">
        <v>35</v>
      </c>
      <c r="F5" s="150"/>
      <c r="G5" s="150"/>
      <c r="H5" s="150"/>
      <c r="I5" s="151"/>
      <c r="J5" s="9"/>
      <c r="K5" s="10"/>
      <c r="L5" s="13" t="s">
        <v>6</v>
      </c>
      <c r="N5" s="7"/>
      <c r="O5" s="7"/>
      <c r="P5" s="8"/>
    </row>
    <row r="6" spans="2:418" ht="18" customHeight="1" x14ac:dyDescent="0.4">
      <c r="B6" s="147" t="s">
        <v>34</v>
      </c>
      <c r="C6" s="148"/>
      <c r="D6" s="149"/>
      <c r="E6" s="152" t="s">
        <v>36</v>
      </c>
      <c r="F6" s="152"/>
      <c r="G6" s="152"/>
      <c r="H6" s="152"/>
      <c r="I6" s="153"/>
      <c r="J6" s="14"/>
      <c r="K6" s="15"/>
      <c r="L6" s="16" t="s">
        <v>9</v>
      </c>
    </row>
    <row r="7" spans="2:418" ht="15" customHeight="1" x14ac:dyDescent="0.45">
      <c r="B7" s="154" t="s">
        <v>37</v>
      </c>
      <c r="C7" s="155"/>
      <c r="D7" s="156"/>
      <c r="E7" s="157" t="s">
        <v>89</v>
      </c>
      <c r="F7" s="157"/>
      <c r="G7" s="157"/>
      <c r="H7" s="157"/>
      <c r="I7" s="158"/>
      <c r="J7" s="17"/>
      <c r="K7" s="18"/>
      <c r="L7" s="19"/>
    </row>
    <row r="8" spans="2:418" ht="17.25" customHeight="1" x14ac:dyDescent="0.4">
      <c r="B8" s="163"/>
      <c r="C8" s="164"/>
      <c r="D8" s="165"/>
      <c r="E8" s="159"/>
      <c r="F8" s="159"/>
      <c r="G8" s="159"/>
      <c r="H8" s="159"/>
      <c r="I8" s="160"/>
      <c r="J8" s="17"/>
      <c r="K8" s="18"/>
      <c r="L8" s="20"/>
      <c r="Q8" s="21"/>
    </row>
    <row r="9" spans="2:418" ht="15.75" customHeight="1" thickBot="1" x14ac:dyDescent="0.5">
      <c r="B9" s="139" t="s">
        <v>10</v>
      </c>
      <c r="C9" s="140"/>
      <c r="D9" s="22">
        <f ca="1">TODAY()</f>
        <v>43082</v>
      </c>
      <c r="E9" s="161"/>
      <c r="F9" s="161"/>
      <c r="G9" s="161"/>
      <c r="H9" s="161"/>
      <c r="I9" s="162"/>
      <c r="J9" s="17"/>
      <c r="K9" s="23"/>
      <c r="L9" s="24" t="s">
        <v>3</v>
      </c>
      <c r="M9" s="144" t="str">
        <f>TEXT(P13,"MMMM JJ")</f>
        <v>September 17</v>
      </c>
      <c r="N9" s="142"/>
      <c r="O9" s="142"/>
      <c r="P9" s="142"/>
      <c r="Q9" s="142"/>
      <c r="R9" s="142"/>
      <c r="S9" s="143"/>
      <c r="T9" s="144" t="str">
        <f>TEXT(W13,"MMMM JJ")</f>
        <v>September 17</v>
      </c>
      <c r="U9" s="142"/>
      <c r="V9" s="142"/>
      <c r="W9" s="142"/>
      <c r="X9" s="142"/>
      <c r="Y9" s="142"/>
      <c r="Z9" s="143"/>
      <c r="AA9" s="144" t="str">
        <f t="shared" ref="AA9" si="0">TEXT(AD13,"MMMM JJ")</f>
        <v>Oktober 17</v>
      </c>
      <c r="AB9" s="142"/>
      <c r="AC9" s="142"/>
      <c r="AD9" s="142"/>
      <c r="AE9" s="142"/>
      <c r="AF9" s="142"/>
      <c r="AG9" s="143"/>
      <c r="AH9" s="144" t="str">
        <f t="shared" ref="AH9" si="1">TEXT(AK13,"MMMM JJ")</f>
        <v>Oktober 17</v>
      </c>
      <c r="AI9" s="142"/>
      <c r="AJ9" s="142"/>
      <c r="AK9" s="142"/>
      <c r="AL9" s="142"/>
      <c r="AM9" s="142"/>
      <c r="AN9" s="143"/>
      <c r="AO9" s="144" t="str">
        <f t="shared" ref="AO9" si="2">TEXT(AR13,"MMMM JJ")</f>
        <v>Oktober 17</v>
      </c>
      <c r="AP9" s="142"/>
      <c r="AQ9" s="142"/>
      <c r="AR9" s="142"/>
      <c r="AS9" s="142"/>
      <c r="AT9" s="142"/>
      <c r="AU9" s="143"/>
      <c r="AV9" s="144" t="str">
        <f t="shared" ref="AV9" si="3">TEXT(AY13,"MMMM JJ")</f>
        <v>Oktober 17</v>
      </c>
      <c r="AW9" s="142"/>
      <c r="AX9" s="142"/>
      <c r="AY9" s="142"/>
      <c r="AZ9" s="142"/>
      <c r="BA9" s="142"/>
      <c r="BB9" s="143"/>
      <c r="BC9" s="144" t="str">
        <f t="shared" ref="BC9" si="4">TEXT(BF13,"MMMM JJ")</f>
        <v>November 17</v>
      </c>
      <c r="BD9" s="142"/>
      <c r="BE9" s="142"/>
      <c r="BF9" s="142"/>
      <c r="BG9" s="142"/>
      <c r="BH9" s="142"/>
      <c r="BI9" s="143"/>
      <c r="BJ9" s="144" t="str">
        <f t="shared" ref="BJ9" si="5">TEXT(BM13,"MMMM JJ")</f>
        <v>November 17</v>
      </c>
      <c r="BK9" s="142"/>
      <c r="BL9" s="142"/>
      <c r="BM9" s="142"/>
      <c r="BN9" s="142"/>
      <c r="BO9" s="142"/>
      <c r="BP9" s="143"/>
      <c r="BQ9" s="144" t="str">
        <f t="shared" ref="BQ9" si="6">TEXT(BT13,"MMMM JJ")</f>
        <v>November 17</v>
      </c>
      <c r="BR9" s="142"/>
      <c r="BS9" s="142"/>
      <c r="BT9" s="142"/>
      <c r="BU9" s="142"/>
      <c r="BV9" s="142"/>
      <c r="BW9" s="143"/>
      <c r="BX9" s="144" t="str">
        <f t="shared" ref="BX9" si="7">TEXT(CA13,"MMMM JJ")</f>
        <v>November 17</v>
      </c>
      <c r="BY9" s="142"/>
      <c r="BZ9" s="142"/>
      <c r="CA9" s="142"/>
      <c r="CB9" s="142"/>
      <c r="CC9" s="142"/>
      <c r="CD9" s="143"/>
      <c r="CE9" s="144" t="str">
        <f t="shared" ref="CE9" si="8">TEXT(CH13,"MMMM JJ")</f>
        <v>November 17</v>
      </c>
      <c r="CF9" s="142"/>
      <c r="CG9" s="142"/>
      <c r="CH9" s="142"/>
      <c r="CI9" s="142"/>
      <c r="CJ9" s="142"/>
      <c r="CK9" s="143"/>
      <c r="CL9" s="144" t="str">
        <f t="shared" ref="CL9" si="9">TEXT(CO13,"MMMM JJ")</f>
        <v>Dezember 17</v>
      </c>
      <c r="CM9" s="142"/>
      <c r="CN9" s="142"/>
      <c r="CO9" s="142"/>
      <c r="CP9" s="142"/>
      <c r="CQ9" s="142"/>
      <c r="CR9" s="143"/>
      <c r="CS9" s="144" t="str">
        <f t="shared" ref="CS9" si="10">TEXT(CV13,"MMMM JJ")</f>
        <v>Dezember 17</v>
      </c>
      <c r="CT9" s="142"/>
      <c r="CU9" s="142"/>
      <c r="CV9" s="142"/>
      <c r="CW9" s="142"/>
      <c r="CX9" s="142"/>
      <c r="CY9" s="143"/>
      <c r="CZ9" s="144" t="str">
        <f t="shared" ref="CZ9" si="11">TEXT(DC13,"MMMM JJ")</f>
        <v>Dezember 17</v>
      </c>
      <c r="DA9" s="142"/>
      <c r="DB9" s="142"/>
      <c r="DC9" s="142"/>
      <c r="DD9" s="142"/>
      <c r="DE9" s="142"/>
      <c r="DF9" s="143"/>
      <c r="DG9" s="144" t="str">
        <f t="shared" ref="DG9" si="12">TEXT(DJ13,"MMMM JJ")</f>
        <v>Dezember 17</v>
      </c>
      <c r="DH9" s="142"/>
      <c r="DI9" s="142"/>
      <c r="DJ9" s="142"/>
      <c r="DK9" s="142"/>
      <c r="DL9" s="142"/>
      <c r="DM9" s="143"/>
      <c r="DN9" s="144" t="str">
        <f t="shared" ref="DN9" si="13">TEXT(DQ13,"MMMM JJ")</f>
        <v>Januar 18</v>
      </c>
      <c r="DO9" s="142"/>
      <c r="DP9" s="142"/>
      <c r="DQ9" s="142"/>
      <c r="DR9" s="142"/>
      <c r="DS9" s="142"/>
      <c r="DT9" s="143"/>
      <c r="DU9" s="144" t="str">
        <f t="shared" ref="DU9" si="14">TEXT(DX13,"MMMM JJ")</f>
        <v>Januar 18</v>
      </c>
      <c r="DV9" s="142"/>
      <c r="DW9" s="142"/>
      <c r="DX9" s="142"/>
      <c r="DY9" s="142"/>
      <c r="DZ9" s="142"/>
      <c r="EA9" s="143"/>
      <c r="EB9" s="144" t="str">
        <f t="shared" ref="EB9" si="15">TEXT(EE13,"MMMM JJ")</f>
        <v>Januar 18</v>
      </c>
      <c r="EC9" s="142"/>
      <c r="ED9" s="142"/>
      <c r="EE9" s="142"/>
      <c r="EF9" s="142"/>
      <c r="EG9" s="142"/>
      <c r="EH9" s="143"/>
      <c r="EI9" s="144" t="str">
        <f t="shared" ref="EI9" si="16">TEXT(EL13,"MMMM JJ")</f>
        <v>Januar 18</v>
      </c>
      <c r="EJ9" s="142"/>
      <c r="EK9" s="142"/>
      <c r="EL9" s="142"/>
      <c r="EM9" s="142"/>
      <c r="EN9" s="142"/>
      <c r="EO9" s="143"/>
      <c r="EP9" s="144" t="str">
        <f t="shared" ref="EP9" si="17">TEXT(ES13,"MMMM JJ")</f>
        <v>Februar 18</v>
      </c>
      <c r="EQ9" s="142"/>
      <c r="ER9" s="142"/>
      <c r="ES9" s="142"/>
      <c r="ET9" s="142"/>
      <c r="EU9" s="142"/>
      <c r="EV9" s="143"/>
      <c r="EW9" s="144" t="str">
        <f t="shared" ref="EW9" si="18">TEXT(EZ13,"MMMM JJ")</f>
        <v>Februar 18</v>
      </c>
      <c r="EX9" s="142"/>
      <c r="EY9" s="142"/>
      <c r="EZ9" s="142"/>
      <c r="FA9" s="142"/>
      <c r="FB9" s="142"/>
      <c r="FC9" s="143"/>
      <c r="FD9" s="144" t="str">
        <f t="shared" ref="FD9" si="19">TEXT(FG13,"MMMM JJ")</f>
        <v>Februar 18</v>
      </c>
      <c r="FE9" s="142"/>
      <c r="FF9" s="142"/>
      <c r="FG9" s="142"/>
      <c r="FH9" s="142"/>
      <c r="FI9" s="142"/>
      <c r="FJ9" s="143"/>
      <c r="FK9" s="141" t="str">
        <f t="shared" ref="FK9" si="20">TEXT(FN13,"MMMM JJ")</f>
        <v>Februar 18</v>
      </c>
      <c r="FL9" s="142"/>
      <c r="FM9" s="142"/>
      <c r="FN9" s="142"/>
      <c r="FO9" s="142"/>
      <c r="FP9" s="142"/>
      <c r="FQ9" s="143"/>
      <c r="FR9" s="141" t="str">
        <f t="shared" ref="FR9" si="21">TEXT(FU13,"MMMM JJ")</f>
        <v>März 18</v>
      </c>
      <c r="FS9" s="142"/>
      <c r="FT9" s="142"/>
      <c r="FU9" s="142"/>
      <c r="FV9" s="142"/>
      <c r="FW9" s="142"/>
      <c r="FX9" s="143"/>
      <c r="FY9" s="141" t="str">
        <f t="shared" ref="FY9" si="22">TEXT(GB13,"MMMM JJ")</f>
        <v>März 18</v>
      </c>
      <c r="FZ9" s="142"/>
      <c r="GA9" s="142"/>
      <c r="GB9" s="142"/>
      <c r="GC9" s="142"/>
      <c r="GD9" s="142"/>
      <c r="GE9" s="143"/>
      <c r="GF9" s="141" t="str">
        <f t="shared" ref="GF9" si="23">TEXT(GI13,"MMMM JJ")</f>
        <v>März 18</v>
      </c>
      <c r="GG9" s="142"/>
      <c r="GH9" s="142"/>
      <c r="GI9" s="142"/>
      <c r="GJ9" s="142"/>
      <c r="GK9" s="142"/>
      <c r="GL9" s="143"/>
      <c r="GM9" s="141" t="str">
        <f t="shared" ref="GM9" si="24">TEXT(GP13,"MMMM JJ")</f>
        <v>März 18</v>
      </c>
      <c r="GN9" s="142"/>
      <c r="GO9" s="142"/>
      <c r="GP9" s="142"/>
      <c r="GQ9" s="142"/>
      <c r="GR9" s="142"/>
      <c r="GS9" s="143"/>
      <c r="GT9" s="141" t="str">
        <f t="shared" ref="GT9" si="25">TEXT(GW13,"MMMM JJ")</f>
        <v>März 18</v>
      </c>
      <c r="GU9" s="142"/>
      <c r="GV9" s="142"/>
      <c r="GW9" s="142"/>
      <c r="GX9" s="142"/>
      <c r="GY9" s="142"/>
      <c r="GZ9" s="143"/>
      <c r="HA9" s="141" t="str">
        <f t="shared" ref="HA9" si="26">TEXT(HD13,"MMMM JJ")</f>
        <v>April 18</v>
      </c>
      <c r="HB9" s="142"/>
      <c r="HC9" s="142"/>
      <c r="HD9" s="142"/>
      <c r="HE9" s="142"/>
      <c r="HF9" s="142"/>
      <c r="HG9" s="143"/>
      <c r="HH9" s="141" t="str">
        <f t="shared" ref="HH9" si="27">TEXT(HK13,"MMMM JJ")</f>
        <v>April 18</v>
      </c>
      <c r="HI9" s="142"/>
      <c r="HJ9" s="142"/>
      <c r="HK9" s="142"/>
      <c r="HL9" s="142"/>
      <c r="HM9" s="142"/>
      <c r="HN9" s="143"/>
      <c r="HO9" s="141" t="str">
        <f t="shared" ref="HO9" si="28">TEXT(HR13,"MMMM JJ")</f>
        <v>April 18</v>
      </c>
      <c r="HP9" s="142"/>
      <c r="HQ9" s="142"/>
      <c r="HR9" s="142"/>
      <c r="HS9" s="142"/>
      <c r="HT9" s="142"/>
      <c r="HU9" s="143"/>
      <c r="HV9" s="141" t="str">
        <f t="shared" ref="HV9" si="29">TEXT(HY13,"MMMM JJ")</f>
        <v>April 18</v>
      </c>
      <c r="HW9" s="142"/>
      <c r="HX9" s="142"/>
      <c r="HY9" s="142"/>
      <c r="HZ9" s="142"/>
      <c r="IA9" s="142"/>
      <c r="IB9" s="143"/>
      <c r="IC9" s="141" t="str">
        <f t="shared" ref="IC9" si="30">TEXT(IF13,"MMMM JJ")</f>
        <v>Mai 18</v>
      </c>
      <c r="ID9" s="142"/>
      <c r="IE9" s="142"/>
      <c r="IF9" s="142"/>
      <c r="IG9" s="142"/>
      <c r="IH9" s="142"/>
      <c r="II9" s="143"/>
      <c r="IJ9" s="141" t="str">
        <f t="shared" ref="IJ9" si="31">TEXT(IM13,"MMMM JJ")</f>
        <v>Mai 18</v>
      </c>
      <c r="IK9" s="142"/>
      <c r="IL9" s="142"/>
      <c r="IM9" s="142"/>
      <c r="IN9" s="142"/>
      <c r="IO9" s="142"/>
      <c r="IP9" s="143"/>
      <c r="IQ9" s="141" t="str">
        <f t="shared" ref="IQ9" si="32">TEXT(IT13,"MMMM JJ")</f>
        <v>Mai 18</v>
      </c>
      <c r="IR9" s="142"/>
      <c r="IS9" s="142"/>
      <c r="IT9" s="142"/>
      <c r="IU9" s="142"/>
      <c r="IV9" s="142"/>
      <c r="IW9" s="143"/>
      <c r="IX9" s="141" t="str">
        <f t="shared" ref="IX9" si="33">TEXT(JA13,"MMMM JJ")</f>
        <v>Mai 18</v>
      </c>
      <c r="IY9" s="142"/>
      <c r="IZ9" s="142"/>
      <c r="JA9" s="142"/>
      <c r="JB9" s="142"/>
      <c r="JC9" s="142"/>
      <c r="JD9" s="143"/>
      <c r="JE9" s="141" t="str">
        <f t="shared" ref="JE9" si="34">TEXT(JH13,"MMMM JJ")</f>
        <v>Mai 18</v>
      </c>
      <c r="JF9" s="142"/>
      <c r="JG9" s="142"/>
      <c r="JH9" s="142"/>
      <c r="JI9" s="142"/>
      <c r="JJ9" s="142"/>
      <c r="JK9" s="143"/>
      <c r="JL9" s="141" t="str">
        <f t="shared" ref="JL9" si="35">TEXT(JO13,"MMMM JJ")</f>
        <v>Juni 18</v>
      </c>
      <c r="JM9" s="142"/>
      <c r="JN9" s="142"/>
      <c r="JO9" s="142"/>
      <c r="JP9" s="142"/>
      <c r="JQ9" s="142"/>
      <c r="JR9" s="143"/>
      <c r="JS9" s="141" t="str">
        <f t="shared" ref="JS9" si="36">TEXT(JV13,"MMMM JJ")</f>
        <v>Juni 18</v>
      </c>
      <c r="JT9" s="142"/>
      <c r="JU9" s="142"/>
      <c r="JV9" s="142"/>
      <c r="JW9" s="142"/>
      <c r="JX9" s="142"/>
      <c r="JY9" s="143"/>
      <c r="JZ9" s="141" t="str">
        <f t="shared" ref="JZ9" si="37">TEXT(KC13,"MMMM JJ")</f>
        <v>Juni 18</v>
      </c>
      <c r="KA9" s="142"/>
      <c r="KB9" s="142"/>
      <c r="KC9" s="142"/>
      <c r="KD9" s="142"/>
      <c r="KE9" s="142"/>
      <c r="KF9" s="143"/>
      <c r="KG9" s="141" t="str">
        <f t="shared" ref="KG9" si="38">TEXT(KJ13,"MMMM JJ")</f>
        <v>Juni 18</v>
      </c>
      <c r="KH9" s="142"/>
      <c r="KI9" s="142"/>
      <c r="KJ9" s="142"/>
      <c r="KK9" s="142"/>
      <c r="KL9" s="142"/>
      <c r="KM9" s="143"/>
      <c r="KN9" s="141" t="str">
        <f t="shared" ref="KN9" si="39">TEXT(KQ13,"MMMM JJ")</f>
        <v>Juli 18</v>
      </c>
      <c r="KO9" s="142"/>
      <c r="KP9" s="142"/>
      <c r="KQ9" s="142"/>
      <c r="KR9" s="142"/>
      <c r="KS9" s="142"/>
      <c r="KT9" s="143"/>
      <c r="KU9" s="141" t="str">
        <f t="shared" ref="KU9" si="40">TEXT(KX13,"MMMM JJ")</f>
        <v>Juli 18</v>
      </c>
      <c r="KV9" s="142"/>
      <c r="KW9" s="142"/>
      <c r="KX9" s="142"/>
      <c r="KY9" s="142"/>
      <c r="KZ9" s="142"/>
      <c r="LA9" s="143"/>
      <c r="LB9" s="141" t="str">
        <f t="shared" ref="LB9" si="41">TEXT(LE13,"MMMM JJ")</f>
        <v>Juli 18</v>
      </c>
      <c r="LC9" s="142"/>
      <c r="LD9" s="142"/>
      <c r="LE9" s="142"/>
      <c r="LF9" s="142"/>
      <c r="LG9" s="142"/>
      <c r="LH9" s="143"/>
      <c r="LI9" s="141" t="str">
        <f t="shared" ref="LI9" si="42">TEXT(LL13,"MMMM JJ")</f>
        <v>Juli 18</v>
      </c>
      <c r="LJ9" s="142"/>
      <c r="LK9" s="142"/>
      <c r="LL9" s="142"/>
      <c r="LM9" s="142"/>
      <c r="LN9" s="142"/>
      <c r="LO9" s="143"/>
      <c r="LP9" s="141" t="str">
        <f t="shared" ref="LP9" si="43">TEXT(LS13,"MMMM JJ")</f>
        <v>August 18</v>
      </c>
      <c r="LQ9" s="142"/>
      <c r="LR9" s="142"/>
      <c r="LS9" s="142"/>
      <c r="LT9" s="142"/>
      <c r="LU9" s="142"/>
      <c r="LV9" s="143"/>
      <c r="LW9" s="141" t="str">
        <f t="shared" ref="LW9" si="44">TEXT(LZ13,"MMMM JJ")</f>
        <v>August 18</v>
      </c>
      <c r="LX9" s="142"/>
      <c r="LY9" s="142"/>
      <c r="LZ9" s="142"/>
      <c r="MA9" s="142"/>
      <c r="MB9" s="142"/>
      <c r="MC9" s="143"/>
      <c r="MD9" s="141" t="str">
        <f t="shared" ref="MD9" si="45">TEXT(MG13,"MMMM JJ")</f>
        <v>August 18</v>
      </c>
      <c r="ME9" s="142"/>
      <c r="MF9" s="142"/>
      <c r="MG9" s="142"/>
      <c r="MH9" s="142"/>
      <c r="MI9" s="142"/>
      <c r="MJ9" s="143"/>
      <c r="MK9" s="141" t="str">
        <f t="shared" ref="MK9" si="46">TEXT(MN13,"MMMM JJ")</f>
        <v>August 18</v>
      </c>
      <c r="ML9" s="142"/>
      <c r="MM9" s="142"/>
      <c r="MN9" s="142"/>
      <c r="MO9" s="142"/>
      <c r="MP9" s="142"/>
      <c r="MQ9" s="143"/>
      <c r="MR9" s="141" t="str">
        <f t="shared" ref="MR9" si="47">TEXT(MU13,"MMMM JJ")</f>
        <v>August 18</v>
      </c>
      <c r="MS9" s="142"/>
      <c r="MT9" s="142"/>
      <c r="MU9" s="142"/>
      <c r="MV9" s="142"/>
      <c r="MW9" s="142"/>
      <c r="MX9" s="143"/>
      <c r="MY9" s="141" t="str">
        <f t="shared" ref="MY9" si="48">TEXT(NB13,"MMMM JJ")</f>
        <v>September 18</v>
      </c>
      <c r="MZ9" s="142"/>
      <c r="NA9" s="142"/>
      <c r="NB9" s="142"/>
      <c r="NC9" s="142"/>
      <c r="ND9" s="142"/>
      <c r="NE9" s="143"/>
      <c r="NF9" s="141" t="str">
        <f t="shared" ref="NF9" si="49">TEXT(NI13,"MMMM JJ")</f>
        <v>September 18</v>
      </c>
      <c r="NG9" s="142"/>
      <c r="NH9" s="142"/>
      <c r="NI9" s="142"/>
      <c r="NJ9" s="142"/>
      <c r="NK9" s="142"/>
      <c r="NL9" s="143"/>
      <c r="NM9" s="141" t="str">
        <f t="shared" ref="NM9" si="50">TEXT(NP13,"MMMM JJ")</f>
        <v>September 18</v>
      </c>
      <c r="NN9" s="142"/>
      <c r="NO9" s="142"/>
      <c r="NP9" s="142"/>
      <c r="NQ9" s="142"/>
      <c r="NR9" s="142"/>
      <c r="NS9" s="143"/>
      <c r="NT9" s="141" t="str">
        <f t="shared" ref="NT9" si="51">TEXT(NW13,"MMMM JJ")</f>
        <v>September 18</v>
      </c>
      <c r="NU9" s="142"/>
      <c r="NV9" s="142"/>
      <c r="NW9" s="142"/>
      <c r="NX9" s="142"/>
      <c r="NY9" s="142"/>
      <c r="NZ9" s="143"/>
      <c r="OA9" s="141" t="str">
        <f t="shared" ref="OA9" si="52">TEXT(OD13,"MMMM JJ")</f>
        <v>Oktober 18</v>
      </c>
      <c r="OB9" s="142"/>
      <c r="OC9" s="142"/>
      <c r="OD9" s="142"/>
      <c r="OE9" s="142"/>
      <c r="OF9" s="142"/>
      <c r="OG9" s="143"/>
      <c r="OH9" s="141" t="str">
        <f t="shared" ref="OH9" si="53">TEXT(OK13,"MMMM JJ")</f>
        <v>Oktober 18</v>
      </c>
      <c r="OI9" s="142"/>
      <c r="OJ9" s="142"/>
      <c r="OK9" s="142"/>
      <c r="OL9" s="142"/>
      <c r="OM9" s="142"/>
      <c r="ON9" s="143"/>
      <c r="OO9" s="141" t="str">
        <f t="shared" ref="OO9" si="54">TEXT(OR13,"MMMM JJ")</f>
        <v>Oktober 18</v>
      </c>
      <c r="OP9" s="142"/>
      <c r="OQ9" s="142"/>
      <c r="OR9" s="142"/>
      <c r="OS9" s="142"/>
      <c r="OT9" s="142"/>
      <c r="OU9" s="143"/>
      <c r="OV9" s="141" t="str">
        <f t="shared" ref="OV9" si="55">TEXT(OY13,"MMMM JJ")</f>
        <v>Oktober 18</v>
      </c>
      <c r="OW9" s="142"/>
      <c r="OX9" s="142"/>
      <c r="OY9" s="142"/>
      <c r="OZ9" s="142"/>
      <c r="PA9" s="142"/>
      <c r="PB9" s="143"/>
    </row>
    <row r="10" spans="2:418" ht="15" customHeight="1" x14ac:dyDescent="0.4">
      <c r="B10" s="135"/>
      <c r="C10" s="135"/>
      <c r="D10" s="135"/>
      <c r="F10" s="25"/>
      <c r="G10" s="26" t="s">
        <v>8</v>
      </c>
      <c r="H10" s="136">
        <v>42996</v>
      </c>
      <c r="I10" s="136"/>
      <c r="J10" s="27"/>
      <c r="L10" s="28" t="s">
        <v>1</v>
      </c>
      <c r="M10" s="137">
        <f>WEEKNUM(P13,21)</f>
        <v>38</v>
      </c>
      <c r="N10" s="137"/>
      <c r="O10" s="137"/>
      <c r="P10" s="137"/>
      <c r="Q10" s="137"/>
      <c r="R10" s="137"/>
      <c r="S10" s="137"/>
      <c r="T10" s="130">
        <f>WEEKNUM(W13,21)</f>
        <v>39</v>
      </c>
      <c r="U10" s="131"/>
      <c r="V10" s="131"/>
      <c r="W10" s="131"/>
      <c r="X10" s="131"/>
      <c r="Y10" s="131"/>
      <c r="Z10" s="132"/>
      <c r="AA10" s="138">
        <f>WEEKNUM(AD13,21)</f>
        <v>40</v>
      </c>
      <c r="AB10" s="138"/>
      <c r="AC10" s="138"/>
      <c r="AD10" s="138"/>
      <c r="AE10" s="138"/>
      <c r="AF10" s="138"/>
      <c r="AG10" s="138"/>
      <c r="AH10" s="130">
        <f>WEEKNUM(AK13,21)</f>
        <v>41</v>
      </c>
      <c r="AI10" s="131"/>
      <c r="AJ10" s="131"/>
      <c r="AK10" s="131"/>
      <c r="AL10" s="131"/>
      <c r="AM10" s="131"/>
      <c r="AN10" s="132"/>
      <c r="AO10" s="130">
        <f>WEEKNUM(AR13,21)</f>
        <v>42</v>
      </c>
      <c r="AP10" s="131"/>
      <c r="AQ10" s="131"/>
      <c r="AR10" s="131"/>
      <c r="AS10" s="131"/>
      <c r="AT10" s="131"/>
      <c r="AU10" s="132"/>
      <c r="AV10" s="130">
        <f>WEEKNUM(AY13,21)</f>
        <v>43</v>
      </c>
      <c r="AW10" s="131"/>
      <c r="AX10" s="131"/>
      <c r="AY10" s="131"/>
      <c r="AZ10" s="131"/>
      <c r="BA10" s="131"/>
      <c r="BB10" s="132"/>
      <c r="BC10" s="130">
        <f>WEEKNUM(BF13,21)</f>
        <v>44</v>
      </c>
      <c r="BD10" s="131"/>
      <c r="BE10" s="131"/>
      <c r="BF10" s="131"/>
      <c r="BG10" s="131"/>
      <c r="BH10" s="131"/>
      <c r="BI10" s="132"/>
      <c r="BJ10" s="130">
        <f>WEEKNUM(BM13,21)</f>
        <v>45</v>
      </c>
      <c r="BK10" s="131"/>
      <c r="BL10" s="131"/>
      <c r="BM10" s="131"/>
      <c r="BN10" s="131"/>
      <c r="BO10" s="131"/>
      <c r="BP10" s="132"/>
      <c r="BQ10" s="130">
        <f>WEEKNUM(BT13,21)</f>
        <v>46</v>
      </c>
      <c r="BR10" s="131"/>
      <c r="BS10" s="131"/>
      <c r="BT10" s="131"/>
      <c r="BU10" s="131"/>
      <c r="BV10" s="131"/>
      <c r="BW10" s="132"/>
      <c r="BX10" s="130">
        <f>WEEKNUM(CA13,21)</f>
        <v>47</v>
      </c>
      <c r="BY10" s="131"/>
      <c r="BZ10" s="131"/>
      <c r="CA10" s="131"/>
      <c r="CB10" s="131"/>
      <c r="CC10" s="131"/>
      <c r="CD10" s="132"/>
      <c r="CE10" s="130">
        <f>WEEKNUM(CH13,21)</f>
        <v>48</v>
      </c>
      <c r="CF10" s="131"/>
      <c r="CG10" s="131"/>
      <c r="CH10" s="131"/>
      <c r="CI10" s="131"/>
      <c r="CJ10" s="131"/>
      <c r="CK10" s="132"/>
      <c r="CL10" s="130">
        <f>WEEKNUM(CO13,21)</f>
        <v>49</v>
      </c>
      <c r="CM10" s="131"/>
      <c r="CN10" s="131"/>
      <c r="CO10" s="131"/>
      <c r="CP10" s="131"/>
      <c r="CQ10" s="131"/>
      <c r="CR10" s="132"/>
      <c r="CS10" s="130">
        <f>WEEKNUM(CV13,21)</f>
        <v>50</v>
      </c>
      <c r="CT10" s="131"/>
      <c r="CU10" s="131"/>
      <c r="CV10" s="131"/>
      <c r="CW10" s="131"/>
      <c r="CX10" s="131"/>
      <c r="CY10" s="132"/>
      <c r="CZ10" s="130">
        <f>WEEKNUM(DC13,21)</f>
        <v>51</v>
      </c>
      <c r="DA10" s="131"/>
      <c r="DB10" s="131"/>
      <c r="DC10" s="131"/>
      <c r="DD10" s="131"/>
      <c r="DE10" s="131"/>
      <c r="DF10" s="132"/>
      <c r="DG10" s="130">
        <f>WEEKNUM(DJ13,21)</f>
        <v>52</v>
      </c>
      <c r="DH10" s="131"/>
      <c r="DI10" s="131"/>
      <c r="DJ10" s="131"/>
      <c r="DK10" s="131"/>
      <c r="DL10" s="131"/>
      <c r="DM10" s="132"/>
      <c r="DN10" s="130">
        <f>WEEKNUM(DQ13,21)</f>
        <v>1</v>
      </c>
      <c r="DO10" s="131"/>
      <c r="DP10" s="131"/>
      <c r="DQ10" s="131"/>
      <c r="DR10" s="131"/>
      <c r="DS10" s="131"/>
      <c r="DT10" s="132"/>
      <c r="DU10" s="130">
        <f>WEEKNUM(DX13,21)</f>
        <v>2</v>
      </c>
      <c r="DV10" s="131"/>
      <c r="DW10" s="131"/>
      <c r="DX10" s="131"/>
      <c r="DY10" s="131"/>
      <c r="DZ10" s="131"/>
      <c r="EA10" s="132"/>
      <c r="EB10" s="130">
        <f>WEEKNUM(EE13,21)</f>
        <v>3</v>
      </c>
      <c r="EC10" s="131"/>
      <c r="ED10" s="131"/>
      <c r="EE10" s="131"/>
      <c r="EF10" s="131"/>
      <c r="EG10" s="131"/>
      <c r="EH10" s="132"/>
      <c r="EI10" s="130">
        <f>WEEKNUM(EL13,21)</f>
        <v>4</v>
      </c>
      <c r="EJ10" s="131"/>
      <c r="EK10" s="131"/>
      <c r="EL10" s="131"/>
      <c r="EM10" s="131"/>
      <c r="EN10" s="131"/>
      <c r="EO10" s="132"/>
      <c r="EP10" s="130">
        <f>WEEKNUM(ES13,21)</f>
        <v>5</v>
      </c>
      <c r="EQ10" s="131"/>
      <c r="ER10" s="131"/>
      <c r="ES10" s="131"/>
      <c r="ET10" s="131"/>
      <c r="EU10" s="131"/>
      <c r="EV10" s="132"/>
      <c r="EW10" s="130">
        <f>WEEKNUM(EZ13,21)</f>
        <v>6</v>
      </c>
      <c r="EX10" s="131"/>
      <c r="EY10" s="131"/>
      <c r="EZ10" s="131"/>
      <c r="FA10" s="131"/>
      <c r="FB10" s="131"/>
      <c r="FC10" s="132"/>
      <c r="FD10" s="130">
        <f>WEEKNUM(FG13,21)</f>
        <v>7</v>
      </c>
      <c r="FE10" s="131"/>
      <c r="FF10" s="131"/>
      <c r="FG10" s="131"/>
      <c r="FH10" s="131"/>
      <c r="FI10" s="131"/>
      <c r="FJ10" s="132"/>
      <c r="FK10" s="130">
        <f>WEEKNUM(FN13,21)</f>
        <v>8</v>
      </c>
      <c r="FL10" s="131"/>
      <c r="FM10" s="131"/>
      <c r="FN10" s="131"/>
      <c r="FO10" s="131"/>
      <c r="FP10" s="131"/>
      <c r="FQ10" s="132"/>
      <c r="FR10" s="130">
        <f>WEEKNUM(FU13,21)</f>
        <v>9</v>
      </c>
      <c r="FS10" s="131"/>
      <c r="FT10" s="131"/>
      <c r="FU10" s="131"/>
      <c r="FV10" s="131"/>
      <c r="FW10" s="131"/>
      <c r="FX10" s="132"/>
      <c r="FY10" s="130">
        <f>WEEKNUM(GB13,21)</f>
        <v>10</v>
      </c>
      <c r="FZ10" s="131"/>
      <c r="GA10" s="131"/>
      <c r="GB10" s="131"/>
      <c r="GC10" s="131"/>
      <c r="GD10" s="131"/>
      <c r="GE10" s="132"/>
      <c r="GF10" s="130">
        <f>WEEKNUM(GI13,21)</f>
        <v>11</v>
      </c>
      <c r="GG10" s="131"/>
      <c r="GH10" s="131"/>
      <c r="GI10" s="131"/>
      <c r="GJ10" s="131"/>
      <c r="GK10" s="131"/>
      <c r="GL10" s="132"/>
      <c r="GM10" s="130">
        <f>WEEKNUM(GP13,21)</f>
        <v>12</v>
      </c>
      <c r="GN10" s="131"/>
      <c r="GO10" s="131"/>
      <c r="GP10" s="131"/>
      <c r="GQ10" s="131"/>
      <c r="GR10" s="131"/>
      <c r="GS10" s="132"/>
      <c r="GT10" s="130">
        <f>WEEKNUM(GW13,21)</f>
        <v>13</v>
      </c>
      <c r="GU10" s="131"/>
      <c r="GV10" s="131"/>
      <c r="GW10" s="131"/>
      <c r="GX10" s="131"/>
      <c r="GY10" s="131"/>
      <c r="GZ10" s="132"/>
      <c r="HA10" s="130">
        <f>WEEKNUM(HD13,21)</f>
        <v>14</v>
      </c>
      <c r="HB10" s="131"/>
      <c r="HC10" s="131"/>
      <c r="HD10" s="131"/>
      <c r="HE10" s="131"/>
      <c r="HF10" s="131"/>
      <c r="HG10" s="132"/>
      <c r="HH10" s="130">
        <f>WEEKNUM(HK13,21)</f>
        <v>15</v>
      </c>
      <c r="HI10" s="131"/>
      <c r="HJ10" s="131"/>
      <c r="HK10" s="131"/>
      <c r="HL10" s="131"/>
      <c r="HM10" s="131"/>
      <c r="HN10" s="132"/>
      <c r="HO10" s="130">
        <f>WEEKNUM(HR13,21)</f>
        <v>16</v>
      </c>
      <c r="HP10" s="131"/>
      <c r="HQ10" s="131"/>
      <c r="HR10" s="131"/>
      <c r="HS10" s="131"/>
      <c r="HT10" s="131"/>
      <c r="HU10" s="132"/>
      <c r="HV10" s="130">
        <f t="shared" ref="HV10" si="56">WEEKNUM(HY13,21)</f>
        <v>17</v>
      </c>
      <c r="HW10" s="131"/>
      <c r="HX10" s="131"/>
      <c r="HY10" s="131"/>
      <c r="HZ10" s="131"/>
      <c r="IA10" s="131"/>
      <c r="IB10" s="132"/>
      <c r="IC10" s="130">
        <f t="shared" ref="IC10" si="57">WEEKNUM(IF13,21)</f>
        <v>18</v>
      </c>
      <c r="ID10" s="131"/>
      <c r="IE10" s="131"/>
      <c r="IF10" s="131"/>
      <c r="IG10" s="131"/>
      <c r="IH10" s="131"/>
      <c r="II10" s="132"/>
      <c r="IJ10" s="130">
        <f t="shared" ref="IJ10" si="58">WEEKNUM(IM13,21)</f>
        <v>19</v>
      </c>
      <c r="IK10" s="131"/>
      <c r="IL10" s="131"/>
      <c r="IM10" s="131"/>
      <c r="IN10" s="131"/>
      <c r="IO10" s="131"/>
      <c r="IP10" s="132"/>
      <c r="IQ10" s="130">
        <f t="shared" ref="IQ10" si="59">WEEKNUM(IT13,21)</f>
        <v>20</v>
      </c>
      <c r="IR10" s="131"/>
      <c r="IS10" s="131"/>
      <c r="IT10" s="131"/>
      <c r="IU10" s="131"/>
      <c r="IV10" s="131"/>
      <c r="IW10" s="132"/>
      <c r="IX10" s="130">
        <f t="shared" ref="IX10" si="60">WEEKNUM(JA13,21)</f>
        <v>21</v>
      </c>
      <c r="IY10" s="131"/>
      <c r="IZ10" s="131"/>
      <c r="JA10" s="131"/>
      <c r="JB10" s="131"/>
      <c r="JC10" s="131"/>
      <c r="JD10" s="132"/>
      <c r="JE10" s="130">
        <f t="shared" ref="JE10" si="61">WEEKNUM(JH13,21)</f>
        <v>22</v>
      </c>
      <c r="JF10" s="131"/>
      <c r="JG10" s="131"/>
      <c r="JH10" s="131"/>
      <c r="JI10" s="131"/>
      <c r="JJ10" s="131"/>
      <c r="JK10" s="132"/>
      <c r="JL10" s="130">
        <f t="shared" ref="JL10" si="62">WEEKNUM(JO13,21)</f>
        <v>23</v>
      </c>
      <c r="JM10" s="131"/>
      <c r="JN10" s="131"/>
      <c r="JO10" s="131"/>
      <c r="JP10" s="131"/>
      <c r="JQ10" s="131"/>
      <c r="JR10" s="132"/>
      <c r="JS10" s="130">
        <f t="shared" ref="JS10" si="63">WEEKNUM(JV13,21)</f>
        <v>24</v>
      </c>
      <c r="JT10" s="131"/>
      <c r="JU10" s="131"/>
      <c r="JV10" s="131"/>
      <c r="JW10" s="131"/>
      <c r="JX10" s="131"/>
      <c r="JY10" s="132"/>
      <c r="JZ10" s="130">
        <f t="shared" ref="JZ10" si="64">WEEKNUM(KC13,21)</f>
        <v>25</v>
      </c>
      <c r="KA10" s="131"/>
      <c r="KB10" s="131"/>
      <c r="KC10" s="131"/>
      <c r="KD10" s="131"/>
      <c r="KE10" s="131"/>
      <c r="KF10" s="132"/>
      <c r="KG10" s="130">
        <f t="shared" ref="KG10" si="65">WEEKNUM(KJ13,21)</f>
        <v>26</v>
      </c>
      <c r="KH10" s="131"/>
      <c r="KI10" s="131"/>
      <c r="KJ10" s="131"/>
      <c r="KK10" s="131"/>
      <c r="KL10" s="131"/>
      <c r="KM10" s="132"/>
      <c r="KN10" s="130">
        <f t="shared" ref="KN10" si="66">WEEKNUM(KQ13,21)</f>
        <v>27</v>
      </c>
      <c r="KO10" s="131"/>
      <c r="KP10" s="131"/>
      <c r="KQ10" s="131"/>
      <c r="KR10" s="131"/>
      <c r="KS10" s="131"/>
      <c r="KT10" s="132"/>
      <c r="KU10" s="130">
        <f t="shared" ref="KU10" si="67">WEEKNUM(KX13,21)</f>
        <v>28</v>
      </c>
      <c r="KV10" s="131"/>
      <c r="KW10" s="131"/>
      <c r="KX10" s="131"/>
      <c r="KY10" s="131"/>
      <c r="KZ10" s="131"/>
      <c r="LA10" s="132"/>
      <c r="LB10" s="130">
        <f t="shared" ref="LB10" si="68">WEEKNUM(LE13,21)</f>
        <v>29</v>
      </c>
      <c r="LC10" s="131"/>
      <c r="LD10" s="131"/>
      <c r="LE10" s="131"/>
      <c r="LF10" s="131"/>
      <c r="LG10" s="131"/>
      <c r="LH10" s="132"/>
      <c r="LI10" s="130">
        <f t="shared" ref="LI10" si="69">WEEKNUM(LL13,21)</f>
        <v>30</v>
      </c>
      <c r="LJ10" s="131"/>
      <c r="LK10" s="131"/>
      <c r="LL10" s="131"/>
      <c r="LM10" s="131"/>
      <c r="LN10" s="131"/>
      <c r="LO10" s="132"/>
      <c r="LP10" s="130">
        <f t="shared" ref="LP10" si="70">WEEKNUM(LS13,21)</f>
        <v>31</v>
      </c>
      <c r="LQ10" s="131"/>
      <c r="LR10" s="131"/>
      <c r="LS10" s="131"/>
      <c r="LT10" s="131"/>
      <c r="LU10" s="131"/>
      <c r="LV10" s="132"/>
      <c r="LW10" s="130">
        <f t="shared" ref="LW10" si="71">WEEKNUM(LZ13,21)</f>
        <v>32</v>
      </c>
      <c r="LX10" s="131"/>
      <c r="LY10" s="131"/>
      <c r="LZ10" s="131"/>
      <c r="MA10" s="131"/>
      <c r="MB10" s="131"/>
      <c r="MC10" s="132"/>
      <c r="MD10" s="130">
        <f t="shared" ref="MD10" si="72">WEEKNUM(MG13,21)</f>
        <v>33</v>
      </c>
      <c r="ME10" s="131"/>
      <c r="MF10" s="131"/>
      <c r="MG10" s="131"/>
      <c r="MH10" s="131"/>
      <c r="MI10" s="131"/>
      <c r="MJ10" s="132"/>
      <c r="MK10" s="130">
        <f t="shared" ref="MK10" si="73">WEEKNUM(MN13,21)</f>
        <v>34</v>
      </c>
      <c r="ML10" s="131"/>
      <c r="MM10" s="131"/>
      <c r="MN10" s="131"/>
      <c r="MO10" s="131"/>
      <c r="MP10" s="131"/>
      <c r="MQ10" s="132"/>
      <c r="MR10" s="130">
        <f t="shared" ref="MR10" si="74">WEEKNUM(MU13,21)</f>
        <v>35</v>
      </c>
      <c r="MS10" s="131"/>
      <c r="MT10" s="131"/>
      <c r="MU10" s="131"/>
      <c r="MV10" s="131"/>
      <c r="MW10" s="131"/>
      <c r="MX10" s="132"/>
      <c r="MY10" s="130">
        <f t="shared" ref="MY10" si="75">WEEKNUM(NB13,21)</f>
        <v>36</v>
      </c>
      <c r="MZ10" s="131"/>
      <c r="NA10" s="131"/>
      <c r="NB10" s="131"/>
      <c r="NC10" s="131"/>
      <c r="ND10" s="131"/>
      <c r="NE10" s="132"/>
      <c r="NF10" s="130">
        <f t="shared" ref="NF10" si="76">WEEKNUM(NI13,21)</f>
        <v>37</v>
      </c>
      <c r="NG10" s="131"/>
      <c r="NH10" s="131"/>
      <c r="NI10" s="131"/>
      <c r="NJ10" s="131"/>
      <c r="NK10" s="131"/>
      <c r="NL10" s="132"/>
      <c r="NM10" s="130">
        <f t="shared" ref="NM10" si="77">WEEKNUM(NP13,21)</f>
        <v>38</v>
      </c>
      <c r="NN10" s="131"/>
      <c r="NO10" s="131"/>
      <c r="NP10" s="131"/>
      <c r="NQ10" s="131"/>
      <c r="NR10" s="131"/>
      <c r="NS10" s="132"/>
      <c r="NT10" s="130">
        <f t="shared" ref="NT10" si="78">WEEKNUM(NW13,21)</f>
        <v>39</v>
      </c>
      <c r="NU10" s="131"/>
      <c r="NV10" s="131"/>
      <c r="NW10" s="131"/>
      <c r="NX10" s="131"/>
      <c r="NY10" s="131"/>
      <c r="NZ10" s="132"/>
      <c r="OA10" s="130">
        <f t="shared" ref="OA10" si="79">WEEKNUM(OD13,21)</f>
        <v>40</v>
      </c>
      <c r="OB10" s="131"/>
      <c r="OC10" s="131"/>
      <c r="OD10" s="131"/>
      <c r="OE10" s="131"/>
      <c r="OF10" s="131"/>
      <c r="OG10" s="132"/>
      <c r="OH10" s="130">
        <f t="shared" ref="OH10" si="80">WEEKNUM(OK13,21)</f>
        <v>41</v>
      </c>
      <c r="OI10" s="131"/>
      <c r="OJ10" s="131"/>
      <c r="OK10" s="131"/>
      <c r="OL10" s="131"/>
      <c r="OM10" s="131"/>
      <c r="ON10" s="132"/>
      <c r="OO10" s="130">
        <f t="shared" ref="OO10" si="81">WEEKNUM(OR13,21)</f>
        <v>42</v>
      </c>
      <c r="OP10" s="131"/>
      <c r="OQ10" s="131"/>
      <c r="OR10" s="131"/>
      <c r="OS10" s="131"/>
      <c r="OT10" s="131"/>
      <c r="OU10" s="132"/>
      <c r="OV10" s="130">
        <f t="shared" ref="OV10" si="82">WEEKNUM(OY13,21)</f>
        <v>43</v>
      </c>
      <c r="OW10" s="131"/>
      <c r="OX10" s="131"/>
      <c r="OY10" s="131"/>
      <c r="OZ10" s="131"/>
      <c r="PA10" s="131"/>
      <c r="PB10" s="132"/>
    </row>
    <row r="11" spans="2:418" ht="15" customHeight="1" x14ac:dyDescent="0.45">
      <c r="B11" s="29"/>
      <c r="C11" s="30"/>
      <c r="F11" s="31"/>
      <c r="G11" s="32" t="s">
        <v>18</v>
      </c>
      <c r="H11" s="133"/>
      <c r="I11" s="133"/>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34"/>
      <c r="I12" s="134"/>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4" t="s">
        <v>119</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61</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8"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18" si="98">ROW()-15+1</f>
        <v>2</v>
      </c>
      <c r="C16" s="62"/>
      <c r="D16" s="63" t="s">
        <v>52</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4"/>
      <c r="N17" s="95"/>
      <c r="O17" s="95"/>
      <c r="P17" s="95"/>
      <c r="Q17" s="95"/>
      <c r="R17" s="95"/>
      <c r="S17" s="95"/>
      <c r="T17" s="95"/>
      <c r="U17" s="95"/>
      <c r="V17" s="95"/>
      <c r="W17" s="95"/>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54</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64</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36.5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51</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122</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55</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57</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50</v>
      </c>
      <c r="E30" s="75">
        <v>43010</v>
      </c>
      <c r="F30" s="73">
        <v>3</v>
      </c>
      <c r="G30" s="76">
        <f t="shared" si="101"/>
        <v>43012</v>
      </c>
      <c r="H30" s="77">
        <v>1</v>
      </c>
      <c r="I30" s="78"/>
      <c r="J30" s="78"/>
      <c r="K30" s="173">
        <v>3</v>
      </c>
      <c r="L30" s="174">
        <v>8</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58</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66</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110"/>
      <c r="D33" s="111" t="s">
        <v>115</v>
      </c>
      <c r="E33" s="112">
        <v>43012</v>
      </c>
      <c r="F33" s="110">
        <v>1</v>
      </c>
      <c r="G33" s="113">
        <f>IF(F33&lt;&gt;"",IF(H$11="x",WORKDAY(IF(WEEKDAY(E33,1)=7,E33+2,IF(WEEKDAY(E33,1)=1,E33+1,E33)),F33-1),E33+F33-1),"")</f>
        <v>43012</v>
      </c>
      <c r="H33" s="114">
        <v>1</v>
      </c>
      <c r="I33" s="115"/>
      <c r="J33" s="115"/>
      <c r="K33" s="116">
        <v>1</v>
      </c>
      <c r="L33" s="117">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63</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67</v>
      </c>
      <c r="E35" s="75">
        <v>43013</v>
      </c>
      <c r="F35" s="73">
        <v>7</v>
      </c>
      <c r="G35" s="76">
        <f t="shared" si="101"/>
        <v>43019</v>
      </c>
      <c r="H35" s="77">
        <v>1</v>
      </c>
      <c r="I35" s="78"/>
      <c r="J35" s="78"/>
      <c r="K35" s="173">
        <v>2</v>
      </c>
      <c r="L35" s="174">
        <v>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68</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97</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56</v>
      </c>
      <c r="E38" s="75">
        <v>43021</v>
      </c>
      <c r="F38" s="73">
        <v>1</v>
      </c>
      <c r="G38" s="76">
        <f t="shared" si="101"/>
        <v>43021</v>
      </c>
      <c r="H38" s="77">
        <v>1</v>
      </c>
      <c r="I38" s="78"/>
      <c r="J38" s="78"/>
      <c r="K38" s="79">
        <v>3</v>
      </c>
      <c r="L38" s="80">
        <v>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51" si="103">ROW()-15+1</f>
        <v>25</v>
      </c>
      <c r="C39" s="62"/>
      <c r="D39" s="63" t="s">
        <v>65</v>
      </c>
      <c r="E39" s="64">
        <v>43019</v>
      </c>
      <c r="F39" s="62">
        <v>26</v>
      </c>
      <c r="G39" s="53">
        <f t="shared" si="97"/>
        <v>43044</v>
      </c>
      <c r="H39" s="65">
        <f>100*AVERAGE(H40:H51)%</f>
        <v>1</v>
      </c>
      <c r="I39" s="66">
        <v>43044</v>
      </c>
      <c r="J39" s="66" t="s">
        <v>19</v>
      </c>
      <c r="K39" s="67">
        <f>SUM(K40:K51)</f>
        <v>31.5</v>
      </c>
      <c r="L39" s="68">
        <f>SUM(L40:L51)</f>
        <v>28.5</v>
      </c>
      <c r="M39" s="58"/>
      <c r="N39" s="59"/>
      <c r="O39" s="59"/>
      <c r="P39" s="59"/>
      <c r="Q39" s="59"/>
      <c r="R39" s="59"/>
      <c r="S39" s="59"/>
      <c r="T39" s="59"/>
      <c r="U39" s="59"/>
      <c r="V39" s="59"/>
      <c r="W39" s="59"/>
      <c r="X39" s="59"/>
      <c r="Y39" s="59"/>
      <c r="Z39" s="59"/>
      <c r="AA39" s="59"/>
      <c r="AB39" s="59"/>
      <c r="AC39" s="59"/>
      <c r="AD39" s="105"/>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83</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74" t="s">
        <v>100</v>
      </c>
      <c r="E41" s="75">
        <v>43019</v>
      </c>
      <c r="F41" s="73">
        <v>8</v>
      </c>
      <c r="G41" s="76">
        <f>IF(F41&lt;&gt;"",IF(H$11="x",WORKDAY(IF(WEEKDAY(E41,1)=7,E41+2,IF(WEEKDAY(E41,1)=1,E41+1,E41)),F41-1),E41+F41-1),"")</f>
        <v>43026</v>
      </c>
      <c r="H41" s="77">
        <v>1</v>
      </c>
      <c r="I41" s="78"/>
      <c r="J41" s="78"/>
      <c r="K41" s="171">
        <v>7</v>
      </c>
      <c r="L41" s="172">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69</v>
      </c>
      <c r="E42" s="64">
        <v>43024</v>
      </c>
      <c r="F42" s="62">
        <v>1</v>
      </c>
      <c r="G42" s="53">
        <f t="shared" ref="G42:G50"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6"/>
      <c r="D43" s="97" t="s">
        <v>82</v>
      </c>
      <c r="E43" s="98">
        <v>43026</v>
      </c>
      <c r="F43" s="96">
        <v>10</v>
      </c>
      <c r="G43" s="99">
        <f t="shared" si="104"/>
        <v>43035</v>
      </c>
      <c r="H43" s="100">
        <v>1</v>
      </c>
      <c r="I43" s="101"/>
      <c r="J43" s="101"/>
      <c r="K43" s="102">
        <v>4</v>
      </c>
      <c r="L43" s="103">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81</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A45" s="108"/>
      <c r="B45" s="109">
        <f t="shared" si="98"/>
        <v>31</v>
      </c>
      <c r="C45" s="110"/>
      <c r="D45" s="111" t="s">
        <v>115</v>
      </c>
      <c r="E45" s="112">
        <v>43027</v>
      </c>
      <c r="F45" s="110">
        <v>1</v>
      </c>
      <c r="G45" s="113">
        <f t="shared" si="104"/>
        <v>43027</v>
      </c>
      <c r="H45" s="114">
        <f>1</f>
        <v>1</v>
      </c>
      <c r="I45" s="115"/>
      <c r="J45" s="115"/>
      <c r="K45" s="116">
        <v>0.5</v>
      </c>
      <c r="L45" s="117">
        <v>0.5</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80</v>
      </c>
      <c r="E46" s="75">
        <v>43035</v>
      </c>
      <c r="F46" s="73">
        <v>1</v>
      </c>
      <c r="G46" s="76">
        <f t="shared" si="104"/>
        <v>43035</v>
      </c>
      <c r="H46" s="77">
        <v>1</v>
      </c>
      <c r="I46" s="78"/>
      <c r="J46" s="78"/>
      <c r="K46" s="79">
        <v>1</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84</v>
      </c>
      <c r="E47" s="75">
        <v>43028</v>
      </c>
      <c r="F47" s="73">
        <v>1</v>
      </c>
      <c r="G47" s="76">
        <f t="shared" si="104"/>
        <v>43028</v>
      </c>
      <c r="H47" s="77">
        <v>1</v>
      </c>
      <c r="I47" s="78"/>
      <c r="J47" s="78"/>
      <c r="K47" s="79">
        <v>2</v>
      </c>
      <c r="L47" s="80">
        <v>1</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v>34</v>
      </c>
      <c r="C48" s="73"/>
      <c r="D48" s="74" t="s">
        <v>121</v>
      </c>
      <c r="E48" s="75">
        <v>43030</v>
      </c>
      <c r="F48" s="73">
        <v>1</v>
      </c>
      <c r="G48" s="76">
        <f t="shared" si="104"/>
        <v>43030</v>
      </c>
      <c r="H48" s="77">
        <v>1</v>
      </c>
      <c r="I48" s="78"/>
      <c r="J48" s="78"/>
      <c r="K48" s="79">
        <v>2</v>
      </c>
      <c r="L48" s="80">
        <v>2</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x14ac:dyDescent="0.4">
      <c r="B49" s="49">
        <f t="shared" si="103"/>
        <v>35</v>
      </c>
      <c r="C49" s="73"/>
      <c r="D49" s="74" t="s">
        <v>88</v>
      </c>
      <c r="E49" s="75">
        <v>43031</v>
      </c>
      <c r="F49" s="73">
        <v>3</v>
      </c>
      <c r="G49" s="76">
        <f t="shared" si="104"/>
        <v>43033</v>
      </c>
      <c r="H49" s="77">
        <v>1</v>
      </c>
      <c r="I49" s="78"/>
      <c r="J49" s="78"/>
      <c r="K49" s="79">
        <v>2</v>
      </c>
      <c r="L49" s="80">
        <v>4</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f t="shared" si="103"/>
        <v>36</v>
      </c>
      <c r="C50" s="73"/>
      <c r="D50" s="74" t="s">
        <v>90</v>
      </c>
      <c r="E50" s="75">
        <v>43039</v>
      </c>
      <c r="F50" s="73">
        <v>1</v>
      </c>
      <c r="G50" s="76">
        <f t="shared" si="104"/>
        <v>43039</v>
      </c>
      <c r="H50" s="77">
        <v>1</v>
      </c>
      <c r="I50" s="78"/>
      <c r="J50" s="78"/>
      <c r="K50" s="79">
        <v>0.5</v>
      </c>
      <c r="L50" s="80">
        <v>0.5</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ht="14.25" customHeight="1" x14ac:dyDescent="0.4">
      <c r="B51" s="49">
        <f t="shared" si="103"/>
        <v>37</v>
      </c>
      <c r="C51" s="73"/>
      <c r="D51" s="74" t="s">
        <v>71</v>
      </c>
      <c r="E51" s="75">
        <v>43035</v>
      </c>
      <c r="F51" s="73">
        <v>5</v>
      </c>
      <c r="G51" s="76">
        <v>43039</v>
      </c>
      <c r="H51" s="77">
        <v>1</v>
      </c>
      <c r="I51" s="78"/>
      <c r="J51" s="78"/>
      <c r="K51" s="79">
        <v>1.5</v>
      </c>
      <c r="L51" s="80">
        <v>1</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ht="14.25" customHeight="1" x14ac:dyDescent="0.4">
      <c r="B52" s="49">
        <v>36</v>
      </c>
      <c r="C52" s="73"/>
      <c r="D52" s="74" t="s">
        <v>96</v>
      </c>
      <c r="E52" s="75">
        <v>43041</v>
      </c>
      <c r="F52" s="73">
        <v>3</v>
      </c>
      <c r="G52" s="76">
        <v>43040</v>
      </c>
      <c r="H52" s="77">
        <v>1</v>
      </c>
      <c r="I52" s="78"/>
      <c r="J52" s="78"/>
      <c r="K52" s="79">
        <v>4</v>
      </c>
      <c r="L52" s="80">
        <v>5</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27</v>
      </c>
      <c r="E53" s="64">
        <v>43047</v>
      </c>
      <c r="F53" s="62">
        <v>1</v>
      </c>
      <c r="G53" s="53">
        <f t="shared" si="97"/>
        <v>43047</v>
      </c>
      <c r="H53" s="65">
        <v>0</v>
      </c>
      <c r="I53" s="66">
        <v>43047</v>
      </c>
      <c r="J53" s="66" t="s">
        <v>19</v>
      </c>
      <c r="K53" s="67">
        <v>5</v>
      </c>
      <c r="L53" s="68">
        <v>7</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39</v>
      </c>
      <c r="E54" s="75">
        <v>43040</v>
      </c>
      <c r="F54" s="73">
        <v>7</v>
      </c>
      <c r="G54" s="76">
        <f t="shared" si="97"/>
        <v>43046</v>
      </c>
      <c r="H54" s="77">
        <v>1</v>
      </c>
      <c r="I54" s="78"/>
      <c r="J54" s="78"/>
      <c r="K54" s="79">
        <v>5</v>
      </c>
      <c r="L54" s="80">
        <v>7</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62"/>
      <c r="D55" s="63" t="s">
        <v>25</v>
      </c>
      <c r="E55" s="64">
        <v>43040</v>
      </c>
      <c r="F55" s="62">
        <v>40</v>
      </c>
      <c r="G55" s="53">
        <f>IF(F55&lt;&gt;"",IF(H$11="x",WORKDAY(IF(WEEKDAY(E55,1)=7,E55+2,IF(WEEKDAY(E55,1)=1,E55+1,E55)),F55-1),E55+F55-1),"")</f>
        <v>43079</v>
      </c>
      <c r="H55" s="65">
        <f>100*AVERAGE(H57:H77)%</f>
        <v>1</v>
      </c>
      <c r="I55" s="66">
        <v>43079</v>
      </c>
      <c r="J55" s="66" t="s">
        <v>19</v>
      </c>
      <c r="K55" s="67" t="e">
        <f ca="1">SUMM(K56:K77)</f>
        <v>#NAME?</v>
      </c>
      <c r="L55" s="68">
        <f>SUM(L57:L77)</f>
        <v>80</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110"/>
      <c r="D56" s="111" t="s">
        <v>115</v>
      </c>
      <c r="E56" s="112">
        <v>43041</v>
      </c>
      <c r="F56" s="110">
        <v>1</v>
      </c>
      <c r="G56" s="113">
        <f t="shared" ref="G56" si="105">IF(F56&lt;&gt;"",IF(H$11="x",WORKDAY(IF(WEEKDAY(E56,1)=7,E56+2,IF(WEEKDAY(E56,1)=1,E56+1,E56)),F56-1),E56+F56-1),"")</f>
        <v>43041</v>
      </c>
      <c r="H56" s="114">
        <f>1</f>
        <v>1</v>
      </c>
      <c r="I56" s="115"/>
      <c r="J56" s="115"/>
      <c r="K56" s="116">
        <v>0.25</v>
      </c>
      <c r="L56" s="117">
        <v>0.25</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3"/>
      <c r="D57" s="74" t="s">
        <v>72</v>
      </c>
      <c r="E57" s="75">
        <v>43044</v>
      </c>
      <c r="F57" s="73">
        <v>8</v>
      </c>
      <c r="G57" s="76">
        <f t="shared" ref="G57:G76" si="106">IF(F57&lt;&gt;"",IF(H$11="x",WORKDAY(IF(WEEKDAY(E57,1)=7,E57+2,IF(WEEKDAY(E57,1)=1,E57+1,E57)),F57-1),E57+F57-1),"")</f>
        <v>43051</v>
      </c>
      <c r="H57" s="77">
        <v>1</v>
      </c>
      <c r="I57" s="78"/>
      <c r="J57" s="78"/>
      <c r="K57" s="79">
        <v>1</v>
      </c>
      <c r="L57" s="80">
        <v>2</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3"/>
      <c r="D58" s="74" t="s">
        <v>94</v>
      </c>
      <c r="E58" s="75">
        <v>43041</v>
      </c>
      <c r="F58" s="73">
        <v>8</v>
      </c>
      <c r="G58" s="76">
        <f t="shared" si="97"/>
        <v>43048</v>
      </c>
      <c r="H58" s="77">
        <v>1</v>
      </c>
      <c r="I58" s="78"/>
      <c r="J58" s="78"/>
      <c r="K58" s="118">
        <v>5</v>
      </c>
      <c r="L58" s="119">
        <v>8</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ROW()-15+1</f>
        <v>45</v>
      </c>
      <c r="C59" s="73"/>
      <c r="D59" s="74" t="s">
        <v>95</v>
      </c>
      <c r="E59" s="75">
        <v>43048</v>
      </c>
      <c r="F59" s="73">
        <v>3</v>
      </c>
      <c r="G59" s="76">
        <f t="shared" si="106"/>
        <v>43050</v>
      </c>
      <c r="H59" s="77">
        <v>1</v>
      </c>
      <c r="I59" s="78"/>
      <c r="J59" s="78"/>
      <c r="K59" s="79">
        <v>4</v>
      </c>
      <c r="L59" s="80">
        <v>4</v>
      </c>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107">
        <v>43</v>
      </c>
      <c r="C60" s="122"/>
      <c r="D60" s="123" t="s">
        <v>101</v>
      </c>
      <c r="E60" s="124">
        <v>43048</v>
      </c>
      <c r="F60" s="122">
        <v>5</v>
      </c>
      <c r="G60" s="125">
        <f t="shared" si="106"/>
        <v>43052</v>
      </c>
      <c r="H60" s="126">
        <v>1</v>
      </c>
      <c r="I60" s="127"/>
      <c r="J60" s="127"/>
      <c r="K60" s="128">
        <v>5</v>
      </c>
      <c r="L60" s="129">
        <v>4</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ref="B61" si="107">ROW()-15+1</f>
        <v>47</v>
      </c>
      <c r="C61" s="110"/>
      <c r="D61" s="111" t="s">
        <v>115</v>
      </c>
      <c r="E61" s="112">
        <v>43053</v>
      </c>
      <c r="F61" s="110">
        <v>1</v>
      </c>
      <c r="G61" s="113">
        <f t="shared" si="106"/>
        <v>43053</v>
      </c>
      <c r="H61" s="114">
        <f>1</f>
        <v>1</v>
      </c>
      <c r="I61" s="115"/>
      <c r="J61" s="115"/>
      <c r="K61" s="116">
        <v>0.5</v>
      </c>
      <c r="L61" s="117">
        <v>0.5</v>
      </c>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102</v>
      </c>
      <c r="E62" s="75">
        <v>43053</v>
      </c>
      <c r="F62" s="73">
        <v>4</v>
      </c>
      <c r="G62" s="76">
        <f t="shared" si="106"/>
        <v>43056</v>
      </c>
      <c r="H62" s="77">
        <v>1</v>
      </c>
      <c r="I62" s="78"/>
      <c r="J62" s="78"/>
      <c r="K62" s="79">
        <v>3</v>
      </c>
      <c r="L62" s="80">
        <v>2</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113</v>
      </c>
      <c r="E63" s="75">
        <v>43053</v>
      </c>
      <c r="F63" s="73">
        <v>3</v>
      </c>
      <c r="G63" s="76">
        <f t="shared" si="106"/>
        <v>43055</v>
      </c>
      <c r="H63" s="77">
        <v>1</v>
      </c>
      <c r="I63" s="78"/>
      <c r="J63" s="78"/>
      <c r="K63" s="79">
        <v>1</v>
      </c>
      <c r="L63" s="80">
        <v>1.5</v>
      </c>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106">
        <f t="shared" si="98"/>
        <v>50</v>
      </c>
      <c r="C64" s="73"/>
      <c r="D64" s="74" t="s">
        <v>108</v>
      </c>
      <c r="E64" s="75">
        <v>43057</v>
      </c>
      <c r="F64" s="73">
        <v>3</v>
      </c>
      <c r="G64" s="76">
        <f t="shared" si="106"/>
        <v>43059</v>
      </c>
      <c r="H64" s="77">
        <v>1</v>
      </c>
      <c r="I64" s="78"/>
      <c r="J64" s="78"/>
      <c r="K64" s="79">
        <v>2</v>
      </c>
      <c r="L64" s="80">
        <v>2.5</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1:418" x14ac:dyDescent="0.4">
      <c r="B65" s="106">
        <f t="shared" si="98"/>
        <v>51</v>
      </c>
      <c r="C65" s="73"/>
      <c r="D65" s="74" t="s">
        <v>106</v>
      </c>
      <c r="E65" s="75">
        <v>43062</v>
      </c>
      <c r="F65" s="73">
        <v>5</v>
      </c>
      <c r="G65" s="76">
        <f t="shared" si="97"/>
        <v>43066</v>
      </c>
      <c r="H65" s="77">
        <v>1</v>
      </c>
      <c r="I65" s="78"/>
      <c r="J65" s="78"/>
      <c r="K65" s="79">
        <v>2</v>
      </c>
      <c r="L65" s="80">
        <v>2</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1:418" x14ac:dyDescent="0.4">
      <c r="B66" s="106"/>
      <c r="C66" s="73"/>
      <c r="D66" s="74" t="s">
        <v>114</v>
      </c>
      <c r="E66" s="75">
        <v>43066</v>
      </c>
      <c r="F66" s="73">
        <v>2</v>
      </c>
      <c r="G66" s="76">
        <f t="shared" si="97"/>
        <v>43067</v>
      </c>
      <c r="H66" s="77">
        <v>1</v>
      </c>
      <c r="I66" s="78"/>
      <c r="J66" s="78"/>
      <c r="K66" s="79">
        <v>0.5</v>
      </c>
      <c r="L66" s="80">
        <v>0.5</v>
      </c>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1:418" x14ac:dyDescent="0.4">
      <c r="B67" s="49">
        <f t="shared" ref="B67" si="108">ROW()-15+1</f>
        <v>53</v>
      </c>
      <c r="C67" s="110"/>
      <c r="D67" s="111" t="s">
        <v>115</v>
      </c>
      <c r="E67" s="112">
        <v>43063</v>
      </c>
      <c r="F67" s="110">
        <v>1</v>
      </c>
      <c r="G67" s="113">
        <f t="shared" ref="G67" si="109">IF(F67&lt;&gt;"",IF(H$11="x",WORKDAY(IF(WEEKDAY(E67,1)=7,E67+2,IF(WEEKDAY(E67,1)=1,E67+1,E67)),F67-1),E67+F67-1),"")</f>
        <v>43063</v>
      </c>
      <c r="H67" s="114">
        <f>1</f>
        <v>1</v>
      </c>
      <c r="I67" s="115"/>
      <c r="J67" s="115"/>
      <c r="K67" s="116">
        <v>0.5</v>
      </c>
      <c r="L67" s="117">
        <v>0.5</v>
      </c>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1:418" x14ac:dyDescent="0.4">
      <c r="B68" s="106">
        <f t="shared" si="98"/>
        <v>54</v>
      </c>
      <c r="C68" s="73"/>
      <c r="D68" s="74" t="s">
        <v>120</v>
      </c>
      <c r="E68" s="75">
        <v>43064</v>
      </c>
      <c r="F68" s="73">
        <v>1</v>
      </c>
      <c r="G68" s="76">
        <f t="shared" si="106"/>
        <v>43064</v>
      </c>
      <c r="H68" s="77">
        <v>1</v>
      </c>
      <c r="I68" s="78"/>
      <c r="J68" s="78"/>
      <c r="K68" s="79">
        <v>2</v>
      </c>
      <c r="L68" s="80">
        <v>2</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1:418" x14ac:dyDescent="0.4">
      <c r="B69" s="106">
        <f t="shared" si="98"/>
        <v>55</v>
      </c>
      <c r="C69" s="73"/>
      <c r="D69" s="74" t="s">
        <v>112</v>
      </c>
      <c r="E69" s="75">
        <v>43066</v>
      </c>
      <c r="F69" s="73">
        <v>3</v>
      </c>
      <c r="G69" s="76">
        <f t="shared" si="106"/>
        <v>43068</v>
      </c>
      <c r="H69" s="77">
        <v>1</v>
      </c>
      <c r="I69" s="78"/>
      <c r="J69" s="78"/>
      <c r="K69" s="79">
        <v>1</v>
      </c>
      <c r="L69" s="80">
        <v>1</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1:418" x14ac:dyDescent="0.4">
      <c r="B70" s="106">
        <f t="shared" si="98"/>
        <v>56</v>
      </c>
      <c r="C70" s="122"/>
      <c r="D70" s="123" t="s">
        <v>110</v>
      </c>
      <c r="E70" s="124">
        <v>43066</v>
      </c>
      <c r="F70" s="122">
        <v>1</v>
      </c>
      <c r="G70" s="125">
        <f t="shared" ref="G70" si="110">IF(F70&lt;&gt;"",IF(H$11="x",WORKDAY(IF(WEEKDAY(E70,1)=7,E70+2,IF(WEEKDAY(E70,1)=1,E70+1,E70)),F70-1),E70+F70-1),"")</f>
        <v>43066</v>
      </c>
      <c r="H70" s="126">
        <v>1</v>
      </c>
      <c r="I70" s="127"/>
      <c r="J70" s="127"/>
      <c r="K70" s="128">
        <v>2</v>
      </c>
      <c r="L70" s="129">
        <v>1</v>
      </c>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1:418" ht="16.3" customHeight="1" x14ac:dyDescent="0.4">
      <c r="B71" s="106">
        <f t="shared" si="98"/>
        <v>57</v>
      </c>
      <c r="C71" s="73"/>
      <c r="D71" s="74" t="s">
        <v>111</v>
      </c>
      <c r="E71" s="75">
        <v>43067</v>
      </c>
      <c r="F71" s="73">
        <v>1</v>
      </c>
      <c r="G71" s="76">
        <f t="shared" si="97"/>
        <v>43067</v>
      </c>
      <c r="H71" s="77">
        <v>1</v>
      </c>
      <c r="I71" s="78"/>
      <c r="J71" s="78"/>
      <c r="K71" s="79">
        <v>3</v>
      </c>
      <c r="L71" s="80">
        <v>3</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1:418" x14ac:dyDescent="0.4">
      <c r="B72" s="106">
        <f t="shared" si="98"/>
        <v>58</v>
      </c>
      <c r="C72" s="73"/>
      <c r="D72" s="74" t="s">
        <v>104</v>
      </c>
      <c r="E72" s="75">
        <v>43067</v>
      </c>
      <c r="F72" s="73">
        <v>1</v>
      </c>
      <c r="G72" s="76">
        <f t="shared" si="97"/>
        <v>43067</v>
      </c>
      <c r="H72" s="77">
        <v>1</v>
      </c>
      <c r="I72" s="78"/>
      <c r="J72" s="78"/>
      <c r="K72" s="79">
        <v>2</v>
      </c>
      <c r="L72" s="80">
        <v>2</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1:418" ht="16.3" customHeight="1" x14ac:dyDescent="0.4">
      <c r="B73" s="106">
        <v>62</v>
      </c>
      <c r="C73" s="73"/>
      <c r="D73" s="74" t="s">
        <v>116</v>
      </c>
      <c r="E73" s="75">
        <v>43068</v>
      </c>
      <c r="F73" s="73">
        <v>1</v>
      </c>
      <c r="G73" s="76">
        <f t="shared" si="97"/>
        <v>43068</v>
      </c>
      <c r="H73" s="77">
        <v>1</v>
      </c>
      <c r="I73" s="78"/>
      <c r="J73" s="78"/>
      <c r="K73" s="79">
        <v>2</v>
      </c>
      <c r="L73" s="80">
        <v>1</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1:418" x14ac:dyDescent="0.4">
      <c r="B74" s="49">
        <f t="shared" ref="B74" si="111">ROW()-15+1</f>
        <v>60</v>
      </c>
      <c r="C74" s="110"/>
      <c r="D74" s="111" t="s">
        <v>115</v>
      </c>
      <c r="E74" s="112">
        <v>43073</v>
      </c>
      <c r="F74" s="110">
        <v>1</v>
      </c>
      <c r="G74" s="113">
        <f t="shared" ref="G74" si="112">IF(F74&lt;&gt;"",IF(H$11="x",WORKDAY(IF(WEEKDAY(E74,1)=7,E74+2,IF(WEEKDAY(E74,1)=1,E74+1,E74)),F74-1),E74+F74-1),"")</f>
        <v>43073</v>
      </c>
      <c r="H74" s="114">
        <f>1</f>
        <v>1</v>
      </c>
      <c r="I74" s="115"/>
      <c r="J74" s="115"/>
      <c r="K74" s="116">
        <v>0.5</v>
      </c>
      <c r="L74" s="117">
        <v>0.5</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1:418" x14ac:dyDescent="0.4">
      <c r="A75" s="8"/>
      <c r="B75" s="120">
        <f t="shared" si="98"/>
        <v>61</v>
      </c>
      <c r="C75" s="82"/>
      <c r="D75" s="83" t="s">
        <v>117</v>
      </c>
      <c r="E75" s="84">
        <v>43052</v>
      </c>
      <c r="F75" s="82">
        <v>26</v>
      </c>
      <c r="G75" s="121">
        <f t="shared" si="106"/>
        <v>43077</v>
      </c>
      <c r="H75" s="86">
        <v>1</v>
      </c>
      <c r="I75" s="87"/>
      <c r="J75" s="87"/>
      <c r="K75" s="118">
        <v>15</v>
      </c>
      <c r="L75" s="119">
        <v>27</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1:418" x14ac:dyDescent="0.4">
      <c r="B76" s="106">
        <f t="shared" si="98"/>
        <v>62</v>
      </c>
      <c r="C76" s="73"/>
      <c r="D76" s="74" t="s">
        <v>105</v>
      </c>
      <c r="E76" s="75">
        <v>43069</v>
      </c>
      <c r="F76" s="73">
        <v>10</v>
      </c>
      <c r="G76" s="76">
        <f t="shared" si="106"/>
        <v>43078</v>
      </c>
      <c r="H76" s="77">
        <v>1</v>
      </c>
      <c r="I76" s="78"/>
      <c r="J76" s="78"/>
      <c r="K76" s="79">
        <v>2</v>
      </c>
      <c r="L76" s="80">
        <v>3</v>
      </c>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1:418" x14ac:dyDescent="0.4">
      <c r="B77" s="106">
        <v>49</v>
      </c>
      <c r="C77" s="73"/>
      <c r="D77" s="74" t="s">
        <v>77</v>
      </c>
      <c r="E77" s="75">
        <v>43071</v>
      </c>
      <c r="F77" s="73">
        <v>10</v>
      </c>
      <c r="G77" s="76">
        <f t="shared" si="97"/>
        <v>43080</v>
      </c>
      <c r="H77" s="77">
        <v>1</v>
      </c>
      <c r="I77" s="78"/>
      <c r="J77" s="78"/>
      <c r="K77" s="79">
        <v>10</v>
      </c>
      <c r="L77" s="80">
        <v>12</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1:418" x14ac:dyDescent="0.4">
      <c r="B78" s="49">
        <f t="shared" si="98"/>
        <v>64</v>
      </c>
      <c r="C78" s="62"/>
      <c r="D78" s="63" t="s">
        <v>26</v>
      </c>
      <c r="E78" s="64">
        <v>43078</v>
      </c>
      <c r="F78" s="62">
        <v>6</v>
      </c>
      <c r="G78" s="53">
        <f t="shared" si="97"/>
        <v>43083</v>
      </c>
      <c r="H78" s="65">
        <f>100*AVERAGE(H79:H81)%</f>
        <v>1</v>
      </c>
      <c r="I78" s="66">
        <v>43084</v>
      </c>
      <c r="J78" s="66" t="s">
        <v>19</v>
      </c>
      <c r="K78" s="67">
        <v>20</v>
      </c>
      <c r="L78" s="68">
        <f>SUM(L79:L81)</f>
        <v>10</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1:418" x14ac:dyDescent="0.4">
      <c r="B79" s="49">
        <f t="shared" si="98"/>
        <v>65</v>
      </c>
      <c r="C79" s="73"/>
      <c r="D79" s="74" t="s">
        <v>109</v>
      </c>
      <c r="E79" s="75">
        <v>43078</v>
      </c>
      <c r="F79" s="73">
        <v>5</v>
      </c>
      <c r="G79" s="76">
        <f t="shared" ref="G79:G81" si="113">IF(F79&lt;&gt;"",IF(H$11="x",WORKDAY(IF(WEEKDAY(E79,1)=7,E79+2,IF(WEEKDAY(E79,1)=1,E79+1,E79)),F79-1),E79+F79-1),"")</f>
        <v>43082</v>
      </c>
      <c r="H79" s="77">
        <v>1</v>
      </c>
      <c r="I79" s="78"/>
      <c r="J79" s="78"/>
      <c r="K79" s="79">
        <v>4</v>
      </c>
      <c r="L79" s="80">
        <v>5</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1:418" x14ac:dyDescent="0.4">
      <c r="B80" s="49">
        <f t="shared" si="98"/>
        <v>66</v>
      </c>
      <c r="C80" s="73"/>
      <c r="D80" s="74" t="s">
        <v>79</v>
      </c>
      <c r="E80" s="75">
        <v>43078</v>
      </c>
      <c r="F80" s="73">
        <v>5</v>
      </c>
      <c r="G80" s="76">
        <f t="shared" si="113"/>
        <v>43082</v>
      </c>
      <c r="H80" s="77">
        <v>1</v>
      </c>
      <c r="I80" s="78"/>
      <c r="J80" s="78"/>
      <c r="K80" s="79">
        <v>2</v>
      </c>
      <c r="L80" s="80">
        <v>2</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78</v>
      </c>
      <c r="E81" s="75">
        <v>43082</v>
      </c>
      <c r="F81" s="73">
        <v>2</v>
      </c>
      <c r="G81" s="76">
        <f t="shared" si="113"/>
        <v>43083</v>
      </c>
      <c r="H81" s="77">
        <v>1</v>
      </c>
      <c r="I81" s="78"/>
      <c r="J81" s="78"/>
      <c r="K81" s="79">
        <v>1</v>
      </c>
      <c r="L81" s="80">
        <v>3</v>
      </c>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ROW()-15+1</f>
        <v>68</v>
      </c>
      <c r="C82" s="62"/>
      <c r="D82" s="63" t="s">
        <v>28</v>
      </c>
      <c r="E82" s="64">
        <v>42998</v>
      </c>
      <c r="F82" s="62">
        <v>94</v>
      </c>
      <c r="G82" s="53">
        <f t="shared" si="97"/>
        <v>43091</v>
      </c>
      <c r="H82" s="65">
        <f>100*AVERAGE(H83:H102)%</f>
        <v>0.95</v>
      </c>
      <c r="I82" s="66">
        <v>43091</v>
      </c>
      <c r="J82" s="66" t="s">
        <v>19</v>
      </c>
      <c r="K82" s="67">
        <f>SUM(K83:K102)</f>
        <v>89</v>
      </c>
      <c r="L82" s="68">
        <f>SUM(L83:L102)</f>
        <v>93.5</v>
      </c>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53</v>
      </c>
      <c r="E83" s="75">
        <v>43014</v>
      </c>
      <c r="F83" s="73">
        <v>20</v>
      </c>
      <c r="G83" s="76">
        <f>IF(F83&lt;&gt;"",IF(H$11="x",WORKDAY(IF(WEEKDAY(E612.0,1)=7,E83+2,IF(WEEKDAY(E83,1)=1,E83+1,E83)),F83-1),E83+F83-1),"")</f>
        <v>43033</v>
      </c>
      <c r="H83" s="77">
        <v>1</v>
      </c>
      <c r="I83" s="78"/>
      <c r="J83" s="78"/>
      <c r="K83" s="79">
        <v>8</v>
      </c>
      <c r="L83" s="80">
        <v>6</v>
      </c>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93</v>
      </c>
      <c r="E84" s="75">
        <v>43009</v>
      </c>
      <c r="F84" s="73">
        <v>1</v>
      </c>
      <c r="G84" s="76">
        <f>IF(F84&lt;&gt;"",IF(H$11="x",WORKDAY(IF(WEEKDAY(E612.0,1)=7,E84+2,IF(WEEKDAY(E84,1)=1,E84+1,E84)),F84-1),E84+F84-1),"")</f>
        <v>43009</v>
      </c>
      <c r="H84" s="77">
        <v>1</v>
      </c>
      <c r="I84" s="78"/>
      <c r="J84" s="78"/>
      <c r="K84" s="79">
        <v>0.5</v>
      </c>
      <c r="L84" s="80">
        <v>0.5</v>
      </c>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ht="15" customHeight="1" x14ac:dyDescent="0.4">
      <c r="B85" s="49">
        <f t="shared" si="98"/>
        <v>71</v>
      </c>
      <c r="C85" s="73"/>
      <c r="D85" s="74" t="s">
        <v>44</v>
      </c>
      <c r="E85" s="75">
        <v>43014</v>
      </c>
      <c r="F85" s="73">
        <v>6</v>
      </c>
      <c r="G85" s="76">
        <f>IF(F85&lt;&gt;"",IF(H$11="x",WORKDAY(IF(WEEKDAY(E612.0,1)=7,E85+2,IF(WEEKDAY(E85,1)=1,E85+1,E85)),F85-1),E85+F85-1),"")</f>
        <v>43019</v>
      </c>
      <c r="H85" s="77">
        <v>1</v>
      </c>
      <c r="I85" s="78"/>
      <c r="J85" s="78"/>
      <c r="K85" s="79">
        <v>1</v>
      </c>
      <c r="L85" s="80">
        <v>1</v>
      </c>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59</v>
      </c>
      <c r="E86" s="75">
        <v>43019</v>
      </c>
      <c r="F86" s="73">
        <v>6</v>
      </c>
      <c r="G86" s="76">
        <f>IF(F86&lt;&gt;"",IF(H$11="x",WORKDAY(IF(WEEKDAY(E612.0,1)=7,E86+2,IF(WEEKDAY(E86,1)=1,E86+1,E86)),F86-1),E86+F86-1),"")</f>
        <v>43024</v>
      </c>
      <c r="H86" s="77">
        <v>1</v>
      </c>
      <c r="I86" s="78"/>
      <c r="J86" s="78"/>
      <c r="K86" s="79">
        <v>1</v>
      </c>
      <c r="L86" s="80">
        <v>1.5</v>
      </c>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46</v>
      </c>
      <c r="E87" s="75">
        <v>43024</v>
      </c>
      <c r="F87" s="73">
        <v>3</v>
      </c>
      <c r="G87" s="76">
        <f>IF(F87&lt;&gt;"",IF(H$11="x",WORKDAY(IF(WEEKDAY(E612.0,1)=7,E87+2,IF(WEEKDAY(E87,1)=1,E87+1,E87)),F87-1),E87+F87-1),"")</f>
        <v>43026</v>
      </c>
      <c r="H87" s="77">
        <v>1</v>
      </c>
      <c r="I87" s="78"/>
      <c r="J87" s="78"/>
      <c r="K87" s="79">
        <v>1.5</v>
      </c>
      <c r="L87" s="80">
        <v>1.5</v>
      </c>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85</v>
      </c>
      <c r="E88" s="75">
        <v>43017</v>
      </c>
      <c r="F88" s="73">
        <v>14</v>
      </c>
      <c r="G88" s="76">
        <f>IF(F88&lt;&gt;"",IF(H$11="x",WORKDAY(IF(WEEKDAY(E612.0,1)=7,E88+2,IF(WEEKDAY(E88,1)=1,E88+1,E88)),F88-1),E88+F88-1),"")</f>
        <v>43030</v>
      </c>
      <c r="H88" s="77">
        <v>1</v>
      </c>
      <c r="I88" s="78"/>
      <c r="J88" s="78"/>
      <c r="K88" s="118">
        <v>6</v>
      </c>
      <c r="L88" s="119">
        <v>15</v>
      </c>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45</v>
      </c>
      <c r="E89" s="75">
        <v>43036</v>
      </c>
      <c r="F89" s="73">
        <v>7</v>
      </c>
      <c r="G89" s="76">
        <f>IF(F89&lt;&gt;"",IF(H$11="x",WORKDAY(IF(WEEKDAY(E612.0,1)=7,E89+2,IF(WEEKDAY(E89,1)=1,E89+1,E89)),F89-1),E89+F89-1),"")</f>
        <v>43042</v>
      </c>
      <c r="H89" s="77">
        <v>1</v>
      </c>
      <c r="I89" s="78"/>
      <c r="J89" s="78"/>
      <c r="K89" s="79">
        <v>1.5</v>
      </c>
      <c r="L89" s="80">
        <v>2</v>
      </c>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73"/>
      <c r="D90" s="74" t="s">
        <v>86</v>
      </c>
      <c r="E90" s="75">
        <v>43038</v>
      </c>
      <c r="F90" s="73">
        <v>12</v>
      </c>
      <c r="G90" s="76">
        <f>IF(F90&lt;&gt;"",IF(H$11="x",WORKDAY(IF(WEEKDAY(E612.0,1)=7,E90+2,IF(WEEKDAY(E90,1)=1,E90+1,E90)),F90-1),E90+F90-1),"")</f>
        <v>43049</v>
      </c>
      <c r="H90" s="77">
        <v>1</v>
      </c>
      <c r="I90" s="78"/>
      <c r="J90" s="78"/>
      <c r="K90" s="79">
        <v>10</v>
      </c>
      <c r="L90" s="80">
        <v>13</v>
      </c>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c r="C91" s="73"/>
      <c r="D91" s="74" t="s">
        <v>103</v>
      </c>
      <c r="E91" s="75">
        <v>43050</v>
      </c>
      <c r="F91" s="73">
        <v>10</v>
      </c>
      <c r="G91" s="76">
        <f>IF(F91&lt;&gt;"",IF(H$11="x",WORKDAY(IF(WEEKDAY(E612.0,1)=7,E91+2,IF(WEEKDAY(E91,1)=1,E91+1,E91)),F91-1),E91+F91-1),"")</f>
        <v>43059</v>
      </c>
      <c r="H91" s="77">
        <v>1</v>
      </c>
      <c r="I91" s="78"/>
      <c r="J91" s="78"/>
      <c r="K91" s="118">
        <v>3</v>
      </c>
      <c r="L91" s="119">
        <v>6</v>
      </c>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73"/>
      <c r="D92" s="74" t="s">
        <v>87</v>
      </c>
      <c r="E92" s="75">
        <v>43044</v>
      </c>
      <c r="F92" s="73">
        <v>36</v>
      </c>
      <c r="G92" s="76">
        <f>IF(F92&lt;&gt;"",IF(H$11="x",WORKDAY(IF(WEEKDAY(E612.0,1)=7,E92+2,IF(WEEKDAY(E92,1)=1,E92+1,E92)),F92-1),E92+F92-1),"")</f>
        <v>43079</v>
      </c>
      <c r="H92" s="77">
        <v>1</v>
      </c>
      <c r="I92" s="78"/>
      <c r="J92" s="78"/>
      <c r="K92" s="79">
        <v>15</v>
      </c>
      <c r="L92" s="80">
        <v>18</v>
      </c>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73"/>
      <c r="D93" s="74" t="s">
        <v>91</v>
      </c>
      <c r="E93" s="75">
        <v>43080</v>
      </c>
      <c r="F93" s="73">
        <v>5</v>
      </c>
      <c r="G93" s="76">
        <f>IF(F93&lt;&gt;"",IF(H$11="x",WORKDAY(IF(WEEKDAY(E612.0,1)=7,E93+2,IF(WEEKDAY(E93,1)=1,E93+1,E93)),F93-1),E93+F93-1),"")</f>
        <v>43084</v>
      </c>
      <c r="H93" s="77">
        <v>1</v>
      </c>
      <c r="I93" s="78"/>
      <c r="J93" s="78"/>
      <c r="K93" s="171">
        <v>10</v>
      </c>
      <c r="L93" s="172">
        <v>5</v>
      </c>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73"/>
      <c r="D94" s="74" t="s">
        <v>92</v>
      </c>
      <c r="E94" s="75">
        <v>43083</v>
      </c>
      <c r="F94" s="73">
        <v>3</v>
      </c>
      <c r="G94" s="76">
        <f>IF(F94&lt;&gt;"",IF(H$11="x",WORKDAY(IF(WEEKDAY(E612.0,1)=7,E94+2,IF(WEEKDAY(E94,1)=1,E94+1,E94)),F94-1),E94+F94-1),"")</f>
        <v>43085</v>
      </c>
      <c r="H94" s="77">
        <v>1</v>
      </c>
      <c r="I94" s="78"/>
      <c r="J94" s="78"/>
      <c r="K94" s="79">
        <v>8</v>
      </c>
      <c r="L94" s="80">
        <v>6</v>
      </c>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75</v>
      </c>
      <c r="E95" s="75">
        <v>43079</v>
      </c>
      <c r="F95" s="73">
        <v>3</v>
      </c>
      <c r="G95" s="76">
        <f>IF(F95&lt;&gt;"",IF(H$11="x",WORKDAY(IF(WEEKDAY(E612.0,1)=7,E95+2,IF(WEEKDAY(E95,1)=1,E95+1,E95)),F95-1),E95+F95-1),"")</f>
        <v>43081</v>
      </c>
      <c r="H95" s="77">
        <v>1</v>
      </c>
      <c r="I95" s="78"/>
      <c r="J95" s="78"/>
      <c r="K95" s="79">
        <v>6</v>
      </c>
      <c r="L95" s="80">
        <v>5</v>
      </c>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73"/>
      <c r="D96" s="74" t="s">
        <v>74</v>
      </c>
      <c r="E96" s="75">
        <v>43082</v>
      </c>
      <c r="F96" s="73">
        <v>5</v>
      </c>
      <c r="G96" s="76">
        <f>IF(F96&lt;&gt;"",IF(H$11="x",WORKDAY(IF(WEEKDAY(E612.0,1)=7,E96+2,IF(WEEKDAY(E96,1)=1,E96+1,E96)),F96-1),E96+F96-1),"")</f>
        <v>43086</v>
      </c>
      <c r="H96" s="77">
        <v>0</v>
      </c>
      <c r="I96" s="78"/>
      <c r="J96" s="78"/>
      <c r="K96" s="171">
        <v>6</v>
      </c>
      <c r="L96" s="172">
        <v>3</v>
      </c>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t="s">
        <v>73</v>
      </c>
      <c r="E97" s="75">
        <v>43082</v>
      </c>
      <c r="F97" s="73">
        <v>2</v>
      </c>
      <c r="G97" s="76">
        <f>IF(F97&lt;&gt;"",IF(H$11="x",WORKDAY(IF(WEEKDAY(E612.0,1)=7,E97+2,IF(WEEKDAY(E97,1)=1,E97+1,E97)),F97-1),E97+F97-1),"")</f>
        <v>43083</v>
      </c>
      <c r="H97" s="77">
        <v>1</v>
      </c>
      <c r="I97" s="78"/>
      <c r="J97" s="78"/>
      <c r="K97" s="79">
        <v>2</v>
      </c>
      <c r="L97" s="80">
        <v>2</v>
      </c>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73"/>
      <c r="D98" s="74" t="s">
        <v>107</v>
      </c>
      <c r="E98" s="75">
        <v>43082</v>
      </c>
      <c r="F98" s="73">
        <v>2</v>
      </c>
      <c r="G98" s="76">
        <f>IF(F98&lt;&gt;"",IF(H$11="x",WORKDAY(IF(WEEKDAY(E612.0,1)=7,E98+2,IF(WEEKDAY(E98,1)=1,E98+1,E98)),F98-1),E98+F98-1),"")</f>
        <v>43083</v>
      </c>
      <c r="H98" s="77">
        <v>1</v>
      </c>
      <c r="I98" s="78"/>
      <c r="J98" s="78"/>
      <c r="K98" s="79">
        <v>1</v>
      </c>
      <c r="L98" s="80">
        <v>1.5</v>
      </c>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73"/>
      <c r="D99" s="74" t="s">
        <v>76</v>
      </c>
      <c r="E99" s="75">
        <v>43084</v>
      </c>
      <c r="F99" s="73">
        <v>1</v>
      </c>
      <c r="G99" s="76">
        <f>IF(F99&lt;&gt;"",IF(H$11="x",WORKDAY(IF(WEEKDAY(E612.0,1)=7,E99+2,IF(WEEKDAY(E99,1)=1,E99+1,E99)),F99-1),E99+F99-1),"")</f>
        <v>43084</v>
      </c>
      <c r="H99" s="77">
        <v>1</v>
      </c>
      <c r="I99" s="78"/>
      <c r="J99" s="78"/>
      <c r="K99" s="79">
        <v>2</v>
      </c>
      <c r="L99" s="80">
        <v>2</v>
      </c>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73"/>
      <c r="D100" s="74" t="s">
        <v>49</v>
      </c>
      <c r="E100" s="75">
        <v>43085</v>
      </c>
      <c r="F100" s="73">
        <v>1</v>
      </c>
      <c r="G100" s="76">
        <f>IF(F100&lt;&gt;"",IF(H$11="x",WORKDAY(IF(WEEKDAY(E612.0,1)=7,E100+2,IF(WEEKDAY(E100,1)=1,E100+1,E100)),F100-1),E100+F100-1),"")</f>
        <v>43085</v>
      </c>
      <c r="H100" s="77">
        <v>1</v>
      </c>
      <c r="I100" s="78"/>
      <c r="J100" s="78"/>
      <c r="K100" s="79">
        <v>5</v>
      </c>
      <c r="L100" s="80">
        <v>3</v>
      </c>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73"/>
      <c r="D101" s="74" t="s">
        <v>48</v>
      </c>
      <c r="E101" s="75">
        <v>43085</v>
      </c>
      <c r="F101" s="73">
        <v>1</v>
      </c>
      <c r="G101" s="76">
        <f>IF(F101&lt;&gt;"",IF(H$11="x",WORKDAY(IF(WEEKDAY(E612.0,1)=7,E101+2,IF(WEEKDAY(E101,1)=1,E101+1,E101)),F101-1),E101+F101-1),"")</f>
        <v>43085</v>
      </c>
      <c r="H101" s="77">
        <v>1</v>
      </c>
      <c r="I101" s="78"/>
      <c r="J101" s="78"/>
      <c r="K101" s="79">
        <v>0.5</v>
      </c>
      <c r="L101" s="80">
        <v>0.5</v>
      </c>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73"/>
      <c r="D102" s="74" t="s">
        <v>47</v>
      </c>
      <c r="E102" s="75">
        <v>43088</v>
      </c>
      <c r="F102" s="73">
        <v>1</v>
      </c>
      <c r="G102" s="76">
        <f>IF(F102&lt;&gt;"",IF(H$11="x",WORKDAY(IF(WEEKDAY(E612.0,1)=7,E102+2,IF(WEEKDAY(E102,1)=1,E102+1,E102)),F102-1),E102+F102-1),"")</f>
        <v>43088</v>
      </c>
      <c r="H102" s="77">
        <v>1</v>
      </c>
      <c r="I102" s="78"/>
      <c r="J102" s="78"/>
      <c r="K102" s="79">
        <v>1</v>
      </c>
      <c r="L102" s="80">
        <v>1</v>
      </c>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98"/>
        <v>89</v>
      </c>
      <c r="C103" s="62"/>
      <c r="D103" s="63" t="s">
        <v>98</v>
      </c>
      <c r="E103" s="64">
        <v>43109</v>
      </c>
      <c r="F103" s="62">
        <v>1</v>
      </c>
      <c r="G103" s="53">
        <f t="shared" ref="G103:G106" si="114">IF(F103&lt;&gt;"",IF(H$11="x",WORKDAY(IF(WEEKDAY(E103,1)=7,E103+2,IF(WEEKDAY(E103,1)=1,E103+1,E103)),F103-1),E103+F103-1),"")</f>
        <v>43109</v>
      </c>
      <c r="H103" s="65">
        <v>0</v>
      </c>
      <c r="I103" s="66">
        <v>43109</v>
      </c>
      <c r="J103" s="66"/>
      <c r="K103" s="67">
        <v>10</v>
      </c>
      <c r="L103" s="68">
        <v>0</v>
      </c>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v>75</v>
      </c>
      <c r="C104" s="73"/>
      <c r="D104" s="74" t="s">
        <v>70</v>
      </c>
      <c r="E104" s="75">
        <v>43101</v>
      </c>
      <c r="F104" s="73">
        <v>9</v>
      </c>
      <c r="G104" s="76">
        <f t="shared" si="114"/>
        <v>43109</v>
      </c>
      <c r="H104" s="77">
        <v>0</v>
      </c>
      <c r="I104" s="78"/>
      <c r="J104" s="78"/>
      <c r="K104" s="79">
        <v>8</v>
      </c>
      <c r="L104" s="80">
        <v>0</v>
      </c>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v>76</v>
      </c>
      <c r="C105" s="73"/>
      <c r="D105" s="74" t="s">
        <v>99</v>
      </c>
      <c r="E105" s="75">
        <v>43104</v>
      </c>
      <c r="F105" s="73">
        <v>5</v>
      </c>
      <c r="G105" s="76">
        <f t="shared" si="114"/>
        <v>43108</v>
      </c>
      <c r="H105" s="77">
        <v>0</v>
      </c>
      <c r="I105" s="78"/>
      <c r="J105" s="78"/>
      <c r="K105" s="79">
        <v>2</v>
      </c>
      <c r="L105" s="80">
        <v>0</v>
      </c>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62"/>
      <c r="D106" s="63" t="s">
        <v>62</v>
      </c>
      <c r="E106" s="64">
        <v>43109</v>
      </c>
      <c r="F106" s="62">
        <v>1</v>
      </c>
      <c r="G106" s="53">
        <f t="shared" si="114"/>
        <v>43109</v>
      </c>
      <c r="H106" s="65">
        <v>0</v>
      </c>
      <c r="I106" s="66">
        <v>43109</v>
      </c>
      <c r="J106" s="66"/>
      <c r="K106" s="67">
        <v>6</v>
      </c>
      <c r="L106" s="68">
        <v>0</v>
      </c>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73"/>
      <c r="D107" s="74" t="s">
        <v>60</v>
      </c>
      <c r="E107" s="75">
        <v>43101</v>
      </c>
      <c r="F107" s="73">
        <v>8</v>
      </c>
      <c r="G107" s="76">
        <f t="shared" ref="G107:G108" si="115">IF(F107&lt;&gt;"",IF(H$11="x",WORKDAY(IF(WEEKDAY(E107,1)=7,E107+2,IF(WEEKDAY(E107,1)=1,E107+1,E107)),F107-1),E107+F107-1),"")</f>
        <v>43108</v>
      </c>
      <c r="H107" s="77">
        <v>0</v>
      </c>
      <c r="I107" s="78"/>
      <c r="J107" s="78"/>
      <c r="K107" s="79">
        <v>5</v>
      </c>
      <c r="L107" s="80">
        <v>0</v>
      </c>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98"/>
        <v>94</v>
      </c>
      <c r="C108" s="73"/>
      <c r="D108" s="74" t="s">
        <v>118</v>
      </c>
      <c r="E108" s="76">
        <v>42744</v>
      </c>
      <c r="F108" s="73">
        <v>1</v>
      </c>
      <c r="G108" s="76">
        <f t="shared" si="115"/>
        <v>42744</v>
      </c>
      <c r="H108" s="77"/>
      <c r="I108" s="78"/>
      <c r="J108" s="78"/>
      <c r="K108" s="79"/>
      <c r="L108" s="80"/>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98"/>
        <v>95</v>
      </c>
      <c r="C109" s="82"/>
      <c r="D109" s="83"/>
      <c r="E109" s="84"/>
      <c r="F109" s="82"/>
      <c r="G109" s="85"/>
      <c r="H109" s="86"/>
      <c r="I109" s="87"/>
      <c r="J109" s="87"/>
      <c r="K109" s="88"/>
      <c r="L109" s="89"/>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98"/>
        <v>96</v>
      </c>
      <c r="C110" s="82"/>
      <c r="D110" s="83"/>
      <c r="E110" s="84"/>
      <c r="F110" s="82"/>
      <c r="G110" s="85"/>
      <c r="H110" s="86"/>
      <c r="I110" s="87"/>
      <c r="J110" s="87"/>
      <c r="K110" s="88"/>
      <c r="L110" s="89"/>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98"/>
        <v>97</v>
      </c>
      <c r="C111" s="82"/>
      <c r="D111" s="83"/>
      <c r="E111" s="84"/>
      <c r="F111" s="82"/>
      <c r="G111" s="85"/>
      <c r="H111" s="86"/>
      <c r="I111" s="87"/>
      <c r="J111" s="87"/>
      <c r="K111" s="88"/>
      <c r="L111" s="89"/>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98"/>
        <v>98</v>
      </c>
      <c r="C112" s="82"/>
      <c r="D112" s="83"/>
      <c r="E112" s="84"/>
      <c r="F112" s="82"/>
      <c r="G112" s="85"/>
      <c r="H112" s="86"/>
      <c r="I112" s="87"/>
      <c r="J112" s="87"/>
      <c r="K112" s="88"/>
      <c r="L112" s="89"/>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98"/>
        <v>99</v>
      </c>
      <c r="C113" s="82"/>
      <c r="D113" s="83"/>
      <c r="E113" s="84"/>
      <c r="F113" s="82"/>
      <c r="G113" s="85"/>
      <c r="H113" s="86"/>
      <c r="I113" s="87"/>
      <c r="J113" s="87"/>
      <c r="K113" s="88"/>
      <c r="L113" s="89"/>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98"/>
        <v>100</v>
      </c>
      <c r="C114" s="82"/>
      <c r="D114" s="83"/>
      <c r="E114" s="84"/>
      <c r="F114" s="82"/>
      <c r="G114" s="85"/>
      <c r="H114" s="86"/>
      <c r="I114" s="87"/>
      <c r="J114" s="87"/>
      <c r="K114" s="88"/>
      <c r="L114" s="89"/>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B115" s="49">
        <f t="shared" si="98"/>
        <v>101</v>
      </c>
      <c r="C115" s="82"/>
      <c r="D115" s="83"/>
      <c r="E115" s="84"/>
      <c r="F115" s="82"/>
      <c r="G115" s="85"/>
      <c r="H115" s="86"/>
      <c r="I115" s="87"/>
      <c r="J115" s="87"/>
      <c r="K115" s="88"/>
      <c r="L115" s="89"/>
      <c r="M115" s="58"/>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59"/>
      <c r="KR115" s="59"/>
      <c r="KS115" s="59"/>
      <c r="KT115" s="59"/>
      <c r="KU115" s="59"/>
      <c r="KV115" s="59"/>
      <c r="KW115" s="59"/>
      <c r="KX115" s="59"/>
      <c r="KY115" s="59"/>
      <c r="KZ115" s="59"/>
      <c r="LA115" s="59"/>
      <c r="LB115" s="59"/>
      <c r="LC115" s="59"/>
      <c r="LD115" s="59"/>
      <c r="LE115" s="59"/>
      <c r="LF115" s="59"/>
      <c r="LG115" s="59"/>
      <c r="LH115" s="59"/>
      <c r="LI115" s="59"/>
      <c r="LJ115" s="59"/>
      <c r="LK115" s="59"/>
      <c r="LL115" s="59"/>
      <c r="LM115" s="59"/>
      <c r="LN115" s="59"/>
      <c r="LO115" s="59"/>
      <c r="LP115" s="59"/>
      <c r="LQ115" s="59"/>
      <c r="LR115" s="59"/>
      <c r="LS115" s="59"/>
      <c r="LT115" s="59"/>
      <c r="LU115" s="59"/>
      <c r="LV115" s="59"/>
      <c r="LW115" s="59"/>
      <c r="LX115" s="59"/>
      <c r="LY115" s="59"/>
      <c r="LZ115" s="59"/>
      <c r="MA115" s="59"/>
      <c r="MB115" s="59"/>
      <c r="MC115" s="59"/>
      <c r="MD115" s="59"/>
      <c r="ME115" s="59"/>
      <c r="MF115" s="59"/>
      <c r="MG115" s="59"/>
      <c r="MH115" s="59"/>
      <c r="MI115" s="59"/>
      <c r="MJ115" s="59"/>
      <c r="MK115" s="59"/>
      <c r="ML115" s="59"/>
      <c r="MM115" s="59"/>
      <c r="MN115" s="59"/>
      <c r="MO115" s="59"/>
      <c r="MP115" s="59"/>
      <c r="MQ115" s="59"/>
      <c r="MR115" s="59"/>
      <c r="MS115" s="59"/>
      <c r="MT115" s="59"/>
      <c r="MU115" s="59"/>
      <c r="MV115" s="59"/>
      <c r="MW115" s="59"/>
      <c r="MX115" s="59"/>
      <c r="MY115" s="59"/>
      <c r="MZ115" s="59"/>
      <c r="NA115" s="59"/>
      <c r="NB115" s="59"/>
      <c r="NC115" s="59"/>
      <c r="ND115" s="59"/>
      <c r="NE115" s="59"/>
      <c r="NF115" s="59"/>
      <c r="NG115" s="59"/>
      <c r="NH115" s="59"/>
      <c r="NI115" s="59"/>
      <c r="NJ115" s="59"/>
      <c r="NK115" s="59"/>
      <c r="NL115" s="59"/>
      <c r="NM115" s="59"/>
      <c r="NN115" s="59"/>
      <c r="NO115" s="59"/>
      <c r="NP115" s="59"/>
      <c r="NQ115" s="59"/>
      <c r="NR115" s="59"/>
      <c r="NS115" s="59"/>
      <c r="NT115" s="59"/>
      <c r="NU115" s="59"/>
      <c r="NV115" s="59"/>
      <c r="NW115" s="59"/>
      <c r="NX115" s="59"/>
      <c r="NY115" s="59"/>
      <c r="NZ115" s="59"/>
      <c r="OA115" s="59"/>
      <c r="OB115" s="59"/>
      <c r="OC115" s="59"/>
      <c r="OD115" s="59"/>
      <c r="OE115" s="59"/>
      <c r="OF115" s="59"/>
      <c r="OG115" s="59"/>
      <c r="OH115" s="59"/>
      <c r="OI115" s="59"/>
      <c r="OJ115" s="59"/>
      <c r="OK115" s="59"/>
      <c r="OL115" s="59"/>
      <c r="OM115" s="59"/>
      <c r="ON115" s="59"/>
      <c r="OO115" s="59"/>
      <c r="OP115" s="59"/>
      <c r="OQ115" s="59"/>
      <c r="OR115" s="59"/>
      <c r="OS115" s="59"/>
      <c r="OT115" s="59"/>
      <c r="OU115" s="59"/>
      <c r="OV115" s="59"/>
      <c r="OW115" s="59"/>
      <c r="OX115" s="59"/>
      <c r="OY115" s="59"/>
      <c r="OZ115" s="59"/>
      <c r="PA115" s="59"/>
      <c r="PB115" s="71"/>
    </row>
    <row r="116" spans="2:418" x14ac:dyDescent="0.4">
      <c r="B116" s="49">
        <f t="shared" si="98"/>
        <v>102</v>
      </c>
      <c r="C116" s="82"/>
      <c r="D116" s="83"/>
      <c r="E116" s="84"/>
      <c r="F116" s="82"/>
      <c r="G116" s="85"/>
      <c r="H116" s="86"/>
      <c r="I116" s="87"/>
      <c r="J116" s="87"/>
      <c r="K116" s="88"/>
      <c r="L116" s="89"/>
      <c r="M116" s="58"/>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59"/>
      <c r="KR116" s="59"/>
      <c r="KS116" s="59"/>
      <c r="KT116" s="59"/>
      <c r="KU116" s="59"/>
      <c r="KV116" s="59"/>
      <c r="KW116" s="59"/>
      <c r="KX116" s="59"/>
      <c r="KY116" s="59"/>
      <c r="KZ116" s="59"/>
      <c r="LA116" s="59"/>
      <c r="LB116" s="59"/>
      <c r="LC116" s="59"/>
      <c r="LD116" s="59"/>
      <c r="LE116" s="59"/>
      <c r="LF116" s="59"/>
      <c r="LG116" s="59"/>
      <c r="LH116" s="59"/>
      <c r="LI116" s="59"/>
      <c r="LJ116" s="59"/>
      <c r="LK116" s="59"/>
      <c r="LL116" s="59"/>
      <c r="LM116" s="59"/>
      <c r="LN116" s="59"/>
      <c r="LO116" s="59"/>
      <c r="LP116" s="59"/>
      <c r="LQ116" s="59"/>
      <c r="LR116" s="59"/>
      <c r="LS116" s="59"/>
      <c r="LT116" s="59"/>
      <c r="LU116" s="59"/>
      <c r="LV116" s="59"/>
      <c r="LW116" s="59"/>
      <c r="LX116" s="59"/>
      <c r="LY116" s="59"/>
      <c r="LZ116" s="59"/>
      <c r="MA116" s="59"/>
      <c r="MB116" s="59"/>
      <c r="MC116" s="59"/>
      <c r="MD116" s="59"/>
      <c r="ME116" s="59"/>
      <c r="MF116" s="59"/>
      <c r="MG116" s="59"/>
      <c r="MH116" s="59"/>
      <c r="MI116" s="59"/>
      <c r="MJ116" s="59"/>
      <c r="MK116" s="59"/>
      <c r="ML116" s="59"/>
      <c r="MM116" s="59"/>
      <c r="MN116" s="59"/>
      <c r="MO116" s="59"/>
      <c r="MP116" s="59"/>
      <c r="MQ116" s="59"/>
      <c r="MR116" s="59"/>
      <c r="MS116" s="59"/>
      <c r="MT116" s="59"/>
      <c r="MU116" s="59"/>
      <c r="MV116" s="59"/>
      <c r="MW116" s="59"/>
      <c r="MX116" s="59"/>
      <c r="MY116" s="59"/>
      <c r="MZ116" s="59"/>
      <c r="NA116" s="59"/>
      <c r="NB116" s="59"/>
      <c r="NC116" s="59"/>
      <c r="ND116" s="59"/>
      <c r="NE116" s="59"/>
      <c r="NF116" s="59"/>
      <c r="NG116" s="59"/>
      <c r="NH116" s="59"/>
      <c r="NI116" s="59"/>
      <c r="NJ116" s="59"/>
      <c r="NK116" s="59"/>
      <c r="NL116" s="59"/>
      <c r="NM116" s="59"/>
      <c r="NN116" s="59"/>
      <c r="NO116" s="59"/>
      <c r="NP116" s="59"/>
      <c r="NQ116" s="59"/>
      <c r="NR116" s="59"/>
      <c r="NS116" s="59"/>
      <c r="NT116" s="59"/>
      <c r="NU116" s="59"/>
      <c r="NV116" s="59"/>
      <c r="NW116" s="59"/>
      <c r="NX116" s="59"/>
      <c r="NY116" s="59"/>
      <c r="NZ116" s="59"/>
      <c r="OA116" s="59"/>
      <c r="OB116" s="59"/>
      <c r="OC116" s="59"/>
      <c r="OD116" s="59"/>
      <c r="OE116" s="59"/>
      <c r="OF116" s="59"/>
      <c r="OG116" s="59"/>
      <c r="OH116" s="59"/>
      <c r="OI116" s="59"/>
      <c r="OJ116" s="59"/>
      <c r="OK116" s="59"/>
      <c r="OL116" s="59"/>
      <c r="OM116" s="59"/>
      <c r="ON116" s="59"/>
      <c r="OO116" s="59"/>
      <c r="OP116" s="59"/>
      <c r="OQ116" s="59"/>
      <c r="OR116" s="59"/>
      <c r="OS116" s="59"/>
      <c r="OT116" s="59"/>
      <c r="OU116" s="59"/>
      <c r="OV116" s="59"/>
      <c r="OW116" s="59"/>
      <c r="OX116" s="59"/>
      <c r="OY116" s="59"/>
      <c r="OZ116" s="59"/>
      <c r="PA116" s="59"/>
      <c r="PB116" s="71"/>
    </row>
    <row r="117" spans="2:418" x14ac:dyDescent="0.4">
      <c r="B117" s="49">
        <f t="shared" si="98"/>
        <v>103</v>
      </c>
      <c r="C117" s="82"/>
      <c r="D117" s="83"/>
      <c r="E117" s="84"/>
      <c r="F117" s="82"/>
      <c r="G117" s="85"/>
      <c r="H117" s="86"/>
      <c r="I117" s="87"/>
      <c r="J117" s="87"/>
      <c r="K117" s="88"/>
      <c r="L117" s="89"/>
      <c r="M117" s="58"/>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59"/>
      <c r="KR117" s="59"/>
      <c r="KS117" s="59"/>
      <c r="KT117" s="59"/>
      <c r="KU117" s="59"/>
      <c r="KV117" s="59"/>
      <c r="KW117" s="59"/>
      <c r="KX117" s="59"/>
      <c r="KY117" s="59"/>
      <c r="KZ117" s="59"/>
      <c r="LA117" s="59"/>
      <c r="LB117" s="59"/>
      <c r="LC117" s="59"/>
      <c r="LD117" s="59"/>
      <c r="LE117" s="59"/>
      <c r="LF117" s="59"/>
      <c r="LG117" s="59"/>
      <c r="LH117" s="59"/>
      <c r="LI117" s="59"/>
      <c r="LJ117" s="59"/>
      <c r="LK117" s="59"/>
      <c r="LL117" s="59"/>
      <c r="LM117" s="59"/>
      <c r="LN117" s="59"/>
      <c r="LO117" s="59"/>
      <c r="LP117" s="59"/>
      <c r="LQ117" s="59"/>
      <c r="LR117" s="59"/>
      <c r="LS117" s="59"/>
      <c r="LT117" s="59"/>
      <c r="LU117" s="59"/>
      <c r="LV117" s="59"/>
      <c r="LW117" s="59"/>
      <c r="LX117" s="59"/>
      <c r="LY117" s="59"/>
      <c r="LZ117" s="59"/>
      <c r="MA117" s="59"/>
      <c r="MB117" s="59"/>
      <c r="MC117" s="59"/>
      <c r="MD117" s="59"/>
      <c r="ME117" s="59"/>
      <c r="MF117" s="59"/>
      <c r="MG117" s="59"/>
      <c r="MH117" s="59"/>
      <c r="MI117" s="59"/>
      <c r="MJ117" s="59"/>
      <c r="MK117" s="59"/>
      <c r="ML117" s="59"/>
      <c r="MM117" s="59"/>
      <c r="MN117" s="59"/>
      <c r="MO117" s="59"/>
      <c r="MP117" s="59"/>
      <c r="MQ117" s="59"/>
      <c r="MR117" s="59"/>
      <c r="MS117" s="59"/>
      <c r="MT117" s="59"/>
      <c r="MU117" s="59"/>
      <c r="MV117" s="59"/>
      <c r="MW117" s="59"/>
      <c r="MX117" s="59"/>
      <c r="MY117" s="59"/>
      <c r="MZ117" s="59"/>
      <c r="NA117" s="59"/>
      <c r="NB117" s="59"/>
      <c r="NC117" s="59"/>
      <c r="ND117" s="59"/>
      <c r="NE117" s="59"/>
      <c r="NF117" s="59"/>
      <c r="NG117" s="59"/>
      <c r="NH117" s="59"/>
      <c r="NI117" s="59"/>
      <c r="NJ117" s="59"/>
      <c r="NK117" s="59"/>
      <c r="NL117" s="59"/>
      <c r="NM117" s="59"/>
      <c r="NN117" s="59"/>
      <c r="NO117" s="59"/>
      <c r="NP117" s="59"/>
      <c r="NQ117" s="59"/>
      <c r="NR117" s="59"/>
      <c r="NS117" s="59"/>
      <c r="NT117" s="59"/>
      <c r="NU117" s="59"/>
      <c r="NV117" s="59"/>
      <c r="NW117" s="59"/>
      <c r="NX117" s="59"/>
      <c r="NY117" s="59"/>
      <c r="NZ117" s="59"/>
      <c r="OA117" s="59"/>
      <c r="OB117" s="59"/>
      <c r="OC117" s="59"/>
      <c r="OD117" s="59"/>
      <c r="OE117" s="59"/>
      <c r="OF117" s="59"/>
      <c r="OG117" s="59"/>
      <c r="OH117" s="59"/>
      <c r="OI117" s="59"/>
      <c r="OJ117" s="59"/>
      <c r="OK117" s="59"/>
      <c r="OL117" s="59"/>
      <c r="OM117" s="59"/>
      <c r="ON117" s="59"/>
      <c r="OO117" s="59"/>
      <c r="OP117" s="59"/>
      <c r="OQ117" s="59"/>
      <c r="OR117" s="59"/>
      <c r="OS117" s="59"/>
      <c r="OT117" s="59"/>
      <c r="OU117" s="59"/>
      <c r="OV117" s="59"/>
      <c r="OW117" s="59"/>
      <c r="OX117" s="59"/>
      <c r="OY117" s="59"/>
      <c r="OZ117" s="59"/>
      <c r="PA117" s="59"/>
      <c r="PB117" s="71"/>
    </row>
    <row r="118" spans="2:418" x14ac:dyDescent="0.4">
      <c r="B118" s="49">
        <f t="shared" si="98"/>
        <v>104</v>
      </c>
      <c r="C118" s="82"/>
      <c r="D118" s="83"/>
      <c r="E118" s="84"/>
      <c r="F118" s="82"/>
      <c r="G118" s="85" t="str">
        <f t="shared" si="97"/>
        <v/>
      </c>
      <c r="H118" s="86"/>
      <c r="I118" s="87"/>
      <c r="J118" s="87"/>
      <c r="K118" s="88"/>
      <c r="L118" s="89"/>
      <c r="M118" s="58"/>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59"/>
      <c r="KR118" s="59"/>
      <c r="KS118" s="59"/>
      <c r="KT118" s="59"/>
      <c r="KU118" s="59"/>
      <c r="KV118" s="59"/>
      <c r="KW118" s="59"/>
      <c r="KX118" s="59"/>
      <c r="KY118" s="59"/>
      <c r="KZ118" s="59"/>
      <c r="LA118" s="59"/>
      <c r="LB118" s="59"/>
      <c r="LC118" s="59"/>
      <c r="LD118" s="59"/>
      <c r="LE118" s="59"/>
      <c r="LF118" s="59"/>
      <c r="LG118" s="59"/>
      <c r="LH118" s="59"/>
      <c r="LI118" s="59"/>
      <c r="LJ118" s="59"/>
      <c r="LK118" s="59"/>
      <c r="LL118" s="59"/>
      <c r="LM118" s="59"/>
      <c r="LN118" s="59"/>
      <c r="LO118" s="59"/>
      <c r="LP118" s="59"/>
      <c r="LQ118" s="59"/>
      <c r="LR118" s="59"/>
      <c r="LS118" s="59"/>
      <c r="LT118" s="59"/>
      <c r="LU118" s="59"/>
      <c r="LV118" s="59"/>
      <c r="LW118" s="59"/>
      <c r="LX118" s="59"/>
      <c r="LY118" s="59"/>
      <c r="LZ118" s="59"/>
      <c r="MA118" s="59"/>
      <c r="MB118" s="59"/>
      <c r="MC118" s="59"/>
      <c r="MD118" s="59"/>
      <c r="ME118" s="59"/>
      <c r="MF118" s="59"/>
      <c r="MG118" s="59"/>
      <c r="MH118" s="59"/>
      <c r="MI118" s="59"/>
      <c r="MJ118" s="59"/>
      <c r="MK118" s="59"/>
      <c r="ML118" s="59"/>
      <c r="MM118" s="59"/>
      <c r="MN118" s="59"/>
      <c r="MO118" s="59"/>
      <c r="MP118" s="59"/>
      <c r="MQ118" s="59"/>
      <c r="MR118" s="59"/>
      <c r="MS118" s="59"/>
      <c r="MT118" s="59"/>
      <c r="MU118" s="59"/>
      <c r="MV118" s="59"/>
      <c r="MW118" s="59"/>
      <c r="MX118" s="59"/>
      <c r="MY118" s="59"/>
      <c r="MZ118" s="59"/>
      <c r="NA118" s="59"/>
      <c r="NB118" s="59"/>
      <c r="NC118" s="59"/>
      <c r="ND118" s="59"/>
      <c r="NE118" s="59"/>
      <c r="NF118" s="59"/>
      <c r="NG118" s="59"/>
      <c r="NH118" s="59"/>
      <c r="NI118" s="59"/>
      <c r="NJ118" s="59"/>
      <c r="NK118" s="59"/>
      <c r="NL118" s="59"/>
      <c r="NM118" s="59"/>
      <c r="NN118" s="59"/>
      <c r="NO118" s="59"/>
      <c r="NP118" s="59"/>
      <c r="NQ118" s="59"/>
      <c r="NR118" s="59"/>
      <c r="NS118" s="59"/>
      <c r="NT118" s="59"/>
      <c r="NU118" s="59"/>
      <c r="NV118" s="59"/>
      <c r="NW118" s="59"/>
      <c r="NX118" s="59"/>
      <c r="NY118" s="59"/>
      <c r="NZ118" s="59"/>
      <c r="OA118" s="59"/>
      <c r="OB118" s="59"/>
      <c r="OC118" s="59"/>
      <c r="OD118" s="59"/>
      <c r="OE118" s="59"/>
      <c r="OF118" s="59"/>
      <c r="OG118" s="59"/>
      <c r="OH118" s="59"/>
      <c r="OI118" s="59"/>
      <c r="OJ118" s="59"/>
      <c r="OK118" s="59"/>
      <c r="OL118" s="59"/>
      <c r="OM118" s="59"/>
      <c r="ON118" s="59"/>
      <c r="OO118" s="59"/>
      <c r="OP118" s="59"/>
      <c r="OQ118" s="59"/>
      <c r="OR118" s="59"/>
      <c r="OS118" s="59"/>
      <c r="OT118" s="59"/>
      <c r="OU118" s="59"/>
      <c r="OV118" s="59"/>
      <c r="OW118" s="59"/>
      <c r="OX118" s="59"/>
      <c r="OY118" s="59"/>
      <c r="OZ118" s="59"/>
      <c r="PA118" s="59"/>
      <c r="PB118" s="71"/>
    </row>
    <row r="119" spans="2:418" x14ac:dyDescent="0.4">
      <c r="M119" s="58"/>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59"/>
      <c r="KR119" s="59"/>
      <c r="KS119" s="59"/>
      <c r="KT119" s="59"/>
      <c r="KU119" s="59"/>
      <c r="KV119" s="59"/>
      <c r="KW119" s="59"/>
      <c r="KX119" s="59"/>
      <c r="KY119" s="59"/>
      <c r="KZ119" s="59"/>
      <c r="LA119" s="59"/>
      <c r="LB119" s="59"/>
      <c r="LC119" s="59"/>
      <c r="LD119" s="59"/>
      <c r="LE119" s="59"/>
      <c r="LF119" s="59"/>
      <c r="LG119" s="59"/>
      <c r="LH119" s="59"/>
      <c r="LI119" s="59"/>
      <c r="LJ119" s="59"/>
      <c r="LK119" s="59"/>
      <c r="LL119" s="59"/>
      <c r="LM119" s="59"/>
      <c r="LN119" s="59"/>
      <c r="LO119" s="59"/>
      <c r="LP119" s="59"/>
      <c r="LQ119" s="59"/>
      <c r="LR119" s="59"/>
      <c r="LS119" s="59"/>
      <c r="LT119" s="59"/>
      <c r="LU119" s="59"/>
      <c r="LV119" s="59"/>
      <c r="LW119" s="59"/>
      <c r="LX119" s="59"/>
      <c r="LY119" s="59"/>
      <c r="LZ119" s="59"/>
      <c r="MA119" s="59"/>
      <c r="MB119" s="59"/>
      <c r="MC119" s="59"/>
      <c r="MD119" s="59"/>
      <c r="ME119" s="59"/>
      <c r="MF119" s="59"/>
      <c r="MG119" s="59"/>
      <c r="MH119" s="59"/>
      <c r="MI119" s="59"/>
      <c r="MJ119" s="59"/>
      <c r="MK119" s="59"/>
      <c r="ML119" s="59"/>
      <c r="MM119" s="59"/>
      <c r="MN119" s="59"/>
      <c r="MO119" s="59"/>
      <c r="MP119" s="59"/>
      <c r="MQ119" s="59"/>
      <c r="MR119" s="59"/>
      <c r="MS119" s="59"/>
      <c r="MT119" s="59"/>
      <c r="MU119" s="59"/>
      <c r="MV119" s="59"/>
      <c r="MW119" s="59"/>
      <c r="MX119" s="59"/>
      <c r="MY119" s="59"/>
      <c r="MZ119" s="59"/>
      <c r="NA119" s="59"/>
      <c r="NB119" s="59"/>
      <c r="NC119" s="59"/>
      <c r="ND119" s="59"/>
      <c r="NE119" s="59"/>
      <c r="NF119" s="59"/>
      <c r="NG119" s="59"/>
      <c r="NH119" s="59"/>
      <c r="NI119" s="59"/>
      <c r="NJ119" s="59"/>
      <c r="NK119" s="59"/>
      <c r="NL119" s="59"/>
      <c r="NM119" s="59"/>
      <c r="NN119" s="59"/>
      <c r="NO119" s="59"/>
      <c r="NP119" s="59"/>
      <c r="NQ119" s="59"/>
      <c r="NR119" s="59"/>
      <c r="NS119" s="59"/>
      <c r="NT119" s="59"/>
      <c r="NU119" s="59"/>
      <c r="NV119" s="59"/>
      <c r="NW119" s="59"/>
      <c r="NX119" s="59"/>
      <c r="NY119" s="59"/>
      <c r="NZ119" s="59"/>
      <c r="OA119" s="59"/>
      <c r="OB119" s="59"/>
      <c r="OC119" s="59"/>
      <c r="OD119" s="59"/>
      <c r="OE119" s="59"/>
      <c r="OF119" s="59"/>
      <c r="OG119" s="59"/>
      <c r="OH119" s="59"/>
      <c r="OI119" s="59"/>
      <c r="OJ119" s="59"/>
      <c r="OK119" s="59"/>
      <c r="OL119" s="59"/>
      <c r="OM119" s="59"/>
      <c r="ON119" s="59"/>
      <c r="OO119" s="59"/>
      <c r="OP119" s="59"/>
      <c r="OQ119" s="59"/>
      <c r="OR119" s="59"/>
      <c r="OS119" s="59"/>
      <c r="OT119" s="59"/>
      <c r="OU119" s="59"/>
      <c r="OV119" s="59"/>
      <c r="OW119" s="59"/>
      <c r="OX119" s="59"/>
      <c r="OY119" s="59"/>
      <c r="OZ119" s="59"/>
      <c r="PA119" s="59"/>
      <c r="PB119" s="71"/>
    </row>
    <row r="120" spans="2:418" x14ac:dyDescent="0.4">
      <c r="M120" s="90"/>
      <c r="N120" s="90"/>
      <c r="O120" s="90"/>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c r="DT120" s="91"/>
      <c r="DU120" s="91"/>
      <c r="DV120" s="91"/>
      <c r="DW120" s="91"/>
      <c r="DX120" s="91"/>
    </row>
    <row r="121" spans="2:418" x14ac:dyDescent="0.4">
      <c r="M121" s="92"/>
      <c r="N121" s="92"/>
      <c r="O121" s="92"/>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row>
  </sheetData>
  <sheetProtection formatCells="0"/>
  <mergeCells count="133">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EW9:FC9"/>
    <mergeCell ref="FD9:FJ9"/>
    <mergeCell ref="CS9:CY9"/>
    <mergeCell ref="CZ9:DF9"/>
    <mergeCell ref="DG9:DM9"/>
    <mergeCell ref="DN9:DT9"/>
    <mergeCell ref="DU9:EA9"/>
    <mergeCell ref="EB9:EH9"/>
    <mergeCell ref="EI9:EO9"/>
    <mergeCell ref="EP9:EV9"/>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s>
  <conditionalFormatting sqref="M9:PB9">
    <cfRule type="expression" dxfId="281" priority="778">
      <formula>OR(TEXT(M9,"MMMM")="Februar",TEXT(M9,"MMMM")="April",TEXT(M9,"MMMM")="Juni",TEXT(M9,"MMMM")="August",TEXT(M9,"MMMM")="Oktober",TEXT(M9,"MMMM")="Dezember")</formula>
    </cfRule>
  </conditionalFormatting>
  <conditionalFormatting sqref="M12:PB13 M15:PB18 M20:PB26 M28:PB28 M30:PB32 M111:PB119 M34:PB37 M39:PB44 M71:PB71 M68:PB69 M57:PB60 M46:PB55 M73:PB73 M75:PB108 M62:PB66">
    <cfRule type="expression" dxfId="280" priority="771">
      <formula>AND(M$13=TODAY())</formula>
    </cfRule>
  </conditionalFormatting>
  <conditionalFormatting sqref="M12:PI13">
    <cfRule type="expression" dxfId="279" priority="774">
      <formula>AND(M$12="So")</formula>
    </cfRule>
    <cfRule type="expression" dxfId="278" priority="776">
      <formula>AND(M$12="Sa")</formula>
    </cfRule>
  </conditionalFormatting>
  <conditionalFormatting sqref="N12:U13 V13:PB13">
    <cfRule type="expression" dxfId="277" priority="775">
      <formula>AND(N$12="Sa")</formula>
    </cfRule>
  </conditionalFormatting>
  <conditionalFormatting sqref="N12:X13">
    <cfRule type="expression" dxfId="276" priority="772">
      <formula>AND(N$12="So")</formula>
    </cfRule>
    <cfRule type="expression" dxfId="275" priority="773">
      <formula>AND(N$12="Sa")</formula>
    </cfRule>
  </conditionalFormatting>
  <conditionalFormatting sqref="M15:PB18 M20:PB26 M28:PB28 M30:PB32 M34:PB44 M46:PB107">
    <cfRule type="expression" dxfId="274" priority="758">
      <formula>AND($I15=M$13,$J15&lt;&gt;"F",$I15&lt;TODAY())</formula>
    </cfRule>
    <cfRule type="expression" dxfId="273" priority="763">
      <formula>AND($I15=M$13)</formula>
    </cfRule>
    <cfRule type="expression" dxfId="272" priority="767">
      <formula>IF($H$11="x",AND(OR(M$12="Sa",M$12="So")))</formula>
    </cfRule>
    <cfRule type="expression" dxfId="271" priority="770">
      <formula>AND($G15&lt;&gt;"",AND(M$13&gt;=$E15,M$13&lt;=$G15))</formula>
    </cfRule>
  </conditionalFormatting>
  <conditionalFormatting sqref="M15:PB18 M20:PB26 M28:PB28 M30:PB32 M34:PB44 M46:PB107">
    <cfRule type="expression" dxfId="270" priority="768">
      <formula>AND($H15&gt;0,AND(M$13&gt;=$E15,M$13&lt;=$E15+($G15-$E15)*$H15))</formula>
    </cfRule>
  </conditionalFormatting>
  <conditionalFormatting sqref="M15:PB18 M20:PB26 M28:PB28 M30:PB32 M111:PB119 M34:PB37 M39:PB44 M71:PB71 M68:PB69 M57:PB60 M46:PB55 M73:PB73 M75:PB108 M62:PB66">
    <cfRule type="expression" dxfId="269" priority="779">
      <formula>MOD(COLUMN(),2)</formula>
    </cfRule>
  </conditionalFormatting>
  <conditionalFormatting sqref="M15:PB18 M20:PB26 M28:PB28 M30:PB32 M34:PB37 M39:PB44 M71:PB71 M68:PB69 M57:PB60 M46:PB55 M73:PB73 M62:PB66 M75:PB107">
    <cfRule type="expression" dxfId="268" priority="766">
      <formula>OR($C15="X",$C15="x")</formula>
    </cfRule>
  </conditionalFormatting>
  <conditionalFormatting sqref="M15:PB18 M20:PB26 M28:PB28 M30:PB32 M111:PB119 M34:PB37 M39:PB44 M71:PB71 M68:PB69 M57:PB60 M46:PB55 M73:PB73 M75:PB108 M62:PB66">
    <cfRule type="expression" dxfId="267" priority="777">
      <formula>AND(OR(M$12="Sa",M$12="So"))</formula>
    </cfRule>
  </conditionalFormatting>
  <conditionalFormatting sqref="I15:J18 I20:J26 I28:J28 I30:J32 I39:J39 I34:J37 I110:J118 I71:J71 I68:J69 I57:J60 I46:J55 I73:J73 I75:J82 I62:J66">
    <cfRule type="expression" dxfId="266" priority="759">
      <formula>AND($J15="F")</formula>
    </cfRule>
    <cfRule type="expression" dxfId="265" priority="760">
      <formula>AND($I15&lt;&gt;"",AND($I15&lt;TODAY()))</formula>
    </cfRule>
  </conditionalFormatting>
  <conditionalFormatting sqref="N13">
    <cfRule type="expression" dxfId="264" priority="764">
      <formula>AND(N$12="So")</formula>
    </cfRule>
    <cfRule type="expression" dxfId="263" priority="765">
      <formula>AND(N$12="Sa")</formula>
    </cfRule>
  </conditionalFormatting>
  <conditionalFormatting sqref="N13:R13">
    <cfRule type="expression" dxfId="262" priority="761">
      <formula>AND(N$12="So")</formula>
    </cfRule>
    <cfRule type="expression" dxfId="261" priority="762">
      <formula>AND(N$12="Sa")</formula>
    </cfRule>
  </conditionalFormatting>
  <conditionalFormatting sqref="C15:L18 C28:L28 C20:L26 C30:L32 C39:L39 G38 C34:L37 C51:F52 C110:L118 C50:D50 F50 C53:L55 E71:L71 C71 C75:L82 C68:L69 C57:L60 C46:F49 H46:L52 C73 E73:L73 C65:L66 C64:D64 C62:L63 G46:G50 G64:J64">
    <cfRule type="expression" dxfId="260" priority="769">
      <formula>OR($C15="X",$C15="x")</formula>
    </cfRule>
  </conditionalFormatting>
  <conditionalFormatting sqref="M19:PB19">
    <cfRule type="expression" dxfId="259" priority="683">
      <formula>AND(M$13=TODAY())</formula>
    </cfRule>
  </conditionalFormatting>
  <conditionalFormatting sqref="M19:PB19">
    <cfRule type="expression" dxfId="258" priority="674">
      <formula>AND($I19=M$13,$J19&lt;&gt;"F",$I19&lt;TODAY())</formula>
    </cfRule>
    <cfRule type="expression" dxfId="257" priority="677">
      <formula>AND($I19=M$13)</formula>
    </cfRule>
    <cfRule type="expression" dxfId="256" priority="679">
      <formula>IF($H$11="x",AND(OR(M$12="Sa",M$12="So")))</formula>
    </cfRule>
    <cfRule type="expression" dxfId="255" priority="682">
      <formula>AND($G19&lt;&gt;"",AND(M$13&gt;=$E19,M$13&lt;=$G19))</formula>
    </cfRule>
  </conditionalFormatting>
  <conditionalFormatting sqref="M19:PB19">
    <cfRule type="expression" dxfId="254" priority="680">
      <formula>AND($H19&gt;0,AND(M$13&gt;=$E19,M$13&lt;=$E19+($G19-$E19)*$H19))</formula>
    </cfRule>
  </conditionalFormatting>
  <conditionalFormatting sqref="M19:PB19">
    <cfRule type="expression" dxfId="253" priority="685">
      <formula>MOD(COLUMN(),2)</formula>
    </cfRule>
  </conditionalFormatting>
  <conditionalFormatting sqref="M19:PB19">
    <cfRule type="expression" dxfId="252" priority="678">
      <formula>OR($C19="X",$C19="x")</formula>
    </cfRule>
  </conditionalFormatting>
  <conditionalFormatting sqref="M19:PB19">
    <cfRule type="expression" dxfId="251" priority="684">
      <formula>AND(OR(M$12="Sa",M$12="So"))</formula>
    </cfRule>
  </conditionalFormatting>
  <conditionalFormatting sqref="I19:J19">
    <cfRule type="expression" dxfId="250" priority="675">
      <formula>AND($J19="F")</formula>
    </cfRule>
    <cfRule type="expression" dxfId="249" priority="676">
      <formula>AND($I19&lt;&gt;"",AND($I19&lt;TODAY()))</formula>
    </cfRule>
  </conditionalFormatting>
  <conditionalFormatting sqref="C19:L19">
    <cfRule type="expression" dxfId="248" priority="681">
      <formula>OR($C19="X",$C19="x")</formula>
    </cfRule>
  </conditionalFormatting>
  <conditionalFormatting sqref="M110:PB110">
    <cfRule type="expression" dxfId="247" priority="473">
      <formula>AND(M$13=TODAY())</formula>
    </cfRule>
  </conditionalFormatting>
  <conditionalFormatting sqref="M110:PB110">
    <cfRule type="expression" dxfId="246" priority="475">
      <formula>MOD(COLUMN(),2)</formula>
    </cfRule>
  </conditionalFormatting>
  <conditionalFormatting sqref="M110:PB119">
    <cfRule type="expression" dxfId="245" priority="468">
      <formula>OR($C109="X",$C109="x")</formula>
    </cfRule>
  </conditionalFormatting>
  <conditionalFormatting sqref="M110:PB110">
    <cfRule type="expression" dxfId="244" priority="474">
      <formula>AND(OR(M$12="Sa",M$12="So"))</formula>
    </cfRule>
  </conditionalFormatting>
  <conditionalFormatting sqref="I109:J109">
    <cfRule type="expression" dxfId="243" priority="465">
      <formula>AND($J109="F")</formula>
    </cfRule>
    <cfRule type="expression" dxfId="242" priority="466">
      <formula>AND($I109&lt;&gt;"",AND($I109&lt;TODAY()))</formula>
    </cfRule>
  </conditionalFormatting>
  <conditionalFormatting sqref="C109 F109:L109">
    <cfRule type="expression" dxfId="241" priority="471">
      <formula>OR($C109="X",$C109="x")</formula>
    </cfRule>
  </conditionalFormatting>
  <conditionalFormatting sqref="E109">
    <cfRule type="expression" dxfId="240" priority="463">
      <formula>OR($C109="X",$C109="x")</formula>
    </cfRule>
  </conditionalFormatting>
  <conditionalFormatting sqref="M109:PB109">
    <cfRule type="expression" dxfId="239" priority="459">
      <formula>AND(M$13=TODAY())</formula>
    </cfRule>
  </conditionalFormatting>
  <conditionalFormatting sqref="M109:PB109">
    <cfRule type="expression" dxfId="238" priority="461">
      <formula>MOD(COLUMN(),2)</formula>
    </cfRule>
  </conditionalFormatting>
  <conditionalFormatting sqref="M109:PB109">
    <cfRule type="expression" dxfId="237" priority="454">
      <formula>OR($C108="X",$C108="x")</formula>
    </cfRule>
  </conditionalFormatting>
  <conditionalFormatting sqref="M109:PB109">
    <cfRule type="expression" dxfId="236" priority="460">
      <formula>AND(OR(M$12="Sa",M$12="So"))</formula>
    </cfRule>
  </conditionalFormatting>
  <conditionalFormatting sqref="I108:J108">
    <cfRule type="expression" dxfId="235" priority="451">
      <formula>AND($J108="F")</formula>
    </cfRule>
    <cfRule type="expression" dxfId="234" priority="452">
      <formula>AND($I108&lt;&gt;"",AND($I108&lt;TODAY()))</formula>
    </cfRule>
  </conditionalFormatting>
  <conditionalFormatting sqref="C108 F108 H108:L108">
    <cfRule type="expression" dxfId="233" priority="457">
      <formula>OR($C108="X",$C108="x")</formula>
    </cfRule>
  </conditionalFormatting>
  <conditionalFormatting sqref="D108">
    <cfRule type="expression" dxfId="231" priority="413">
      <formula>OR($C108="X",$C108="x")</formula>
    </cfRule>
  </conditionalFormatting>
  <conditionalFormatting sqref="D109">
    <cfRule type="expression" dxfId="230" priority="414">
      <formula>OR($C109="X",$C109="x")</formula>
    </cfRule>
  </conditionalFormatting>
  <conditionalFormatting sqref="M29:PB29">
    <cfRule type="expression" dxfId="229" priority="374">
      <formula>AND(M$13=TODAY())</formula>
    </cfRule>
  </conditionalFormatting>
  <conditionalFormatting sqref="M29:PB29">
    <cfRule type="expression" dxfId="228" priority="365">
      <formula>AND($I29=M$13,$J29&lt;&gt;"F",$I29&lt;TODAY())</formula>
    </cfRule>
    <cfRule type="expression" dxfId="227" priority="368">
      <formula>AND($I29=M$13)</formula>
    </cfRule>
    <cfRule type="expression" dxfId="226" priority="370">
      <formula>IF($H$11="x",AND(OR(M$12="Sa",M$12="So")))</formula>
    </cfRule>
    <cfRule type="expression" dxfId="225" priority="373">
      <formula>AND($G29&lt;&gt;"",AND(M$13&gt;=$E29,M$13&lt;=$G29))</formula>
    </cfRule>
  </conditionalFormatting>
  <conditionalFormatting sqref="M29:PB29">
    <cfRule type="expression" dxfId="224" priority="371">
      <formula>AND($H29&gt;0,AND(M$13&gt;=$E29,M$13&lt;=$E29+($G29-$E29)*$H29))</formula>
    </cfRule>
  </conditionalFormatting>
  <conditionalFormatting sqref="M29:PB29">
    <cfRule type="expression" dxfId="223" priority="376">
      <formula>MOD(COLUMN(),2)</formula>
    </cfRule>
  </conditionalFormatting>
  <conditionalFormatting sqref="M29:PB29">
    <cfRule type="expression" dxfId="222" priority="369">
      <formula>OR($C29="X",$C29="x")</formula>
    </cfRule>
  </conditionalFormatting>
  <conditionalFormatting sqref="M29:PB29">
    <cfRule type="expression" dxfId="221" priority="375">
      <formula>AND(OR(M$12="Sa",M$12="So"))</formula>
    </cfRule>
  </conditionalFormatting>
  <conditionalFormatting sqref="I29:J29">
    <cfRule type="expression" dxfId="220" priority="366">
      <formula>AND($J29="F")</formula>
    </cfRule>
    <cfRule type="expression" dxfId="219" priority="367">
      <formula>AND($I29&lt;&gt;"",AND($I29&lt;TODAY()))</formula>
    </cfRule>
  </conditionalFormatting>
  <conditionalFormatting sqref="C29:L29">
    <cfRule type="expression" dxfId="218" priority="372">
      <formula>OR($C29="X",$C29="x")</formula>
    </cfRule>
  </conditionalFormatting>
  <conditionalFormatting sqref="M38:PB38">
    <cfRule type="expression" dxfId="217" priority="350">
      <formula>AND(M$13=TODAY())</formula>
    </cfRule>
  </conditionalFormatting>
  <conditionalFormatting sqref="M38:PB38">
    <cfRule type="expression" dxfId="216" priority="352">
      <formula>MOD(COLUMN(),2)</formula>
    </cfRule>
  </conditionalFormatting>
  <conditionalFormatting sqref="M38:PB38">
    <cfRule type="expression" dxfId="215" priority="345">
      <formula>OR($C38="X",$C38="x")</formula>
    </cfRule>
  </conditionalFormatting>
  <conditionalFormatting sqref="M38:PB38">
    <cfRule type="expression" dxfId="214" priority="351">
      <formula>AND(OR(M$12="Sa",M$12="So"))</formula>
    </cfRule>
  </conditionalFormatting>
  <conditionalFormatting sqref="I38:J38">
    <cfRule type="expression" dxfId="213" priority="342">
      <formula>AND($J38="F")</formula>
    </cfRule>
    <cfRule type="expression" dxfId="212" priority="343">
      <formula>AND($I38&lt;&gt;"",AND($I38&lt;TODAY()))</formula>
    </cfRule>
  </conditionalFormatting>
  <conditionalFormatting sqref="C38:F38 H38:L38">
    <cfRule type="expression" dxfId="211" priority="348">
      <formula>OR($C38="X",$C38="x")</formula>
    </cfRule>
  </conditionalFormatting>
  <conditionalFormatting sqref="M27:PB27">
    <cfRule type="expression" dxfId="210" priority="338">
      <formula>AND(M$13=TODAY())</formula>
    </cfRule>
  </conditionalFormatting>
  <conditionalFormatting sqref="M27:PB27">
    <cfRule type="expression" dxfId="209" priority="329">
      <formula>AND($I27=M$13,$J27&lt;&gt;"F",$I27&lt;TODAY())</formula>
    </cfRule>
    <cfRule type="expression" dxfId="208" priority="332">
      <formula>AND($I27=M$13)</formula>
    </cfRule>
    <cfRule type="expression" dxfId="207" priority="334">
      <formula>IF($H$11="x",AND(OR(M$12="Sa",M$12="So")))</formula>
    </cfRule>
    <cfRule type="expression" dxfId="206" priority="337">
      <formula>AND($G27&lt;&gt;"",AND(M$13&gt;=$E27,M$13&lt;=$G27))</formula>
    </cfRule>
  </conditionalFormatting>
  <conditionalFormatting sqref="M27:PB27">
    <cfRule type="expression" dxfId="205" priority="335">
      <formula>AND($H27&gt;0,AND(M$13&gt;=$E27,M$13&lt;=$E27+($G27-$E27)*$H27))</formula>
    </cfRule>
  </conditionalFormatting>
  <conditionalFormatting sqref="M27:PB27">
    <cfRule type="expression" dxfId="204" priority="340">
      <formula>MOD(COLUMN(),2)</formula>
    </cfRule>
  </conditionalFormatting>
  <conditionalFormatting sqref="M27:PB27">
    <cfRule type="expression" dxfId="203" priority="333">
      <formula>OR($C27="X",$C27="x")</formula>
    </cfRule>
  </conditionalFormatting>
  <conditionalFormatting sqref="M27:PB27">
    <cfRule type="expression" dxfId="202" priority="339">
      <formula>AND(OR(M$12="Sa",M$12="So"))</formula>
    </cfRule>
  </conditionalFormatting>
  <conditionalFormatting sqref="I27:J27">
    <cfRule type="expression" dxfId="201" priority="330">
      <formula>AND($J27="F")</formula>
    </cfRule>
    <cfRule type="expression" dxfId="200" priority="331">
      <formula>AND($I27&lt;&gt;"",AND($I27&lt;TODAY()))</formula>
    </cfRule>
  </conditionalFormatting>
  <conditionalFormatting sqref="C27:L27">
    <cfRule type="expression" dxfId="199" priority="336">
      <formula>OR($C27="X",$C27="x")</formula>
    </cfRule>
  </conditionalFormatting>
  <conditionalFormatting sqref="M33:PB33">
    <cfRule type="expression" dxfId="198" priority="258">
      <formula>AND(M$13=TODAY())</formula>
    </cfRule>
  </conditionalFormatting>
  <conditionalFormatting sqref="M33:PB33">
    <cfRule type="expression" dxfId="197" priority="249">
      <formula>AND($I33=M$13,$J33&lt;&gt;"F",$I33&lt;TODAY())</formula>
    </cfRule>
    <cfRule type="expression" dxfId="196" priority="252">
      <formula>AND($I33=M$13)</formula>
    </cfRule>
    <cfRule type="expression" dxfId="195" priority="254">
      <formula>IF($H$11="x",AND(OR(M$12="Sa",M$12="So")))</formula>
    </cfRule>
    <cfRule type="expression" dxfId="194" priority="257">
      <formula>AND($G33&lt;&gt;"",AND(M$13&gt;=$E33,M$13&lt;=$G33))</formula>
    </cfRule>
  </conditionalFormatting>
  <conditionalFormatting sqref="M33:PB33">
    <cfRule type="expression" dxfId="193" priority="255">
      <formula>AND($H33&gt;0,AND(M$13&gt;=$E33,M$13&lt;=$E33+($G33-$E33)*$H33))</formula>
    </cfRule>
  </conditionalFormatting>
  <conditionalFormatting sqref="M33:PB33">
    <cfRule type="expression" dxfId="192" priority="260">
      <formula>MOD(COLUMN(),2)</formula>
    </cfRule>
  </conditionalFormatting>
  <conditionalFormatting sqref="M33:PB33">
    <cfRule type="expression" dxfId="191" priority="253">
      <formula>OR($C33="X",$C33="x")</formula>
    </cfRule>
  </conditionalFormatting>
  <conditionalFormatting sqref="M33:PB33">
    <cfRule type="expression" dxfId="190" priority="259">
      <formula>AND(OR(M$12="Sa",M$12="So"))</formula>
    </cfRule>
  </conditionalFormatting>
  <conditionalFormatting sqref="I33:J33">
    <cfRule type="expression" dxfId="189" priority="250">
      <formula>AND($J33="F")</formula>
    </cfRule>
    <cfRule type="expression" dxfId="188" priority="251">
      <formula>AND($I33&lt;&gt;"",AND($I33&lt;TODAY()))</formula>
    </cfRule>
  </conditionalFormatting>
  <conditionalFormatting sqref="C33:L33">
    <cfRule type="expression" dxfId="187" priority="256">
      <formula>OR($C33="X",$C33="x")</formula>
    </cfRule>
  </conditionalFormatting>
  <conditionalFormatting sqref="I40:J40">
    <cfRule type="expression" dxfId="186" priority="246">
      <formula>AND($J40="F")</formula>
    </cfRule>
    <cfRule type="expression" dxfId="185" priority="247">
      <formula>AND($I40&lt;&gt;"",AND($I40&lt;TODAY()))</formula>
    </cfRule>
  </conditionalFormatting>
  <conditionalFormatting sqref="C40:L40 G42:G43 G51:G52">
    <cfRule type="expression" dxfId="184" priority="248">
      <formula>OR($C40="X",$C40="x")</formula>
    </cfRule>
  </conditionalFormatting>
  <conditionalFormatting sqref="I41:J41">
    <cfRule type="expression" dxfId="183" priority="243">
      <formula>AND($J41="F")</formula>
    </cfRule>
    <cfRule type="expression" dxfId="182" priority="244">
      <formula>AND($I41&lt;&gt;"",AND($I41&lt;TODAY()))</formula>
    </cfRule>
  </conditionalFormatting>
  <conditionalFormatting sqref="C41:L41 G44">
    <cfRule type="expression" dxfId="181" priority="245">
      <formula>OR($C41="X",$C41="x")</formula>
    </cfRule>
  </conditionalFormatting>
  <conditionalFormatting sqref="I83:J84">
    <cfRule type="expression" dxfId="180" priority="240">
      <formula>AND($J83="F")</formula>
    </cfRule>
    <cfRule type="expression" dxfId="179" priority="241">
      <formula>AND($I83&lt;&gt;"",AND($I83&lt;TODAY()))</formula>
    </cfRule>
  </conditionalFormatting>
  <conditionalFormatting sqref="C83:C84 F83:L83 F84 H84:L84 G84:G102">
    <cfRule type="expression" dxfId="178" priority="242">
      <formula>OR($C83="X",$C83="x")</formula>
    </cfRule>
  </conditionalFormatting>
  <conditionalFormatting sqref="E83:E84">
    <cfRule type="expression" dxfId="177" priority="239">
      <formula>OR($C83="X",$C83="x")</formula>
    </cfRule>
  </conditionalFormatting>
  <conditionalFormatting sqref="D83:D84">
    <cfRule type="expression" dxfId="176" priority="238">
      <formula>OR($C83="X",$C83="x")</formula>
    </cfRule>
  </conditionalFormatting>
  <conditionalFormatting sqref="I87:J87 I106:J106 I89:J103">
    <cfRule type="expression" dxfId="175" priority="235">
      <formula>AND($J87="F")</formula>
    </cfRule>
    <cfRule type="expression" dxfId="174" priority="236">
      <formula>AND($I87&lt;&gt;"",AND($I87&lt;TODAY()))</formula>
    </cfRule>
  </conditionalFormatting>
  <conditionalFormatting sqref="C87 F106:L106 C106 F103:L103 F102 H87:L87 H89:L102 C89:C103 G104:G105">
    <cfRule type="expression" dxfId="173" priority="237">
      <formula>OR($C87="X",$C87="x")</formula>
    </cfRule>
  </conditionalFormatting>
  <conditionalFormatting sqref="E102:E103 E106">
    <cfRule type="expression" dxfId="172" priority="234">
      <formula>OR($C102="X",$C102="x")</formula>
    </cfRule>
  </conditionalFormatting>
  <conditionalFormatting sqref="I86:J86">
    <cfRule type="expression" dxfId="171" priority="231">
      <formula>AND($J86="F")</formula>
    </cfRule>
    <cfRule type="expression" dxfId="170" priority="232">
      <formula>AND($I86&lt;&gt;"",AND($I86&lt;TODAY()))</formula>
    </cfRule>
  </conditionalFormatting>
  <conditionalFormatting sqref="C86 F86 H86:L86">
    <cfRule type="expression" dxfId="169" priority="233">
      <formula>OR($C86="X",$C86="x")</formula>
    </cfRule>
  </conditionalFormatting>
  <conditionalFormatting sqref="E86">
    <cfRule type="expression" dxfId="168" priority="230">
      <formula>OR($C86="X",$C86="x")</formula>
    </cfRule>
  </conditionalFormatting>
  <conditionalFormatting sqref="D87 D106 D89:D103">
    <cfRule type="expression" dxfId="167" priority="229">
      <formula>OR($C87="X",$C87="x")</formula>
    </cfRule>
  </conditionalFormatting>
  <conditionalFormatting sqref="D86">
    <cfRule type="expression" dxfId="166" priority="228">
      <formula>OR($C86="X",$C86="x")</formula>
    </cfRule>
  </conditionalFormatting>
  <conditionalFormatting sqref="D85">
    <cfRule type="expression" dxfId="165" priority="223">
      <formula>OR($C85="X",$C85="x")</formula>
    </cfRule>
  </conditionalFormatting>
  <conditionalFormatting sqref="I85:J85">
    <cfRule type="expression" dxfId="164" priority="225">
      <formula>AND($J85="F")</formula>
    </cfRule>
    <cfRule type="expression" dxfId="163" priority="226">
      <formula>AND($I85&lt;&gt;"",AND($I85&lt;TODAY()))</formula>
    </cfRule>
  </conditionalFormatting>
  <conditionalFormatting sqref="C85 F85 H85:L85">
    <cfRule type="expression" dxfId="162" priority="227">
      <formula>OR($C85="X",$C85="x")</formula>
    </cfRule>
  </conditionalFormatting>
  <conditionalFormatting sqref="E85">
    <cfRule type="expression" dxfId="161" priority="224">
      <formula>OR($C85="X",$C85="x")</formula>
    </cfRule>
  </conditionalFormatting>
  <conditionalFormatting sqref="I103:J103 I109:J109 I106:J106">
    <cfRule type="expression" dxfId="160" priority="220">
      <formula>AND($J103="F")</formula>
    </cfRule>
    <cfRule type="expression" dxfId="159" priority="221">
      <formula>AND($I103&lt;&gt;"",AND($I103&lt;TODAY()))</formula>
    </cfRule>
  </conditionalFormatting>
  <conditionalFormatting sqref="C109:L109 C103:L103 C106:L106 G104:G105">
    <cfRule type="expression" dxfId="158" priority="222">
      <formula>OR($C103="X",$C103="x")</formula>
    </cfRule>
  </conditionalFormatting>
  <conditionalFormatting sqref="I102:J102">
    <cfRule type="expression" dxfId="157" priority="217">
      <formula>AND($J102="F")</formula>
    </cfRule>
    <cfRule type="expression" dxfId="156" priority="218">
      <formula>AND($I102&lt;&gt;"",AND($I102&lt;TODAY()))</formula>
    </cfRule>
  </conditionalFormatting>
  <conditionalFormatting sqref="C102 F102 H102:L102">
    <cfRule type="expression" dxfId="155" priority="219">
      <formula>OR($C102="X",$C102="x")</formula>
    </cfRule>
  </conditionalFormatting>
  <conditionalFormatting sqref="E102">
    <cfRule type="expression" dxfId="154" priority="216">
      <formula>OR($C102="X",$C102="x")</formula>
    </cfRule>
  </conditionalFormatting>
  <conditionalFormatting sqref="I101:J101">
    <cfRule type="expression" dxfId="153" priority="213">
      <formula>AND($J101="F")</formula>
    </cfRule>
    <cfRule type="expression" dxfId="152" priority="214">
      <formula>AND($I101&lt;&gt;"",AND($I101&lt;TODAY()))</formula>
    </cfRule>
  </conditionalFormatting>
  <conditionalFormatting sqref="C101 H101:L101">
    <cfRule type="expression" dxfId="151" priority="215">
      <formula>OR($C101="X",$C101="x")</formula>
    </cfRule>
  </conditionalFormatting>
  <conditionalFormatting sqref="I100:J100">
    <cfRule type="expression" dxfId="150" priority="209">
      <formula>AND($J100="F")</formula>
    </cfRule>
    <cfRule type="expression" dxfId="149" priority="210">
      <formula>AND($I100&lt;&gt;"",AND($I100&lt;TODAY()))</formula>
    </cfRule>
  </conditionalFormatting>
  <conditionalFormatting sqref="C100 H100:L100">
    <cfRule type="expression" dxfId="148" priority="211">
      <formula>OR($C100="X",$C100="x")</formula>
    </cfRule>
  </conditionalFormatting>
  <conditionalFormatting sqref="I89:J99">
    <cfRule type="expression" dxfId="147" priority="205">
      <formula>AND($J89="F")</formula>
    </cfRule>
    <cfRule type="expression" dxfId="146" priority="206">
      <formula>AND($I89&lt;&gt;"",AND($I89&lt;TODAY()))</formula>
    </cfRule>
  </conditionalFormatting>
  <conditionalFormatting sqref="C89:C99 H89:L99">
    <cfRule type="expression" dxfId="145" priority="207">
      <formula>OR($C89="X",$C89="x")</formula>
    </cfRule>
  </conditionalFormatting>
  <conditionalFormatting sqref="D100">
    <cfRule type="expression" dxfId="144" priority="198">
      <formula>OR($C100="X",$C100="x")</formula>
    </cfRule>
  </conditionalFormatting>
  <conditionalFormatting sqref="H92:H94">
    <cfRule type="expression" dxfId="143" priority="176">
      <formula>OR($C92="X",$C92="x")</formula>
    </cfRule>
  </conditionalFormatting>
  <conditionalFormatting sqref="D102">
    <cfRule type="expression" dxfId="142" priority="199">
      <formula>OR($C102="X",$C102="x")</formula>
    </cfRule>
  </conditionalFormatting>
  <conditionalFormatting sqref="D101">
    <cfRule type="expression" dxfId="141" priority="197">
      <formula>OR($C101="X",$C101="x")</formula>
    </cfRule>
  </conditionalFormatting>
  <conditionalFormatting sqref="D89:D99">
    <cfRule type="expression" dxfId="140" priority="196">
      <formula>OR($C89="X",$C89="x")</formula>
    </cfRule>
  </conditionalFormatting>
  <conditionalFormatting sqref="I108:J108">
    <cfRule type="expression" dxfId="139" priority="192">
      <formula>AND($J108="F")</formula>
    </cfRule>
    <cfRule type="expression" dxfId="138" priority="193">
      <formula>AND($I108&lt;&gt;"",AND($I108&lt;TODAY()))</formula>
    </cfRule>
  </conditionalFormatting>
  <conditionalFormatting sqref="C108 F108 H108:L108">
    <cfRule type="expression" dxfId="137" priority="194">
      <formula>OR($C108="X",$C108="x")</formula>
    </cfRule>
  </conditionalFormatting>
  <conditionalFormatting sqref="D108">
    <cfRule type="expression" dxfId="135" priority="190">
      <formula>OR($C108="X",$C108="x")</formula>
    </cfRule>
  </conditionalFormatting>
  <conditionalFormatting sqref="I104:J105">
    <cfRule type="expression" dxfId="134" priority="187">
      <formula>AND($J104="F")</formula>
    </cfRule>
    <cfRule type="expression" dxfId="133" priority="188">
      <formula>AND($I104&lt;&gt;"",AND($I104&lt;TODAY()))</formula>
    </cfRule>
  </conditionalFormatting>
  <conditionalFormatting sqref="C104:C105 F104:F105 H104:L105">
    <cfRule type="expression" dxfId="132" priority="189">
      <formula>OR($C104="X",$C104="x")</formula>
    </cfRule>
  </conditionalFormatting>
  <conditionalFormatting sqref="E104:E105">
    <cfRule type="expression" dxfId="131" priority="186">
      <formula>OR($C104="X",$C104="x")</formula>
    </cfRule>
  </conditionalFormatting>
  <conditionalFormatting sqref="D104:D105">
    <cfRule type="expression" dxfId="130" priority="185">
      <formula>OR($C104="X",$C104="x")</formula>
    </cfRule>
  </conditionalFormatting>
  <conditionalFormatting sqref="I104:J105">
    <cfRule type="expression" dxfId="129" priority="182">
      <formula>AND($J104="F")</formula>
    </cfRule>
    <cfRule type="expression" dxfId="128" priority="183">
      <formula>AND($I104&lt;&gt;"",AND($I104&lt;TODAY()))</formula>
    </cfRule>
  </conditionalFormatting>
  <conditionalFormatting sqref="C104:C105 F104:F105 H104:L105">
    <cfRule type="expression" dxfId="127" priority="184">
      <formula>OR($C104="X",$C104="x")</formula>
    </cfRule>
  </conditionalFormatting>
  <conditionalFormatting sqref="E104:E105">
    <cfRule type="expression" dxfId="126" priority="181">
      <formula>OR($C104="X",$C104="x")</formula>
    </cfRule>
  </conditionalFormatting>
  <conditionalFormatting sqref="D104:D105">
    <cfRule type="expression" dxfId="125" priority="180">
      <formula>OR($C104="X",$C104="x")</formula>
    </cfRule>
  </conditionalFormatting>
  <conditionalFormatting sqref="I42:J44">
    <cfRule type="expression" dxfId="124" priority="177">
      <formula>AND($J42="F")</formula>
    </cfRule>
    <cfRule type="expression" dxfId="123" priority="178">
      <formula>AND($I42&lt;&gt;"",AND($I42&lt;TODAY()))</formula>
    </cfRule>
  </conditionalFormatting>
  <conditionalFormatting sqref="H42:L44 C42:F44">
    <cfRule type="expression" dxfId="122" priority="179">
      <formula>OR($C42="X",$C42="x")</formula>
    </cfRule>
  </conditionalFormatting>
  <conditionalFormatting sqref="H95">
    <cfRule type="expression" dxfId="121" priority="175">
      <formula>OR($C95="X",$C95="x")</formula>
    </cfRule>
  </conditionalFormatting>
  <conditionalFormatting sqref="H96">
    <cfRule type="expression" dxfId="120" priority="174">
      <formula>OR($C96="X",$C96="x")</formula>
    </cfRule>
  </conditionalFormatting>
  <conditionalFormatting sqref="H96">
    <cfRule type="expression" dxfId="119" priority="173">
      <formula>OR($C96="X",$C96="x")</formula>
    </cfRule>
  </conditionalFormatting>
  <conditionalFormatting sqref="F87">
    <cfRule type="expression" dxfId="118" priority="172">
      <formula>OR($C87="X",$C87="x")</formula>
    </cfRule>
  </conditionalFormatting>
  <conditionalFormatting sqref="E87">
    <cfRule type="expression" dxfId="117" priority="171">
      <formula>OR($C87="X",$C87="x")</formula>
    </cfRule>
  </conditionalFormatting>
  <conditionalFormatting sqref="F89">
    <cfRule type="expression" dxfId="116" priority="170">
      <formula>OR($C89="X",$C89="x")</formula>
    </cfRule>
  </conditionalFormatting>
  <conditionalFormatting sqref="E89">
    <cfRule type="expression" dxfId="115" priority="169">
      <formula>OR($C89="X",$C89="x")</formula>
    </cfRule>
  </conditionalFormatting>
  <conditionalFormatting sqref="F90:F91">
    <cfRule type="expression" dxfId="114" priority="166">
      <formula>OR($C90="X",$C90="x")</formula>
    </cfRule>
  </conditionalFormatting>
  <conditionalFormatting sqref="E90:E91">
    <cfRule type="expression" dxfId="113" priority="165">
      <formula>OR($C90="X",$C90="x")</formula>
    </cfRule>
  </conditionalFormatting>
  <conditionalFormatting sqref="F95">
    <cfRule type="expression" dxfId="112" priority="164">
      <formula>OR($C95="X",$C95="x")</formula>
    </cfRule>
  </conditionalFormatting>
  <conditionalFormatting sqref="E95">
    <cfRule type="expression" dxfId="111" priority="163">
      <formula>OR($C95="X",$C95="x")</formula>
    </cfRule>
  </conditionalFormatting>
  <conditionalFormatting sqref="F92:F94">
    <cfRule type="expression" dxfId="110" priority="162">
      <formula>OR($C92="X",$C92="x")</formula>
    </cfRule>
  </conditionalFormatting>
  <conditionalFormatting sqref="E92:E94">
    <cfRule type="expression" dxfId="109" priority="161">
      <formula>OR($C92="X",$C92="x")</formula>
    </cfRule>
  </conditionalFormatting>
  <conditionalFormatting sqref="F96">
    <cfRule type="expression" dxfId="108" priority="160">
      <formula>OR($C96="X",$C96="x")</formula>
    </cfRule>
  </conditionalFormatting>
  <conditionalFormatting sqref="E96">
    <cfRule type="expression" dxfId="107" priority="159">
      <formula>OR($C96="X",$C96="x")</formula>
    </cfRule>
  </conditionalFormatting>
  <conditionalFormatting sqref="F98">
    <cfRule type="expression" dxfId="106" priority="158">
      <formula>OR($C98="X",$C98="x")</formula>
    </cfRule>
  </conditionalFormatting>
  <conditionalFormatting sqref="E98">
    <cfRule type="expression" dxfId="105" priority="157">
      <formula>OR($C98="X",$C98="x")</formula>
    </cfRule>
  </conditionalFormatting>
  <conditionalFormatting sqref="F97">
    <cfRule type="expression" dxfId="104" priority="156">
      <formula>OR($C97="X",$C97="x")</formula>
    </cfRule>
  </conditionalFormatting>
  <conditionalFormatting sqref="E97">
    <cfRule type="expression" dxfId="103" priority="155">
      <formula>OR($C97="X",$C97="x")</formula>
    </cfRule>
  </conditionalFormatting>
  <conditionalFormatting sqref="F99">
    <cfRule type="expression" dxfId="102" priority="154">
      <formula>OR($C99="X",$C99="x")</formula>
    </cfRule>
  </conditionalFormatting>
  <conditionalFormatting sqref="E99">
    <cfRule type="expression" dxfId="101" priority="153">
      <formula>OR($C99="X",$C99="x")</formula>
    </cfRule>
  </conditionalFormatting>
  <conditionalFormatting sqref="F101">
    <cfRule type="expression" dxfId="100" priority="152">
      <formula>OR($C101="X",$C101="x")</formula>
    </cfRule>
  </conditionalFormatting>
  <conditionalFormatting sqref="E101">
    <cfRule type="expression" dxfId="99" priority="151">
      <formula>OR($C101="X",$C101="x")</formula>
    </cfRule>
  </conditionalFormatting>
  <conditionalFormatting sqref="F100">
    <cfRule type="expression" dxfId="98" priority="150">
      <formula>OR($C100="X",$C100="x")</formula>
    </cfRule>
  </conditionalFormatting>
  <conditionalFormatting sqref="E100">
    <cfRule type="expression" dxfId="97" priority="149">
      <formula>OR($C100="X",$C100="x")</formula>
    </cfRule>
  </conditionalFormatting>
  <conditionalFormatting sqref="E50">
    <cfRule type="expression" dxfId="96" priority="148">
      <formula>OR($C50="X",$C50="x")</formula>
    </cfRule>
  </conditionalFormatting>
  <conditionalFormatting sqref="I88:J88">
    <cfRule type="expression" dxfId="95" priority="144">
      <formula>AND($J88="F")</formula>
    </cfRule>
    <cfRule type="expression" dxfId="94" priority="145">
      <formula>AND($I88&lt;&gt;"",AND($I88&lt;TODAY()))</formula>
    </cfRule>
  </conditionalFormatting>
  <conditionalFormatting sqref="H88:L88 C88">
    <cfRule type="expression" dxfId="93" priority="146">
      <formula>OR($C88="X",$C88="x")</formula>
    </cfRule>
  </conditionalFormatting>
  <conditionalFormatting sqref="D88">
    <cfRule type="expression" dxfId="92" priority="143">
      <formula>OR($C88="X",$C88="x")</formula>
    </cfRule>
  </conditionalFormatting>
  <conditionalFormatting sqref="I88:J88">
    <cfRule type="expression" dxfId="91" priority="140">
      <formula>AND($J88="F")</formula>
    </cfRule>
    <cfRule type="expression" dxfId="90" priority="141">
      <formula>AND($I88&lt;&gt;"",AND($I88&lt;TODAY()))</formula>
    </cfRule>
  </conditionalFormatting>
  <conditionalFormatting sqref="C88 H88:L88">
    <cfRule type="expression" dxfId="89" priority="142">
      <formula>OR($C88="X",$C88="x")</formula>
    </cfRule>
  </conditionalFormatting>
  <conditionalFormatting sqref="D88">
    <cfRule type="expression" dxfId="88" priority="139">
      <formula>OR($C88="X",$C88="x")</formula>
    </cfRule>
  </conditionalFormatting>
  <conditionalFormatting sqref="F88">
    <cfRule type="expression" dxfId="87" priority="138">
      <formula>OR($C88="X",$C88="x")</formula>
    </cfRule>
  </conditionalFormatting>
  <conditionalFormatting sqref="E88">
    <cfRule type="expression" dxfId="86" priority="137">
      <formula>OR($C88="X",$C88="x")</formula>
    </cfRule>
  </conditionalFormatting>
  <conditionalFormatting sqref="I107:J107">
    <cfRule type="expression" dxfId="85" priority="130">
      <formula>AND($J107="F")</formula>
    </cfRule>
    <cfRule type="expression" dxfId="84" priority="131">
      <formula>AND($I107&lt;&gt;"",AND($I107&lt;TODAY()))</formula>
    </cfRule>
  </conditionalFormatting>
  <conditionalFormatting sqref="C107 F107:L107 G108">
    <cfRule type="expression" dxfId="83" priority="132">
      <formula>OR($C107="X",$C107="x")</formula>
    </cfRule>
  </conditionalFormatting>
  <conditionalFormatting sqref="E107">
    <cfRule type="expression" dxfId="82" priority="129">
      <formula>OR($C107="X",$C107="x")</formula>
    </cfRule>
  </conditionalFormatting>
  <conditionalFormatting sqref="D107">
    <cfRule type="expression" dxfId="81" priority="127">
      <formula>OR($C107="X",$C107="x")</formula>
    </cfRule>
  </conditionalFormatting>
  <conditionalFormatting sqref="I107:J107">
    <cfRule type="expression" dxfId="80" priority="121">
      <formula>AND($J107="F")</formula>
    </cfRule>
    <cfRule type="expression" dxfId="79" priority="122">
      <formula>AND($I107&lt;&gt;"",AND($I107&lt;TODAY()))</formula>
    </cfRule>
  </conditionalFormatting>
  <conditionalFormatting sqref="C107 F107:L107 G108">
    <cfRule type="expression" dxfId="78" priority="123">
      <formula>OR($C107="X",$C107="x")</formula>
    </cfRule>
  </conditionalFormatting>
  <conditionalFormatting sqref="E107">
    <cfRule type="expression" dxfId="77" priority="120">
      <formula>OR($C107="X",$C107="x")</formula>
    </cfRule>
  </conditionalFormatting>
  <conditionalFormatting sqref="D107">
    <cfRule type="expression" dxfId="76" priority="119">
      <formula>OR($C107="X",$C107="x")</formula>
    </cfRule>
  </conditionalFormatting>
  <conditionalFormatting sqref="D71">
    <cfRule type="expression" dxfId="75" priority="781">
      <formula>OR($C70="X",$C70="x")</formula>
    </cfRule>
  </conditionalFormatting>
  <conditionalFormatting sqref="M70:PB70">
    <cfRule type="expression" dxfId="74" priority="116">
      <formula>AND(M$13=TODAY())</formula>
    </cfRule>
  </conditionalFormatting>
  <conditionalFormatting sqref="M70:PB70">
    <cfRule type="expression" dxfId="73" priority="118">
      <formula>MOD(COLUMN(),2)</formula>
    </cfRule>
  </conditionalFormatting>
  <conditionalFormatting sqref="M70:PB70">
    <cfRule type="expression" dxfId="72" priority="111">
      <formula>OR($C70="X",$C70="x")</formula>
    </cfRule>
  </conditionalFormatting>
  <conditionalFormatting sqref="M70:PB70">
    <cfRule type="expression" dxfId="71" priority="117">
      <formula>AND(OR(M$12="Sa",M$12="So"))</formula>
    </cfRule>
  </conditionalFormatting>
  <conditionalFormatting sqref="I70:J70">
    <cfRule type="expression" dxfId="70" priority="108">
      <formula>AND($J70="F")</formula>
    </cfRule>
    <cfRule type="expression" dxfId="69" priority="109">
      <formula>AND($I70&lt;&gt;"",AND($I70&lt;TODAY()))</formula>
    </cfRule>
  </conditionalFormatting>
  <conditionalFormatting sqref="C70:L70">
    <cfRule type="expression" dxfId="68" priority="114">
      <formula>OR($C70="X",$C70="x")</formula>
    </cfRule>
  </conditionalFormatting>
  <conditionalFormatting sqref="M67:PB67">
    <cfRule type="expression" dxfId="67" priority="79">
      <formula>AND(M$13=TODAY())</formula>
    </cfRule>
  </conditionalFormatting>
  <conditionalFormatting sqref="M67:PB67">
    <cfRule type="expression" dxfId="66" priority="81">
      <formula>MOD(COLUMN(),2)</formula>
    </cfRule>
  </conditionalFormatting>
  <conditionalFormatting sqref="M67:PB67">
    <cfRule type="expression" dxfId="65" priority="75">
      <formula>OR($C67="X",$C67="x")</formula>
    </cfRule>
  </conditionalFormatting>
  <conditionalFormatting sqref="M67:PB67">
    <cfRule type="expression" dxfId="64" priority="80">
      <formula>AND(OR(M$12="Sa",M$12="So"))</formula>
    </cfRule>
  </conditionalFormatting>
  <conditionalFormatting sqref="G67">
    <cfRule type="expression" dxfId="63" priority="72">
      <formula>OR($C67="X",$C67="x")</formula>
    </cfRule>
  </conditionalFormatting>
  <conditionalFormatting sqref="I67:J67">
    <cfRule type="expression" dxfId="62" priority="69">
      <formula>AND($J67="F")</formula>
    </cfRule>
    <cfRule type="expression" dxfId="61" priority="70">
      <formula>AND($I67&lt;&gt;"",AND($I67&lt;TODAY()))</formula>
    </cfRule>
  </conditionalFormatting>
  <conditionalFormatting sqref="H67:L67 C67:F67">
    <cfRule type="expression" dxfId="60" priority="71">
      <formula>OR($C67="X",$C67="x")</formula>
    </cfRule>
  </conditionalFormatting>
  <conditionalFormatting sqref="M61:PB61">
    <cfRule type="expression" dxfId="59" priority="66">
      <formula>AND(M$13=TODAY())</formula>
    </cfRule>
  </conditionalFormatting>
  <conditionalFormatting sqref="M61:PB61">
    <cfRule type="expression" dxfId="58" priority="68">
      <formula>MOD(COLUMN(),2)</formula>
    </cfRule>
  </conditionalFormatting>
  <conditionalFormatting sqref="M61:PB61">
    <cfRule type="expression" dxfId="57" priority="62">
      <formula>OR($C61="X",$C61="x")</formula>
    </cfRule>
  </conditionalFormatting>
  <conditionalFormatting sqref="M61:PB61">
    <cfRule type="expression" dxfId="56" priority="67">
      <formula>AND(OR(M$12="Sa",M$12="So"))</formula>
    </cfRule>
  </conditionalFormatting>
  <conditionalFormatting sqref="G61">
    <cfRule type="expression" dxfId="55" priority="59">
      <formula>OR($C61="X",$C61="x")</formula>
    </cfRule>
  </conditionalFormatting>
  <conditionalFormatting sqref="I61:J61">
    <cfRule type="expression" dxfId="54" priority="56">
      <formula>AND($J61="F")</formula>
    </cfRule>
    <cfRule type="expression" dxfId="53" priority="57">
      <formula>AND($I61&lt;&gt;"",AND($I61&lt;TODAY()))</formula>
    </cfRule>
  </conditionalFormatting>
  <conditionalFormatting sqref="H61:L61 C61:F61">
    <cfRule type="expression" dxfId="52" priority="58">
      <formula>OR($C61="X",$C61="x")</formula>
    </cfRule>
  </conditionalFormatting>
  <conditionalFormatting sqref="M56:PB56">
    <cfRule type="expression" dxfId="51" priority="53">
      <formula>AND(M$13=TODAY())</formula>
    </cfRule>
  </conditionalFormatting>
  <conditionalFormatting sqref="M56:PB56">
    <cfRule type="expression" dxfId="50" priority="55">
      <formula>MOD(COLUMN(),2)</formula>
    </cfRule>
  </conditionalFormatting>
  <conditionalFormatting sqref="M56:PB56">
    <cfRule type="expression" dxfId="49" priority="49">
      <formula>OR($C56="X",$C56="x")</formula>
    </cfRule>
  </conditionalFormatting>
  <conditionalFormatting sqref="M56:PB56">
    <cfRule type="expression" dxfId="48" priority="54">
      <formula>AND(OR(M$12="Sa",M$12="So"))</formula>
    </cfRule>
  </conditionalFormatting>
  <conditionalFormatting sqref="G56">
    <cfRule type="expression" dxfId="47" priority="46">
      <formula>OR($C56="X",$C56="x")</formula>
    </cfRule>
  </conditionalFormatting>
  <conditionalFormatting sqref="I56:J56">
    <cfRule type="expression" dxfId="46" priority="43">
      <formula>AND($J56="F")</formula>
    </cfRule>
    <cfRule type="expression" dxfId="45" priority="44">
      <formula>AND($I56&lt;&gt;"",AND($I56&lt;TODAY()))</formula>
    </cfRule>
  </conditionalFormatting>
  <conditionalFormatting sqref="H56:L56 C56:F56">
    <cfRule type="expression" dxfId="44" priority="45">
      <formula>OR($C56="X",$C56="x")</formula>
    </cfRule>
  </conditionalFormatting>
  <conditionalFormatting sqref="M45:PB45">
    <cfRule type="expression" dxfId="43" priority="40">
      <formula>AND(M$13=TODAY())</formula>
    </cfRule>
  </conditionalFormatting>
  <conditionalFormatting sqref="M45:PB45">
    <cfRule type="expression" dxfId="42" priority="34">
      <formula>AND($I45=M$13,$J45&lt;&gt;"F",$I45&lt;TODAY())</formula>
    </cfRule>
    <cfRule type="expression" dxfId="41" priority="35">
      <formula>AND($I45=M$13)</formula>
    </cfRule>
    <cfRule type="expression" dxfId="40" priority="37">
      <formula>IF($H$11="x",AND(OR(M$12="Sa",M$12="So")))</formula>
    </cfRule>
    <cfRule type="expression" dxfId="39" priority="39">
      <formula>AND($G45&lt;&gt;"",AND(M$13&gt;=$E45,M$13&lt;=$G45))</formula>
    </cfRule>
  </conditionalFormatting>
  <conditionalFormatting sqref="M45:PB45">
    <cfRule type="expression" dxfId="38" priority="38">
      <formula>AND($H45&gt;0,AND(M$13&gt;=$E45,M$13&lt;=$E45+($G45-$E45)*$H45))</formula>
    </cfRule>
  </conditionalFormatting>
  <conditionalFormatting sqref="M45:PB45">
    <cfRule type="expression" dxfId="37" priority="42">
      <formula>MOD(COLUMN(),2)</formula>
    </cfRule>
  </conditionalFormatting>
  <conditionalFormatting sqref="M45:PB45">
    <cfRule type="expression" dxfId="36" priority="36">
      <formula>OR($C45="X",$C45="x")</formula>
    </cfRule>
  </conditionalFormatting>
  <conditionalFormatting sqref="M45:PB45">
    <cfRule type="expression" dxfId="35" priority="41">
      <formula>AND(OR(M$12="Sa",M$12="So"))</formula>
    </cfRule>
  </conditionalFormatting>
  <conditionalFormatting sqref="G45">
    <cfRule type="expression" dxfId="34" priority="33">
      <formula>OR($C45="X",$C45="x")</formula>
    </cfRule>
  </conditionalFormatting>
  <conditionalFormatting sqref="I45:J45">
    <cfRule type="expression" dxfId="33" priority="30">
      <formula>AND($J45="F")</formula>
    </cfRule>
    <cfRule type="expression" dxfId="32" priority="31">
      <formula>AND($I45&lt;&gt;"",AND($I45&lt;TODAY()))</formula>
    </cfRule>
  </conditionalFormatting>
  <conditionalFormatting sqref="H45:L45 C45:F45">
    <cfRule type="expression" dxfId="31" priority="32">
      <formula>OR($C45="X",$C45="x")</formula>
    </cfRule>
  </conditionalFormatting>
  <conditionalFormatting sqref="D73">
    <cfRule type="expression" dxfId="30" priority="783">
      <formula>OR($C71="X",$C71="x")</formula>
    </cfRule>
  </conditionalFormatting>
  <conditionalFormatting sqref="M72:PB72">
    <cfRule type="expression" dxfId="29" priority="27">
      <formula>AND(M$13=TODAY())</formula>
    </cfRule>
  </conditionalFormatting>
  <conditionalFormatting sqref="M72:PB72">
    <cfRule type="expression" dxfId="28" priority="29">
      <formula>MOD(COLUMN(),2)</formula>
    </cfRule>
  </conditionalFormatting>
  <conditionalFormatting sqref="M72:PB72">
    <cfRule type="expression" dxfId="27" priority="22">
      <formula>OR($C72="X",$C72="x")</formula>
    </cfRule>
  </conditionalFormatting>
  <conditionalFormatting sqref="M72:PB72">
    <cfRule type="expression" dxfId="26" priority="28">
      <formula>AND(OR(M$12="Sa",M$12="So"))</formula>
    </cfRule>
  </conditionalFormatting>
  <conditionalFormatting sqref="I72:J72">
    <cfRule type="expression" dxfId="25" priority="19">
      <formula>AND($J72="F")</formula>
    </cfRule>
    <cfRule type="expression" dxfId="24" priority="20">
      <formula>AND($I72&lt;&gt;"",AND($I72&lt;TODAY()))</formula>
    </cfRule>
  </conditionalFormatting>
  <conditionalFormatting sqref="C72:L72">
    <cfRule type="expression" dxfId="23" priority="25">
      <formula>OR($C72="X",$C72="x")</formula>
    </cfRule>
  </conditionalFormatting>
  <conditionalFormatting sqref="M74:PB74">
    <cfRule type="expression" dxfId="22" priority="10">
      <formula>AND(M$13=TODAY())</formula>
    </cfRule>
  </conditionalFormatting>
  <conditionalFormatting sqref="M74:PB74">
    <cfRule type="expression" dxfId="21" priority="12">
      <formula>MOD(COLUMN(),2)</formula>
    </cfRule>
  </conditionalFormatting>
  <conditionalFormatting sqref="M74:PB74">
    <cfRule type="expression" dxfId="20" priority="9">
      <formula>OR($C74="X",$C74="x")</formula>
    </cfRule>
  </conditionalFormatting>
  <conditionalFormatting sqref="M74:PB74">
    <cfRule type="expression" dxfId="19" priority="11">
      <formula>AND(OR(M$12="Sa",M$12="So"))</formula>
    </cfRule>
  </conditionalFormatting>
  <conditionalFormatting sqref="G74">
    <cfRule type="expression" dxfId="18" priority="8">
      <formula>OR($C74="X",$C74="x")</formula>
    </cfRule>
  </conditionalFormatting>
  <conditionalFormatting sqref="I74:J74">
    <cfRule type="expression" dxfId="17" priority="5">
      <formula>AND($J74="F")</formula>
    </cfRule>
    <cfRule type="expression" dxfId="16" priority="6">
      <formula>AND($I74&lt;&gt;"",AND($I74&lt;TODAY()))</formula>
    </cfRule>
  </conditionalFormatting>
  <conditionalFormatting sqref="H74:L74 C74:F74">
    <cfRule type="expression" dxfId="15" priority="7">
      <formula>OR($C74="X",$C74="x")</formula>
    </cfRule>
  </conditionalFormatting>
  <conditionalFormatting sqref="E64:F64">
    <cfRule type="expression" dxfId="14" priority="4">
      <formula>OR($C64="X",$C64="x")</formula>
    </cfRule>
  </conditionalFormatting>
  <conditionalFormatting sqref="K64:L64">
    <cfRule type="expression" dxfId="13" priority="3">
      <formula>OR($C64="X",$C64="x")</formula>
    </cfRule>
  </conditionalFormatting>
  <conditionalFormatting sqref="M109:PB119">
    <cfRule type="expression" dxfId="12" priority="788">
      <formula>AND($I108=M$13,$J108&lt;&gt;"F",$I108&lt;TODAY())</formula>
    </cfRule>
    <cfRule type="expression" dxfId="11" priority="789">
      <formula>AND($I108=M$13)</formula>
    </cfRule>
    <cfRule type="expression" dxfId="10" priority="790">
      <formula>IF($H$11="x",AND(OR(M$12="Sa",M$12="So")))</formula>
    </cfRule>
    <cfRule type="expression" dxfId="9" priority="791">
      <formula>AND($G108&lt;&gt;"",AND(M$13&gt;=$E108,M$13&lt;=$G108))</formula>
    </cfRule>
  </conditionalFormatting>
  <conditionalFormatting sqref="M108:PB108">
    <cfRule type="expression" dxfId="8" priority="792">
      <formula>AND(#REF!=M$13,#REF!&lt;&gt;"F",#REF!&lt;TODAY())</formula>
    </cfRule>
    <cfRule type="expression" dxfId="7" priority="793">
      <formula>AND(#REF!=M$13)</formula>
    </cfRule>
    <cfRule type="expression" dxfId="6" priority="794">
      <formula>IF($H$11="x",AND(OR(M$12="Sa",M$12="So")))</formula>
    </cfRule>
    <cfRule type="expression" dxfId="5" priority="795">
      <formula>AND(#REF!&lt;&gt;"",AND(M$13&gt;=#REF!,M$13&lt;=#REF!))</formula>
    </cfRule>
  </conditionalFormatting>
  <conditionalFormatting sqref="M109:PB119">
    <cfRule type="expression" dxfId="4" priority="801">
      <formula>AND($H108&gt;0,AND(M$13&gt;=$E108,M$13&lt;=$E108+($G108-$E108)*$H108))</formula>
    </cfRule>
  </conditionalFormatting>
  <conditionalFormatting sqref="M108:PB108">
    <cfRule type="expression" dxfId="3" priority="802">
      <formula>AND(#REF!&gt;0,AND(M$13&gt;=#REF!,M$13&lt;=#REF!+(#REF!-#REF!)*#REF!))</formula>
    </cfRule>
  </conditionalFormatting>
  <conditionalFormatting sqref="M108:PB108">
    <cfRule type="expression" dxfId="2" priority="805">
      <formula>OR(#REF!="X",#REF!="x")</formula>
    </cfRule>
  </conditionalFormatting>
  <conditionalFormatting sqref="E108">
    <cfRule type="expression" dxfId="1" priority="2">
      <formula>OR($C108="X",$C108="x")</formula>
    </cfRule>
  </conditionalFormatting>
  <conditionalFormatting sqref="E108">
    <cfRule type="expression" dxfId="0" priority="1">
      <formula>OR($C108="X",$C108="x")</formula>
    </cfRule>
  </conditionalFormatting>
  <pageMargins left="0.7" right="0.7" top="0.78740157499999996" bottom="0.78740157499999996" header="0.3" footer="0.3"/>
  <pageSetup paperSize="8" scale="40"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2017-12-09T17:40:33Z</cp:lastPrinted>
  <dcterms:created xsi:type="dcterms:W3CDTF">2016-06-30T18:29:31Z</dcterms:created>
  <dcterms:modified xsi:type="dcterms:W3CDTF">2017-12-13T12:58:07Z</dcterms:modified>
  <cp:category>Projektplanung</cp:category>
  <cp:contentStatus>Version 2.2</cp:contentStatus>
  <cp:version>2.0</cp:version>
</cp:coreProperties>
</file>