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9" i="3" l="1"/>
  <c r="G71" i="3" l="1"/>
  <c r="G69" i="3"/>
  <c r="B69" i="3"/>
  <c r="G43" i="3"/>
  <c r="B43" i="3"/>
  <c r="B44" i="3"/>
  <c r="B45" i="3"/>
  <c r="B46" i="3"/>
  <c r="B47" i="3"/>
  <c r="G47" i="3"/>
  <c r="H42" i="3" l="1"/>
  <c r="H39" i="3"/>
  <c r="G46" i="3"/>
  <c r="G44" i="3" l="1"/>
  <c r="G45" i="3"/>
  <c r="L39" i="3" l="1"/>
  <c r="L52" i="3"/>
  <c r="L58" i="3"/>
  <c r="L64" i="3"/>
  <c r="K25" i="3"/>
  <c r="H25" i="3"/>
  <c r="L25" i="3"/>
  <c r="L17" i="3"/>
  <c r="K17" i="3"/>
  <c r="G54" i="3" l="1"/>
  <c r="G55" i="3"/>
  <c r="G56" i="3"/>
  <c r="G57" i="3"/>
  <c r="G42" i="3" l="1"/>
  <c r="G48" i="3"/>
  <c r="G61" i="3"/>
  <c r="G62" i="3"/>
  <c r="G63" i="3"/>
  <c r="B62" i="3"/>
  <c r="B54" i="3"/>
  <c r="B55" i="3"/>
  <c r="B56" i="3"/>
  <c r="G66" i="3"/>
  <c r="G68" i="3"/>
  <c r="G70" i="3"/>
  <c r="G72" i="3"/>
  <c r="G73" i="3"/>
  <c r="G74" i="3"/>
  <c r="G75" i="3"/>
  <c r="G76" i="3"/>
  <c r="G77" i="3"/>
  <c r="G78" i="3"/>
  <c r="G79" i="3"/>
  <c r="G80" i="3"/>
  <c r="B71" i="3"/>
  <c r="B72" i="3"/>
  <c r="B73" i="3"/>
  <c r="B74" i="3"/>
  <c r="B75" i="3"/>
  <c r="B76" i="3"/>
  <c r="B77" i="3"/>
  <c r="B49" i="3"/>
  <c r="B48" i="3"/>
  <c r="G38" i="3"/>
  <c r="G65" i="3"/>
  <c r="B42" i="3"/>
  <c r="B41" i="3"/>
  <c r="G82" i="3" l="1"/>
  <c r="H64" i="3"/>
  <c r="B85" i="3" l="1"/>
  <c r="G84" i="3"/>
  <c r="B84" i="3"/>
  <c r="G83" i="3"/>
  <c r="B83" i="3"/>
  <c r="G81" i="3"/>
  <c r="B81" i="3"/>
  <c r="B80" i="3"/>
  <c r="B79" i="3"/>
  <c r="B78" i="3"/>
  <c r="B70" i="3"/>
  <c r="B68" i="3"/>
  <c r="B67" i="3"/>
  <c r="B66" i="3"/>
  <c r="B65" i="3"/>
  <c r="B40" i="3"/>
  <c r="B39" i="3"/>
  <c r="G41" i="3"/>
  <c r="G40" i="3"/>
  <c r="H52" i="3" l="1"/>
  <c r="G52" i="3"/>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0" i="3"/>
  <c r="B51" i="3"/>
  <c r="B52" i="3"/>
  <c r="B53" i="3"/>
  <c r="B57" i="3"/>
  <c r="B58" i="3"/>
  <c r="B59" i="3"/>
  <c r="B60" i="3"/>
  <c r="B63" i="3"/>
  <c r="B64" i="3"/>
  <c r="B86" i="3"/>
  <c r="B87" i="3"/>
  <c r="B88" i="3"/>
  <c r="B89" i="3"/>
  <c r="B90" i="3"/>
  <c r="B91" i="3"/>
  <c r="B92" i="3"/>
  <c r="B93" i="3"/>
  <c r="B94" i="3"/>
  <c r="G30" i="3"/>
  <c r="G29" i="3"/>
  <c r="G28" i="3"/>
  <c r="G27" i="3"/>
  <c r="G26" i="3"/>
  <c r="B24" i="3" l="1"/>
  <c r="G19" i="3" l="1"/>
  <c r="G60" i="3"/>
  <c r="G59" i="3"/>
  <c r="G53" i="3"/>
  <c r="G18" i="3"/>
  <c r="G25" i="3"/>
  <c r="G39" i="3"/>
  <c r="G50" i="3"/>
  <c r="G51" i="3"/>
  <c r="G58" i="3"/>
  <c r="G64" i="3"/>
  <c r="G20" i="3"/>
  <c r="G21" i="3"/>
  <c r="G22" i="3"/>
  <c r="G23" i="3"/>
  <c r="G16" i="3"/>
  <c r="G17" i="3"/>
  <c r="G94"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<sst xmlns="http://schemas.openxmlformats.org/spreadsheetml/2006/main" count="110" uniqueCount="104">
  <si>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</si>
  <si>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</si>
  <si>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</si>
  <si>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</si>
  <si>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</si>
  <si>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</si>
  <si>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</si>
  <si>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</si>
  <si>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</si>
  <si>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</si>
  <si>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</si>
  <si>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</si>
  <si>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</si>
  <si>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</si>
  <si>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</si>
  <si>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</si>
  <si>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</si>
  <si>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</si>
  <si>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</si>
  <si>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</si>
  <si>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</si>
  <si>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</si>
  <si>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</si>
  <si>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</si>
  <si>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</si>
  <si>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</si>
  <si>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</si>
  <si>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</si>
  <si>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</si>
  <si>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</si>
  <si>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</si>
  <si>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</si>
  <si>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</si>
  <si>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</si>
  <si>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</si>
  <si>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</si>
  <si>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</si>
  <si>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</si>
  <si>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</si>
  <si>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</si>
  <si>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</si>
  <si>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</si>
  <si>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</si>
  <si>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</si>
  <si>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</si>
  <si>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</si>
  <si>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</si>
  <si>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</si>
  <si>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</si>
  <si>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</si>
  <si>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</si>
  <si>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</si>
  <si>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</si>
  <si>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</si>
  <si>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</si>
  <si>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</si>
  <si>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</si>
  <si>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</si>
  <si>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</si>
  <si>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</si>
  <si>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</si>
  <si>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</si>
  <si>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</si>
  <si>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</si>
  <si>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</si>
  <si>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</si>
  <si>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</si>
  <si>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</si>
  <si>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</si>
  <si>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</si>
  <si>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</si>
  <si>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</si>
  <si>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</si>
  <si>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</si>
  <si>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</si>
  <si>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</si>
  <si>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</si>
  <si>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</si>
  <si>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 xml:space="preserve">Einführung OnShape </t>
  </si>
  <si>
    <t>Besrepchung mit Dr. Jensen/ Dr. Nussbaumer</t>
  </si>
  <si>
    <t>Abschlusspäsentaton vorbereiten</t>
  </si>
  <si>
    <t>V2.0</t>
  </si>
  <si>
    <t>Komponentenliste &amp; Bestellungen</t>
  </si>
  <si>
    <t>Restliche Materialbestellungen</t>
  </si>
  <si>
    <t xml:space="preserve">Fazit </t>
  </si>
  <si>
    <t>Korrekturen der zwei Gegenleser</t>
  </si>
  <si>
    <t>Eigene Sprachliche/Inhaltliche Korrektur</t>
  </si>
  <si>
    <t>Schlusswort &amp; Danksagung</t>
  </si>
  <si>
    <t>Literaturverzeichnis, Glossar</t>
  </si>
  <si>
    <t>Hardware erstellen</t>
  </si>
  <si>
    <t>Software erstellen</t>
  </si>
  <si>
    <t>Hardware &amp; Sofware zusammenfügen</t>
  </si>
  <si>
    <t>Mängelliste erstellen</t>
  </si>
  <si>
    <t>Tests durchführen</t>
  </si>
  <si>
    <t>Einplatinencomputer auswählen</t>
  </si>
  <si>
    <t>Dreh-Messaufbau erstellen &amp; Messungen</t>
  </si>
  <si>
    <t>Hardware evaluieren</t>
  </si>
  <si>
    <t>Variante 2: Plattform erarbeiten /abgeb</t>
  </si>
  <si>
    <t>Variante 3: Turm (Elektronik dreh.)</t>
  </si>
  <si>
    <t>Variante 1: Turm (Elektronik stat.) erarbeiten</t>
  </si>
  <si>
    <t>Encodermöglichkeit suchen</t>
  </si>
  <si>
    <t>Kapitel Informationsbeschaffung</t>
  </si>
  <si>
    <t>Kapitel Konzeption schreiben</t>
  </si>
  <si>
    <t>Kapitel Realisation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</si>
</sst>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3"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8">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31" fillId="12" borderId="26" xfId="0" applyFont="1" applyFill="1" applyBorder="1" applyAlignment="1" applyProtection="1">
      <alignment horizontal="left" vertical="center"/>
      <protection locked="0"/>
    </xf>
    <xf numFmtId="0" fontId="8" fillId="14" borderId="43" xfId="0" applyFont="1" applyFill="1" applyBorder="1" applyAlignment="1">
      <alignment vertical="center"/>
    </xf>
    <xf numFmtId="0" fontId="8" fillId="14" borderId="20" xfId="0" applyFont="1" applyFill="1" applyBorder="1" applyAlignment="1">
      <alignment vertical="center"/>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20" fillId="5" borderId="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cellXfs>
  <cellStyles count="3">
    <cellStyle name="Link" xfId="2" builtinId="8"/>
    <cellStyle name="Prozent" xfId="1" builtinId="5"/>
    <cellStyle name="Standard" xfId="0" builtinId="0"/>
  </cellStyles>
  <dxfs count="204">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0000"/>
      <color rgb="FFFF3300"/>
      <color rgb="FF71AF47"/>
      <color rgb="FFFFF8E5"/>
      <color rgb="FFDEDEDE"/>
      <color rgb="FFD98FC6"/>
      <color rgb="FF949494"/>
      <color rgb="FFF6F6F6"/>
      <color rgb="FFF8F8F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96"/>
  <sheetViews>
    <sheetView showGridLines="0" tabSelected="1" zoomScale="70" zoomScaleNormal="70" workbookViewId="0">
      <pane xSplit="12" ySplit="14" topLeftCell="T18" activePane="bottomRight" state="frozen"/>
      <selection pane="topRight" activeCell="L1" sqref="L1"/>
      <selection pane="bottomLeft" activeCell="A15" sqref="A15"/>
      <selection pane="bottomRight" activeCell="F39" sqref="F39"/>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13" t="s">
        <v>31</v>
      </c>
      <c r="C1" s="113"/>
      <c r="D1" s="113"/>
      <c r="E1" s="113"/>
      <c r="F1" s="113"/>
      <c r="G1" s="113"/>
      <c r="H1" s="113"/>
      <c r="I1" s="113"/>
      <c r="J1" s="1"/>
      <c r="K1" s="2"/>
      <c r="N1" s="5"/>
    </row>
    <row r="2" spans="2:418" ht="15.75" customHeight="1" thickBot="1" x14ac:dyDescent="0.45">
      <c r="B2" s="114"/>
      <c r="C2" s="114"/>
      <c r="D2" s="114"/>
      <c r="E2" s="114"/>
      <c r="F2" s="114"/>
      <c r="G2" s="114"/>
      <c r="H2" s="114"/>
      <c r="I2" s="114"/>
      <c r="J2" s="6"/>
      <c r="N2" s="7"/>
      <c r="O2" s="7"/>
      <c r="P2" s="8"/>
    </row>
    <row r="3" spans="2:418" ht="18" customHeight="1" x14ac:dyDescent="0.4">
      <c r="B3" s="100" t="s">
        <v>4</v>
      </c>
      <c r="C3" s="101"/>
      <c r="D3" s="102"/>
      <c r="E3" s="103" t="s">
        <v>32</v>
      </c>
      <c r="F3" s="103"/>
      <c r="G3" s="103"/>
      <c r="H3" s="103"/>
      <c r="I3" s="104"/>
      <c r="J3" s="9"/>
      <c r="K3" s="10"/>
      <c r="L3" s="11" t="s">
        <v>16</v>
      </c>
      <c r="N3" s="7"/>
      <c r="O3" s="7"/>
      <c r="P3" s="7"/>
      <c r="Q3" s="4"/>
      <c r="R3" s="4"/>
      <c r="S3" s="4"/>
      <c r="T3" s="4"/>
      <c r="W3" s="4"/>
    </row>
    <row r="4" spans="2:418" ht="18" customHeight="1" x14ac:dyDescent="0.4">
      <c r="B4" s="105" t="s">
        <v>33</v>
      </c>
      <c r="C4" s="106"/>
      <c r="D4" s="107"/>
      <c r="E4" s="108" t="s">
        <v>34</v>
      </c>
      <c r="F4" s="108"/>
      <c r="G4" s="108"/>
      <c r="H4" s="108"/>
      <c r="I4" s="109"/>
      <c r="J4" s="9"/>
      <c r="K4" s="10"/>
      <c r="L4" s="12" t="s">
        <v>7</v>
      </c>
      <c r="N4" s="7"/>
      <c r="O4" s="7"/>
      <c r="P4" s="8"/>
    </row>
    <row r="5" spans="2:418" ht="18" customHeight="1" x14ac:dyDescent="0.4">
      <c r="B5" s="105" t="s">
        <v>35</v>
      </c>
      <c r="C5" s="106"/>
      <c r="D5" s="107"/>
      <c r="E5" s="108" t="s">
        <v>37</v>
      </c>
      <c r="F5" s="108"/>
      <c r="G5" s="108"/>
      <c r="H5" s="108"/>
      <c r="I5" s="109"/>
      <c r="J5" s="9"/>
      <c r="K5" s="10"/>
      <c r="L5" s="13" t="s">
        <v>6</v>
      </c>
      <c r="N5" s="7"/>
      <c r="O5" s="7"/>
      <c r="P5" s="8"/>
    </row>
    <row r="6" spans="2:418" ht="18" customHeight="1" x14ac:dyDescent="0.4">
      <c r="B6" s="105" t="s">
        <v>36</v>
      </c>
      <c r="C6" s="106"/>
      <c r="D6" s="107"/>
      <c r="E6" s="116" t="s">
        <v>38</v>
      </c>
      <c r="F6" s="116"/>
      <c r="G6" s="116"/>
      <c r="H6" s="116"/>
      <c r="I6" s="117"/>
      <c r="J6" s="14"/>
      <c r="K6" s="15"/>
      <c r="L6" s="16" t="s">
        <v>9</v>
      </c>
    </row>
    <row r="7" spans="2:418" ht="15" customHeight="1" x14ac:dyDescent="0.45">
      <c r="B7" s="118" t="s">
        <v>39</v>
      </c>
      <c r="C7" s="119"/>
      <c r="D7" s="120"/>
      <c r="E7" s="121" t="s">
        <v>40</v>
      </c>
      <c r="F7" s="121"/>
      <c r="G7" s="121"/>
      <c r="H7" s="121"/>
      <c r="I7" s="122"/>
      <c r="J7" s="17"/>
      <c r="K7" s="18"/>
      <c r="L7" s="19"/>
    </row>
    <row r="8" spans="2:418" ht="17.25" customHeight="1" x14ac:dyDescent="0.4">
      <c r="B8" s="127"/>
      <c r="C8" s="128"/>
      <c r="D8" s="129"/>
      <c r="E8" s="123"/>
      <c r="F8" s="123"/>
      <c r="G8" s="123"/>
      <c r="H8" s="123"/>
      <c r="I8" s="124"/>
      <c r="J8" s="17"/>
      <c r="K8" s="18"/>
      <c r="L8" s="20"/>
      <c r="Q8" s="21"/>
    </row>
    <row r="9" spans="2:418" ht="15.75" customHeight="1" thickBot="1" x14ac:dyDescent="0.5">
      <c r="B9" s="134" t="s">
        <v>10</v>
      </c>
      <c r="C9" s="135"/>
      <c r="D9" s="22">
        <f ca="1">TODAY()</f>
        <v>43033</v>
      </c>
      <c r="E9" s="125"/>
      <c r="F9" s="125"/>
      <c r="G9" s="125"/>
      <c r="H9" s="125"/>
      <c r="I9" s="126"/>
      <c r="J9" s="17"/>
      <c r="K9" s="23"/>
      <c r="L9" s="24" t="s">
        <v>3</v>
      </c>
      <c r="M9" s="115" t="str">
        <f>TEXT(P13,"MMMM JJ")</f>
        <v>September 17</v>
      </c>
      <c r="N9" s="98"/>
      <c r="O9" s="98"/>
      <c r="P9" s="98"/>
      <c r="Q9" s="98"/>
      <c r="R9" s="98"/>
      <c r="S9" s="99"/>
      <c r="T9" s="115" t="str">
        <f>TEXT(W13,"MMMM JJ")</f>
        <v>September 17</v>
      </c>
      <c r="U9" s="98"/>
      <c r="V9" s="98"/>
      <c r="W9" s="98"/>
      <c r="X9" s="98"/>
      <c r="Y9" s="98"/>
      <c r="Z9" s="99"/>
      <c r="AA9" s="115" t="str">
        <f t="shared" ref="AA9" si="0">TEXT(AD13,"MMMM JJ")</f>
        <v>Oktober 17</v>
      </c>
      <c r="AB9" s="98"/>
      <c r="AC9" s="98"/>
      <c r="AD9" s="98"/>
      <c r="AE9" s="98"/>
      <c r="AF9" s="98"/>
      <c r="AG9" s="99"/>
      <c r="AH9" s="115" t="str">
        <f t="shared" ref="AH9" si="1">TEXT(AK13,"MMMM JJ")</f>
        <v>Oktober 17</v>
      </c>
      <c r="AI9" s="98"/>
      <c r="AJ9" s="98"/>
      <c r="AK9" s="98"/>
      <c r="AL9" s="98"/>
      <c r="AM9" s="98"/>
      <c r="AN9" s="99"/>
      <c r="AO9" s="115" t="str">
        <f t="shared" ref="AO9" si="2">TEXT(AR13,"MMMM JJ")</f>
        <v>Oktober 17</v>
      </c>
      <c r="AP9" s="98"/>
      <c r="AQ9" s="98"/>
      <c r="AR9" s="98"/>
      <c r="AS9" s="98"/>
      <c r="AT9" s="98"/>
      <c r="AU9" s="99"/>
      <c r="AV9" s="115" t="str">
        <f t="shared" ref="AV9" si="3">TEXT(AY13,"MMMM JJ")</f>
        <v>Oktober 17</v>
      </c>
      <c r="AW9" s="98"/>
      <c r="AX9" s="98"/>
      <c r="AY9" s="98"/>
      <c r="AZ9" s="98"/>
      <c r="BA9" s="98"/>
      <c r="BB9" s="99"/>
      <c r="BC9" s="115" t="str">
        <f t="shared" ref="BC9" si="4">TEXT(BF13,"MMMM JJ")</f>
        <v>November 17</v>
      </c>
      <c r="BD9" s="98"/>
      <c r="BE9" s="98"/>
      <c r="BF9" s="98"/>
      <c r="BG9" s="98"/>
      <c r="BH9" s="98"/>
      <c r="BI9" s="99"/>
      <c r="BJ9" s="115" t="str">
        <f t="shared" ref="BJ9" si="5">TEXT(BM13,"MMMM JJ")</f>
        <v>November 17</v>
      </c>
      <c r="BK9" s="98"/>
      <c r="BL9" s="98"/>
      <c r="BM9" s="98"/>
      <c r="BN9" s="98"/>
      <c r="BO9" s="98"/>
      <c r="BP9" s="99"/>
      <c r="BQ9" s="115" t="str">
        <f t="shared" ref="BQ9" si="6">TEXT(BT13,"MMMM JJ")</f>
        <v>November 17</v>
      </c>
      <c r="BR9" s="98"/>
      <c r="BS9" s="98"/>
      <c r="BT9" s="98"/>
      <c r="BU9" s="98"/>
      <c r="BV9" s="98"/>
      <c r="BW9" s="99"/>
      <c r="BX9" s="115" t="str">
        <f t="shared" ref="BX9" si="7">TEXT(CA13,"MMMM JJ")</f>
        <v>November 17</v>
      </c>
      <c r="BY9" s="98"/>
      <c r="BZ9" s="98"/>
      <c r="CA9" s="98"/>
      <c r="CB9" s="98"/>
      <c r="CC9" s="98"/>
      <c r="CD9" s="99"/>
      <c r="CE9" s="115" t="str">
        <f t="shared" ref="CE9" si="8">TEXT(CH13,"MMMM JJ")</f>
        <v>November 17</v>
      </c>
      <c r="CF9" s="98"/>
      <c r="CG9" s="98"/>
      <c r="CH9" s="98"/>
      <c r="CI9" s="98"/>
      <c r="CJ9" s="98"/>
      <c r="CK9" s="99"/>
      <c r="CL9" s="115" t="str">
        <f t="shared" ref="CL9" si="9">TEXT(CO13,"MMMM JJ")</f>
        <v>Dezember 17</v>
      </c>
      <c r="CM9" s="98"/>
      <c r="CN9" s="98"/>
      <c r="CO9" s="98"/>
      <c r="CP9" s="98"/>
      <c r="CQ9" s="98"/>
      <c r="CR9" s="99"/>
      <c r="CS9" s="115" t="str">
        <f t="shared" ref="CS9" si="10">TEXT(CV13,"MMMM JJ")</f>
        <v>Dezember 17</v>
      </c>
      <c r="CT9" s="98"/>
      <c r="CU9" s="98"/>
      <c r="CV9" s="98"/>
      <c r="CW9" s="98"/>
      <c r="CX9" s="98"/>
      <c r="CY9" s="99"/>
      <c r="CZ9" s="115" t="str">
        <f t="shared" ref="CZ9" si="11">TEXT(DC13,"MMMM JJ")</f>
        <v>Dezember 17</v>
      </c>
      <c r="DA9" s="98"/>
      <c r="DB9" s="98"/>
      <c r="DC9" s="98"/>
      <c r="DD9" s="98"/>
      <c r="DE9" s="98"/>
      <c r="DF9" s="99"/>
      <c r="DG9" s="115" t="str">
        <f t="shared" ref="DG9" si="12">TEXT(DJ13,"MMMM JJ")</f>
        <v>Dezember 17</v>
      </c>
      <c r="DH9" s="98"/>
      <c r="DI9" s="98"/>
      <c r="DJ9" s="98"/>
      <c r="DK9" s="98"/>
      <c r="DL9" s="98"/>
      <c r="DM9" s="99"/>
      <c r="DN9" s="115" t="str">
        <f t="shared" ref="DN9" si="13">TEXT(DQ13,"MMMM JJ")</f>
        <v>Januar 18</v>
      </c>
      <c r="DO9" s="98"/>
      <c r="DP9" s="98"/>
      <c r="DQ9" s="98"/>
      <c r="DR9" s="98"/>
      <c r="DS9" s="98"/>
      <c r="DT9" s="99"/>
      <c r="DU9" s="115" t="str">
        <f t="shared" ref="DU9" si="14">TEXT(DX13,"MMMM JJ")</f>
        <v>Januar 18</v>
      </c>
      <c r="DV9" s="98"/>
      <c r="DW9" s="98"/>
      <c r="DX9" s="98"/>
      <c r="DY9" s="98"/>
      <c r="DZ9" s="98"/>
      <c r="EA9" s="99"/>
      <c r="EB9" s="115" t="str">
        <f t="shared" ref="EB9" si="15">TEXT(EE13,"MMMM JJ")</f>
        <v>Januar 18</v>
      </c>
      <c r="EC9" s="98"/>
      <c r="ED9" s="98"/>
      <c r="EE9" s="98"/>
      <c r="EF9" s="98"/>
      <c r="EG9" s="98"/>
      <c r="EH9" s="99"/>
      <c r="EI9" s="115" t="str">
        <f t="shared" ref="EI9" si="16">TEXT(EL13,"MMMM JJ")</f>
        <v>Januar 18</v>
      </c>
      <c r="EJ9" s="98"/>
      <c r="EK9" s="98"/>
      <c r="EL9" s="98"/>
      <c r="EM9" s="98"/>
      <c r="EN9" s="98"/>
      <c r="EO9" s="99"/>
      <c r="EP9" s="115" t="str">
        <f t="shared" ref="EP9" si="17">TEXT(ES13,"MMMM JJ")</f>
        <v>Februar 18</v>
      </c>
      <c r="EQ9" s="98"/>
      <c r="ER9" s="98"/>
      <c r="ES9" s="98"/>
      <c r="ET9" s="98"/>
      <c r="EU9" s="98"/>
      <c r="EV9" s="99"/>
      <c r="EW9" s="115" t="str">
        <f t="shared" ref="EW9" si="18">TEXT(EZ13,"MMMM JJ")</f>
        <v>Februar 18</v>
      </c>
      <c r="EX9" s="98"/>
      <c r="EY9" s="98"/>
      <c r="EZ9" s="98"/>
      <c r="FA9" s="98"/>
      <c r="FB9" s="98"/>
      <c r="FC9" s="99"/>
      <c r="FD9" s="115" t="str">
        <f t="shared" ref="FD9" si="19">TEXT(FG13,"MMMM JJ")</f>
        <v>Februar 18</v>
      </c>
      <c r="FE9" s="98"/>
      <c r="FF9" s="98"/>
      <c r="FG9" s="98"/>
      <c r="FH9" s="98"/>
      <c r="FI9" s="98"/>
      <c r="FJ9" s="99"/>
      <c r="FK9" s="97" t="str">
        <f t="shared" ref="FK9" si="20">TEXT(FN13,"MMMM JJ")</f>
        <v>Februar 18</v>
      </c>
      <c r="FL9" s="98"/>
      <c r="FM9" s="98"/>
      <c r="FN9" s="98"/>
      <c r="FO9" s="98"/>
      <c r="FP9" s="98"/>
      <c r="FQ9" s="99"/>
      <c r="FR9" s="97" t="str">
        <f t="shared" ref="FR9" si="21">TEXT(FU13,"MMMM JJ")</f>
        <v>März 18</v>
      </c>
      <c r="FS9" s="98"/>
      <c r="FT9" s="98"/>
      <c r="FU9" s="98"/>
      <c r="FV9" s="98"/>
      <c r="FW9" s="98"/>
      <c r="FX9" s="99"/>
      <c r="FY9" s="97" t="str">
        <f t="shared" ref="FY9" si="22">TEXT(GB13,"MMMM JJ")</f>
        <v>März 18</v>
      </c>
      <c r="FZ9" s="98"/>
      <c r="GA9" s="98"/>
      <c r="GB9" s="98"/>
      <c r="GC9" s="98"/>
      <c r="GD9" s="98"/>
      <c r="GE9" s="99"/>
      <c r="GF9" s="97" t="str">
        <f t="shared" ref="GF9" si="23">TEXT(GI13,"MMMM JJ")</f>
        <v>März 18</v>
      </c>
      <c r="GG9" s="98"/>
      <c r="GH9" s="98"/>
      <c r="GI9" s="98"/>
      <c r="GJ9" s="98"/>
      <c r="GK9" s="98"/>
      <c r="GL9" s="99"/>
      <c r="GM9" s="97" t="str">
        <f t="shared" ref="GM9" si="24">TEXT(GP13,"MMMM JJ")</f>
        <v>März 18</v>
      </c>
      <c r="GN9" s="98"/>
      <c r="GO9" s="98"/>
      <c r="GP9" s="98"/>
      <c r="GQ9" s="98"/>
      <c r="GR9" s="98"/>
      <c r="GS9" s="99"/>
      <c r="GT9" s="97" t="str">
        <f t="shared" ref="GT9" si="25">TEXT(GW13,"MMMM JJ")</f>
        <v>März 18</v>
      </c>
      <c r="GU9" s="98"/>
      <c r="GV9" s="98"/>
      <c r="GW9" s="98"/>
      <c r="GX9" s="98"/>
      <c r="GY9" s="98"/>
      <c r="GZ9" s="99"/>
      <c r="HA9" s="97" t="str">
        <f t="shared" ref="HA9" si="26">TEXT(HD13,"MMMM JJ")</f>
        <v>April 18</v>
      </c>
      <c r="HB9" s="98"/>
      <c r="HC9" s="98"/>
      <c r="HD9" s="98"/>
      <c r="HE9" s="98"/>
      <c r="HF9" s="98"/>
      <c r="HG9" s="99"/>
      <c r="HH9" s="97" t="str">
        <f t="shared" ref="HH9" si="27">TEXT(HK13,"MMMM JJ")</f>
        <v>April 18</v>
      </c>
      <c r="HI9" s="98"/>
      <c r="HJ9" s="98"/>
      <c r="HK9" s="98"/>
      <c r="HL9" s="98"/>
      <c r="HM9" s="98"/>
      <c r="HN9" s="99"/>
      <c r="HO9" s="97" t="str">
        <f t="shared" ref="HO9" si="28">TEXT(HR13,"MMMM JJ")</f>
        <v>April 18</v>
      </c>
      <c r="HP9" s="98"/>
      <c r="HQ9" s="98"/>
      <c r="HR9" s="98"/>
      <c r="HS9" s="98"/>
      <c r="HT9" s="98"/>
      <c r="HU9" s="99"/>
      <c r="HV9" s="97" t="str">
        <f t="shared" ref="HV9" si="29">TEXT(HY13,"MMMM JJ")</f>
        <v>April 18</v>
      </c>
      <c r="HW9" s="98"/>
      <c r="HX9" s="98"/>
      <c r="HY9" s="98"/>
      <c r="HZ9" s="98"/>
      <c r="IA9" s="98"/>
      <c r="IB9" s="99"/>
      <c r="IC9" s="97" t="str">
        <f t="shared" ref="IC9" si="30">TEXT(IF13,"MMMM JJ")</f>
        <v>Mai 18</v>
      </c>
      <c r="ID9" s="98"/>
      <c r="IE9" s="98"/>
      <c r="IF9" s="98"/>
      <c r="IG9" s="98"/>
      <c r="IH9" s="98"/>
      <c r="II9" s="99"/>
      <c r="IJ9" s="97" t="str">
        <f t="shared" ref="IJ9" si="31">TEXT(IM13,"MMMM JJ")</f>
        <v>Mai 18</v>
      </c>
      <c r="IK9" s="98"/>
      <c r="IL9" s="98"/>
      <c r="IM9" s="98"/>
      <c r="IN9" s="98"/>
      <c r="IO9" s="98"/>
      <c r="IP9" s="99"/>
      <c r="IQ9" s="97" t="str">
        <f t="shared" ref="IQ9" si="32">TEXT(IT13,"MMMM JJ")</f>
        <v>Mai 18</v>
      </c>
      <c r="IR9" s="98"/>
      <c r="IS9" s="98"/>
      <c r="IT9" s="98"/>
      <c r="IU9" s="98"/>
      <c r="IV9" s="98"/>
      <c r="IW9" s="99"/>
      <c r="IX9" s="97" t="str">
        <f t="shared" ref="IX9" si="33">TEXT(JA13,"MMMM JJ")</f>
        <v>Mai 18</v>
      </c>
      <c r="IY9" s="98"/>
      <c r="IZ9" s="98"/>
      <c r="JA9" s="98"/>
      <c r="JB9" s="98"/>
      <c r="JC9" s="98"/>
      <c r="JD9" s="99"/>
      <c r="JE9" s="97" t="str">
        <f t="shared" ref="JE9" si="34">TEXT(JH13,"MMMM JJ")</f>
        <v>Mai 18</v>
      </c>
      <c r="JF9" s="98"/>
      <c r="JG9" s="98"/>
      <c r="JH9" s="98"/>
      <c r="JI9" s="98"/>
      <c r="JJ9" s="98"/>
      <c r="JK9" s="99"/>
      <c r="JL9" s="97" t="str">
        <f t="shared" ref="JL9" si="35">TEXT(JO13,"MMMM JJ")</f>
        <v>Juni 18</v>
      </c>
      <c r="JM9" s="98"/>
      <c r="JN9" s="98"/>
      <c r="JO9" s="98"/>
      <c r="JP9" s="98"/>
      <c r="JQ9" s="98"/>
      <c r="JR9" s="99"/>
      <c r="JS9" s="97" t="str">
        <f t="shared" ref="JS9" si="36">TEXT(JV13,"MMMM JJ")</f>
        <v>Juni 18</v>
      </c>
      <c r="JT9" s="98"/>
      <c r="JU9" s="98"/>
      <c r="JV9" s="98"/>
      <c r="JW9" s="98"/>
      <c r="JX9" s="98"/>
      <c r="JY9" s="99"/>
      <c r="JZ9" s="97" t="str">
        <f t="shared" ref="JZ9" si="37">TEXT(KC13,"MMMM JJ")</f>
        <v>Juni 18</v>
      </c>
      <c r="KA9" s="98"/>
      <c r="KB9" s="98"/>
      <c r="KC9" s="98"/>
      <c r="KD9" s="98"/>
      <c r="KE9" s="98"/>
      <c r="KF9" s="99"/>
      <c r="KG9" s="97" t="str">
        <f t="shared" ref="KG9" si="38">TEXT(KJ13,"MMMM JJ")</f>
        <v>Juni 18</v>
      </c>
      <c r="KH9" s="98"/>
      <c r="KI9" s="98"/>
      <c r="KJ9" s="98"/>
      <c r="KK9" s="98"/>
      <c r="KL9" s="98"/>
      <c r="KM9" s="99"/>
      <c r="KN9" s="97" t="str">
        <f t="shared" ref="KN9" si="39">TEXT(KQ13,"MMMM JJ")</f>
        <v>Juli 18</v>
      </c>
      <c r="KO9" s="98"/>
      <c r="KP9" s="98"/>
      <c r="KQ9" s="98"/>
      <c r="KR9" s="98"/>
      <c r="KS9" s="98"/>
      <c r="KT9" s="99"/>
      <c r="KU9" s="97" t="str">
        <f t="shared" ref="KU9" si="40">TEXT(KX13,"MMMM JJ")</f>
        <v>Juli 18</v>
      </c>
      <c r="KV9" s="98"/>
      <c r="KW9" s="98"/>
      <c r="KX9" s="98"/>
      <c r="KY9" s="98"/>
      <c r="KZ9" s="98"/>
      <c r="LA9" s="99"/>
      <c r="LB9" s="97" t="str">
        <f t="shared" ref="LB9" si="41">TEXT(LE13,"MMMM JJ")</f>
        <v>Juli 18</v>
      </c>
      <c r="LC9" s="98"/>
      <c r="LD9" s="98"/>
      <c r="LE9" s="98"/>
      <c r="LF9" s="98"/>
      <c r="LG9" s="98"/>
      <c r="LH9" s="99"/>
      <c r="LI9" s="97" t="str">
        <f t="shared" ref="LI9" si="42">TEXT(LL13,"MMMM JJ")</f>
        <v>Juli 18</v>
      </c>
      <c r="LJ9" s="98"/>
      <c r="LK9" s="98"/>
      <c r="LL9" s="98"/>
      <c r="LM9" s="98"/>
      <c r="LN9" s="98"/>
      <c r="LO9" s="99"/>
      <c r="LP9" s="97" t="str">
        <f t="shared" ref="LP9" si="43">TEXT(LS13,"MMMM JJ")</f>
        <v>August 18</v>
      </c>
      <c r="LQ9" s="98"/>
      <c r="LR9" s="98"/>
      <c r="LS9" s="98"/>
      <c r="LT9" s="98"/>
      <c r="LU9" s="98"/>
      <c r="LV9" s="99"/>
      <c r="LW9" s="97" t="str">
        <f t="shared" ref="LW9" si="44">TEXT(LZ13,"MMMM JJ")</f>
        <v>August 18</v>
      </c>
      <c r="LX9" s="98"/>
      <c r="LY9" s="98"/>
      <c r="LZ9" s="98"/>
      <c r="MA9" s="98"/>
      <c r="MB9" s="98"/>
      <c r="MC9" s="99"/>
      <c r="MD9" s="97" t="str">
        <f t="shared" ref="MD9" si="45">TEXT(MG13,"MMMM JJ")</f>
        <v>August 18</v>
      </c>
      <c r="ME9" s="98"/>
      <c r="MF9" s="98"/>
      <c r="MG9" s="98"/>
      <c r="MH9" s="98"/>
      <c r="MI9" s="98"/>
      <c r="MJ9" s="99"/>
      <c r="MK9" s="97" t="str">
        <f t="shared" ref="MK9" si="46">TEXT(MN13,"MMMM JJ")</f>
        <v>August 18</v>
      </c>
      <c r="ML9" s="98"/>
      <c r="MM9" s="98"/>
      <c r="MN9" s="98"/>
      <c r="MO9" s="98"/>
      <c r="MP9" s="98"/>
      <c r="MQ9" s="99"/>
      <c r="MR9" s="97" t="str">
        <f t="shared" ref="MR9" si="47">TEXT(MU13,"MMMM JJ")</f>
        <v>August 18</v>
      </c>
      <c r="MS9" s="98"/>
      <c r="MT9" s="98"/>
      <c r="MU9" s="98"/>
      <c r="MV9" s="98"/>
      <c r="MW9" s="98"/>
      <c r="MX9" s="99"/>
      <c r="MY9" s="97" t="str">
        <f t="shared" ref="MY9" si="48">TEXT(NB13,"MMMM JJ")</f>
        <v>September 18</v>
      </c>
      <c r="MZ9" s="98"/>
      <c r="NA9" s="98"/>
      <c r="NB9" s="98"/>
      <c r="NC9" s="98"/>
      <c r="ND9" s="98"/>
      <c r="NE9" s="99"/>
      <c r="NF9" s="97" t="str">
        <f t="shared" ref="NF9" si="49">TEXT(NI13,"MMMM JJ")</f>
        <v>September 18</v>
      </c>
      <c r="NG9" s="98"/>
      <c r="NH9" s="98"/>
      <c r="NI9" s="98"/>
      <c r="NJ9" s="98"/>
      <c r="NK9" s="98"/>
      <c r="NL9" s="99"/>
      <c r="NM9" s="97" t="str">
        <f t="shared" ref="NM9" si="50">TEXT(NP13,"MMMM JJ")</f>
        <v>September 18</v>
      </c>
      <c r="NN9" s="98"/>
      <c r="NO9" s="98"/>
      <c r="NP9" s="98"/>
      <c r="NQ9" s="98"/>
      <c r="NR9" s="98"/>
      <c r="NS9" s="99"/>
      <c r="NT9" s="97" t="str">
        <f t="shared" ref="NT9" si="51">TEXT(NW13,"MMMM JJ")</f>
        <v>September 18</v>
      </c>
      <c r="NU9" s="98"/>
      <c r="NV9" s="98"/>
      <c r="NW9" s="98"/>
      <c r="NX9" s="98"/>
      <c r="NY9" s="98"/>
      <c r="NZ9" s="99"/>
      <c r="OA9" s="97" t="str">
        <f t="shared" ref="OA9" si="52">TEXT(OD13,"MMMM JJ")</f>
        <v>Oktober 18</v>
      </c>
      <c r="OB9" s="98"/>
      <c r="OC9" s="98"/>
      <c r="OD9" s="98"/>
      <c r="OE9" s="98"/>
      <c r="OF9" s="98"/>
      <c r="OG9" s="99"/>
      <c r="OH9" s="97" t="str">
        <f t="shared" ref="OH9" si="53">TEXT(OK13,"MMMM JJ")</f>
        <v>Oktober 18</v>
      </c>
      <c r="OI9" s="98"/>
      <c r="OJ9" s="98"/>
      <c r="OK9" s="98"/>
      <c r="OL9" s="98"/>
      <c r="OM9" s="98"/>
      <c r="ON9" s="99"/>
      <c r="OO9" s="97" t="str">
        <f t="shared" ref="OO9" si="54">TEXT(OR13,"MMMM JJ")</f>
        <v>Oktober 18</v>
      </c>
      <c r="OP9" s="98"/>
      <c r="OQ9" s="98"/>
      <c r="OR9" s="98"/>
      <c r="OS9" s="98"/>
      <c r="OT9" s="98"/>
      <c r="OU9" s="99"/>
      <c r="OV9" s="97" t="str">
        <f t="shared" ref="OV9" si="55">TEXT(OY13,"MMMM JJ")</f>
        <v>Oktober 18</v>
      </c>
      <c r="OW9" s="98"/>
      <c r="OX9" s="98"/>
      <c r="OY9" s="98"/>
      <c r="OZ9" s="98"/>
      <c r="PA9" s="98"/>
      <c r="PB9" s="99"/>
    </row>
    <row r="10" spans="2:418" ht="15" customHeight="1" x14ac:dyDescent="0.4">
      <c r="B10" s="130"/>
      <c r="C10" s="130"/>
      <c r="D10" s="130"/>
      <c r="F10" s="25"/>
      <c r="G10" s="26" t="s">
        <v>8</v>
      </c>
      <c r="H10" s="131">
        <v>42996</v>
      </c>
      <c r="I10" s="131"/>
      <c r="J10" s="27"/>
      <c r="L10" s="28" t="s">
        <v>1</v>
      </c>
      <c r="M10" s="132">
        <f>WEEKNUM(P13,21)</f>
        <v>38</v>
      </c>
      <c r="N10" s="132"/>
      <c r="O10" s="132"/>
      <c r="P10" s="132"/>
      <c r="Q10" s="132"/>
      <c r="R10" s="132"/>
      <c r="S10" s="132"/>
      <c r="T10" s="110">
        <f>WEEKNUM(W13,21)</f>
        <v>39</v>
      </c>
      <c r="U10" s="111"/>
      <c r="V10" s="111"/>
      <c r="W10" s="111"/>
      <c r="X10" s="111"/>
      <c r="Y10" s="111"/>
      <c r="Z10" s="112"/>
      <c r="AA10" s="133">
        <f>WEEKNUM(AD13,21)</f>
        <v>40</v>
      </c>
      <c r="AB10" s="133"/>
      <c r="AC10" s="133"/>
      <c r="AD10" s="133"/>
      <c r="AE10" s="133"/>
      <c r="AF10" s="133"/>
      <c r="AG10" s="133"/>
      <c r="AH10" s="110">
        <f>WEEKNUM(AK13,21)</f>
        <v>41</v>
      </c>
      <c r="AI10" s="111"/>
      <c r="AJ10" s="111"/>
      <c r="AK10" s="111"/>
      <c r="AL10" s="111"/>
      <c r="AM10" s="111"/>
      <c r="AN10" s="112"/>
      <c r="AO10" s="110">
        <f>WEEKNUM(AR13,21)</f>
        <v>42</v>
      </c>
      <c r="AP10" s="111"/>
      <c r="AQ10" s="111"/>
      <c r="AR10" s="111"/>
      <c r="AS10" s="111"/>
      <c r="AT10" s="111"/>
      <c r="AU10" s="112"/>
      <c r="AV10" s="110">
        <f>WEEKNUM(AY13,21)</f>
        <v>43</v>
      </c>
      <c r="AW10" s="111"/>
      <c r="AX10" s="111"/>
      <c r="AY10" s="111"/>
      <c r="AZ10" s="111"/>
      <c r="BA10" s="111"/>
      <c r="BB10" s="112"/>
      <c r="BC10" s="110">
        <f>WEEKNUM(BF13,21)</f>
        <v>44</v>
      </c>
      <c r="BD10" s="111"/>
      <c r="BE10" s="111"/>
      <c r="BF10" s="111"/>
      <c r="BG10" s="111"/>
      <c r="BH10" s="111"/>
      <c r="BI10" s="112"/>
      <c r="BJ10" s="110">
        <f>WEEKNUM(BM13,21)</f>
        <v>45</v>
      </c>
      <c r="BK10" s="111"/>
      <c r="BL10" s="111"/>
      <c r="BM10" s="111"/>
      <c r="BN10" s="111"/>
      <c r="BO10" s="111"/>
      <c r="BP10" s="112"/>
      <c r="BQ10" s="110">
        <f>WEEKNUM(BT13,21)</f>
        <v>46</v>
      </c>
      <c r="BR10" s="111"/>
      <c r="BS10" s="111"/>
      <c r="BT10" s="111"/>
      <c r="BU10" s="111"/>
      <c r="BV10" s="111"/>
      <c r="BW10" s="112"/>
      <c r="BX10" s="110">
        <f>WEEKNUM(CA13,21)</f>
        <v>47</v>
      </c>
      <c r="BY10" s="111"/>
      <c r="BZ10" s="111"/>
      <c r="CA10" s="111"/>
      <c r="CB10" s="111"/>
      <c r="CC10" s="111"/>
      <c r="CD10" s="112"/>
      <c r="CE10" s="110">
        <f>WEEKNUM(CH13,21)</f>
        <v>48</v>
      </c>
      <c r="CF10" s="111"/>
      <c r="CG10" s="111"/>
      <c r="CH10" s="111"/>
      <c r="CI10" s="111"/>
      <c r="CJ10" s="111"/>
      <c r="CK10" s="112"/>
      <c r="CL10" s="110">
        <f>WEEKNUM(CO13,21)</f>
        <v>49</v>
      </c>
      <c r="CM10" s="111"/>
      <c r="CN10" s="111"/>
      <c r="CO10" s="111"/>
      <c r="CP10" s="111"/>
      <c r="CQ10" s="111"/>
      <c r="CR10" s="112"/>
      <c r="CS10" s="110">
        <f>WEEKNUM(CV13,21)</f>
        <v>50</v>
      </c>
      <c r="CT10" s="111"/>
      <c r="CU10" s="111"/>
      <c r="CV10" s="111"/>
      <c r="CW10" s="111"/>
      <c r="CX10" s="111"/>
      <c r="CY10" s="112"/>
      <c r="CZ10" s="110">
        <f>WEEKNUM(DC13,21)</f>
        <v>51</v>
      </c>
      <c r="DA10" s="111"/>
      <c r="DB10" s="111"/>
      <c r="DC10" s="111"/>
      <c r="DD10" s="111"/>
      <c r="DE10" s="111"/>
      <c r="DF10" s="112"/>
      <c r="DG10" s="110">
        <f>WEEKNUM(DJ13,21)</f>
        <v>52</v>
      </c>
      <c r="DH10" s="111"/>
      <c r="DI10" s="111"/>
      <c r="DJ10" s="111"/>
      <c r="DK10" s="111"/>
      <c r="DL10" s="111"/>
      <c r="DM10" s="112"/>
      <c r="DN10" s="110">
        <f>WEEKNUM(DQ13,21)</f>
        <v>1</v>
      </c>
      <c r="DO10" s="111"/>
      <c r="DP10" s="111"/>
      <c r="DQ10" s="111"/>
      <c r="DR10" s="111"/>
      <c r="DS10" s="111"/>
      <c r="DT10" s="112"/>
      <c r="DU10" s="110">
        <f>WEEKNUM(DX13,21)</f>
        <v>2</v>
      </c>
      <c r="DV10" s="111"/>
      <c r="DW10" s="111"/>
      <c r="DX10" s="111"/>
      <c r="DY10" s="111"/>
      <c r="DZ10" s="111"/>
      <c r="EA10" s="112"/>
      <c r="EB10" s="110">
        <f>WEEKNUM(EE13,21)</f>
        <v>3</v>
      </c>
      <c r="EC10" s="111"/>
      <c r="ED10" s="111"/>
      <c r="EE10" s="111"/>
      <c r="EF10" s="111"/>
      <c r="EG10" s="111"/>
      <c r="EH10" s="112"/>
      <c r="EI10" s="110">
        <f>WEEKNUM(EL13,21)</f>
        <v>4</v>
      </c>
      <c r="EJ10" s="111"/>
      <c r="EK10" s="111"/>
      <c r="EL10" s="111"/>
      <c r="EM10" s="111"/>
      <c r="EN10" s="111"/>
      <c r="EO10" s="112"/>
      <c r="EP10" s="110">
        <f>WEEKNUM(ES13,21)</f>
        <v>5</v>
      </c>
      <c r="EQ10" s="111"/>
      <c r="ER10" s="111"/>
      <c r="ES10" s="111"/>
      <c r="ET10" s="111"/>
      <c r="EU10" s="111"/>
      <c r="EV10" s="112"/>
      <c r="EW10" s="110">
        <f>WEEKNUM(EZ13,21)</f>
        <v>6</v>
      </c>
      <c r="EX10" s="111"/>
      <c r="EY10" s="111"/>
      <c r="EZ10" s="111"/>
      <c r="FA10" s="111"/>
      <c r="FB10" s="111"/>
      <c r="FC10" s="112"/>
      <c r="FD10" s="110">
        <f>WEEKNUM(FG13,21)</f>
        <v>7</v>
      </c>
      <c r="FE10" s="111"/>
      <c r="FF10" s="111"/>
      <c r="FG10" s="111"/>
      <c r="FH10" s="111"/>
      <c r="FI10" s="111"/>
      <c r="FJ10" s="112"/>
      <c r="FK10" s="110">
        <f>WEEKNUM(FN13,21)</f>
        <v>8</v>
      </c>
      <c r="FL10" s="111"/>
      <c r="FM10" s="111"/>
      <c r="FN10" s="111"/>
      <c r="FO10" s="111"/>
      <c r="FP10" s="111"/>
      <c r="FQ10" s="112"/>
      <c r="FR10" s="110">
        <f>WEEKNUM(FU13,21)</f>
        <v>9</v>
      </c>
      <c r="FS10" s="111"/>
      <c r="FT10" s="111"/>
      <c r="FU10" s="111"/>
      <c r="FV10" s="111"/>
      <c r="FW10" s="111"/>
      <c r="FX10" s="112"/>
      <c r="FY10" s="110">
        <f>WEEKNUM(GB13,21)</f>
        <v>10</v>
      </c>
      <c r="FZ10" s="111"/>
      <c r="GA10" s="111"/>
      <c r="GB10" s="111"/>
      <c r="GC10" s="111"/>
      <c r="GD10" s="111"/>
      <c r="GE10" s="112"/>
      <c r="GF10" s="110">
        <f>WEEKNUM(GI13,21)</f>
        <v>11</v>
      </c>
      <c r="GG10" s="111"/>
      <c r="GH10" s="111"/>
      <c r="GI10" s="111"/>
      <c r="GJ10" s="111"/>
      <c r="GK10" s="111"/>
      <c r="GL10" s="112"/>
      <c r="GM10" s="110">
        <f>WEEKNUM(GP13,21)</f>
        <v>12</v>
      </c>
      <c r="GN10" s="111"/>
      <c r="GO10" s="111"/>
      <c r="GP10" s="111"/>
      <c r="GQ10" s="111"/>
      <c r="GR10" s="111"/>
      <c r="GS10" s="112"/>
      <c r="GT10" s="110">
        <f>WEEKNUM(GW13,21)</f>
        <v>13</v>
      </c>
      <c r="GU10" s="111"/>
      <c r="GV10" s="111"/>
      <c r="GW10" s="111"/>
      <c r="GX10" s="111"/>
      <c r="GY10" s="111"/>
      <c r="GZ10" s="112"/>
      <c r="HA10" s="110">
        <f>WEEKNUM(HD13,21)</f>
        <v>14</v>
      </c>
      <c r="HB10" s="111"/>
      <c r="HC10" s="111"/>
      <c r="HD10" s="111"/>
      <c r="HE10" s="111"/>
      <c r="HF10" s="111"/>
      <c r="HG10" s="112"/>
      <c r="HH10" s="110">
        <f>WEEKNUM(HK13,21)</f>
        <v>15</v>
      </c>
      <c r="HI10" s="111"/>
      <c r="HJ10" s="111"/>
      <c r="HK10" s="111"/>
      <c r="HL10" s="111"/>
      <c r="HM10" s="111"/>
      <c r="HN10" s="112"/>
      <c r="HO10" s="110">
        <f>WEEKNUM(HR13,21)</f>
        <v>16</v>
      </c>
      <c r="HP10" s="111"/>
      <c r="HQ10" s="111"/>
      <c r="HR10" s="111"/>
      <c r="HS10" s="111"/>
      <c r="HT10" s="111"/>
      <c r="HU10" s="112"/>
      <c r="HV10" s="110">
        <f t="shared" ref="HV10" si="56">WEEKNUM(HY13,21)</f>
        <v>17</v>
      </c>
      <c r="HW10" s="111"/>
      <c r="HX10" s="111"/>
      <c r="HY10" s="111"/>
      <c r="HZ10" s="111"/>
      <c r="IA10" s="111"/>
      <c r="IB10" s="112"/>
      <c r="IC10" s="110">
        <f t="shared" ref="IC10" si="57">WEEKNUM(IF13,21)</f>
        <v>18</v>
      </c>
      <c r="ID10" s="111"/>
      <c r="IE10" s="111"/>
      <c r="IF10" s="111"/>
      <c r="IG10" s="111"/>
      <c r="IH10" s="111"/>
      <c r="II10" s="112"/>
      <c r="IJ10" s="110">
        <f t="shared" ref="IJ10" si="58">WEEKNUM(IM13,21)</f>
        <v>19</v>
      </c>
      <c r="IK10" s="111"/>
      <c r="IL10" s="111"/>
      <c r="IM10" s="111"/>
      <c r="IN10" s="111"/>
      <c r="IO10" s="111"/>
      <c r="IP10" s="112"/>
      <c r="IQ10" s="110">
        <f t="shared" ref="IQ10" si="59">WEEKNUM(IT13,21)</f>
        <v>20</v>
      </c>
      <c r="IR10" s="111"/>
      <c r="IS10" s="111"/>
      <c r="IT10" s="111"/>
      <c r="IU10" s="111"/>
      <c r="IV10" s="111"/>
      <c r="IW10" s="112"/>
      <c r="IX10" s="110">
        <f t="shared" ref="IX10" si="60">WEEKNUM(JA13,21)</f>
        <v>21</v>
      </c>
      <c r="IY10" s="111"/>
      <c r="IZ10" s="111"/>
      <c r="JA10" s="111"/>
      <c r="JB10" s="111"/>
      <c r="JC10" s="111"/>
      <c r="JD10" s="112"/>
      <c r="JE10" s="110">
        <f t="shared" ref="JE10" si="61">WEEKNUM(JH13,21)</f>
        <v>22</v>
      </c>
      <c r="JF10" s="111"/>
      <c r="JG10" s="111"/>
      <c r="JH10" s="111"/>
      <c r="JI10" s="111"/>
      <c r="JJ10" s="111"/>
      <c r="JK10" s="112"/>
      <c r="JL10" s="110">
        <f t="shared" ref="JL10" si="62">WEEKNUM(JO13,21)</f>
        <v>23</v>
      </c>
      <c r="JM10" s="111"/>
      <c r="JN10" s="111"/>
      <c r="JO10" s="111"/>
      <c r="JP10" s="111"/>
      <c r="JQ10" s="111"/>
      <c r="JR10" s="112"/>
      <c r="JS10" s="110">
        <f t="shared" ref="JS10" si="63">WEEKNUM(JV13,21)</f>
        <v>24</v>
      </c>
      <c r="JT10" s="111"/>
      <c r="JU10" s="111"/>
      <c r="JV10" s="111"/>
      <c r="JW10" s="111"/>
      <c r="JX10" s="111"/>
      <c r="JY10" s="112"/>
      <c r="JZ10" s="110">
        <f t="shared" ref="JZ10" si="64">WEEKNUM(KC13,21)</f>
        <v>25</v>
      </c>
      <c r="KA10" s="111"/>
      <c r="KB10" s="111"/>
      <c r="KC10" s="111"/>
      <c r="KD10" s="111"/>
      <c r="KE10" s="111"/>
      <c r="KF10" s="112"/>
      <c r="KG10" s="110">
        <f t="shared" ref="KG10" si="65">WEEKNUM(KJ13,21)</f>
        <v>26</v>
      </c>
      <c r="KH10" s="111"/>
      <c r="KI10" s="111"/>
      <c r="KJ10" s="111"/>
      <c r="KK10" s="111"/>
      <c r="KL10" s="111"/>
      <c r="KM10" s="112"/>
      <c r="KN10" s="110">
        <f t="shared" ref="KN10" si="66">WEEKNUM(KQ13,21)</f>
        <v>27</v>
      </c>
      <c r="KO10" s="111"/>
      <c r="KP10" s="111"/>
      <c r="KQ10" s="111"/>
      <c r="KR10" s="111"/>
      <c r="KS10" s="111"/>
      <c r="KT10" s="112"/>
      <c r="KU10" s="110">
        <f t="shared" ref="KU10" si="67">WEEKNUM(KX13,21)</f>
        <v>28</v>
      </c>
      <c r="KV10" s="111"/>
      <c r="KW10" s="111"/>
      <c r="KX10" s="111"/>
      <c r="KY10" s="111"/>
      <c r="KZ10" s="111"/>
      <c r="LA10" s="112"/>
      <c r="LB10" s="110">
        <f t="shared" ref="LB10" si="68">WEEKNUM(LE13,21)</f>
        <v>29</v>
      </c>
      <c r="LC10" s="111"/>
      <c r="LD10" s="111"/>
      <c r="LE10" s="111"/>
      <c r="LF10" s="111"/>
      <c r="LG10" s="111"/>
      <c r="LH10" s="112"/>
      <c r="LI10" s="110">
        <f t="shared" ref="LI10" si="69">WEEKNUM(LL13,21)</f>
        <v>30</v>
      </c>
      <c r="LJ10" s="111"/>
      <c r="LK10" s="111"/>
      <c r="LL10" s="111"/>
      <c r="LM10" s="111"/>
      <c r="LN10" s="111"/>
      <c r="LO10" s="112"/>
      <c r="LP10" s="110">
        <f t="shared" ref="LP10" si="70">WEEKNUM(LS13,21)</f>
        <v>31</v>
      </c>
      <c r="LQ10" s="111"/>
      <c r="LR10" s="111"/>
      <c r="LS10" s="111"/>
      <c r="LT10" s="111"/>
      <c r="LU10" s="111"/>
      <c r="LV10" s="112"/>
      <c r="LW10" s="110">
        <f t="shared" ref="LW10" si="71">WEEKNUM(LZ13,21)</f>
        <v>32</v>
      </c>
      <c r="LX10" s="111"/>
      <c r="LY10" s="111"/>
      <c r="LZ10" s="111"/>
      <c r="MA10" s="111"/>
      <c r="MB10" s="111"/>
      <c r="MC10" s="112"/>
      <c r="MD10" s="110">
        <f t="shared" ref="MD10" si="72">WEEKNUM(MG13,21)</f>
        <v>33</v>
      </c>
      <c r="ME10" s="111"/>
      <c r="MF10" s="111"/>
      <c r="MG10" s="111"/>
      <c r="MH10" s="111"/>
      <c r="MI10" s="111"/>
      <c r="MJ10" s="112"/>
      <c r="MK10" s="110">
        <f t="shared" ref="MK10" si="73">WEEKNUM(MN13,21)</f>
        <v>34</v>
      </c>
      <c r="ML10" s="111"/>
      <c r="MM10" s="111"/>
      <c r="MN10" s="111"/>
      <c r="MO10" s="111"/>
      <c r="MP10" s="111"/>
      <c r="MQ10" s="112"/>
      <c r="MR10" s="110">
        <f t="shared" ref="MR10" si="74">WEEKNUM(MU13,21)</f>
        <v>35</v>
      </c>
      <c r="MS10" s="111"/>
      <c r="MT10" s="111"/>
      <c r="MU10" s="111"/>
      <c r="MV10" s="111"/>
      <c r="MW10" s="111"/>
      <c r="MX10" s="112"/>
      <c r="MY10" s="110">
        <f t="shared" ref="MY10" si="75">WEEKNUM(NB13,21)</f>
        <v>36</v>
      </c>
      <c r="MZ10" s="111"/>
      <c r="NA10" s="111"/>
      <c r="NB10" s="111"/>
      <c r="NC10" s="111"/>
      <c r="ND10" s="111"/>
      <c r="NE10" s="112"/>
      <c r="NF10" s="110">
        <f t="shared" ref="NF10" si="76">WEEKNUM(NI13,21)</f>
        <v>37</v>
      </c>
      <c r="NG10" s="111"/>
      <c r="NH10" s="111"/>
      <c r="NI10" s="111"/>
      <c r="NJ10" s="111"/>
      <c r="NK10" s="111"/>
      <c r="NL10" s="112"/>
      <c r="NM10" s="110">
        <f t="shared" ref="NM10" si="77">WEEKNUM(NP13,21)</f>
        <v>38</v>
      </c>
      <c r="NN10" s="111"/>
      <c r="NO10" s="111"/>
      <c r="NP10" s="111"/>
      <c r="NQ10" s="111"/>
      <c r="NR10" s="111"/>
      <c r="NS10" s="112"/>
      <c r="NT10" s="110">
        <f t="shared" ref="NT10" si="78">WEEKNUM(NW13,21)</f>
        <v>39</v>
      </c>
      <c r="NU10" s="111"/>
      <c r="NV10" s="111"/>
      <c r="NW10" s="111"/>
      <c r="NX10" s="111"/>
      <c r="NY10" s="111"/>
      <c r="NZ10" s="112"/>
      <c r="OA10" s="110">
        <f t="shared" ref="OA10" si="79">WEEKNUM(OD13,21)</f>
        <v>40</v>
      </c>
      <c r="OB10" s="111"/>
      <c r="OC10" s="111"/>
      <c r="OD10" s="111"/>
      <c r="OE10" s="111"/>
      <c r="OF10" s="111"/>
      <c r="OG10" s="112"/>
      <c r="OH10" s="110">
        <f t="shared" ref="OH10" si="80">WEEKNUM(OK13,21)</f>
        <v>41</v>
      </c>
      <c r="OI10" s="111"/>
      <c r="OJ10" s="111"/>
      <c r="OK10" s="111"/>
      <c r="OL10" s="111"/>
      <c r="OM10" s="111"/>
      <c r="ON10" s="112"/>
      <c r="OO10" s="110">
        <f t="shared" ref="OO10" si="81">WEEKNUM(OR13,21)</f>
        <v>42</v>
      </c>
      <c r="OP10" s="111"/>
      <c r="OQ10" s="111"/>
      <c r="OR10" s="111"/>
      <c r="OS10" s="111"/>
      <c r="OT10" s="111"/>
      <c r="OU10" s="112"/>
      <c r="OV10" s="110">
        <f t="shared" ref="OV10" si="82">WEEKNUM(OY13,21)</f>
        <v>43</v>
      </c>
      <c r="OW10" s="111"/>
      <c r="OX10" s="111"/>
      <c r="OY10" s="111"/>
      <c r="OZ10" s="111"/>
      <c r="PA10" s="111"/>
      <c r="PB10" s="112"/>
    </row>
    <row r="11" spans="2:418" ht="15" customHeight="1" x14ac:dyDescent="0.45">
      <c r="B11" s="29"/>
      <c r="C11" s="30"/>
      <c r="F11" s="31"/>
      <c r="G11" s="32" t="s">
        <v>18</v>
      </c>
      <c r="H11" s="136"/>
      <c r="I11" s="136"/>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37"/>
      <c r="I12" s="137"/>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3" t="s">
        <v>81</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69</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94"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94" si="98">ROW()-15+1</f>
        <v>2</v>
      </c>
      <c r="C16" s="62"/>
      <c r="D16" s="63" t="s">
        <v>56</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5"/>
      <c r="N17" s="96"/>
      <c r="O17" s="96"/>
      <c r="P17" s="96"/>
      <c r="Q17" s="96"/>
      <c r="R17" s="96"/>
      <c r="S17" s="96"/>
      <c r="T17" s="96"/>
      <c r="U17" s="96"/>
      <c r="V17" s="96"/>
      <c r="W17" s="96"/>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44</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58</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43</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45</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46</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41</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73</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29.5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55</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64</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62</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65</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54</v>
      </c>
      <c r="E30" s="75">
        <v>43010</v>
      </c>
      <c r="F30" s="73">
        <v>3</v>
      </c>
      <c r="G30" s="76">
        <f t="shared" si="101"/>
        <v>43012</v>
      </c>
      <c r="H30" s="77">
        <v>1</v>
      </c>
      <c r="I30" s="78"/>
      <c r="J30" s="78"/>
      <c r="K30" s="79">
        <v>3</v>
      </c>
      <c r="L30" s="80">
        <v>7</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66</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75</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62"/>
      <c r="D33" s="63" t="s">
        <v>71</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72</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76</v>
      </c>
      <c r="E35" s="75">
        <v>43013</v>
      </c>
      <c r="F35" s="73">
        <v>7</v>
      </c>
      <c r="G35" s="76">
        <f t="shared" si="101"/>
        <v>43019</v>
      </c>
      <c r="H35" s="77">
        <v>1</v>
      </c>
      <c r="I35" s="78"/>
      <c r="J35" s="78"/>
      <c r="K35" s="79">
        <v>2</v>
      </c>
      <c r="L35" s="80">
        <v>3</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77</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78</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63</v>
      </c>
      <c r="E38" s="75">
        <v>43021</v>
      </c>
      <c r="F38" s="73">
        <v>1</v>
      </c>
      <c r="G38" s="76">
        <f t="shared" si="101"/>
        <v>43021</v>
      </c>
      <c r="H38" s="77">
        <v>1</v>
      </c>
      <c r="I38" s="78"/>
      <c r="J38" s="78"/>
      <c r="K38" s="79">
        <v>3</v>
      </c>
      <c r="L38" s="80">
        <v>1</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49" si="103">ROW()-15+1</f>
        <v>25</v>
      </c>
      <c r="C39" s="62"/>
      <c r="D39" s="63" t="s">
        <v>74</v>
      </c>
      <c r="E39" s="64">
        <v>43019</v>
      </c>
      <c r="F39" s="62">
        <v>26</v>
      </c>
      <c r="G39" s="53">
        <f t="shared" si="97"/>
        <v>43044</v>
      </c>
      <c r="H39" s="65">
        <f>100*AVERAGE(H40:H49)%</f>
        <v>0.86000000000000021</v>
      </c>
      <c r="I39" s="66">
        <v>43044</v>
      </c>
      <c r="J39" s="66"/>
      <c r="K39" s="67">
        <v>30</v>
      </c>
      <c r="L39" s="68">
        <f>SUM(L40:L49)</f>
        <v>16.5</v>
      </c>
      <c r="M39" s="58"/>
      <c r="N39" s="59"/>
      <c r="O39" s="59"/>
      <c r="P39" s="59"/>
      <c r="Q39" s="59"/>
      <c r="R39" s="59"/>
      <c r="S39" s="59"/>
      <c r="T39" s="59"/>
      <c r="U39" s="59"/>
      <c r="V39" s="59"/>
      <c r="W39" s="59"/>
      <c r="X39" s="59"/>
      <c r="Y39" s="59"/>
      <c r="Z39" s="59"/>
      <c r="AA39" s="59"/>
      <c r="AB39" s="59"/>
      <c r="AC39" s="59"/>
      <c r="AD39" s="72"/>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99</v>
      </c>
      <c r="E40" s="75">
        <v>43019</v>
      </c>
      <c r="F40" s="73">
        <v>10</v>
      </c>
      <c r="G40" s="76">
        <f>IF(F40&lt;&gt;"",IF(H$11="x",WORKDAY(IF(WEEKDAY(E40,1)=7,E40+2,IF(WEEKDAY(E40,1)=1,E40+1,E40)),F40-1),E40+F40-1),"")</f>
        <v>43028</v>
      </c>
      <c r="H40" s="77">
        <v>1</v>
      </c>
      <c r="I40" s="78"/>
      <c r="J40" s="78"/>
      <c r="K40" s="79">
        <v>7</v>
      </c>
      <c r="L40" s="80">
        <v>4</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94" t="s">
        <v>97</v>
      </c>
      <c r="E41" s="75">
        <v>43019</v>
      </c>
      <c r="F41" s="73">
        <v>8</v>
      </c>
      <c r="G41" s="76">
        <f>IF(F41&lt;&gt;"",IF(H$11="x",WORKDAY(IF(WEEKDAY(E41,1)=7,E41+2,IF(WEEKDAY(E41,1)=1,E41+1,E41)),F41-1),E41+F41-1),"")</f>
        <v>43026</v>
      </c>
      <c r="H41" s="77">
        <v>1</v>
      </c>
      <c r="I41" s="78"/>
      <c r="J41" s="78"/>
      <c r="K41" s="79">
        <v>7</v>
      </c>
      <c r="L41" s="80">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79</v>
      </c>
      <c r="E42" s="64">
        <v>43024</v>
      </c>
      <c r="F42" s="62">
        <v>1</v>
      </c>
      <c r="G42" s="53">
        <f t="shared" ref="G42:G49"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62"/>
      <c r="D43" s="63" t="s">
        <v>98</v>
      </c>
      <c r="E43" s="64">
        <v>43026</v>
      </c>
      <c r="F43" s="62">
        <v>3</v>
      </c>
      <c r="G43" s="53">
        <f t="shared" si="104"/>
        <v>43028</v>
      </c>
      <c r="H43" s="65">
        <v>1</v>
      </c>
      <c r="I43" s="66"/>
      <c r="J43" s="66"/>
      <c r="K43" s="67">
        <v>3</v>
      </c>
      <c r="L43" s="68">
        <v>2</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95</v>
      </c>
      <c r="E44" s="75">
        <v>43026</v>
      </c>
      <c r="F44" s="73">
        <v>3</v>
      </c>
      <c r="G44" s="76">
        <f t="shared" si="104"/>
        <v>43028</v>
      </c>
      <c r="H44" s="77">
        <v>0.8</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B45" s="49">
        <f t="shared" si="103"/>
        <v>31</v>
      </c>
      <c r="C45" s="73"/>
      <c r="D45" s="74" t="s">
        <v>94</v>
      </c>
      <c r="E45" s="75">
        <v>43028</v>
      </c>
      <c r="F45" s="73">
        <v>1</v>
      </c>
      <c r="G45" s="76">
        <f t="shared" si="104"/>
        <v>43028</v>
      </c>
      <c r="H45" s="77">
        <v>1</v>
      </c>
      <c r="I45" s="78"/>
      <c r="J45" s="78"/>
      <c r="K45" s="79">
        <v>1</v>
      </c>
      <c r="L45" s="80">
        <v>1</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100</v>
      </c>
      <c r="E46" s="75">
        <v>43028</v>
      </c>
      <c r="F46" s="73">
        <v>1</v>
      </c>
      <c r="G46" s="76">
        <f t="shared" si="104"/>
        <v>43028</v>
      </c>
      <c r="H46" s="77">
        <v>0.5</v>
      </c>
      <c r="I46" s="78"/>
      <c r="J46" s="78"/>
      <c r="K46" s="79">
        <v>2</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c r="E47" s="75">
        <v>43027</v>
      </c>
      <c r="F47" s="73">
        <v>2</v>
      </c>
      <c r="G47" s="76">
        <f t="shared" si="104"/>
        <v>43028</v>
      </c>
      <c r="H47" s="77">
        <v>1</v>
      </c>
      <c r="I47" s="78"/>
      <c r="J47" s="78"/>
      <c r="K47" s="79">
        <v>2</v>
      </c>
      <c r="L47" s="80">
        <v>3</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ht="14.25" customHeight="1" x14ac:dyDescent="0.4">
      <c r="B48" s="49">
        <f t="shared" si="103"/>
        <v>34</v>
      </c>
      <c r="C48" s="73"/>
      <c r="D48" s="74" t="s">
        <v>96</v>
      </c>
      <c r="E48" s="75">
        <v>43026</v>
      </c>
      <c r="F48" s="73">
        <v>3</v>
      </c>
      <c r="G48" s="76">
        <f t="shared" si="104"/>
        <v>43028</v>
      </c>
      <c r="H48" s="77">
        <v>1</v>
      </c>
      <c r="I48" s="78"/>
      <c r="J48" s="78"/>
      <c r="K48" s="79"/>
      <c r="L48" s="80"/>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ht="14.25" customHeight="1" x14ac:dyDescent="0.4">
      <c r="B49" s="49">
        <f t="shared" si="103"/>
        <v>35</v>
      </c>
      <c r="C49" s="73"/>
      <c r="D49" s="74" t="s">
        <v>82</v>
      </c>
      <c r="E49" s="75">
        <v>43035</v>
      </c>
      <c r="F49" s="73">
        <v>1</v>
      </c>
      <c r="G49" s="76">
        <f>IF(F49&lt;&gt;"",IF(H$11="x",WORKDAY(IF(WEEKDAY(E49,1)=7,E49+2,IF(WEEKDAY(E49,1)=1,E49+1,E49)),F49-1),E49+F49-1),"")</f>
        <v>43035</v>
      </c>
      <c r="H49" s="77">
        <v>0.3</v>
      </c>
      <c r="I49" s="78"/>
      <c r="J49" s="78"/>
      <c r="K49" s="79"/>
      <c r="L49" s="80"/>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x14ac:dyDescent="0.4">
      <c r="B50" s="49">
        <f t="shared" si="98"/>
        <v>36</v>
      </c>
      <c r="C50" s="62"/>
      <c r="D50" s="63" t="s">
        <v>27</v>
      </c>
      <c r="E50" s="64">
        <v>43047</v>
      </c>
      <c r="F50" s="62">
        <v>1</v>
      </c>
      <c r="G50" s="53">
        <f t="shared" si="97"/>
        <v>43047</v>
      </c>
      <c r="H50" s="65">
        <v>0</v>
      </c>
      <c r="I50" s="66">
        <v>43047</v>
      </c>
      <c r="J50" s="66"/>
      <c r="K50" s="67">
        <v>5</v>
      </c>
      <c r="L50" s="68"/>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73"/>
      <c r="D51" s="74" t="s">
        <v>42</v>
      </c>
      <c r="E51" s="75">
        <v>43040</v>
      </c>
      <c r="F51" s="73">
        <v>7</v>
      </c>
      <c r="G51" s="76">
        <f t="shared" si="97"/>
        <v>43046</v>
      </c>
      <c r="H51" s="77">
        <v>0</v>
      </c>
      <c r="I51" s="78"/>
      <c r="J51" s="78"/>
      <c r="K51" s="79"/>
      <c r="L51" s="80"/>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62"/>
      <c r="D52" s="63" t="s">
        <v>25</v>
      </c>
      <c r="E52" s="64">
        <v>43040</v>
      </c>
      <c r="F52" s="62">
        <v>33</v>
      </c>
      <c r="G52" s="53">
        <f>IF(F52&lt;&gt;"",IF(H$11="x",WORKDAY(IF(WEEKDAY(E52,1)=7,E52+2,IF(WEEKDAY(E52,1)=1,E52+1,E52)),F52-1),E52+F52-1),"")</f>
        <v>43072</v>
      </c>
      <c r="H52" s="65">
        <f>100*AVERAGE(H59:H63)%</f>
        <v>0</v>
      </c>
      <c r="I52" s="66">
        <v>43072</v>
      </c>
      <c r="J52" s="66"/>
      <c r="K52" s="67">
        <v>50</v>
      </c>
      <c r="L52" s="68">
        <f>SUM(L53:L57)</f>
        <v>0</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73"/>
      <c r="D53" s="74" t="s">
        <v>83</v>
      </c>
      <c r="E53" s="75"/>
      <c r="F53" s="73"/>
      <c r="G53" s="76" t="str">
        <f t="shared" ref="G53:G57" si="105">IF(F53&lt;&gt;"",IF(H$11="x",WORKDAY(IF(WEEKDAY(E53,1)=7,E53+2,IF(WEEKDAY(E53,1)=1,E53+1,E53)),F53-1),E53+F53-1),"")</f>
        <v/>
      </c>
      <c r="H53" s="77">
        <v>0</v>
      </c>
      <c r="I53" s="78"/>
      <c r="J53" s="78"/>
      <c r="K53" s="79"/>
      <c r="L53" s="80"/>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ROW()-15+1</f>
        <v>40</v>
      </c>
      <c r="C54" s="73"/>
      <c r="D54" s="74" t="s">
        <v>89</v>
      </c>
      <c r="E54" s="75"/>
      <c r="F54" s="73"/>
      <c r="G54" s="76" t="str">
        <f t="shared" si="105"/>
        <v/>
      </c>
      <c r="H54" s="77">
        <v>0</v>
      </c>
      <c r="I54" s="78"/>
      <c r="J54" s="78"/>
      <c r="K54" s="79"/>
      <c r="L54" s="80"/>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ROW()-15+1</f>
        <v>41</v>
      </c>
      <c r="C55" s="73"/>
      <c r="D55" s="74" t="s">
        <v>90</v>
      </c>
      <c r="E55" s="75"/>
      <c r="F55" s="73"/>
      <c r="G55" s="76" t="str">
        <f t="shared" si="105"/>
        <v/>
      </c>
      <c r="H55" s="77">
        <v>0</v>
      </c>
      <c r="I55" s="78"/>
      <c r="J55" s="78"/>
      <c r="K55" s="79"/>
      <c r="L55" s="80"/>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73"/>
      <c r="D56" s="74" t="s">
        <v>91</v>
      </c>
      <c r="E56" s="75"/>
      <c r="F56" s="73"/>
      <c r="G56" s="76" t="str">
        <f t="shared" si="105"/>
        <v/>
      </c>
      <c r="H56" s="77">
        <v>0</v>
      </c>
      <c r="I56" s="78"/>
      <c r="J56" s="78"/>
      <c r="K56" s="79"/>
      <c r="L56" s="80"/>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3"/>
      <c r="D57" s="74" t="s">
        <v>59</v>
      </c>
      <c r="E57" s="75"/>
      <c r="F57" s="73"/>
      <c r="G57" s="76" t="str">
        <f t="shared" si="105"/>
        <v/>
      </c>
      <c r="H57" s="77">
        <v>0</v>
      </c>
      <c r="I57" s="78"/>
      <c r="J57" s="78"/>
      <c r="K57" s="79"/>
      <c r="L57" s="80"/>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62"/>
      <c r="D58" s="63" t="s">
        <v>26</v>
      </c>
      <c r="E58" s="64">
        <v>43068</v>
      </c>
      <c r="F58" s="62">
        <v>22</v>
      </c>
      <c r="G58" s="53">
        <f t="shared" si="97"/>
        <v>43089</v>
      </c>
      <c r="H58" s="65">
        <v>0</v>
      </c>
      <c r="I58" s="66">
        <v>43089</v>
      </c>
      <c r="J58" s="66"/>
      <c r="K58" s="67">
        <v>20</v>
      </c>
      <c r="L58" s="68">
        <f>SUM(L59:L63)</f>
        <v>0</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 t="shared" si="98"/>
        <v>45</v>
      </c>
      <c r="C59" s="73"/>
      <c r="D59" s="74" t="s">
        <v>50</v>
      </c>
      <c r="E59" s="75">
        <v>43068</v>
      </c>
      <c r="F59" s="73">
        <v>10</v>
      </c>
      <c r="G59" s="76">
        <f t="shared" ref="G59:G63" si="106">IF(F59&lt;&gt;"",IF(H$11="x",WORKDAY(IF(WEEKDAY(E59,1)=7,E59+2,IF(WEEKDAY(E59,1)=1,E59+1,E59)),F59-1),E59+F59-1),"")</f>
        <v>43077</v>
      </c>
      <c r="H59" s="77">
        <v>0</v>
      </c>
      <c r="I59" s="78"/>
      <c r="J59" s="78"/>
      <c r="K59" s="79"/>
      <c r="L59" s="80"/>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si="98"/>
        <v>46</v>
      </c>
      <c r="C60" s="73"/>
      <c r="D60" s="74" t="s">
        <v>60</v>
      </c>
      <c r="E60" s="75">
        <v>43068</v>
      </c>
      <c r="F60" s="73">
        <v>10</v>
      </c>
      <c r="G60" s="76">
        <f t="shared" si="106"/>
        <v>43077</v>
      </c>
      <c r="H60" s="77">
        <v>0</v>
      </c>
      <c r="I60" s="78"/>
      <c r="J60" s="78"/>
      <c r="K60" s="79"/>
      <c r="L60" s="80"/>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c r="C61" s="73"/>
      <c r="D61" s="74" t="s">
        <v>93</v>
      </c>
      <c r="E61" s="75">
        <v>43073</v>
      </c>
      <c r="F61" s="73">
        <v>10</v>
      </c>
      <c r="G61" s="76">
        <f t="shared" si="106"/>
        <v>43082</v>
      </c>
      <c r="H61" s="77">
        <v>0</v>
      </c>
      <c r="I61" s="78"/>
      <c r="J61" s="78"/>
      <c r="K61" s="79"/>
      <c r="L61" s="80"/>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92</v>
      </c>
      <c r="E62" s="75">
        <v>43084</v>
      </c>
      <c r="F62" s="73">
        <v>2</v>
      </c>
      <c r="G62" s="76">
        <f t="shared" si="106"/>
        <v>43085</v>
      </c>
      <c r="H62" s="77">
        <v>0</v>
      </c>
      <c r="I62" s="78"/>
      <c r="J62" s="78"/>
      <c r="K62" s="79"/>
      <c r="L62" s="80"/>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61</v>
      </c>
      <c r="E63" s="75">
        <v>43084</v>
      </c>
      <c r="F63" s="73">
        <v>2</v>
      </c>
      <c r="G63" s="76">
        <f t="shared" si="106"/>
        <v>43085</v>
      </c>
      <c r="H63" s="77">
        <v>0</v>
      </c>
      <c r="I63" s="78"/>
      <c r="J63" s="78"/>
      <c r="K63" s="79"/>
      <c r="L63" s="80"/>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49">
        <f t="shared" si="98"/>
        <v>50</v>
      </c>
      <c r="C64" s="62"/>
      <c r="D64" s="63" t="s">
        <v>29</v>
      </c>
      <c r="E64" s="64">
        <v>42998</v>
      </c>
      <c r="F64" s="62">
        <v>94</v>
      </c>
      <c r="G64" s="53">
        <f t="shared" si="97"/>
        <v>43091</v>
      </c>
      <c r="H64" s="65">
        <f>100*AVERAGE(H65:H80)%</f>
        <v>0.25</v>
      </c>
      <c r="I64" s="66">
        <v>43091</v>
      </c>
      <c r="J64" s="66"/>
      <c r="K64" s="67">
        <v>60</v>
      </c>
      <c r="L64" s="68">
        <f>SUM(L65:L80)</f>
        <v>13.5</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2:418" x14ac:dyDescent="0.4">
      <c r="B65" s="49">
        <f t="shared" si="98"/>
        <v>51</v>
      </c>
      <c r="C65" s="73"/>
      <c r="D65" s="74" t="s">
        <v>57</v>
      </c>
      <c r="E65" s="75">
        <v>43014</v>
      </c>
      <c r="F65" s="73">
        <v>20</v>
      </c>
      <c r="G65" s="76">
        <f>IF(F65&lt;&gt;"",IF(H$11="x",WORKDAY(IF(WEEKDAY(E612.0,1)=7,E65+2,IF(WEEKDAY(E65,1)=1,E65+1,E65)),F65-1),E65+F65-1),"")</f>
        <v>43033</v>
      </c>
      <c r="H65" s="77">
        <v>1</v>
      </c>
      <c r="I65" s="78"/>
      <c r="J65" s="78"/>
      <c r="K65" s="79">
        <v>8</v>
      </c>
      <c r="L65" s="80">
        <v>4</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2:418" x14ac:dyDescent="0.4">
      <c r="B66" s="49">
        <f t="shared" si="98"/>
        <v>52</v>
      </c>
      <c r="C66" s="73"/>
      <c r="D66" s="74" t="s">
        <v>47</v>
      </c>
      <c r="E66" s="75">
        <v>43014</v>
      </c>
      <c r="F66" s="73">
        <v>6</v>
      </c>
      <c r="G66" s="76">
        <f>IF(F66&lt;&gt;"",IF(H$11="x",WORKDAY(IF(WEEKDAY(E612.0,1)=7,E66+2,IF(WEEKDAY(E66,1)=1,E66+1,E66)),F66-1),E66+F66-1),"")</f>
        <v>43019</v>
      </c>
      <c r="H66" s="77">
        <v>1</v>
      </c>
      <c r="I66" s="78"/>
      <c r="J66" s="78"/>
      <c r="K66" s="79">
        <v>1</v>
      </c>
      <c r="L66" s="80"/>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2:418" x14ac:dyDescent="0.4">
      <c r="B67" s="49">
        <f t="shared" si="98"/>
        <v>53</v>
      </c>
      <c r="C67" s="73"/>
      <c r="D67" s="74" t="s">
        <v>67</v>
      </c>
      <c r="E67" s="75">
        <v>43019</v>
      </c>
      <c r="F67" s="73">
        <v>6</v>
      </c>
      <c r="G67" s="76">
        <v>43027</v>
      </c>
      <c r="H67" s="77">
        <v>1</v>
      </c>
      <c r="I67" s="78"/>
      <c r="J67" s="78"/>
      <c r="K67" s="79">
        <v>1</v>
      </c>
      <c r="L67" s="80">
        <v>1.5</v>
      </c>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2:418" x14ac:dyDescent="0.4">
      <c r="B68" s="49">
        <f t="shared" si="98"/>
        <v>54</v>
      </c>
      <c r="C68" s="73"/>
      <c r="D68" s="74" t="s">
        <v>49</v>
      </c>
      <c r="E68" s="75"/>
      <c r="F68" s="73"/>
      <c r="G68" s="76" t="str">
        <f>IF(F68&lt;&gt;"",IF(H$11="x",WORKDAY(IF(WEEKDAY(E612.0,1)=7,E68+2,IF(WEEKDAY(E68,1)=1,E68+1,E68)),F68-1),E68+F68-1),"")</f>
        <v/>
      </c>
      <c r="H68" s="77">
        <v>0</v>
      </c>
      <c r="I68" s="78"/>
      <c r="J68" s="78"/>
      <c r="K68" s="79">
        <v>1.5</v>
      </c>
      <c r="L68" s="80"/>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2:418" x14ac:dyDescent="0.4">
      <c r="B69" s="49">
        <f t="shared" si="98"/>
        <v>55</v>
      </c>
      <c r="C69" s="73"/>
      <c r="D69" s="74" t="s">
        <v>101</v>
      </c>
      <c r="E69" s="75">
        <v>43017</v>
      </c>
      <c r="F69" s="73">
        <v>14</v>
      </c>
      <c r="G69" s="76">
        <f>IF(F69&lt;&gt;"",IF(H$11="x",WORKDAY(IF(WEEKDAY(E612.0,1)=7,E69+2,IF(WEEKDAY(E69,1)=1,E69+1,E69)),F69-1),E69+F69-1),"")</f>
        <v>43030</v>
      </c>
      <c r="H69" s="77">
        <v>1</v>
      </c>
      <c r="I69" s="78"/>
      <c r="J69" s="78"/>
      <c r="K69" s="79">
        <v>6</v>
      </c>
      <c r="L69" s="80">
        <v>8</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2:418" x14ac:dyDescent="0.4">
      <c r="B70" s="49">
        <f t="shared" si="98"/>
        <v>56</v>
      </c>
      <c r="C70" s="73"/>
      <c r="D70" s="74" t="s">
        <v>48</v>
      </c>
      <c r="E70" s="75">
        <v>43036</v>
      </c>
      <c r="F70" s="73">
        <v>7</v>
      </c>
      <c r="G70" s="76">
        <f>IF(F70&lt;&gt;"",IF(H$11="x",WORKDAY(IF(WEEKDAY(E612.0,1)=7,E70+2,IF(WEEKDAY(E70,1)=1,E70+1,E70)),F70-1),E70+F70-1),"")</f>
        <v>43042</v>
      </c>
      <c r="H70" s="77">
        <v>0</v>
      </c>
      <c r="I70" s="78"/>
      <c r="J70" s="78"/>
      <c r="K70" s="79">
        <v>1.5</v>
      </c>
      <c r="L70" s="80"/>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2:418" x14ac:dyDescent="0.4">
      <c r="B71" s="49">
        <f t="shared" si="98"/>
        <v>57</v>
      </c>
      <c r="C71" s="73"/>
      <c r="D71" s="74" t="s">
        <v>102</v>
      </c>
      <c r="E71" s="75">
        <v>43038</v>
      </c>
      <c r="F71" s="73">
        <v>12</v>
      </c>
      <c r="G71" s="76">
        <f>IF(F71&lt;&gt;"",IF(H$11="x",WORKDAY(IF(WEEKDAY(E612.0,1)=7,E71+2,IF(WEEKDAY(E71,1)=1,E71+1,E71)),F71-1),E71+F71-1),"")</f>
        <v>43049</v>
      </c>
      <c r="H71" s="77">
        <v>0</v>
      </c>
      <c r="I71" s="78"/>
      <c r="J71" s="78"/>
      <c r="K71" s="79">
        <v>8</v>
      </c>
      <c r="L71" s="80"/>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2:418" x14ac:dyDescent="0.4">
      <c r="B72" s="49">
        <f t="shared" si="98"/>
        <v>58</v>
      </c>
      <c r="C72" s="73"/>
      <c r="D72" s="74" t="s">
        <v>103</v>
      </c>
      <c r="E72" s="75"/>
      <c r="F72" s="73"/>
      <c r="G72" s="76" t="str">
        <f>IF(F72&lt;&gt;"",IF(H$11="x",WORKDAY(IF(WEEKDAY(E612.0,1)=7,E72+2,IF(WEEKDAY(E72,1)=1,E72+1,E72)),F72-1),E72+F72-1),"")</f>
        <v/>
      </c>
      <c r="H72" s="77">
        <v>0</v>
      </c>
      <c r="I72" s="78"/>
      <c r="J72" s="78"/>
      <c r="K72" s="79"/>
      <c r="L72" s="80"/>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2:418" x14ac:dyDescent="0.4">
      <c r="B73" s="49">
        <f t="shared" si="98"/>
        <v>59</v>
      </c>
      <c r="C73" s="73"/>
      <c r="D73" s="74" t="s">
        <v>86</v>
      </c>
      <c r="E73" s="75"/>
      <c r="F73" s="73"/>
      <c r="G73" s="76" t="str">
        <f>IF(F73&lt;&gt;"",IF(H$11="x",WORKDAY(IF(WEEKDAY(E612.0,1)=7,E73+2,IF(WEEKDAY(E73,1)=1,E73+1,E73)),F73-1),E73+F73-1),"")</f>
        <v/>
      </c>
      <c r="H73" s="77">
        <v>0</v>
      </c>
      <c r="I73" s="78"/>
      <c r="J73" s="78"/>
      <c r="K73" s="79">
        <v>6</v>
      </c>
      <c r="L73" s="80"/>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2:418" x14ac:dyDescent="0.4">
      <c r="B74" s="49">
        <f t="shared" si="98"/>
        <v>60</v>
      </c>
      <c r="C74" s="73"/>
      <c r="D74" s="74" t="s">
        <v>85</v>
      </c>
      <c r="E74" s="75"/>
      <c r="F74" s="73"/>
      <c r="G74" s="76" t="str">
        <f>IF(F74&lt;&gt;"",IF(H$11="x",WORKDAY(IF(WEEKDAY(E612.0,1)=7,E74+2,IF(WEEKDAY(E74,1)=1,E74+1,E74)),F74-1),E74+F74-1),"")</f>
        <v/>
      </c>
      <c r="H74" s="77">
        <v>0</v>
      </c>
      <c r="I74" s="78"/>
      <c r="J74" s="78"/>
      <c r="K74" s="79">
        <v>6</v>
      </c>
      <c r="L74" s="80"/>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2:418" x14ac:dyDescent="0.4">
      <c r="B75" s="49">
        <f t="shared" si="98"/>
        <v>61</v>
      </c>
      <c r="C75" s="73"/>
      <c r="D75" s="74" t="s">
        <v>84</v>
      </c>
      <c r="E75" s="75"/>
      <c r="F75" s="73"/>
      <c r="G75" s="76" t="str">
        <f>IF(F75&lt;&gt;"",IF(H$11="x",WORKDAY(IF(WEEKDAY(E612.0,1)=7,E75+2,IF(WEEKDAY(E75,1)=1,E75+1,E75)),F75-1),E75+F75-1),"")</f>
        <v/>
      </c>
      <c r="H75" s="77">
        <v>0</v>
      </c>
      <c r="I75" s="78"/>
      <c r="J75" s="78"/>
      <c r="K75" s="79">
        <v>2</v>
      </c>
      <c r="L75" s="80"/>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2:418" x14ac:dyDescent="0.4">
      <c r="B76" s="49">
        <f t="shared" si="98"/>
        <v>62</v>
      </c>
      <c r="C76" s="73"/>
      <c r="D76" s="74" t="s">
        <v>87</v>
      </c>
      <c r="E76" s="75"/>
      <c r="F76" s="73"/>
      <c r="G76" s="76" t="str">
        <f>IF(F76&lt;&gt;"",IF(H$11="x",WORKDAY(IF(WEEKDAY(E612.0,1)=7,E76+2,IF(WEEKDAY(E76,1)=1,E76+1,E76)),F76-1),E76+F76-1),"")</f>
        <v/>
      </c>
      <c r="H76" s="77">
        <v>0</v>
      </c>
      <c r="I76" s="78"/>
      <c r="J76" s="78"/>
      <c r="K76" s="79">
        <v>1</v>
      </c>
      <c r="L76" s="80"/>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2:418" x14ac:dyDescent="0.4">
      <c r="B77" s="49">
        <f t="shared" si="98"/>
        <v>63</v>
      </c>
      <c r="C77" s="73"/>
      <c r="D77" s="74" t="s">
        <v>88</v>
      </c>
      <c r="E77" s="75"/>
      <c r="F77" s="73"/>
      <c r="G77" s="76" t="str">
        <f>IF(F77&lt;&gt;"",IF(H$11="x",WORKDAY(IF(WEEKDAY(E612.0,1)=7,E77+2,IF(WEEKDAY(E77,1)=1,E77+1,E77)),F77-1),E77+F77-1),"")</f>
        <v/>
      </c>
      <c r="H77" s="77">
        <v>0</v>
      </c>
      <c r="I77" s="78"/>
      <c r="J77" s="78"/>
      <c r="K77" s="79">
        <v>2</v>
      </c>
      <c r="L77" s="80"/>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2:418" x14ac:dyDescent="0.4">
      <c r="B78" s="49">
        <f t="shared" si="98"/>
        <v>64</v>
      </c>
      <c r="C78" s="73"/>
      <c r="D78" s="74" t="s">
        <v>53</v>
      </c>
      <c r="E78" s="75"/>
      <c r="F78" s="73"/>
      <c r="G78" s="76" t="str">
        <f>IF(F78&lt;&gt;"",IF(H$11="x",WORKDAY(IF(WEEKDAY(E612.0,1)=7,E78+2,IF(WEEKDAY(E78,1)=1,E78+1,E78)),F78-1),E78+F78-1),"")</f>
        <v/>
      </c>
      <c r="H78" s="77">
        <v>0</v>
      </c>
      <c r="I78" s="78"/>
      <c r="J78" s="78"/>
      <c r="K78" s="79">
        <v>5</v>
      </c>
      <c r="L78" s="80"/>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2:418" x14ac:dyDescent="0.4">
      <c r="B79" s="49">
        <f t="shared" si="98"/>
        <v>65</v>
      </c>
      <c r="C79" s="73"/>
      <c r="D79" s="74" t="s">
        <v>52</v>
      </c>
      <c r="E79" s="75"/>
      <c r="F79" s="73"/>
      <c r="G79" s="76" t="str">
        <f>IF(F79&lt;&gt;"",IF(H$11="x",WORKDAY(IF(WEEKDAY(E612.0,1)=7,E79+2,IF(WEEKDAY(E79,1)=1,E79+1,E79)),F79-1),E79+F79-1),"")</f>
        <v/>
      </c>
      <c r="H79" s="77">
        <v>0</v>
      </c>
      <c r="I79" s="78"/>
      <c r="J79" s="78"/>
      <c r="K79" s="79">
        <v>0.5</v>
      </c>
      <c r="L79" s="80"/>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2:418" x14ac:dyDescent="0.4">
      <c r="B80" s="49">
        <f t="shared" si="98"/>
        <v>66</v>
      </c>
      <c r="C80" s="73"/>
      <c r="D80" s="74" t="s">
        <v>51</v>
      </c>
      <c r="E80" s="75"/>
      <c r="F80" s="73"/>
      <c r="G80" s="76" t="str">
        <f>IF(F80&lt;&gt;"",IF(H$11="x",WORKDAY(IF(WEEKDAY(E612.0,1)=7,E80+2,IF(WEEKDAY(E80,1)=1,E80+1,E80)),F80-1),E80+F80-1),"")</f>
        <v/>
      </c>
      <c r="H80" s="77">
        <v>0</v>
      </c>
      <c r="I80" s="78"/>
      <c r="J80" s="78"/>
      <c r="K80" s="79">
        <v>1</v>
      </c>
      <c r="L80" s="80"/>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62"/>
      <c r="D81" s="63" t="s">
        <v>28</v>
      </c>
      <c r="E81" s="64">
        <v>43087</v>
      </c>
      <c r="F81" s="62">
        <v>40</v>
      </c>
      <c r="G81" s="53">
        <f t="shared" ref="G81:G84" si="107">IF(F81&lt;&gt;"",IF(H$11="x",WORKDAY(IF(WEEKDAY(E81,1)=7,E81+2,IF(WEEKDAY(E81,1)=1,E81+1,E81)),F81-1),E81+F81-1),"")</f>
        <v>43126</v>
      </c>
      <c r="H81" s="65">
        <v>0</v>
      </c>
      <c r="I81" s="66">
        <v>43452</v>
      </c>
      <c r="J81" s="66"/>
      <c r="K81" s="67">
        <v>10</v>
      </c>
      <c r="L81" s="68"/>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c r="C82" s="73"/>
      <c r="D82" s="74" t="s">
        <v>80</v>
      </c>
      <c r="E82" s="75"/>
      <c r="F82" s="73"/>
      <c r="G82" s="53" t="str">
        <f>IF(F82&lt;&gt;"",IF(H$11="x",WORKDAY(IF(WEEKDAY(E82,1)=7,E82+2,IF(WEEKDAY(E82,1)=1,E82+1,E82)),F82-1),E82+F82-1),"")</f>
        <v/>
      </c>
      <c r="H82" s="77"/>
      <c r="I82" s="78"/>
      <c r="J82" s="78"/>
      <c r="K82" s="79"/>
      <c r="L82" s="80"/>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62"/>
      <c r="D83" s="63" t="s">
        <v>30</v>
      </c>
      <c r="E83" s="64">
        <v>43130</v>
      </c>
      <c r="F83" s="62">
        <v>1</v>
      </c>
      <c r="G83" s="53">
        <f t="shared" si="107"/>
        <v>43130</v>
      </c>
      <c r="H83" s="65">
        <v>0</v>
      </c>
      <c r="I83" s="66">
        <v>43130</v>
      </c>
      <c r="J83" s="66"/>
      <c r="K83" s="67">
        <v>6</v>
      </c>
      <c r="L83" s="68"/>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68</v>
      </c>
      <c r="E84" s="75"/>
      <c r="F84" s="73"/>
      <c r="G84" s="76" t="str">
        <f t="shared" si="107"/>
        <v/>
      </c>
      <c r="H84" s="77">
        <v>0</v>
      </c>
      <c r="I84" s="78"/>
      <c r="J84" s="78"/>
      <c r="K84" s="79">
        <v>5</v>
      </c>
      <c r="L84" s="80"/>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82"/>
      <c r="D85" s="83" t="s">
        <v>70</v>
      </c>
      <c r="E85" s="84"/>
      <c r="F85" s="82"/>
      <c r="G85" s="85"/>
      <c r="H85" s="86"/>
      <c r="I85" s="87"/>
      <c r="J85" s="87"/>
      <c r="K85" s="88">
        <v>1</v>
      </c>
      <c r="L85" s="89"/>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82"/>
      <c r="D86" s="83"/>
      <c r="E86" s="84"/>
      <c r="F86" s="82"/>
      <c r="G86" s="85"/>
      <c r="H86" s="86"/>
      <c r="I86" s="87"/>
      <c r="J86" s="87"/>
      <c r="K86" s="88"/>
      <c r="L86" s="89"/>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82"/>
      <c r="D87" s="83"/>
      <c r="E87" s="84"/>
      <c r="F87" s="82"/>
      <c r="G87" s="85"/>
      <c r="H87" s="86"/>
      <c r="I87" s="87"/>
      <c r="J87" s="87"/>
      <c r="K87" s="88"/>
      <c r="L87" s="89"/>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82"/>
      <c r="D88" s="83"/>
      <c r="E88" s="84"/>
      <c r="F88" s="82"/>
      <c r="G88" s="85"/>
      <c r="H88" s="86"/>
      <c r="I88" s="87"/>
      <c r="J88" s="87"/>
      <c r="K88" s="88"/>
      <c r="L88" s="89"/>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82"/>
      <c r="D89" s="83"/>
      <c r="E89" s="84"/>
      <c r="F89" s="82"/>
      <c r="G89" s="85"/>
      <c r="H89" s="86"/>
      <c r="I89" s="87"/>
      <c r="J89" s="87"/>
      <c r="K89" s="88"/>
      <c r="L89" s="89"/>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82"/>
      <c r="D90" s="83"/>
      <c r="E90" s="84"/>
      <c r="F90" s="82"/>
      <c r="G90" s="85"/>
      <c r="H90" s="86"/>
      <c r="I90" s="87"/>
      <c r="J90" s="87"/>
      <c r="K90" s="88"/>
      <c r="L90" s="89"/>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98"/>
        <v>77</v>
      </c>
      <c r="C91" s="82"/>
      <c r="D91" s="83"/>
      <c r="E91" s="84"/>
      <c r="F91" s="82"/>
      <c r="G91" s="85"/>
      <c r="H91" s="86"/>
      <c r="I91" s="87"/>
      <c r="J91" s="87"/>
      <c r="K91" s="88"/>
      <c r="L91" s="89"/>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82"/>
      <c r="D92" s="83"/>
      <c r="E92" s="84"/>
      <c r="F92" s="82"/>
      <c r="G92" s="85"/>
      <c r="H92" s="86"/>
      <c r="I92" s="87"/>
      <c r="J92" s="87"/>
      <c r="K92" s="88"/>
      <c r="L92" s="89"/>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82"/>
      <c r="D93" s="83"/>
      <c r="E93" s="84"/>
      <c r="F93" s="82"/>
      <c r="G93" s="85"/>
      <c r="H93" s="86"/>
      <c r="I93" s="87"/>
      <c r="J93" s="87"/>
      <c r="K93" s="88"/>
      <c r="L93" s="89"/>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82"/>
      <c r="D94" s="83"/>
      <c r="E94" s="84"/>
      <c r="F94" s="82"/>
      <c r="G94" s="85" t="str">
        <f t="shared" si="97"/>
        <v/>
      </c>
      <c r="H94" s="86"/>
      <c r="I94" s="87"/>
      <c r="J94" s="87"/>
      <c r="K94" s="88"/>
      <c r="L94" s="89"/>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M95" s="90"/>
      <c r="N95" s="90"/>
      <c r="O95" s="90"/>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c r="DT95" s="91"/>
      <c r="DU95" s="91"/>
      <c r="DV95" s="91"/>
      <c r="DW95" s="91"/>
      <c r="DX95" s="91"/>
    </row>
    <row r="96" spans="2:418" x14ac:dyDescent="0.4">
      <c r="M96" s="92"/>
      <c r="N96" s="92"/>
      <c r="O96" s="92"/>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c r="CT96" s="93"/>
      <c r="CU96" s="93"/>
      <c r="CV96" s="93"/>
      <c r="CW96" s="93"/>
      <c r="CX96" s="93"/>
      <c r="CY96" s="93"/>
      <c r="CZ96" s="93"/>
      <c r="DA96" s="93"/>
      <c r="DB96" s="93"/>
      <c r="DC96" s="93"/>
      <c r="DD96" s="93"/>
      <c r="DE96" s="93"/>
      <c r="DF96" s="93"/>
      <c r="DG96" s="93"/>
      <c r="DH96" s="93"/>
      <c r="DI96" s="93"/>
      <c r="DJ96" s="93"/>
      <c r="DK96" s="93"/>
      <c r="DL96" s="93"/>
      <c r="DM96" s="93"/>
      <c r="DN96" s="93"/>
      <c r="DO96" s="93"/>
      <c r="DP96" s="93"/>
      <c r="DQ96" s="93"/>
      <c r="DR96" s="93"/>
      <c r="DS96" s="93"/>
      <c r="DT96" s="93"/>
      <c r="DU96" s="93"/>
      <c r="DV96" s="93"/>
      <c r="DW96" s="93"/>
      <c r="DX96" s="93"/>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03" priority="642">
      <formula>OR(TEXT(M9,"MMMM")="Februar",TEXT(M9,"MMMM")="April",TEXT(M9,"MMMM")="Juni",TEXT(M9,"MMMM")="August",TEXT(M9,"MMMM")="Oktober",TEXT(M9,"MMMM")="Dezember")</formula>
    </cfRule>
  </conditionalFormatting>
  <conditionalFormatting sqref="M12:PB13 M15:PB18 M20:PB26 M64:PB83 M28:PB28 M30:PB32 M39:PB62 M86:PB94 M34:PB37">
    <cfRule type="expression" dxfId="202" priority="635">
      <formula>AND(M$13=TODAY())</formula>
    </cfRule>
  </conditionalFormatting>
  <conditionalFormatting sqref="M12:PI13">
    <cfRule type="expression" dxfId="201" priority="638">
      <formula>AND(M$12="So")</formula>
    </cfRule>
    <cfRule type="expression" dxfId="200" priority="640">
      <formula>AND(M$12="Sa")</formula>
    </cfRule>
  </conditionalFormatting>
  <conditionalFormatting sqref="N12:U13 V13:PB13">
    <cfRule type="expression" dxfId="199" priority="639">
      <formula>AND(N$12="Sa")</formula>
    </cfRule>
  </conditionalFormatting>
  <conditionalFormatting sqref="N12:X13">
    <cfRule type="expression" dxfId="198" priority="636">
      <formula>AND(N$12="So")</formula>
    </cfRule>
    <cfRule type="expression" dxfId="197" priority="637">
      <formula>AND(N$12="Sa")</formula>
    </cfRule>
  </conditionalFormatting>
  <conditionalFormatting sqref="M15:PB18 M20:PB26 M28:PB28 M30:PB32 M34:PB94">
    <cfRule type="expression" dxfId="196" priority="622">
      <formula>AND($I15=M$13,$J15&lt;&gt;"F",$I15&lt;TODAY())</formula>
    </cfRule>
    <cfRule type="expression" dxfId="195" priority="627">
      <formula>AND($I15=M$13)</formula>
    </cfRule>
    <cfRule type="expression" dxfId="194" priority="631">
      <formula>IF($H$11="x",AND(OR(M$12="Sa",M$12="So")))</formula>
    </cfRule>
    <cfRule type="expression" dxfId="193" priority="634">
      <formula>AND($G15&lt;&gt;"",AND(M$13&gt;=$E15,M$13&lt;=$G15))</formula>
    </cfRule>
  </conditionalFormatting>
  <conditionalFormatting sqref="M15:PB18 M20:PB26 M28:PB28 M30:PB32 M34:PB94">
    <cfRule type="expression" dxfId="192" priority="632">
      <formula>AND($H15&gt;0,AND(M$13&gt;=$E15,M$13&lt;=$E15+($G15-$E15)*$H15))</formula>
    </cfRule>
  </conditionalFormatting>
  <conditionalFormatting sqref="M15:PB18 M20:PB26 M64:PB83 M28:PB28 M30:PB32 M39:PB62 M86:PB94 M34:PB37">
    <cfRule type="expression" dxfId="191" priority="643">
      <formula>MOD(COLUMN(),2)</formula>
    </cfRule>
  </conditionalFormatting>
  <conditionalFormatting sqref="M15:PB18 M20:PB26 M64:PB83 M28:PB28 M30:PB32 M39:PB62 M34:PB37 M86:PB94">
    <cfRule type="expression" dxfId="190" priority="630">
      <formula>OR($C15="X",$C15="x")</formula>
    </cfRule>
  </conditionalFormatting>
  <conditionalFormatting sqref="M15:PB18 M20:PB26 M64:PB83 M28:PB28 M30:PB32 M39:PB62 M86:PB94 M34:PB37">
    <cfRule type="expression" dxfId="189" priority="641">
      <formula>AND(OR(M$12="Sa",M$12="So"))</formula>
    </cfRule>
  </conditionalFormatting>
  <conditionalFormatting sqref="I15:J18 I20:J26 I64:J64 I28:J28 I30:J32 I39:J39 I48:J62 I34:J37 I86:J94">
    <cfRule type="expression" dxfId="188" priority="623">
      <formula>AND($J15="F")</formula>
    </cfRule>
    <cfRule type="expression" dxfId="187" priority="624">
      <formula>AND($I15&lt;&gt;"",AND($I15&lt;TODAY()))</formula>
    </cfRule>
  </conditionalFormatting>
  <conditionalFormatting sqref="N13">
    <cfRule type="expression" dxfId="186" priority="628">
      <formula>AND(N$12="So")</formula>
    </cfRule>
    <cfRule type="expression" dxfId="185" priority="629">
      <formula>AND(N$12="Sa")</formula>
    </cfRule>
  </conditionalFormatting>
  <conditionalFormatting sqref="N13:R13">
    <cfRule type="expression" dxfId="184" priority="625">
      <formula>AND(N$12="So")</formula>
    </cfRule>
    <cfRule type="expression" dxfId="183" priority="626">
      <formula>AND(N$12="Sa")</formula>
    </cfRule>
  </conditionalFormatting>
  <conditionalFormatting sqref="C15:L18 C64:L64 C28:L28 C20:L26 C30:L32 C39:L39 G38 C34:L37 C61:F62 H61:L62 G61:G63 C49:F49 H48:L49 C86:L94 C50:L60 C48:D48 F48">
    <cfRule type="expression" dxfId="182" priority="633">
      <formula>OR($C15="X",$C15="x")</formula>
    </cfRule>
  </conditionalFormatting>
  <conditionalFormatting sqref="M19:PB19">
    <cfRule type="expression" dxfId="181" priority="547">
      <formula>AND(M$13=TODAY())</formula>
    </cfRule>
  </conditionalFormatting>
  <conditionalFormatting sqref="M19:PB19">
    <cfRule type="expression" dxfId="180" priority="538">
      <formula>AND($I19=M$13,$J19&lt;&gt;"F",$I19&lt;TODAY())</formula>
    </cfRule>
    <cfRule type="expression" dxfId="179" priority="541">
      <formula>AND($I19=M$13)</formula>
    </cfRule>
    <cfRule type="expression" dxfId="178" priority="543">
      <formula>IF($H$11="x",AND(OR(M$12="Sa",M$12="So")))</formula>
    </cfRule>
    <cfRule type="expression" dxfId="177" priority="546">
      <formula>AND($G19&lt;&gt;"",AND(M$13&gt;=$E19,M$13&lt;=$G19))</formula>
    </cfRule>
  </conditionalFormatting>
  <conditionalFormatting sqref="M19:PB19">
    <cfRule type="expression" dxfId="176" priority="544">
      <formula>AND($H19&gt;0,AND(M$13&gt;=$E19,M$13&lt;=$E19+($G19-$E19)*$H19))</formula>
    </cfRule>
  </conditionalFormatting>
  <conditionalFormatting sqref="M19:PB19">
    <cfRule type="expression" dxfId="175" priority="549">
      <formula>MOD(COLUMN(),2)</formula>
    </cfRule>
  </conditionalFormatting>
  <conditionalFormatting sqref="M19:PB19">
    <cfRule type="expression" dxfId="174" priority="542">
      <formula>OR($C19="X",$C19="x")</formula>
    </cfRule>
  </conditionalFormatting>
  <conditionalFormatting sqref="M19:PB19">
    <cfRule type="expression" dxfId="173" priority="548">
      <formula>AND(OR(M$12="Sa",M$12="So"))</formula>
    </cfRule>
  </conditionalFormatting>
  <conditionalFormatting sqref="I19:J19">
    <cfRule type="expression" dxfId="172" priority="539">
      <formula>AND($J19="F")</formula>
    </cfRule>
    <cfRule type="expression" dxfId="171" priority="540">
      <formula>AND($I19&lt;&gt;"",AND($I19&lt;TODAY()))</formula>
    </cfRule>
  </conditionalFormatting>
  <conditionalFormatting sqref="C19:L19">
    <cfRule type="expression" dxfId="170" priority="545">
      <formula>OR($C19="X",$C19="x")</formula>
    </cfRule>
  </conditionalFormatting>
  <conditionalFormatting sqref="M85:PB85">
    <cfRule type="expression" dxfId="169" priority="337">
      <formula>AND(M$13=TODAY())</formula>
    </cfRule>
  </conditionalFormatting>
  <conditionalFormatting sqref="M85:PB85">
    <cfRule type="expression" dxfId="168" priority="339">
      <formula>MOD(COLUMN(),2)</formula>
    </cfRule>
  </conditionalFormatting>
  <conditionalFormatting sqref="M85:PB85">
    <cfRule type="expression" dxfId="167" priority="332">
      <formula>OR($C85="X",$C85="x")</formula>
    </cfRule>
  </conditionalFormatting>
  <conditionalFormatting sqref="M85:PB85">
    <cfRule type="expression" dxfId="166" priority="338">
      <formula>AND(OR(M$12="Sa",M$12="So"))</formula>
    </cfRule>
  </conditionalFormatting>
  <conditionalFormatting sqref="I85:J85">
    <cfRule type="expression" dxfId="165" priority="329">
      <formula>AND($J85="F")</formula>
    </cfRule>
    <cfRule type="expression" dxfId="164" priority="330">
      <formula>AND($I85&lt;&gt;"",AND($I85&lt;TODAY()))</formula>
    </cfRule>
  </conditionalFormatting>
  <conditionalFormatting sqref="C85 F85:L85">
    <cfRule type="expression" dxfId="163" priority="335">
      <formula>OR($C85="X",$C85="x")</formula>
    </cfRule>
  </conditionalFormatting>
  <conditionalFormatting sqref="E85">
    <cfRule type="expression" dxfId="162" priority="327">
      <formula>OR($C85="X",$C85="x")</formula>
    </cfRule>
  </conditionalFormatting>
  <conditionalFormatting sqref="M84:PB84">
    <cfRule type="expression" dxfId="161" priority="323">
      <formula>AND(M$13=TODAY())</formula>
    </cfRule>
  </conditionalFormatting>
  <conditionalFormatting sqref="M84:PB84">
    <cfRule type="expression" dxfId="160" priority="325">
      <formula>MOD(COLUMN(),2)</formula>
    </cfRule>
  </conditionalFormatting>
  <conditionalFormatting sqref="M84:PB84">
    <cfRule type="expression" dxfId="159" priority="318">
      <formula>OR($C84="X",$C84="x")</formula>
    </cfRule>
  </conditionalFormatting>
  <conditionalFormatting sqref="M84:PB84">
    <cfRule type="expression" dxfId="158" priority="324">
      <formula>AND(OR(M$12="Sa",M$12="So"))</formula>
    </cfRule>
  </conditionalFormatting>
  <conditionalFormatting sqref="I84:J84">
    <cfRule type="expression" dxfId="157" priority="315">
      <formula>AND($J84="F")</formula>
    </cfRule>
    <cfRule type="expression" dxfId="156" priority="316">
      <formula>AND($I84&lt;&gt;"",AND($I84&lt;TODAY()))</formula>
    </cfRule>
  </conditionalFormatting>
  <conditionalFormatting sqref="C84 F84:L84">
    <cfRule type="expression" dxfId="155" priority="321">
      <formula>OR($C84="X",$C84="x")</formula>
    </cfRule>
  </conditionalFormatting>
  <conditionalFormatting sqref="E84">
    <cfRule type="expression" dxfId="154" priority="313">
      <formula>OR($C84="X",$C84="x")</formula>
    </cfRule>
  </conditionalFormatting>
  <conditionalFormatting sqref="D84">
    <cfRule type="expression" dxfId="153" priority="277">
      <formula>OR($C84="X",$C84="x")</formula>
    </cfRule>
  </conditionalFormatting>
  <conditionalFormatting sqref="D85">
    <cfRule type="expression" dxfId="152" priority="278">
      <formula>OR($C85="X",$C85="x")</formula>
    </cfRule>
  </conditionalFormatting>
  <conditionalFormatting sqref="M63:PB63">
    <cfRule type="expression" dxfId="151" priority="274">
      <formula>AND(M$13=TODAY())</formula>
    </cfRule>
  </conditionalFormatting>
  <conditionalFormatting sqref="M63:PB63">
    <cfRule type="expression" dxfId="150" priority="276">
      <formula>MOD(COLUMN(),2)</formula>
    </cfRule>
  </conditionalFormatting>
  <conditionalFormatting sqref="M63:PB63">
    <cfRule type="expression" dxfId="149" priority="269">
      <formula>OR($C63="X",$C63="x")</formula>
    </cfRule>
  </conditionalFormatting>
  <conditionalFormatting sqref="M63:PB63">
    <cfRule type="expression" dxfId="148" priority="275">
      <formula>AND(OR(M$12="Sa",M$12="So"))</formula>
    </cfRule>
  </conditionalFormatting>
  <conditionalFormatting sqref="I63:J63">
    <cfRule type="expression" dxfId="147" priority="266">
      <formula>AND($J63="F")</formula>
    </cfRule>
    <cfRule type="expression" dxfId="146" priority="267">
      <formula>AND($I63&lt;&gt;"",AND($I63&lt;TODAY()))</formula>
    </cfRule>
  </conditionalFormatting>
  <conditionalFormatting sqref="C63:F63 H63:L63">
    <cfRule type="expression" dxfId="145" priority="272">
      <formula>OR($C63="X",$C63="x")</formula>
    </cfRule>
  </conditionalFormatting>
  <conditionalFormatting sqref="M29:PB29">
    <cfRule type="expression" dxfId="144" priority="238">
      <formula>AND(M$13=TODAY())</formula>
    </cfRule>
  </conditionalFormatting>
  <conditionalFormatting sqref="M29:PB29">
    <cfRule type="expression" dxfId="143" priority="229">
      <formula>AND($I29=M$13,$J29&lt;&gt;"F",$I29&lt;TODAY())</formula>
    </cfRule>
    <cfRule type="expression" dxfId="142" priority="232">
      <formula>AND($I29=M$13)</formula>
    </cfRule>
    <cfRule type="expression" dxfId="141" priority="234">
      <formula>IF($H$11="x",AND(OR(M$12="Sa",M$12="So")))</formula>
    </cfRule>
    <cfRule type="expression" dxfId="140" priority="237">
      <formula>AND($G29&lt;&gt;"",AND(M$13&gt;=$E29,M$13&lt;=$G29))</formula>
    </cfRule>
  </conditionalFormatting>
  <conditionalFormatting sqref="M29:PB29">
    <cfRule type="expression" dxfId="139" priority="235">
      <formula>AND($H29&gt;0,AND(M$13&gt;=$E29,M$13&lt;=$E29+($G29-$E29)*$H29))</formula>
    </cfRule>
  </conditionalFormatting>
  <conditionalFormatting sqref="M29:PB29">
    <cfRule type="expression" dxfId="138" priority="240">
      <formula>MOD(COLUMN(),2)</formula>
    </cfRule>
  </conditionalFormatting>
  <conditionalFormatting sqref="M29:PB29">
    <cfRule type="expression" dxfId="137" priority="233">
      <formula>OR($C29="X",$C29="x")</formula>
    </cfRule>
  </conditionalFormatting>
  <conditionalFormatting sqref="M29:PB29">
    <cfRule type="expression" dxfId="136" priority="239">
      <formula>AND(OR(M$12="Sa",M$12="So"))</formula>
    </cfRule>
  </conditionalFormatting>
  <conditionalFormatting sqref="I29:J29">
    <cfRule type="expression" dxfId="135" priority="230">
      <formula>AND($J29="F")</formula>
    </cfRule>
    <cfRule type="expression" dxfId="134" priority="231">
      <formula>AND($I29&lt;&gt;"",AND($I29&lt;TODAY()))</formula>
    </cfRule>
  </conditionalFormatting>
  <conditionalFormatting sqref="C29:L29">
    <cfRule type="expression" dxfId="133" priority="236">
      <formula>OR($C29="X",$C29="x")</formula>
    </cfRule>
  </conditionalFormatting>
  <conditionalFormatting sqref="M38:PB38">
    <cfRule type="expression" dxfId="132" priority="214">
      <formula>AND(M$13=TODAY())</formula>
    </cfRule>
  </conditionalFormatting>
  <conditionalFormatting sqref="M38:PB38">
    <cfRule type="expression" dxfId="131" priority="216">
      <formula>MOD(COLUMN(),2)</formula>
    </cfRule>
  </conditionalFormatting>
  <conditionalFormatting sqref="M38:PB38">
    <cfRule type="expression" dxfId="130" priority="209">
      <formula>OR($C38="X",$C38="x")</formula>
    </cfRule>
  </conditionalFormatting>
  <conditionalFormatting sqref="M38:PB38">
    <cfRule type="expression" dxfId="129" priority="215">
      <formula>AND(OR(M$12="Sa",M$12="So"))</formula>
    </cfRule>
  </conditionalFormatting>
  <conditionalFormatting sqref="I38:J38">
    <cfRule type="expression" dxfId="128" priority="206">
      <formula>AND($J38="F")</formula>
    </cfRule>
    <cfRule type="expression" dxfId="127" priority="207">
      <formula>AND($I38&lt;&gt;"",AND($I38&lt;TODAY()))</formula>
    </cfRule>
  </conditionalFormatting>
  <conditionalFormatting sqref="C38:F38 H38:L38">
    <cfRule type="expression" dxfId="126" priority="212">
      <formula>OR($C38="X",$C38="x")</formula>
    </cfRule>
  </conditionalFormatting>
  <conditionalFormatting sqref="M27:PB27">
    <cfRule type="expression" dxfId="125" priority="202">
      <formula>AND(M$13=TODAY())</formula>
    </cfRule>
  </conditionalFormatting>
  <conditionalFormatting sqref="M27:PB27">
    <cfRule type="expression" dxfId="124" priority="193">
      <formula>AND($I27=M$13,$J27&lt;&gt;"F",$I27&lt;TODAY())</formula>
    </cfRule>
    <cfRule type="expression" dxfId="123" priority="196">
      <formula>AND($I27=M$13)</formula>
    </cfRule>
    <cfRule type="expression" dxfId="122" priority="198">
      <formula>IF($H$11="x",AND(OR(M$12="Sa",M$12="So")))</formula>
    </cfRule>
    <cfRule type="expression" dxfId="121" priority="201">
      <formula>AND($G27&lt;&gt;"",AND(M$13&gt;=$E27,M$13&lt;=$G27))</formula>
    </cfRule>
  </conditionalFormatting>
  <conditionalFormatting sqref="M27:PB27">
    <cfRule type="expression" dxfId="120" priority="199">
      <formula>AND($H27&gt;0,AND(M$13&gt;=$E27,M$13&lt;=$E27+($G27-$E27)*$H27))</formula>
    </cfRule>
  </conditionalFormatting>
  <conditionalFormatting sqref="M27:PB27">
    <cfRule type="expression" dxfId="119" priority="204">
      <formula>MOD(COLUMN(),2)</formula>
    </cfRule>
  </conditionalFormatting>
  <conditionalFormatting sqref="M27:PB27">
    <cfRule type="expression" dxfId="118" priority="197">
      <formula>OR($C27="X",$C27="x")</formula>
    </cfRule>
  </conditionalFormatting>
  <conditionalFormatting sqref="M27:PB27">
    <cfRule type="expression" dxfId="117" priority="203">
      <formula>AND(OR(M$12="Sa",M$12="So"))</formula>
    </cfRule>
  </conditionalFormatting>
  <conditionalFormatting sqref="I27:J27">
    <cfRule type="expression" dxfId="116" priority="194">
      <formula>AND($J27="F")</formula>
    </cfRule>
    <cfRule type="expression" dxfId="115" priority="195">
      <formula>AND($I27&lt;&gt;"",AND($I27&lt;TODAY()))</formula>
    </cfRule>
  </conditionalFormatting>
  <conditionalFormatting sqref="C27:L27">
    <cfRule type="expression" dxfId="114" priority="200">
      <formula>OR($C27="X",$C27="x")</formula>
    </cfRule>
  </conditionalFormatting>
  <conditionalFormatting sqref="M33:PB33">
    <cfRule type="expression" dxfId="113" priority="122">
      <formula>AND(M$13=TODAY())</formula>
    </cfRule>
  </conditionalFormatting>
  <conditionalFormatting sqref="M33:PB33">
    <cfRule type="expression" dxfId="112" priority="113">
      <formula>AND($I33=M$13,$J33&lt;&gt;"F",$I33&lt;TODAY())</formula>
    </cfRule>
    <cfRule type="expression" dxfId="111" priority="116">
      <formula>AND($I33=M$13)</formula>
    </cfRule>
    <cfRule type="expression" dxfId="110" priority="118">
      <formula>IF($H$11="x",AND(OR(M$12="Sa",M$12="So")))</formula>
    </cfRule>
    <cfRule type="expression" dxfId="109" priority="121">
      <formula>AND($G33&lt;&gt;"",AND(M$13&gt;=$E33,M$13&lt;=$G33))</formula>
    </cfRule>
  </conditionalFormatting>
  <conditionalFormatting sqref="M33:PB33">
    <cfRule type="expression" dxfId="108" priority="119">
      <formula>AND($H33&gt;0,AND(M$13&gt;=$E33,M$13&lt;=$E33+($G33-$E33)*$H33))</formula>
    </cfRule>
  </conditionalFormatting>
  <conditionalFormatting sqref="M33:PB33">
    <cfRule type="expression" dxfId="107" priority="124">
      <formula>MOD(COLUMN(),2)</formula>
    </cfRule>
  </conditionalFormatting>
  <conditionalFormatting sqref="M33:PB33">
    <cfRule type="expression" dxfId="106" priority="117">
      <formula>OR($C33="X",$C33="x")</formula>
    </cfRule>
  </conditionalFormatting>
  <conditionalFormatting sqref="M33:PB33">
    <cfRule type="expression" dxfId="105" priority="123">
      <formula>AND(OR(M$12="Sa",M$12="So"))</formula>
    </cfRule>
  </conditionalFormatting>
  <conditionalFormatting sqref="I33:J33">
    <cfRule type="expression" dxfId="104" priority="114">
      <formula>AND($J33="F")</formula>
    </cfRule>
    <cfRule type="expression" dxfId="103" priority="115">
      <formula>AND($I33&lt;&gt;"",AND($I33&lt;TODAY()))</formula>
    </cfRule>
  </conditionalFormatting>
  <conditionalFormatting sqref="C33:L33">
    <cfRule type="expression" dxfId="102" priority="120">
      <formula>OR($C33="X",$C33="x")</formula>
    </cfRule>
  </conditionalFormatting>
  <conditionalFormatting sqref="I40:J40">
    <cfRule type="expression" dxfId="101" priority="110">
      <formula>AND($J40="F")</formula>
    </cfRule>
    <cfRule type="expression" dxfId="100" priority="111">
      <formula>AND($I40&lt;&gt;"",AND($I40&lt;TODAY()))</formula>
    </cfRule>
  </conditionalFormatting>
  <conditionalFormatting sqref="C40:L40 G49 G42:G43">
    <cfRule type="expression" dxfId="99" priority="112">
      <formula>OR($C40="X",$C40="x")</formula>
    </cfRule>
  </conditionalFormatting>
  <conditionalFormatting sqref="I41:J41">
    <cfRule type="expression" dxfId="98" priority="107">
      <formula>AND($J41="F")</formula>
    </cfRule>
    <cfRule type="expression" dxfId="97" priority="108">
      <formula>AND($I41&lt;&gt;"",AND($I41&lt;TODAY()))</formula>
    </cfRule>
  </conditionalFormatting>
  <conditionalFormatting sqref="C41:L41 G44:G48">
    <cfRule type="expression" dxfId="96" priority="109">
      <formula>OR($C41="X",$C41="x")</formula>
    </cfRule>
  </conditionalFormatting>
  <conditionalFormatting sqref="I65:J65">
    <cfRule type="expression" dxfId="95" priority="104">
      <formula>AND($J65="F")</formula>
    </cfRule>
    <cfRule type="expression" dxfId="94" priority="105">
      <formula>AND($I65&lt;&gt;"",AND($I65&lt;TODAY()))</formula>
    </cfRule>
  </conditionalFormatting>
  <conditionalFormatting sqref="C65 F65:L65 G66:G68 G70:G80">
    <cfRule type="expression" dxfId="93" priority="106">
      <formula>OR($C65="X",$C65="x")</formula>
    </cfRule>
  </conditionalFormatting>
  <conditionalFormatting sqref="E65">
    <cfRule type="expression" dxfId="92" priority="103">
      <formula>OR($C65="X",$C65="x")</formula>
    </cfRule>
  </conditionalFormatting>
  <conditionalFormatting sqref="D65">
    <cfRule type="expression" dxfId="91" priority="102">
      <formula>OR($C65="X",$C65="x")</formula>
    </cfRule>
  </conditionalFormatting>
  <conditionalFormatting sqref="I68:J68 I83:J83 I70:J81">
    <cfRule type="expression" dxfId="90" priority="99">
      <formula>AND($J68="F")</formula>
    </cfRule>
    <cfRule type="expression" dxfId="89" priority="100">
      <formula>AND($I68&lt;&gt;"",AND($I68&lt;TODAY()))</formula>
    </cfRule>
  </conditionalFormatting>
  <conditionalFormatting sqref="C68 F83:L83 C83 G82 F81:L81 F80 H68:L68 H70:L80 C70:C81">
    <cfRule type="expression" dxfId="88" priority="101">
      <formula>OR($C68="X",$C68="x")</formula>
    </cfRule>
  </conditionalFormatting>
  <conditionalFormatting sqref="E80:E81 E83">
    <cfRule type="expression" dxfId="87" priority="98">
      <formula>OR($C80="X",$C80="x")</formula>
    </cfRule>
  </conditionalFormatting>
  <conditionalFormatting sqref="I67:J67">
    <cfRule type="expression" dxfId="86" priority="95">
      <formula>AND($J67="F")</formula>
    </cfRule>
    <cfRule type="expression" dxfId="85" priority="96">
      <formula>AND($I67&lt;&gt;"",AND($I67&lt;TODAY()))</formula>
    </cfRule>
  </conditionalFormatting>
  <conditionalFormatting sqref="C67 F67 H67:L67">
    <cfRule type="expression" dxfId="84" priority="97">
      <formula>OR($C67="X",$C67="x")</formula>
    </cfRule>
  </conditionalFormatting>
  <conditionalFormatting sqref="E67">
    <cfRule type="expression" dxfId="83" priority="94">
      <formula>OR($C67="X",$C67="x")</formula>
    </cfRule>
  </conditionalFormatting>
  <conditionalFormatting sqref="D68 D83 D70:D81">
    <cfRule type="expression" dxfId="82" priority="93">
      <formula>OR($C68="X",$C68="x")</formula>
    </cfRule>
  </conditionalFormatting>
  <conditionalFormatting sqref="D67">
    <cfRule type="expression" dxfId="81" priority="92">
      <formula>OR($C67="X",$C67="x")</formula>
    </cfRule>
  </conditionalFormatting>
  <conditionalFormatting sqref="D66">
    <cfRule type="expression" dxfId="80" priority="87">
      <formula>OR($C66="X",$C66="x")</formula>
    </cfRule>
  </conditionalFormatting>
  <conditionalFormatting sqref="I66:J66">
    <cfRule type="expression" dxfId="79" priority="89">
      <formula>AND($J66="F")</formula>
    </cfRule>
    <cfRule type="expression" dxfId="78" priority="90">
      <formula>AND($I66&lt;&gt;"",AND($I66&lt;TODAY()))</formula>
    </cfRule>
  </conditionalFormatting>
  <conditionalFormatting sqref="C66 F66 H66:L66">
    <cfRule type="expression" dxfId="77" priority="91">
      <formula>OR($C66="X",$C66="x")</formula>
    </cfRule>
  </conditionalFormatting>
  <conditionalFormatting sqref="E66">
    <cfRule type="expression" dxfId="76" priority="88">
      <formula>OR($C66="X",$C66="x")</formula>
    </cfRule>
  </conditionalFormatting>
  <conditionalFormatting sqref="I81:J81 I85:J85 I83:J83">
    <cfRule type="expression" dxfId="75" priority="84">
      <formula>AND($J81="F")</formula>
    </cfRule>
    <cfRule type="expression" dxfId="74" priority="85">
      <formula>AND($I81&lt;&gt;"",AND($I81&lt;TODAY()))</formula>
    </cfRule>
  </conditionalFormatting>
  <conditionalFormatting sqref="C85:L85 C81:L81 C83:L83 G82">
    <cfRule type="expression" dxfId="73" priority="86">
      <formula>OR($C81="X",$C81="x")</formula>
    </cfRule>
  </conditionalFormatting>
  <conditionalFormatting sqref="I80:J80">
    <cfRule type="expression" dxfId="72" priority="81">
      <formula>AND($J80="F")</formula>
    </cfRule>
    <cfRule type="expression" dxfId="71" priority="82">
      <formula>AND($I80&lt;&gt;"",AND($I80&lt;TODAY()))</formula>
    </cfRule>
  </conditionalFormatting>
  <conditionalFormatting sqref="C80 F80 H80:L80">
    <cfRule type="expression" dxfId="70" priority="83">
      <formula>OR($C80="X",$C80="x")</formula>
    </cfRule>
  </conditionalFormatting>
  <conditionalFormatting sqref="E80">
    <cfRule type="expression" dxfId="69" priority="80">
      <formula>OR($C80="X",$C80="x")</formula>
    </cfRule>
  </conditionalFormatting>
  <conditionalFormatting sqref="I79:J79">
    <cfRule type="expression" dxfId="68" priority="77">
      <formula>AND($J79="F")</formula>
    </cfRule>
    <cfRule type="expression" dxfId="67" priority="78">
      <formula>AND($I79&lt;&gt;"",AND($I79&lt;TODAY()))</formula>
    </cfRule>
  </conditionalFormatting>
  <conditionalFormatting sqref="C79 H79:L79">
    <cfRule type="expression" dxfId="66" priority="79">
      <formula>OR($C79="X",$C79="x")</formula>
    </cfRule>
  </conditionalFormatting>
  <conditionalFormatting sqref="I78:J78">
    <cfRule type="expression" dxfId="65" priority="73">
      <formula>AND($J78="F")</formula>
    </cfRule>
    <cfRule type="expression" dxfId="64" priority="74">
      <formula>AND($I78&lt;&gt;"",AND($I78&lt;TODAY()))</formula>
    </cfRule>
  </conditionalFormatting>
  <conditionalFormatting sqref="C78 H78:L78">
    <cfRule type="expression" dxfId="63" priority="75">
      <formula>OR($C78="X",$C78="x")</formula>
    </cfRule>
  </conditionalFormatting>
  <conditionalFormatting sqref="I70:J77">
    <cfRule type="expression" dxfId="62" priority="69">
      <formula>AND($J70="F")</formula>
    </cfRule>
    <cfRule type="expression" dxfId="61" priority="70">
      <formula>AND($I70&lt;&gt;"",AND($I70&lt;TODAY()))</formula>
    </cfRule>
  </conditionalFormatting>
  <conditionalFormatting sqref="C70:C77 H70:L77">
    <cfRule type="expression" dxfId="60" priority="71">
      <formula>OR($C70="X",$C70="x")</formula>
    </cfRule>
  </conditionalFormatting>
  <conditionalFormatting sqref="D78">
    <cfRule type="expression" dxfId="59" priority="62">
      <formula>OR($C78="X",$C78="x")</formula>
    </cfRule>
  </conditionalFormatting>
  <conditionalFormatting sqref="H72">
    <cfRule type="expression" dxfId="58" priority="40">
      <formula>OR($C72="X",$C72="x")</formula>
    </cfRule>
  </conditionalFormatting>
  <conditionalFormatting sqref="D80">
    <cfRule type="expression" dxfId="57" priority="63">
      <formula>OR($C80="X",$C80="x")</formula>
    </cfRule>
  </conditionalFormatting>
  <conditionalFormatting sqref="D79">
    <cfRule type="expression" dxfId="56" priority="61">
      <formula>OR($C79="X",$C79="x")</formula>
    </cfRule>
  </conditionalFormatting>
  <conditionalFormatting sqref="D70:D77">
    <cfRule type="expression" dxfId="55" priority="60">
      <formula>OR($C70="X",$C70="x")</formula>
    </cfRule>
  </conditionalFormatting>
  <conditionalFormatting sqref="I84:J84">
    <cfRule type="expression" dxfId="54" priority="56">
      <formula>AND($J84="F")</formula>
    </cfRule>
    <cfRule type="expression" dxfId="53" priority="57">
      <formula>AND($I84&lt;&gt;"",AND($I84&lt;TODAY()))</formula>
    </cfRule>
  </conditionalFormatting>
  <conditionalFormatting sqref="C84 F84:L84">
    <cfRule type="expression" dxfId="52" priority="58">
      <formula>OR($C84="X",$C84="x")</formula>
    </cfRule>
  </conditionalFormatting>
  <conditionalFormatting sqref="E84">
    <cfRule type="expression" dxfId="51" priority="55">
      <formula>OR($C84="X",$C84="x")</formula>
    </cfRule>
  </conditionalFormatting>
  <conditionalFormatting sqref="D84">
    <cfRule type="expression" dxfId="50" priority="54">
      <formula>OR($C84="X",$C84="x")</formula>
    </cfRule>
  </conditionalFormatting>
  <conditionalFormatting sqref="I82:J82">
    <cfRule type="expression" dxfId="49" priority="51">
      <formula>AND($J82="F")</formula>
    </cfRule>
    <cfRule type="expression" dxfId="48" priority="52">
      <formula>AND($I82&lt;&gt;"",AND($I82&lt;TODAY()))</formula>
    </cfRule>
  </conditionalFormatting>
  <conditionalFormatting sqref="C82 F82 H82:L82">
    <cfRule type="expression" dxfId="47" priority="53">
      <formula>OR($C82="X",$C82="x")</formula>
    </cfRule>
  </conditionalFormatting>
  <conditionalFormatting sqref="E82">
    <cfRule type="expression" dxfId="46" priority="50">
      <formula>OR($C82="X",$C82="x")</formula>
    </cfRule>
  </conditionalFormatting>
  <conditionalFormatting sqref="D82">
    <cfRule type="expression" dxfId="45" priority="49">
      <formula>OR($C82="X",$C82="x")</formula>
    </cfRule>
  </conditionalFormatting>
  <conditionalFormatting sqref="I82:J82">
    <cfRule type="expression" dxfId="44" priority="46">
      <formula>AND($J82="F")</formula>
    </cfRule>
    <cfRule type="expression" dxfId="43" priority="47">
      <formula>AND($I82&lt;&gt;"",AND($I82&lt;TODAY()))</formula>
    </cfRule>
  </conditionalFormatting>
  <conditionalFormatting sqref="C82 F82 H82:L82">
    <cfRule type="expression" dxfId="42" priority="48">
      <formula>OR($C82="X",$C82="x")</formula>
    </cfRule>
  </conditionalFormatting>
  <conditionalFormatting sqref="E82">
    <cfRule type="expression" dxfId="41" priority="45">
      <formula>OR($C82="X",$C82="x")</formula>
    </cfRule>
  </conditionalFormatting>
  <conditionalFormatting sqref="D82">
    <cfRule type="expression" dxfId="40" priority="44">
      <formula>OR($C82="X",$C82="x")</formula>
    </cfRule>
  </conditionalFormatting>
  <conditionalFormatting sqref="I42:J47">
    <cfRule type="expression" dxfId="39" priority="41">
      <formula>AND($J42="F")</formula>
    </cfRule>
    <cfRule type="expression" dxfId="38" priority="42">
      <formula>AND($I42&lt;&gt;"",AND($I42&lt;TODAY()))</formula>
    </cfRule>
  </conditionalFormatting>
  <conditionalFormatting sqref="H42:L47 C42:F47">
    <cfRule type="expression" dxfId="37" priority="43">
      <formula>OR($C42="X",$C42="x")</formula>
    </cfRule>
  </conditionalFormatting>
  <conditionalFormatting sqref="H73">
    <cfRule type="expression" dxfId="36" priority="39">
      <formula>OR($C73="X",$C73="x")</formula>
    </cfRule>
  </conditionalFormatting>
  <conditionalFormatting sqref="H74">
    <cfRule type="expression" dxfId="35" priority="38">
      <formula>OR($C74="X",$C74="x")</formula>
    </cfRule>
  </conditionalFormatting>
  <conditionalFormatting sqref="H74">
    <cfRule type="expression" dxfId="34" priority="37">
      <formula>OR($C74="X",$C74="x")</formula>
    </cfRule>
  </conditionalFormatting>
  <conditionalFormatting sqref="F68">
    <cfRule type="expression" dxfId="33" priority="36">
      <formula>OR($C68="X",$C68="x")</formula>
    </cfRule>
  </conditionalFormatting>
  <conditionalFormatting sqref="E68">
    <cfRule type="expression" dxfId="32" priority="35">
      <formula>OR($C68="X",$C68="x")</formula>
    </cfRule>
  </conditionalFormatting>
  <conditionalFormatting sqref="F70">
    <cfRule type="expression" dxfId="31" priority="34">
      <formula>OR($C70="X",$C70="x")</formula>
    </cfRule>
  </conditionalFormatting>
  <conditionalFormatting sqref="E70">
    <cfRule type="expression" dxfId="30" priority="33">
      <formula>OR($C70="X",$C70="x")</formula>
    </cfRule>
  </conditionalFormatting>
  <conditionalFormatting sqref="F71">
    <cfRule type="expression" dxfId="29" priority="30">
      <formula>OR($C71="X",$C71="x")</formula>
    </cfRule>
  </conditionalFormatting>
  <conditionalFormatting sqref="E71">
    <cfRule type="expression" dxfId="28" priority="29">
      <formula>OR($C71="X",$C71="x")</formula>
    </cfRule>
  </conditionalFormatting>
  <conditionalFormatting sqref="F73">
    <cfRule type="expression" dxfId="27" priority="28">
      <formula>OR($C73="X",$C73="x")</formula>
    </cfRule>
  </conditionalFormatting>
  <conditionalFormatting sqref="E73">
    <cfRule type="expression" dxfId="26" priority="27">
      <formula>OR($C73="X",$C73="x")</formula>
    </cfRule>
  </conditionalFormatting>
  <conditionalFormatting sqref="F72">
    <cfRule type="expression" dxfId="25" priority="26">
      <formula>OR($C72="X",$C72="x")</formula>
    </cfRule>
  </conditionalFormatting>
  <conditionalFormatting sqref="E72">
    <cfRule type="expression" dxfId="24" priority="25">
      <formula>OR($C72="X",$C72="x")</formula>
    </cfRule>
  </conditionalFormatting>
  <conditionalFormatting sqref="F74">
    <cfRule type="expression" dxfId="23" priority="24">
      <formula>OR($C74="X",$C74="x")</formula>
    </cfRule>
  </conditionalFormatting>
  <conditionalFormatting sqref="E74">
    <cfRule type="expression" dxfId="22" priority="23">
      <formula>OR($C74="X",$C74="x")</formula>
    </cfRule>
  </conditionalFormatting>
  <conditionalFormatting sqref="F76">
    <cfRule type="expression" dxfId="21" priority="22">
      <formula>OR($C76="X",$C76="x")</formula>
    </cfRule>
  </conditionalFormatting>
  <conditionalFormatting sqref="E76">
    <cfRule type="expression" dxfId="20" priority="21">
      <formula>OR($C76="X",$C76="x")</formula>
    </cfRule>
  </conditionalFormatting>
  <conditionalFormatting sqref="F75">
    <cfRule type="expression" dxfId="19" priority="20">
      <formula>OR($C75="X",$C75="x")</formula>
    </cfRule>
  </conditionalFormatting>
  <conditionalFormatting sqref="E75">
    <cfRule type="expression" dxfId="18" priority="19">
      <formula>OR($C75="X",$C75="x")</formula>
    </cfRule>
  </conditionalFormatting>
  <conditionalFormatting sqref="F77">
    <cfRule type="expression" dxfId="17" priority="18">
      <formula>OR($C77="X",$C77="x")</formula>
    </cfRule>
  </conditionalFormatting>
  <conditionalFormatting sqref="E77">
    <cfRule type="expression" dxfId="16" priority="17">
      <formula>OR($C77="X",$C77="x")</formula>
    </cfRule>
  </conditionalFormatting>
  <conditionalFormatting sqref="F79">
    <cfRule type="expression" dxfId="15" priority="16">
      <formula>OR($C79="X",$C79="x")</formula>
    </cfRule>
  </conditionalFormatting>
  <conditionalFormatting sqref="E79">
    <cfRule type="expression" dxfId="14" priority="15">
      <formula>OR($C79="X",$C79="x")</formula>
    </cfRule>
  </conditionalFormatting>
  <conditionalFormatting sqref="F78">
    <cfRule type="expression" dxfId="13" priority="14">
      <formula>OR($C78="X",$C78="x")</formula>
    </cfRule>
  </conditionalFormatting>
  <conditionalFormatting sqref="E78">
    <cfRule type="expression" dxfId="12" priority="13">
      <formula>OR($C78="X",$C78="x")</formula>
    </cfRule>
  </conditionalFormatting>
  <conditionalFormatting sqref="E48">
    <cfRule type="expression" dxfId="11" priority="12">
      <formula>OR($C48="X",$C48="x")</formula>
    </cfRule>
  </conditionalFormatting>
  <conditionalFormatting sqref="G69">
    <cfRule type="expression" dxfId="10" priority="11">
      <formula>OR($C69="X",$C69="x")</formula>
    </cfRule>
  </conditionalFormatting>
  <conditionalFormatting sqref="I69:J69">
    <cfRule type="expression" dxfId="9" priority="8">
      <formula>AND($J69="F")</formula>
    </cfRule>
    <cfRule type="expression" dxfId="8" priority="9">
      <formula>AND($I69&lt;&gt;"",AND($I69&lt;TODAY()))</formula>
    </cfRule>
  </conditionalFormatting>
  <conditionalFormatting sqref="H69:L69 C69">
    <cfRule type="expression" dxfId="7" priority="10">
      <formula>OR($C69="X",$C69="x")</formula>
    </cfRule>
  </conditionalFormatting>
  <conditionalFormatting sqref="D69">
    <cfRule type="expression" dxfId="6" priority="7">
      <formula>OR($C69="X",$C69="x")</formula>
    </cfRule>
  </conditionalFormatting>
  <conditionalFormatting sqref="I69:J69">
    <cfRule type="expression" dxfId="5" priority="4">
      <formula>AND($J69="F")</formula>
    </cfRule>
    <cfRule type="expression" dxfId="4" priority="5">
      <formula>AND($I69&lt;&gt;"",AND($I69&lt;TODAY()))</formula>
    </cfRule>
  </conditionalFormatting>
  <conditionalFormatting sqref="C69 H69:L69">
    <cfRule type="expression" dxfId="3" priority="6">
      <formula>OR($C69="X",$C69="x")</formula>
    </cfRule>
  </conditionalFormatting>
  <conditionalFormatting sqref="D69">
    <cfRule type="expression" dxfId="2" priority="3">
      <formula>OR($C69="X",$C69="x")</formula>
    </cfRule>
  </conditionalFormatting>
  <conditionalFormatting sqref="F69">
    <cfRule type="expression" dxfId="1" priority="2">
      <formula>OR($C69="X",$C69="x")</formula>
    </cfRule>
  </conditionalFormatting>
  <conditionalFormatting sqref="E69">
    <cfRule type="expression" dxfId="0" priority="1">
      <formula>OR($C69="X",$C69="x")</formula>
    </cfRule>
  </conditionalFormatting>
  <pageMargins left="0.7" right="0.7" top="0.78740157499999996" bottom="0.78740157499999996" header="0.3" footer="0.3"/>
  <pageSetup paperSize="8" scale="53"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2017-10-13T08:47:08Z</cp:lastPrinted>
  <dcterms:created xsi:type="dcterms:W3CDTF">2016-06-30T18:29:31Z</dcterms:created>
  <dcterms:modified xsi:type="dcterms:W3CDTF">2017-10-25T06:13:39Z</dcterms:modified>
  <cp:category>Projektplanung</cp:category>
  <cp:contentStatus>Version 2.2</cp:contentStatus>
  <cp:version>2.0</cp:version>
</cp:coreProperties>
</file>