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D:\USM\Physics Practical I (ZCT 191,2)\7. Geometrical Optics\Final\"/>
    </mc:Choice>
  </mc:AlternateContent>
  <xr:revisionPtr revIDLastSave="0" documentId="13_ncr:1_{EC1E4F96-5437-445E-BE8F-DB6E685C6E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  <sheet name="Part A" sheetId="3" r:id="rId2"/>
  </sheets>
  <calcPr calcId="191028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2" l="1"/>
  <c r="F31" i="2"/>
  <c r="D26" i="2"/>
  <c r="D12" i="2"/>
  <c r="F12" i="2" s="1"/>
  <c r="E12" i="2"/>
  <c r="D13" i="2"/>
  <c r="F13" i="2" s="1"/>
  <c r="E13" i="2"/>
  <c r="D14" i="2"/>
  <c r="F14" i="2" s="1"/>
  <c r="E14" i="2"/>
  <c r="D15" i="2"/>
  <c r="F15" i="2" s="1"/>
  <c r="E15" i="2"/>
  <c r="D16" i="2"/>
  <c r="F16" i="2" s="1"/>
  <c r="E16" i="2"/>
  <c r="D17" i="2"/>
  <c r="F17" i="2" s="1"/>
  <c r="E17" i="2"/>
  <c r="D18" i="2"/>
  <c r="F18" i="2" s="1"/>
  <c r="E18" i="2"/>
  <c r="D19" i="2"/>
  <c r="F19" i="2" s="1"/>
  <c r="E19" i="2"/>
  <c r="D20" i="2"/>
  <c r="F20" i="2" s="1"/>
  <c r="E20" i="2"/>
  <c r="D21" i="2"/>
  <c r="E21" i="2"/>
  <c r="F21" i="2"/>
  <c r="D22" i="2"/>
  <c r="F22" i="2" s="1"/>
  <c r="E22" i="2"/>
  <c r="D23" i="2"/>
  <c r="F23" i="2" s="1"/>
  <c r="E23" i="2"/>
  <c r="D25" i="2"/>
  <c r="D27" i="2" s="1"/>
  <c r="G57" i="2"/>
  <c r="H57" i="2" s="1"/>
  <c r="J57" i="2" s="1"/>
  <c r="F57" i="2"/>
  <c r="E57" i="2"/>
  <c r="I49" i="2"/>
  <c r="E49" i="2"/>
  <c r="F49" i="2" s="1"/>
  <c r="G49" i="2" s="1"/>
  <c r="D49" i="2"/>
  <c r="H49" i="2" s="1"/>
  <c r="G41" i="2"/>
  <c r="H41" i="2" s="1"/>
  <c r="K1" i="2"/>
  <c r="F30" i="2" l="1"/>
  <c r="F32" i="2" s="1"/>
  <c r="D30" i="2"/>
  <c r="D32" i="2" s="1"/>
  <c r="I57" i="2"/>
  <c r="K57" i="2" s="1"/>
  <c r="K10" i="2" a="1"/>
  <c r="K1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<sst xmlns="http://schemas.openxmlformats.org/spreadsheetml/2006/main" count="93" uniqueCount="74">
  <si>
    <t>ZCT191/192: 1OS3 Geometrical Optics</t>
  </si>
  <si>
    <t xml:space="preserve"> </t>
  </si>
  <si>
    <t>Name:</t>
  </si>
  <si>
    <t>TAN WEI LIANG</t>
  </si>
  <si>
    <t>DATA ANALYSIS</t>
  </si>
  <si>
    <t>Group:</t>
  </si>
  <si>
    <t>M5B</t>
  </si>
  <si>
    <t>Matric. No:</t>
  </si>
  <si>
    <t>Part A: Focal Length and Magnification of a Thin Lens</t>
  </si>
  <si>
    <t>Table 1</t>
  </si>
  <si>
    <t>LINEST()</t>
  </si>
  <si>
    <r>
      <t>Positions (</t>
    </r>
    <r>
      <rPr>
        <sz val="9"/>
        <color theme="1"/>
        <rFont val="Aptos Narrow"/>
        <family val="2"/>
      </rPr>
      <t>±0.1</t>
    </r>
    <r>
      <rPr>
        <sz val="10"/>
        <color theme="1"/>
        <rFont val="Aptos Narrow"/>
        <family val="2"/>
      </rPr>
      <t xml:space="preserve"> </t>
    </r>
    <r>
      <rPr>
        <sz val="10"/>
        <color theme="1"/>
        <rFont val="Cambria"/>
        <family val="1"/>
        <scheme val="major"/>
      </rPr>
      <t>cm)</t>
    </r>
  </si>
  <si>
    <r>
      <rPr>
        <i/>
        <sz val="10"/>
        <color theme="1"/>
        <rFont val="Cambria"/>
        <family val="1"/>
        <scheme val="major"/>
      </rPr>
      <t>o</t>
    </r>
    <r>
      <rPr>
        <sz val="10"/>
        <color theme="1"/>
        <rFont val="Cambria"/>
        <family val="1"/>
        <scheme val="major"/>
      </rPr>
      <t xml:space="preserve"> (</t>
    </r>
    <r>
      <rPr>
        <sz val="9"/>
        <color theme="1"/>
        <rFont val="Cambria"/>
        <family val="1"/>
        <scheme val="major"/>
      </rPr>
      <t>±0.1</t>
    </r>
    <r>
      <rPr>
        <sz val="10"/>
        <color theme="1"/>
        <rFont val="Cambria"/>
        <family val="1"/>
        <scheme val="major"/>
      </rPr>
      <t>cm)</t>
    </r>
  </si>
  <si>
    <r>
      <rPr>
        <i/>
        <sz val="10"/>
        <color theme="1"/>
        <rFont val="Cambria"/>
        <family val="1"/>
        <scheme val="major"/>
      </rPr>
      <t>i</t>
    </r>
    <r>
      <rPr>
        <sz val="10"/>
        <color theme="1"/>
        <rFont val="Cambria"/>
        <family val="1"/>
        <scheme val="major"/>
      </rPr>
      <t xml:space="preserve"> (</t>
    </r>
    <r>
      <rPr>
        <sz val="9"/>
        <color theme="1"/>
        <rFont val="Cambria"/>
        <family val="1"/>
        <scheme val="major"/>
      </rPr>
      <t>±0.1</t>
    </r>
    <r>
      <rPr>
        <sz val="10"/>
        <color theme="1"/>
        <rFont val="Cambria"/>
        <family val="1"/>
        <scheme val="major"/>
      </rPr>
      <t>cm)</t>
    </r>
  </si>
  <si>
    <r>
      <t>1/</t>
    </r>
    <r>
      <rPr>
        <i/>
        <sz val="10"/>
        <color theme="1"/>
        <rFont val="Cambria"/>
        <family val="1"/>
        <scheme val="major"/>
      </rPr>
      <t>o</t>
    </r>
  </si>
  <si>
    <r>
      <t>1/</t>
    </r>
    <r>
      <rPr>
        <i/>
        <sz val="10"/>
        <color theme="1"/>
        <rFont val="Cambria"/>
        <family val="1"/>
        <scheme val="major"/>
      </rPr>
      <t>i</t>
    </r>
  </si>
  <si>
    <r>
      <rPr>
        <i/>
        <sz val="10"/>
        <color theme="1"/>
        <rFont val="Cambria"/>
        <family val="1"/>
        <scheme val="major"/>
      </rPr>
      <t>s</t>
    </r>
    <r>
      <rPr>
        <i/>
        <vertAlign val="subscript"/>
        <sz val="10"/>
        <color theme="1"/>
        <rFont val="Cambria"/>
        <family val="1"/>
        <scheme val="major"/>
      </rPr>
      <t>o</t>
    </r>
    <r>
      <rPr>
        <sz val="10"/>
        <color theme="1"/>
        <rFont val="Cambria"/>
        <family val="1"/>
        <scheme val="major"/>
      </rPr>
      <t xml:space="preserve"> (</t>
    </r>
    <r>
      <rPr>
        <sz val="9"/>
        <color theme="1"/>
        <rFont val="Cambria"/>
        <family val="1"/>
        <scheme val="major"/>
      </rPr>
      <t>±1</t>
    </r>
    <r>
      <rPr>
        <sz val="10"/>
        <color theme="1"/>
        <rFont val="Cambria"/>
        <family val="1"/>
        <scheme val="major"/>
      </rPr>
      <t>mm)</t>
    </r>
  </si>
  <si>
    <r>
      <rPr>
        <i/>
        <sz val="10"/>
        <color theme="1"/>
        <rFont val="Cambria"/>
        <family val="1"/>
        <scheme val="major"/>
      </rPr>
      <t>s</t>
    </r>
    <r>
      <rPr>
        <i/>
        <vertAlign val="subscript"/>
        <sz val="10"/>
        <color theme="1"/>
        <rFont val="Cambria"/>
        <family val="1"/>
        <scheme val="major"/>
      </rPr>
      <t>i</t>
    </r>
    <r>
      <rPr>
        <sz val="10"/>
        <color theme="1"/>
        <rFont val="Cambria"/>
        <family val="1"/>
        <scheme val="major"/>
      </rPr>
      <t xml:space="preserve"> (</t>
    </r>
    <r>
      <rPr>
        <sz val="9"/>
        <color theme="1"/>
        <rFont val="Cambria"/>
        <family val="1"/>
        <scheme val="major"/>
      </rPr>
      <t>±1</t>
    </r>
    <r>
      <rPr>
        <sz val="10"/>
        <color theme="1"/>
        <rFont val="Cambria"/>
        <family val="1"/>
        <scheme val="major"/>
      </rPr>
      <t>mm)</t>
    </r>
  </si>
  <si>
    <t>m</t>
  </si>
  <si>
    <t>c</t>
  </si>
  <si>
    <t>Screen</t>
  </si>
  <si>
    <t>Lens</t>
  </si>
  <si>
    <r>
      <t>σ</t>
    </r>
    <r>
      <rPr>
        <i/>
        <vertAlign val="subscript"/>
        <sz val="10"/>
        <rFont val="Cambria"/>
        <family val="1"/>
        <scheme val="major"/>
      </rPr>
      <t>m</t>
    </r>
  </si>
  <si>
    <r>
      <t>σ</t>
    </r>
    <r>
      <rPr>
        <i/>
        <vertAlign val="subscript"/>
        <sz val="10"/>
        <rFont val="Cambria"/>
        <family val="1"/>
        <scheme val="major"/>
      </rPr>
      <t>c</t>
    </r>
  </si>
  <si>
    <r>
      <t>r</t>
    </r>
    <r>
      <rPr>
        <vertAlign val="superscript"/>
        <sz val="10"/>
        <rFont val="Cambria"/>
        <family val="1"/>
        <scheme val="major"/>
      </rPr>
      <t>2</t>
    </r>
  </si>
  <si>
    <r>
      <t>σ</t>
    </r>
    <r>
      <rPr>
        <i/>
        <vertAlign val="subscript"/>
        <sz val="10"/>
        <rFont val="Cambria"/>
        <family val="1"/>
        <scheme val="major"/>
      </rPr>
      <t>y</t>
    </r>
  </si>
  <si>
    <r>
      <rPr>
        <i/>
        <sz val="10"/>
        <rFont val="Cambria"/>
        <family val="1"/>
        <scheme val="major"/>
      </rPr>
      <t>x</t>
    </r>
    <r>
      <rPr>
        <sz val="10"/>
        <rFont val="Cambria"/>
        <family val="1"/>
        <scheme val="major"/>
      </rPr>
      <t>-intercept</t>
    </r>
  </si>
  <si>
    <r>
      <t>f</t>
    </r>
    <r>
      <rPr>
        <i/>
        <vertAlign val="subscript"/>
        <sz val="10"/>
        <rFont val="Cambria"/>
        <family val="1"/>
        <scheme val="major"/>
      </rPr>
      <t>x</t>
    </r>
  </si>
  <si>
    <t>±</t>
  </si>
  <si>
    <t>cm</t>
  </si>
  <si>
    <r>
      <rPr>
        <i/>
        <sz val="10"/>
        <rFont val="Cambria"/>
        <family val="1"/>
        <scheme val="major"/>
      </rPr>
      <t>y</t>
    </r>
    <r>
      <rPr>
        <sz val="10"/>
        <rFont val="Cambria"/>
        <family val="1"/>
        <scheme val="major"/>
      </rPr>
      <t>-intercept</t>
    </r>
  </si>
  <si>
    <r>
      <t>f</t>
    </r>
    <r>
      <rPr>
        <i/>
        <vertAlign val="subscript"/>
        <sz val="10"/>
        <rFont val="Cambria"/>
        <family val="1"/>
        <scheme val="major"/>
      </rPr>
      <t>y</t>
    </r>
  </si>
  <si>
    <t>f̅</t>
  </si>
  <si>
    <t>% diff.</t>
  </si>
  <si>
    <t>%</t>
  </si>
  <si>
    <r>
      <t xml:space="preserve">Using </t>
    </r>
    <r>
      <rPr>
        <i/>
        <sz val="10"/>
        <rFont val="Cambria"/>
        <family val="1"/>
        <scheme val="major"/>
      </rPr>
      <t>o</t>
    </r>
    <r>
      <rPr>
        <sz val="10"/>
        <rFont val="Cambria"/>
        <family val="1"/>
        <scheme val="major"/>
      </rPr>
      <t xml:space="preserve"> and </t>
    </r>
    <r>
      <rPr>
        <i/>
        <sz val="10"/>
        <rFont val="Cambria"/>
        <family val="1"/>
        <scheme val="major"/>
      </rPr>
      <t>i</t>
    </r>
    <r>
      <rPr>
        <sz val="10"/>
        <rFont val="Cambria"/>
        <family val="1"/>
        <scheme val="major"/>
      </rPr>
      <t>:</t>
    </r>
  </si>
  <si>
    <r>
      <t>M</t>
    </r>
    <r>
      <rPr>
        <vertAlign val="subscript"/>
        <sz val="10"/>
        <rFont val="Cambria"/>
        <family val="1"/>
        <scheme val="major"/>
      </rPr>
      <t>d,1</t>
    </r>
  </si>
  <si>
    <r>
      <t>M</t>
    </r>
    <r>
      <rPr>
        <vertAlign val="subscript"/>
        <sz val="10"/>
        <rFont val="Cambria"/>
        <family val="1"/>
        <scheme val="major"/>
      </rPr>
      <t>d,2</t>
    </r>
  </si>
  <si>
    <r>
      <t xml:space="preserve">Using </t>
    </r>
    <r>
      <rPr>
        <i/>
        <sz val="10"/>
        <rFont val="Cambria"/>
        <family val="1"/>
        <scheme val="major"/>
      </rPr>
      <t>s</t>
    </r>
    <r>
      <rPr>
        <i/>
        <vertAlign val="subscript"/>
        <sz val="10"/>
        <rFont val="Cambria"/>
        <family val="1"/>
        <scheme val="major"/>
      </rPr>
      <t>o</t>
    </r>
    <r>
      <rPr>
        <i/>
        <sz val="10"/>
        <rFont val="Cambria"/>
        <family val="1"/>
        <scheme val="major"/>
      </rPr>
      <t xml:space="preserve"> </t>
    </r>
    <r>
      <rPr>
        <sz val="10"/>
        <rFont val="Cambria"/>
        <family val="1"/>
        <scheme val="major"/>
      </rPr>
      <t xml:space="preserve">and </t>
    </r>
    <r>
      <rPr>
        <i/>
        <sz val="10"/>
        <rFont val="Cambria"/>
        <family val="1"/>
        <scheme val="major"/>
      </rPr>
      <t>s</t>
    </r>
    <r>
      <rPr>
        <i/>
        <vertAlign val="subscript"/>
        <sz val="10"/>
        <rFont val="Cambria"/>
        <family val="1"/>
        <scheme val="major"/>
      </rPr>
      <t>i</t>
    </r>
    <r>
      <rPr>
        <sz val="10"/>
        <rFont val="Cambria"/>
        <family val="1"/>
        <scheme val="major"/>
      </rPr>
      <t>:</t>
    </r>
  </si>
  <si>
    <r>
      <rPr>
        <sz val="10"/>
        <rFont val="Cambria"/>
        <family val="1"/>
        <scheme val="major"/>
      </rPr>
      <t>|</t>
    </r>
    <r>
      <rPr>
        <i/>
        <sz val="10"/>
        <rFont val="Cambria"/>
        <family val="1"/>
        <scheme val="major"/>
      </rPr>
      <t>M</t>
    </r>
    <r>
      <rPr>
        <vertAlign val="subscript"/>
        <sz val="10"/>
        <rFont val="Cambria"/>
        <family val="1"/>
        <scheme val="major"/>
      </rPr>
      <t>s,1</t>
    </r>
    <r>
      <rPr>
        <sz val="10"/>
        <rFont val="Cambria"/>
        <family val="1"/>
        <scheme val="major"/>
      </rPr>
      <t>|</t>
    </r>
  </si>
  <si>
    <r>
      <rPr>
        <sz val="10"/>
        <rFont val="Cambria"/>
        <family val="1"/>
        <scheme val="major"/>
      </rPr>
      <t>|</t>
    </r>
    <r>
      <rPr>
        <i/>
        <sz val="10"/>
        <rFont val="Cambria"/>
        <family val="1"/>
        <scheme val="major"/>
      </rPr>
      <t>M</t>
    </r>
    <r>
      <rPr>
        <vertAlign val="subscript"/>
        <sz val="10"/>
        <rFont val="Cambria"/>
        <family val="1"/>
        <scheme val="major"/>
      </rPr>
      <t>s,2</t>
    </r>
    <r>
      <rPr>
        <sz val="10"/>
        <rFont val="Cambria"/>
        <family val="1"/>
        <scheme val="major"/>
      </rPr>
      <t>|</t>
    </r>
  </si>
  <si>
    <r>
      <rPr>
        <sz val="10"/>
        <rFont val="Cambria"/>
        <family val="1"/>
        <scheme val="major"/>
      </rPr>
      <t>Mean |</t>
    </r>
    <r>
      <rPr>
        <i/>
        <sz val="10"/>
        <rFont val="Cambria"/>
        <family val="1"/>
        <scheme val="major"/>
      </rPr>
      <t>M</t>
    </r>
    <r>
      <rPr>
        <vertAlign val="subscript"/>
        <sz val="10"/>
        <rFont val="Cambria"/>
        <family val="1"/>
        <scheme val="major"/>
      </rPr>
      <t>1</t>
    </r>
    <r>
      <rPr>
        <sz val="10"/>
        <rFont val="Cambria"/>
        <family val="1"/>
        <scheme val="major"/>
      </rPr>
      <t>|</t>
    </r>
  </si>
  <si>
    <r>
      <rPr>
        <sz val="10"/>
        <rFont val="Cambria"/>
        <family val="1"/>
        <scheme val="major"/>
      </rPr>
      <t>Mean |</t>
    </r>
    <r>
      <rPr>
        <i/>
        <sz val="10"/>
        <rFont val="Cambria"/>
        <family val="1"/>
        <scheme val="major"/>
      </rPr>
      <t>M</t>
    </r>
    <r>
      <rPr>
        <vertAlign val="subscript"/>
        <sz val="10"/>
        <rFont val="Cambria"/>
        <family val="1"/>
        <scheme val="major"/>
      </rPr>
      <t>2</t>
    </r>
    <r>
      <rPr>
        <sz val="10"/>
        <rFont val="Cambria"/>
        <family val="1"/>
        <scheme val="major"/>
      </rPr>
      <t>|</t>
    </r>
  </si>
  <si>
    <t>Part B: Virtual Images</t>
  </si>
  <si>
    <t>Image properties:</t>
  </si>
  <si>
    <t>unright, reduced, further</t>
  </si>
  <si>
    <t>Table 2</t>
  </si>
  <si>
    <r>
      <t>Positions (</t>
    </r>
    <r>
      <rPr>
        <sz val="9"/>
        <color theme="1"/>
        <rFont val="Cambria"/>
        <family val="1"/>
        <scheme val="major"/>
      </rPr>
      <t>±0.1</t>
    </r>
    <r>
      <rPr>
        <sz val="10"/>
        <color theme="1"/>
        <rFont val="Cambria"/>
        <family val="1"/>
        <scheme val="major"/>
      </rPr>
      <t>cm)</t>
    </r>
  </si>
  <si>
    <r>
      <t xml:space="preserve">o </t>
    </r>
    <r>
      <rPr>
        <sz val="10"/>
        <color theme="1"/>
        <rFont val="Cambria"/>
        <family val="1"/>
        <scheme val="major"/>
      </rPr>
      <t>(</t>
    </r>
    <r>
      <rPr>
        <sz val="9"/>
        <color theme="1"/>
        <rFont val="Cambria"/>
        <family val="1"/>
        <scheme val="major"/>
      </rPr>
      <t>±0.1</t>
    </r>
    <r>
      <rPr>
        <sz val="10"/>
        <color theme="1"/>
        <rFont val="Cambria"/>
        <family val="1"/>
        <scheme val="major"/>
      </rPr>
      <t>cm)</t>
    </r>
  </si>
  <si>
    <r>
      <t xml:space="preserve">i </t>
    </r>
    <r>
      <rPr>
        <sz val="10"/>
        <color theme="1"/>
        <rFont val="Cambria"/>
        <family val="1"/>
        <scheme val="major"/>
      </rPr>
      <t>(</t>
    </r>
    <r>
      <rPr>
        <sz val="9"/>
        <color theme="1"/>
        <rFont val="Cambria"/>
        <family val="1"/>
        <scheme val="major"/>
      </rPr>
      <t>±0.1</t>
    </r>
    <r>
      <rPr>
        <sz val="10"/>
        <color theme="1"/>
        <rFont val="Cambria"/>
        <family val="1"/>
        <scheme val="major"/>
      </rPr>
      <t>cm)</t>
    </r>
  </si>
  <si>
    <t>M</t>
  </si>
  <si>
    <t>Light source (initial)</t>
  </si>
  <si>
    <t>-15 cm lens</t>
  </si>
  <si>
    <t>+20 cm lens</t>
  </si>
  <si>
    <t>Light source (final)</t>
  </si>
  <si>
    <t>Part C: The Telescope</t>
  </si>
  <si>
    <t>1st image properties:</t>
  </si>
  <si>
    <t>inverted, reduced, real</t>
  </si>
  <si>
    <t>Table 3</t>
  </si>
  <si>
    <r>
      <t>i</t>
    </r>
    <r>
      <rPr>
        <i/>
        <vertAlign val="subscript"/>
        <sz val="10"/>
        <color theme="1"/>
        <rFont val="Cambria"/>
        <family val="1"/>
        <scheme val="major"/>
      </rPr>
      <t>o</t>
    </r>
    <r>
      <rPr>
        <i/>
        <sz val="10"/>
        <color theme="1"/>
        <rFont val="Cambria"/>
        <family val="1"/>
        <scheme val="major"/>
      </rPr>
      <t xml:space="preserve"> </t>
    </r>
    <r>
      <rPr>
        <sz val="10"/>
        <color theme="1"/>
        <rFont val="Cambria"/>
        <family val="1"/>
        <scheme val="major"/>
      </rPr>
      <t>(</t>
    </r>
    <r>
      <rPr>
        <sz val="9"/>
        <color theme="1"/>
        <rFont val="Cambria"/>
        <family val="1"/>
        <scheme val="major"/>
      </rPr>
      <t>±0.1</t>
    </r>
    <r>
      <rPr>
        <sz val="10"/>
        <color theme="1"/>
        <rFont val="Cambria"/>
        <family val="1"/>
        <scheme val="major"/>
      </rPr>
      <t>cm)</t>
    </r>
  </si>
  <si>
    <r>
      <t>o</t>
    </r>
    <r>
      <rPr>
        <i/>
        <vertAlign val="subscript"/>
        <sz val="10"/>
        <color theme="1"/>
        <rFont val="Cambria"/>
        <family val="1"/>
        <scheme val="major"/>
      </rPr>
      <t>e</t>
    </r>
    <r>
      <rPr>
        <i/>
        <sz val="10"/>
        <color theme="1"/>
        <rFont val="Cambria"/>
        <family val="1"/>
        <scheme val="major"/>
      </rPr>
      <t xml:space="preserve"> </t>
    </r>
    <r>
      <rPr>
        <sz val="10"/>
        <color theme="1"/>
        <rFont val="Cambria"/>
        <family val="1"/>
        <scheme val="major"/>
      </rPr>
      <t>(±</t>
    </r>
    <r>
      <rPr>
        <sz val="9"/>
        <color theme="1"/>
        <rFont val="Cambria"/>
        <family val="1"/>
        <scheme val="major"/>
      </rPr>
      <t>0.1</t>
    </r>
    <r>
      <rPr>
        <sz val="10"/>
        <color theme="1"/>
        <rFont val="Cambria"/>
        <family val="1"/>
        <scheme val="major"/>
      </rPr>
      <t>cm)</t>
    </r>
  </si>
  <si>
    <r>
      <t>i</t>
    </r>
    <r>
      <rPr>
        <i/>
        <vertAlign val="subscript"/>
        <sz val="10"/>
        <color theme="1"/>
        <rFont val="Cambria"/>
        <family val="1"/>
        <scheme val="major"/>
      </rPr>
      <t>e</t>
    </r>
    <r>
      <rPr>
        <i/>
        <sz val="10"/>
        <color theme="1"/>
        <rFont val="Cambria"/>
        <family val="1"/>
        <scheme val="major"/>
      </rPr>
      <t xml:space="preserve"> </t>
    </r>
    <r>
      <rPr>
        <sz val="10"/>
        <color theme="1"/>
        <rFont val="Cambria"/>
        <family val="1"/>
        <scheme val="major"/>
      </rPr>
      <t>(</t>
    </r>
    <r>
      <rPr>
        <sz val="9"/>
        <color theme="1"/>
        <rFont val="Cambria"/>
        <family val="1"/>
        <scheme val="major"/>
      </rPr>
      <t>±0.1</t>
    </r>
    <r>
      <rPr>
        <sz val="10"/>
        <color theme="1"/>
        <rFont val="Cambria"/>
        <family val="1"/>
        <scheme val="major"/>
      </rPr>
      <t>cm)</t>
    </r>
  </si>
  <si>
    <r>
      <t>M</t>
    </r>
    <r>
      <rPr>
        <i/>
        <vertAlign val="subscript"/>
        <sz val="10"/>
        <color theme="1"/>
        <rFont val="Cambria"/>
        <family val="1"/>
        <scheme val="major"/>
      </rPr>
      <t>e</t>
    </r>
  </si>
  <si>
    <r>
      <t>M</t>
    </r>
    <r>
      <rPr>
        <vertAlign val="subscript"/>
        <sz val="10"/>
        <color theme="1"/>
        <rFont val="Cambria"/>
        <family val="1"/>
        <scheme val="major"/>
      </rPr>
      <t>theo</t>
    </r>
  </si>
  <si>
    <t>% disc.</t>
  </si>
  <si>
    <t>Objective lens</t>
  </si>
  <si>
    <t>Eyepiece</t>
  </si>
  <si>
    <t>Part D: The Microscope</t>
  </si>
  <si>
    <t>inverted, enlarged, real</t>
  </si>
  <si>
    <t>Table 4</t>
  </si>
  <si>
    <r>
      <t>o</t>
    </r>
    <r>
      <rPr>
        <i/>
        <vertAlign val="subscript"/>
        <sz val="10"/>
        <color theme="1"/>
        <rFont val="Cambria"/>
        <family val="1"/>
        <scheme val="major"/>
      </rPr>
      <t>o</t>
    </r>
    <r>
      <rPr>
        <i/>
        <sz val="10"/>
        <color theme="1"/>
        <rFont val="Cambria"/>
        <family val="1"/>
        <scheme val="major"/>
      </rPr>
      <t xml:space="preserve"> </t>
    </r>
    <r>
      <rPr>
        <sz val="10"/>
        <color theme="1"/>
        <rFont val="Cambria"/>
        <family val="1"/>
        <scheme val="major"/>
      </rPr>
      <t>(</t>
    </r>
    <r>
      <rPr>
        <sz val="9"/>
        <color theme="1"/>
        <rFont val="Cambria"/>
        <family val="1"/>
        <scheme val="major"/>
      </rPr>
      <t>±0.1</t>
    </r>
    <r>
      <rPr>
        <sz val="10"/>
        <color theme="1"/>
        <rFont val="Cambria"/>
        <family val="1"/>
        <scheme val="major"/>
      </rPr>
      <t>cm)</t>
    </r>
  </si>
  <si>
    <r>
      <t>o</t>
    </r>
    <r>
      <rPr>
        <i/>
        <vertAlign val="subscript"/>
        <sz val="10"/>
        <color theme="1"/>
        <rFont val="Cambria"/>
        <family val="1"/>
        <scheme val="major"/>
      </rPr>
      <t>e</t>
    </r>
    <r>
      <rPr>
        <i/>
        <sz val="10"/>
        <color theme="1"/>
        <rFont val="Cambria"/>
        <family val="1"/>
        <scheme val="major"/>
      </rPr>
      <t xml:space="preserve"> </t>
    </r>
    <r>
      <rPr>
        <sz val="10"/>
        <color theme="1"/>
        <rFont val="Cambria"/>
        <family val="1"/>
        <scheme val="major"/>
      </rPr>
      <t>(</t>
    </r>
    <r>
      <rPr>
        <sz val="9"/>
        <color theme="1"/>
        <rFont val="Cambria"/>
        <family val="1"/>
        <scheme val="major"/>
      </rPr>
      <t>±0.1</t>
    </r>
    <r>
      <rPr>
        <sz val="10"/>
        <color theme="1"/>
        <rFont val="Cambria"/>
        <family val="1"/>
        <scheme val="major"/>
      </rPr>
      <t>cm)</t>
    </r>
  </si>
  <si>
    <r>
      <t>M</t>
    </r>
    <r>
      <rPr>
        <i/>
        <vertAlign val="subscript"/>
        <sz val="10"/>
        <color theme="1"/>
        <rFont val="Cambria"/>
        <family val="1"/>
        <scheme val="major"/>
      </rPr>
      <t>o</t>
    </r>
  </si>
  <si>
    <t>Light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</si>
</sst>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18">
    <font>
      <sz val="10"/>
      <name val="Arial"/>
    </font>
    <font>
      <sz val="8"/>
      <name val="Arial"/>
      <family val="2"/>
    </font>
    <font>
      <sz val="10"/>
      <name val="Cambria"/>
      <family val="1"/>
      <scheme val="major"/>
    </font>
    <font>
      <b/>
      <sz val="10"/>
      <name val="Cambria"/>
      <family val="1"/>
      <scheme val="major"/>
    </font>
    <font>
      <i/>
      <sz val="10"/>
      <name val="Cambria"/>
      <family val="1"/>
      <scheme val="major"/>
    </font>
    <font>
      <i/>
      <vertAlign val="subscript"/>
      <sz val="10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i/>
      <sz val="10"/>
      <color theme="1"/>
      <name val="Cambria"/>
      <family val="1"/>
      <scheme val="major"/>
    </font>
    <font>
      <b/>
      <sz val="16"/>
      <color indexed="9"/>
      <name val="Cambria"/>
      <family val="1"/>
      <scheme val="major"/>
    </font>
    <font>
      <b/>
      <sz val="12"/>
      <color theme="1"/>
      <name val="Cambria"/>
      <family val="1"/>
      <scheme val="major"/>
    </font>
    <font>
      <i/>
      <vertAlign val="subscript"/>
      <sz val="10"/>
      <color theme="1"/>
      <name val="Cambria"/>
      <family val="1"/>
      <scheme val="major"/>
    </font>
    <font>
      <vertAlign val="superscript"/>
      <sz val="10"/>
      <name val="Cambria"/>
      <family val="1"/>
      <scheme val="major"/>
    </font>
    <font>
      <vertAlign val="subscript"/>
      <sz val="10"/>
      <name val="Cambria"/>
      <family val="1"/>
      <scheme val="major"/>
    </font>
    <font>
      <vertAlign val="subscript"/>
      <sz val="10"/>
      <color theme="1"/>
      <name val="Cambria"/>
      <family val="1"/>
      <scheme val="major"/>
    </font>
    <font>
      <sz val="10"/>
      <color theme="1"/>
      <name val="Aptos Narrow"/>
      <family val="2"/>
    </font>
    <font>
      <sz val="9"/>
      <color theme="1"/>
      <name val="Cambria"/>
      <family val="1"/>
      <scheme val="major"/>
    </font>
    <font>
      <sz val="9"/>
      <color theme="1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2" fillId="0" borderId="7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166" fontId="7" fillId="0" borderId="4" xfId="0" applyNumberFormat="1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vertical="center"/>
    </xf>
    <xf numFmtId="0" fontId="4" fillId="4" borderId="1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vertical="center"/>
    </xf>
    <xf numFmtId="0" fontId="2" fillId="4" borderId="22" xfId="0" applyFont="1" applyFill="1" applyBorder="1" applyAlignment="1">
      <alignment horizontal="center" vertical="center" wrapText="1"/>
    </xf>
    <xf numFmtId="2" fontId="2" fillId="4" borderId="23" xfId="0" applyNumberFormat="1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2" fillId="6" borderId="4" xfId="0" quotePrefix="1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4" xfId="0" quotePrefix="1" applyFont="1" applyFill="1" applyBorder="1" applyAlignment="1">
      <alignment horizontal="center" vertical="center" wrapText="1"/>
    </xf>
    <xf numFmtId="165" fontId="7" fillId="0" borderId="4" xfId="0" applyNumberFormat="1" applyFont="1" applyBorder="1" applyAlignment="1">
      <alignment horizontal="center" vertical="center"/>
    </xf>
    <xf numFmtId="166" fontId="7" fillId="0" borderId="7" xfId="0" applyNumberFormat="1" applyFont="1" applyBorder="1" applyAlignment="1">
      <alignment horizontal="center" vertical="center"/>
    </xf>
    <xf numFmtId="166" fontId="2" fillId="0" borderId="4" xfId="0" applyNumberFormat="1" applyFont="1" applyBorder="1" applyAlignment="1">
      <alignment horizontal="center" vertical="center"/>
    </xf>
    <xf numFmtId="166" fontId="2" fillId="0" borderId="4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6" fontId="2" fillId="0" borderId="7" xfId="0" applyNumberFormat="1" applyFont="1" applyBorder="1" applyAlignment="1">
      <alignment horizontal="center" vertical="center"/>
    </xf>
    <xf numFmtId="2" fontId="2" fillId="0" borderId="19" xfId="0" applyNumberFormat="1" applyFont="1" applyBorder="1" applyAlignment="1">
      <alignment horizontal="center" vertical="center"/>
    </xf>
    <xf numFmtId="2" fontId="2" fillId="0" borderId="20" xfId="0" applyNumberFormat="1" applyFont="1" applyBorder="1" applyAlignment="1">
      <alignment horizontal="center" vertical="center" wrapText="1"/>
    </xf>
    <xf numFmtId="164" fontId="2" fillId="0" borderId="19" xfId="0" applyNumberFormat="1" applyFont="1" applyBorder="1" applyAlignment="1">
      <alignment horizontal="center" vertical="center"/>
    </xf>
    <xf numFmtId="2" fontId="2" fillId="0" borderId="25" xfId="0" applyNumberFormat="1" applyFont="1" applyBorder="1" applyAlignment="1">
      <alignment horizontal="center" vertical="center"/>
    </xf>
    <xf numFmtId="2" fontId="2" fillId="4" borderId="20" xfId="0" applyNumberFormat="1" applyFont="1" applyFill="1" applyBorder="1" applyAlignment="1">
      <alignment horizontal="left" vertical="center" wrapText="1"/>
    </xf>
    <xf numFmtId="2" fontId="2" fillId="0" borderId="12" xfId="0" applyNumberFormat="1" applyFont="1" applyBorder="1" applyAlignment="1">
      <alignment horizontal="center" vertical="center"/>
    </xf>
    <xf numFmtId="2" fontId="2" fillId="4" borderId="24" xfId="0" applyNumberFormat="1" applyFont="1" applyFill="1" applyBorder="1" applyAlignment="1">
      <alignment horizontal="center" vertical="center" wrapText="1"/>
    </xf>
    <xf numFmtId="164" fontId="2" fillId="0" borderId="13" xfId="0" applyNumberFormat="1" applyFont="1" applyBorder="1" applyAlignment="1">
      <alignment horizontal="center" vertical="center"/>
    </xf>
    <xf numFmtId="2" fontId="2" fillId="0" borderId="26" xfId="0" applyNumberFormat="1" applyFont="1" applyBorder="1" applyAlignment="1">
      <alignment horizontal="center" vertical="center"/>
    </xf>
    <xf numFmtId="0" fontId="2" fillId="4" borderId="13" xfId="0" applyFont="1" applyFill="1" applyBorder="1" applyAlignment="1">
      <alignment horizontal="left" vertical="center"/>
    </xf>
    <xf numFmtId="166" fontId="2" fillId="6" borderId="6" xfId="0" applyNumberFormat="1" applyFont="1" applyFill="1" applyBorder="1" applyAlignment="1">
      <alignment horizontal="center" vertical="center"/>
    </xf>
    <xf numFmtId="166" fontId="2" fillId="6" borderId="7" xfId="0" applyNumberFormat="1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0" borderId="4" xfId="0" quotePrefix="1" applyFont="1" applyFill="1" applyBorder="1" applyAlignment="1">
      <alignment horizontal="center" vertical="center" wrapText="1"/>
    </xf>
    <xf numFmtId="0" fontId="4" fillId="4" borderId="30" xfId="0" applyFont="1" applyFill="1" applyBorder="1" applyAlignment="1">
      <alignment horizontal="center" vertical="center"/>
    </xf>
    <xf numFmtId="165" fontId="2" fillId="0" borderId="12" xfId="0" applyNumberFormat="1" applyFont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2" fontId="2" fillId="0" borderId="32" xfId="0" applyNumberFormat="1" applyFont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left" vertical="center"/>
    </xf>
    <xf numFmtId="2" fontId="2" fillId="0" borderId="16" xfId="0" applyNumberFormat="1" applyFont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0" fontId="2" fillId="4" borderId="9" xfId="0" applyFont="1" applyFill="1" applyBorder="1" applyAlignment="1">
      <alignment horizontal="left" vertical="center"/>
    </xf>
    <xf numFmtId="0" fontId="4" fillId="4" borderId="33" xfId="0" applyFont="1" applyFill="1" applyBorder="1" applyAlignment="1">
      <alignment horizontal="center" vertical="center"/>
    </xf>
    <xf numFmtId="164" fontId="2" fillId="0" borderId="32" xfId="0" applyNumberFormat="1" applyFont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164" fontId="2" fillId="0" borderId="29" xfId="0" applyNumberFormat="1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14" fontId="9" fillId="2" borderId="0" xfId="0" applyNumberFormat="1" applyFont="1" applyFill="1" applyAlignment="1">
      <alignment horizontal="right" vertical="center"/>
    </xf>
    <xf numFmtId="2" fontId="2" fillId="0" borderId="10" xfId="0" applyNumberFormat="1" applyFont="1" applyBorder="1" applyAlignment="1">
      <alignment horizontal="center"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8" xfId="0" applyFont="1" applyFill="1" applyBorder="1" applyAlignment="1">
      <alignment vertical="center"/>
    </xf>
    <xf numFmtId="2" fontId="2" fillId="0" borderId="7" xfId="0" applyNumberFormat="1" applyFont="1" applyBorder="1" applyAlignment="1">
      <alignment horizontal="center" vertical="center"/>
    </xf>
    <xf numFmtId="166" fontId="2" fillId="10" borderId="7" xfId="0" applyNumberFormat="1" applyFont="1" applyFill="1" applyBorder="1" applyAlignment="1">
      <alignment horizontal="center" vertical="center"/>
    </xf>
    <xf numFmtId="166" fontId="2" fillId="10" borderId="6" xfId="0" applyNumberFormat="1" applyFont="1" applyFill="1" applyBorder="1" applyAlignment="1">
      <alignment horizontal="center" vertical="center"/>
    </xf>
    <xf numFmtId="166" fontId="2" fillId="8" borderId="6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7" borderId="2" xfId="0" applyFont="1" applyFill="1" applyBorder="1" applyAlignment="1">
      <alignment vertical="center"/>
    </xf>
    <xf numFmtId="0" fontId="6" fillId="7" borderId="3" xfId="0" applyFont="1" applyFill="1" applyBorder="1" applyAlignment="1">
      <alignment vertical="center"/>
    </xf>
    <xf numFmtId="0" fontId="6" fillId="7" borderId="8" xfId="0" applyFont="1" applyFill="1" applyBorder="1" applyAlignment="1">
      <alignment vertical="center"/>
    </xf>
    <xf numFmtId="2" fontId="2" fillId="0" borderId="20" xfId="0" applyNumberFormat="1" applyFont="1" applyBorder="1" applyAlignment="1">
      <alignment horizontal="center" vertical="center"/>
    </xf>
    <xf numFmtId="2" fontId="2" fillId="0" borderId="24" xfId="0" applyNumberFormat="1" applyFont="1" applyBorder="1" applyAlignment="1">
      <alignment horizontal="center" vertical="center"/>
    </xf>
    <xf numFmtId="166" fontId="7" fillId="4" borderId="4" xfId="0" applyNumberFormat="1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5" fontId="7" fillId="0" borderId="7" xfId="0" applyNumberFormat="1" applyFont="1" applyBorder="1" applyAlignment="1">
      <alignment horizontal="center" vertical="center"/>
    </xf>
    <xf numFmtId="1" fontId="7" fillId="0" borderId="4" xfId="0" applyNumberFormat="1" applyFont="1" applyBorder="1" applyAlignment="1">
      <alignment horizontal="center" vertical="center"/>
    </xf>
    <xf numFmtId="1" fontId="7" fillId="0" borderId="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10" xfId="0" applyNumberFormat="1" applyFont="1" applyBorder="1" applyAlignment="1">
      <alignment horizontal="center" vertical="center"/>
    </xf>
    <xf numFmtId="166" fontId="8" fillId="10" borderId="17" xfId="0" applyNumberFormat="1" applyFont="1" applyFill="1" applyBorder="1" applyAlignment="1">
      <alignment horizontal="center" vertical="center" wrapText="1"/>
    </xf>
    <xf numFmtId="166" fontId="8" fillId="10" borderId="21" xfId="0" applyNumberFormat="1" applyFont="1" applyFill="1" applyBorder="1" applyAlignment="1">
      <alignment horizontal="center" vertical="center" wrapText="1"/>
    </xf>
    <xf numFmtId="166" fontId="8" fillId="10" borderId="38" xfId="0" applyNumberFormat="1" applyFont="1" applyFill="1" applyBorder="1" applyAlignment="1">
      <alignment horizontal="center" vertical="center" wrapText="1"/>
    </xf>
    <xf numFmtId="166" fontId="8" fillId="10" borderId="29" xfId="0" applyNumberFormat="1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left" vertical="center"/>
    </xf>
    <xf numFmtId="0" fontId="6" fillId="9" borderId="3" xfId="0" applyFont="1" applyFill="1" applyBorder="1" applyAlignment="1">
      <alignment horizontal="left" vertical="center"/>
    </xf>
    <xf numFmtId="0" fontId="6" fillId="9" borderId="8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7" fillId="10" borderId="28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7" fillId="10" borderId="18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166" fontId="8" fillId="6" borderId="4" xfId="0" applyNumberFormat="1" applyFont="1" applyFill="1" applyBorder="1" applyAlignment="1">
      <alignment horizontal="center" vertical="center"/>
    </xf>
    <xf numFmtId="166" fontId="8" fillId="8" borderId="17" xfId="0" applyNumberFormat="1" applyFont="1" applyFill="1" applyBorder="1" applyAlignment="1">
      <alignment horizontal="center" vertical="center" wrapText="1"/>
    </xf>
    <xf numFmtId="166" fontId="8" fillId="8" borderId="21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166" fontId="7" fillId="4" borderId="37" xfId="0" applyNumberFormat="1" applyFont="1" applyFill="1" applyBorder="1" applyAlignment="1">
      <alignment horizontal="center" vertical="center"/>
    </xf>
    <xf numFmtId="166" fontId="7" fillId="4" borderId="31" xfId="0" applyNumberFormat="1" applyFont="1" applyFill="1" applyBorder="1" applyAlignment="1">
      <alignment horizontal="center" vertical="center"/>
    </xf>
    <xf numFmtId="166" fontId="2" fillId="4" borderId="37" xfId="0" applyNumberFormat="1" applyFont="1" applyFill="1" applyBorder="1" applyAlignment="1">
      <alignment horizontal="center" vertical="center"/>
    </xf>
    <xf numFmtId="166" fontId="2" fillId="4" borderId="31" xfId="0" applyNumberFormat="1" applyFont="1" applyFill="1" applyBorder="1" applyAlignment="1">
      <alignment horizontal="center" vertical="center"/>
    </xf>
    <xf numFmtId="166" fontId="2" fillId="4" borderId="37" xfId="0" applyNumberFormat="1" applyFont="1" applyFill="1" applyBorder="1" applyAlignment="1">
      <alignment horizontal="center" vertical="center" wrapText="1"/>
    </xf>
    <xf numFmtId="166" fontId="2" fillId="4" borderId="31" xfId="0" applyNumberFormat="1" applyFont="1" applyFill="1" applyBorder="1" applyAlignment="1">
      <alignment horizontal="center" vertical="center" wrapText="1"/>
    </xf>
    <xf numFmtId="166" fontId="2" fillId="4" borderId="22" xfId="0" applyNumberFormat="1" applyFont="1" applyFill="1" applyBorder="1" applyAlignment="1">
      <alignment horizontal="center" vertical="center" wrapText="1"/>
    </xf>
    <xf numFmtId="166" fontId="7" fillId="8" borderId="35" xfId="0" applyNumberFormat="1" applyFont="1" applyFill="1" applyBorder="1" applyAlignment="1">
      <alignment horizontal="center" vertical="center" wrapText="1"/>
    </xf>
    <xf numFmtId="166" fontId="8" fillId="8" borderId="36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4" fontId="9" fillId="2" borderId="0" xfId="0" applyNumberFormat="1" applyFont="1" applyFill="1" applyAlignment="1">
      <alignment horizontal="righ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4" borderId="28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166" fontId="7" fillId="4" borderId="17" xfId="0" applyNumberFormat="1" applyFont="1" applyFill="1" applyBorder="1" applyAlignment="1">
      <alignment horizontal="center" vertical="center"/>
    </xf>
    <xf numFmtId="166" fontId="7" fillId="4" borderId="2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27" xfId="0" applyFont="1" applyFill="1" applyBorder="1" applyAlignment="1">
      <alignment horizontal="left" vertical="center"/>
    </xf>
    <xf numFmtId="0" fontId="2" fillId="4" borderId="23" xfId="0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166" fontId="7" fillId="4" borderId="38" xfId="0" applyNumberFormat="1" applyFont="1" applyFill="1" applyBorder="1" applyAlignment="1">
      <alignment horizontal="center" vertical="center"/>
    </xf>
    <xf numFmtId="166" fontId="7" fillId="4" borderId="29" xfId="0" applyNumberFormat="1" applyFont="1" applyFill="1" applyBorder="1" applyAlignment="1">
      <alignment horizontal="center" vertical="center"/>
    </xf>
    <xf numFmtId="0" fontId="7" fillId="8" borderId="28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8" borderId="18" xfId="0" applyFont="1" applyFill="1" applyBorder="1" applyAlignment="1">
      <alignment horizontal="center" vertical="center"/>
    </xf>
    <xf numFmtId="166" fontId="8" fillId="8" borderId="34" xfId="0" applyNumberFormat="1" applyFont="1" applyFill="1" applyBorder="1" applyAlignment="1">
      <alignment horizontal="center" vertical="center" wrapText="1"/>
    </xf>
    <xf numFmtId="166" fontId="8" fillId="8" borderId="32" xfId="0" applyNumberFormat="1" applyFont="1" applyFill="1" applyBorder="1" applyAlignment="1">
      <alignment horizontal="center" vertical="center" wrapText="1"/>
    </xf>
    <xf numFmtId="166" fontId="8" fillId="8" borderId="4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left" vertical="center"/>
    </xf>
    <xf numFmtId="0" fontId="6" fillId="5" borderId="12" xfId="0" applyFont="1" applyFill="1" applyBorder="1" applyAlignment="1">
      <alignment horizontal="left" vertical="center"/>
    </xf>
    <xf numFmtId="0" fontId="6" fillId="5" borderId="1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/>
                </a:solidFill>
                <a:latin typeface="+mj-lt"/>
                <a:ea typeface="+mn-ea"/>
                <a:cs typeface="+mn-cs"/>
              </a:defRPr>
            </a:pPr>
            <a:r>
              <a:rPr lang="en-GB" sz="2400" b="1">
                <a:solidFill>
                  <a:schemeClr val="tx1"/>
                </a:solidFill>
                <a:latin typeface="+mj-lt"/>
              </a:rPr>
              <a:t>Graph of </a:t>
            </a:r>
            <a:r>
              <a:rPr lang="en-GB" sz="2400" b="1" i="0">
                <a:solidFill>
                  <a:schemeClr val="tx1"/>
                </a:solidFill>
                <a:latin typeface="+mj-lt"/>
              </a:rPr>
              <a:t>1/</a:t>
            </a:r>
            <a:r>
              <a:rPr lang="en-GB" sz="2400" b="1" i="1">
                <a:solidFill>
                  <a:schemeClr val="tx1"/>
                </a:solidFill>
                <a:latin typeface="+mj-lt"/>
              </a:rPr>
              <a:t>i</a:t>
            </a:r>
            <a:r>
              <a:rPr lang="en-GB" sz="2400" b="1">
                <a:solidFill>
                  <a:schemeClr val="tx1"/>
                </a:solidFill>
                <a:latin typeface="+mj-lt"/>
              </a:rPr>
              <a:t> against </a:t>
            </a:r>
            <a:r>
              <a:rPr lang="en-GB" sz="2400" b="1" i="0" u="none" strike="noStrike" baseline="0">
                <a:effectLst/>
              </a:rPr>
              <a:t>1/</a:t>
            </a:r>
            <a:r>
              <a:rPr lang="en-GB" sz="2400" b="1" i="1" u="none" strike="noStrike" baseline="0">
                <a:effectLst/>
              </a:rPr>
              <a:t>o</a:t>
            </a:r>
            <a:endParaRPr lang="en-GB" sz="2400" b="1" i="1">
              <a:solidFill>
                <a:schemeClr val="tx1"/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/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trendline>
            <c:spPr>
              <a:ln w="2540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9236804973846353"/>
                  <c:y val="-0.188610382035578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Data!$L$12</c:f>
                <c:numCache>
                  <c:formatCode>0.0000</c:formatCode>
                  <c:ptCount val="1"/>
                  <c:pt idx="0">
                    <c:v>9.8572482259773092E-4</c:v>
                  </c:pt>
                </c:numCache>
              </c:numRef>
            </c:plus>
            <c:minus>
              <c:numRef>
                <c:f>Data!$L$12</c:f>
                <c:numCache>
                  <c:formatCode>0.0000</c:formatCode>
                  <c:ptCount val="1"/>
                  <c:pt idx="0">
                    <c:v>9.8572482259773092E-4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Data!$E$12:$E$23</c:f>
              <c:numCache>
                <c:formatCode>0.0000</c:formatCode>
                <c:ptCount val="12"/>
                <c:pt idx="0">
                  <c:v>1.1261261261261262E-2</c:v>
                </c:pt>
                <c:pt idx="1">
                  <c:v>9.00900900900901E-2</c:v>
                </c:pt>
                <c:pt idx="2">
                  <c:v>1.2738853503184714E-2</c:v>
                </c:pt>
                <c:pt idx="3">
                  <c:v>8.6206896551724144E-2</c:v>
                </c:pt>
                <c:pt idx="4">
                  <c:v>1.4641288433382138E-2</c:v>
                </c:pt>
                <c:pt idx="5">
                  <c:v>8.5470085470085472E-2</c:v>
                </c:pt>
                <c:pt idx="6">
                  <c:v>1.7301038062283738E-2</c:v>
                </c:pt>
                <c:pt idx="7">
                  <c:v>8.3333333333333329E-2</c:v>
                </c:pt>
                <c:pt idx="8">
                  <c:v>2.1321961620469083E-2</c:v>
                </c:pt>
                <c:pt idx="9">
                  <c:v>7.8125E-2</c:v>
                </c:pt>
                <c:pt idx="10">
                  <c:v>2.7855153203342621E-2</c:v>
                </c:pt>
                <c:pt idx="11">
                  <c:v>7.1428571428571425E-2</c:v>
                </c:pt>
              </c:numCache>
            </c:numRef>
          </c:xVal>
          <c:yVal>
            <c:numRef>
              <c:f>Data!$F$12:$F$23</c:f>
              <c:numCache>
                <c:formatCode>0.0000</c:formatCode>
                <c:ptCount val="12"/>
                <c:pt idx="0">
                  <c:v>8.928571428571426E-2</c:v>
                </c:pt>
                <c:pt idx="1">
                  <c:v>1.1248593925759279E-2</c:v>
                </c:pt>
                <c:pt idx="2">
                  <c:v>8.6956521739130432E-2</c:v>
                </c:pt>
                <c:pt idx="3">
                  <c:v>1.2755102040816325E-2</c:v>
                </c:pt>
                <c:pt idx="4">
                  <c:v>8.5470085470085444E-2</c:v>
                </c:pt>
                <c:pt idx="5">
                  <c:v>1.4641288433382138E-2</c:v>
                </c:pt>
                <c:pt idx="6">
                  <c:v>8.1967213114754078E-2</c:v>
                </c:pt>
                <c:pt idx="7">
                  <c:v>1.7241379310344827E-2</c:v>
                </c:pt>
                <c:pt idx="8">
                  <c:v>7.6335877862595408E-2</c:v>
                </c:pt>
                <c:pt idx="9">
                  <c:v>2.1186440677966101E-2</c:v>
                </c:pt>
                <c:pt idx="10">
                  <c:v>7.0921985815602828E-2</c:v>
                </c:pt>
                <c:pt idx="11">
                  <c:v>2.7777777777777776E-2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F3-41E6-84F3-CBD00CDB68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5968095"/>
        <c:axId val="981521615"/>
      </c:scatterChart>
      <c:valAx>
        <c:axId val="1175968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j-lt"/>
                    <a:ea typeface="+mn-ea"/>
                    <a:cs typeface="+mn-cs"/>
                  </a:defRPr>
                </a:pPr>
                <a:r>
                  <a:rPr lang="en-GB" sz="1800" b="1">
                    <a:solidFill>
                      <a:schemeClr val="tx1"/>
                    </a:solidFill>
                    <a:latin typeface="+mj-lt"/>
                  </a:rPr>
                  <a:t>1/</a:t>
                </a:r>
                <a:r>
                  <a:rPr lang="en-GB" sz="1800" b="1" i="1">
                    <a:solidFill>
                      <a:schemeClr val="tx1"/>
                    </a:solidFill>
                    <a:latin typeface="+mj-lt"/>
                  </a:rPr>
                  <a:t>o</a:t>
                </a:r>
                <a:r>
                  <a:rPr lang="en-GB" sz="1800" b="1" baseline="0">
                    <a:solidFill>
                      <a:schemeClr val="tx1"/>
                    </a:solidFill>
                    <a:latin typeface="+mj-lt"/>
                  </a:rPr>
                  <a:t> </a:t>
                </a:r>
                <a:r>
                  <a:rPr lang="en-GB" sz="1800" b="1" i="0" u="none" strike="noStrike" baseline="0">
                    <a:effectLst/>
                  </a:rPr>
                  <a:t>(cm</a:t>
                </a:r>
                <a:r>
                  <a:rPr lang="en-GB" sz="1800" b="1" i="0" u="none" strike="noStrike" baseline="30000">
                    <a:effectLst/>
                  </a:rPr>
                  <a:t>-1</a:t>
                </a:r>
                <a:r>
                  <a:rPr lang="en-GB" sz="1800" b="1" i="0" u="none" strike="noStrike" baseline="0">
                    <a:effectLst/>
                  </a:rPr>
                  <a:t>)</a:t>
                </a:r>
                <a:endParaRPr lang="en-GB" sz="1800" b="1">
                  <a:solidFill>
                    <a:schemeClr val="tx1"/>
                  </a:solidFill>
                  <a:latin typeface="+mj-lt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j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981521615"/>
        <c:crosses val="autoZero"/>
        <c:crossBetween val="midCat"/>
      </c:valAx>
      <c:valAx>
        <c:axId val="98152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 b="1" i="0">
                    <a:solidFill>
                      <a:schemeClr val="tx1"/>
                    </a:solidFill>
                    <a:latin typeface="+mj-lt"/>
                  </a:rPr>
                  <a:t>1/</a:t>
                </a:r>
                <a:r>
                  <a:rPr lang="en-GB" sz="1800" b="1" i="1">
                    <a:solidFill>
                      <a:schemeClr val="tx1"/>
                    </a:solidFill>
                    <a:latin typeface="+mj-lt"/>
                  </a:rPr>
                  <a:t>i</a:t>
                </a:r>
                <a:r>
                  <a:rPr lang="en-GB" sz="1800" b="1" baseline="0">
                    <a:solidFill>
                      <a:schemeClr val="tx1"/>
                    </a:solidFill>
                    <a:latin typeface="+mj-lt"/>
                  </a:rPr>
                  <a:t> (cm</a:t>
                </a:r>
                <a:r>
                  <a:rPr lang="en-GB" sz="1800" b="1" baseline="30000">
                    <a:solidFill>
                      <a:schemeClr val="tx1"/>
                    </a:solidFill>
                    <a:latin typeface="+mj-lt"/>
                  </a:rPr>
                  <a:t>-1</a:t>
                </a:r>
                <a:r>
                  <a:rPr lang="en-GB" sz="1800" b="1" baseline="0">
                    <a:solidFill>
                      <a:schemeClr val="tx1"/>
                    </a:solidFill>
                    <a:latin typeface="+mj-lt"/>
                  </a:rPr>
                  <a:t>)</a:t>
                </a:r>
                <a:endParaRPr lang="en-GB" sz="1800" b="1">
                  <a:solidFill>
                    <a:schemeClr val="tx1"/>
                  </a:solidFill>
                  <a:latin typeface="+mj-lt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1175968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C0678FF-C399-4ACC-AE9B-ACB6E973D479}">
  <sheetPr/>
  <sheetViews>
    <sheetView zoomScale="90" workbookViewId="0"/>
  </sheetViews>
  <pageMargins left="0.39370078740157483" right="0.39370078740157483" top="0.39370078740157483" bottom="0.39370078740157483" header="0" footer="0"/>
  <pageSetup paperSize="9" orientation="portrait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6731000" cy="96181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CB3D27-DA2D-40BF-83B7-24BB77994F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Set 1">
      <a:dk1>
        <a:sysClr val="windowText" lastClr="000000"/>
      </a:dk1>
      <a:lt1>
        <a:sysClr val="window" lastClr="FFFFFF"/>
      </a:lt1>
      <a:dk2>
        <a:srgbClr val="FFC301"/>
      </a:dk2>
      <a:lt2>
        <a:srgbClr val="FF0101"/>
      </a:lt2>
      <a:accent1>
        <a:srgbClr val="80FF01"/>
      </a:accent1>
      <a:accent2>
        <a:srgbClr val="01FF44"/>
      </a:accent2>
      <a:accent3>
        <a:srgbClr val="01FFFF"/>
      </a:accent3>
      <a:accent4>
        <a:srgbClr val="0144FF"/>
      </a:accent4>
      <a:accent5>
        <a:srgbClr val="8001FF"/>
      </a:accent5>
      <a:accent6>
        <a:srgbClr val="FF01C3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8"/>
  <sheetViews>
    <sheetView tabSelected="1" topLeftCell="A50" zoomScale="130" zoomScaleNormal="130" zoomScalePageLayoutView="70" workbookViewId="0">
      <selection activeCell="K58" sqref="K58"/>
    </sheetView>
  </sheetViews>
  <sheetFormatPr defaultColWidth="8.7109375" defaultRowHeight="15" customHeight="1"/>
  <cols>
    <col min="1" max="1" width="10.42578125" style="1" bestFit="1" customWidth="1"/>
    <col min="2" max="12" width="9" style="1" customWidth="1"/>
    <col min="13" max="16384" width="8.7109375" style="1"/>
  </cols>
  <sheetData>
    <row r="1" spans="1:13" ht="20.45">
      <c r="A1" s="100" t="s">
        <v>0</v>
      </c>
      <c r="B1" s="100"/>
      <c r="C1" s="100"/>
      <c r="D1" s="100"/>
      <c r="E1" s="100"/>
      <c r="F1" s="100"/>
      <c r="G1" s="100"/>
      <c r="H1" s="100"/>
      <c r="I1" s="100"/>
      <c r="J1" s="70"/>
      <c r="K1" s="121">
        <f ca="1">TODAY()</f>
        <v>45585</v>
      </c>
      <c r="L1" s="121"/>
      <c r="M1" s="121"/>
    </row>
    <row r="2" spans="1:13" ht="13.15">
      <c r="A2" s="1" t="s">
        <v>1</v>
      </c>
    </row>
    <row r="3" spans="1:13" ht="15" customHeight="1">
      <c r="A3" s="7" t="s">
        <v>2</v>
      </c>
      <c r="B3" s="119" t="s">
        <v>3</v>
      </c>
      <c r="C3" s="119"/>
      <c r="D3" s="119"/>
      <c r="E3" s="119"/>
      <c r="F3" s="119"/>
      <c r="G3" s="119"/>
      <c r="H3" s="119"/>
      <c r="I3" s="7"/>
      <c r="J3" s="7"/>
      <c r="K3" s="109" t="s">
        <v>4</v>
      </c>
      <c r="L3" s="109"/>
    </row>
    <row r="4" spans="1:13" ht="15" customHeight="1">
      <c r="A4" s="7" t="s">
        <v>5</v>
      </c>
      <c r="B4" s="120" t="s">
        <v>6</v>
      </c>
      <c r="C4" s="120"/>
      <c r="D4" s="120"/>
      <c r="E4" s="120"/>
      <c r="F4" s="120"/>
      <c r="G4" s="120"/>
      <c r="H4" s="120"/>
      <c r="I4" s="7"/>
      <c r="J4" s="7"/>
      <c r="K4" s="109"/>
      <c r="L4" s="109"/>
    </row>
    <row r="5" spans="1:13" ht="15" customHeight="1">
      <c r="A5" s="7" t="s">
        <v>7</v>
      </c>
      <c r="B5" s="120">
        <v>22302889</v>
      </c>
      <c r="C5" s="120"/>
      <c r="D5" s="120"/>
      <c r="E5" s="120"/>
      <c r="F5" s="120"/>
      <c r="G5" s="120"/>
      <c r="H5" s="120"/>
      <c r="I5" s="7"/>
      <c r="K5" s="109"/>
      <c r="L5" s="109"/>
    </row>
    <row r="7" spans="1:13" ht="15" customHeight="1">
      <c r="A7" s="135" t="s">
        <v>8</v>
      </c>
      <c r="B7" s="135"/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</row>
    <row r="8" spans="1:13" ht="15" customHeight="1" thickBot="1"/>
    <row r="9" spans="1:13" ht="15" customHeight="1">
      <c r="A9" s="72" t="s">
        <v>9</v>
      </c>
      <c r="B9" s="73"/>
      <c r="C9" s="73"/>
      <c r="D9" s="73"/>
      <c r="E9" s="73"/>
      <c r="F9" s="73"/>
      <c r="G9" s="73"/>
      <c r="H9" s="74"/>
      <c r="J9" s="122" t="s">
        <v>10</v>
      </c>
      <c r="K9" s="123"/>
      <c r="L9" s="123"/>
      <c r="M9" s="124"/>
    </row>
    <row r="10" spans="1:13" ht="15" customHeight="1">
      <c r="A10" s="127" t="s">
        <v>11</v>
      </c>
      <c r="B10" s="128"/>
      <c r="C10" s="129" t="s">
        <v>12</v>
      </c>
      <c r="D10" s="129" t="s">
        <v>13</v>
      </c>
      <c r="E10" s="129" t="s">
        <v>14</v>
      </c>
      <c r="F10" s="129" t="s">
        <v>15</v>
      </c>
      <c r="G10" s="129" t="s">
        <v>16</v>
      </c>
      <c r="H10" s="136" t="s">
        <v>17</v>
      </c>
      <c r="J10" s="10" t="s">
        <v>18</v>
      </c>
      <c r="K10" s="4" cm="1">
        <f t="array" ref="K10:L14">LINEST(F12:F23,E12:E23,TRUE,TRUE)</f>
        <v>-0.99179597952084242</v>
      </c>
      <c r="L10" s="17">
        <v>9.9220079922034576E-2</v>
      </c>
      <c r="M10" s="12" t="s">
        <v>19</v>
      </c>
    </row>
    <row r="11" spans="1:13" ht="15" customHeight="1">
      <c r="A11" s="86" t="s">
        <v>20</v>
      </c>
      <c r="B11" s="85" t="s">
        <v>21</v>
      </c>
      <c r="C11" s="130"/>
      <c r="D11" s="130"/>
      <c r="E11" s="130"/>
      <c r="F11" s="130"/>
      <c r="G11" s="130"/>
      <c r="H11" s="137"/>
      <c r="J11" s="10" t="s">
        <v>22</v>
      </c>
      <c r="K11" s="4">
        <v>8.6258414959365214E-3</v>
      </c>
      <c r="L11" s="1">
        <v>5.1656904653415558E-4</v>
      </c>
      <c r="M11" s="12" t="s">
        <v>23</v>
      </c>
    </row>
    <row r="12" spans="1:13" ht="15" customHeight="1" thickBot="1">
      <c r="A12" s="110">
        <v>100</v>
      </c>
      <c r="B12" s="16">
        <v>88.8</v>
      </c>
      <c r="C12" s="16">
        <v>88.8</v>
      </c>
      <c r="D12" s="16">
        <f>100-C12</f>
        <v>11.200000000000003</v>
      </c>
      <c r="E12" s="32">
        <f>1/C12</f>
        <v>1.1261261261261262E-2</v>
      </c>
      <c r="F12" s="32">
        <f>1/D12</f>
        <v>8.928571428571426E-2</v>
      </c>
      <c r="G12" s="89">
        <v>40</v>
      </c>
      <c r="H12" s="90">
        <v>5</v>
      </c>
      <c r="J12" s="11" t="s">
        <v>24</v>
      </c>
      <c r="K12" s="8">
        <v>0.99924415998734684</v>
      </c>
      <c r="L12" s="8">
        <v>9.8572482259773092E-4</v>
      </c>
      <c r="M12" s="13" t="s">
        <v>25</v>
      </c>
    </row>
    <row r="13" spans="1:13" ht="15" customHeight="1" thickBot="1">
      <c r="A13" s="111"/>
      <c r="B13" s="16">
        <v>11.1</v>
      </c>
      <c r="C13" s="16">
        <v>11.1</v>
      </c>
      <c r="D13" s="16">
        <f>100-C13</f>
        <v>88.9</v>
      </c>
      <c r="E13" s="32">
        <f t="shared" ref="E13:E23" si="0">1/C13</f>
        <v>9.00900900900901E-2</v>
      </c>
      <c r="F13" s="32">
        <f t="shared" ref="F13:F23" si="1">1/D13</f>
        <v>1.1248593925759279E-2</v>
      </c>
      <c r="G13" s="91">
        <v>5</v>
      </c>
      <c r="H13" s="92">
        <v>35</v>
      </c>
      <c r="K13" s="1">
        <v>13220.313072337525</v>
      </c>
      <c r="L13" s="1">
        <v>10</v>
      </c>
    </row>
    <row r="14" spans="1:13" ht="15" customHeight="1">
      <c r="A14" s="110">
        <v>90</v>
      </c>
      <c r="B14" s="16">
        <v>78.5</v>
      </c>
      <c r="C14" s="16">
        <v>78.5</v>
      </c>
      <c r="D14" s="16">
        <f>90-C14</f>
        <v>11.5</v>
      </c>
      <c r="E14" s="32">
        <f>1/C14</f>
        <v>1.2738853503184714E-2</v>
      </c>
      <c r="F14" s="32">
        <f t="shared" si="1"/>
        <v>8.6956521739130432E-2</v>
      </c>
      <c r="G14" s="5"/>
      <c r="H14" s="6"/>
      <c r="J14" s="2"/>
      <c r="K14" s="1">
        <v>1.2845562488013346E-2</v>
      </c>
      <c r="L14" s="1">
        <v>9.7165342588532828E-6</v>
      </c>
    </row>
    <row r="15" spans="1:13" ht="15" customHeight="1">
      <c r="A15" s="111"/>
      <c r="B15" s="34">
        <v>11.6</v>
      </c>
      <c r="C15" s="16">
        <v>11.6</v>
      </c>
      <c r="D15" s="16">
        <f>90-C15</f>
        <v>78.400000000000006</v>
      </c>
      <c r="E15" s="32">
        <f t="shared" si="0"/>
        <v>8.6206896551724144E-2</v>
      </c>
      <c r="F15" s="32">
        <f t="shared" si="1"/>
        <v>1.2755102040816325E-2</v>
      </c>
      <c r="G15" s="3"/>
      <c r="H15" s="3"/>
    </row>
    <row r="16" spans="1:13" ht="15" customHeight="1">
      <c r="A16" s="112">
        <v>80</v>
      </c>
      <c r="B16" s="34">
        <v>68.3</v>
      </c>
      <c r="C16" s="16">
        <v>68.3</v>
      </c>
      <c r="D16" s="16">
        <f>80-C16</f>
        <v>11.700000000000003</v>
      </c>
      <c r="E16" s="32">
        <f t="shared" si="0"/>
        <v>1.4641288433382138E-2</v>
      </c>
      <c r="F16" s="32">
        <f t="shared" si="1"/>
        <v>8.5470085470085444E-2</v>
      </c>
      <c r="G16" s="3"/>
      <c r="H16" s="3"/>
    </row>
    <row r="17" spans="1:13" ht="15" customHeight="1">
      <c r="A17" s="113"/>
      <c r="B17" s="34">
        <v>11.7</v>
      </c>
      <c r="C17" s="16">
        <v>11.7</v>
      </c>
      <c r="D17" s="16">
        <f>80-C17</f>
        <v>68.3</v>
      </c>
      <c r="E17" s="32">
        <f t="shared" si="0"/>
        <v>8.5470085470085472E-2</v>
      </c>
      <c r="F17" s="32">
        <f t="shared" si="1"/>
        <v>1.4641288433382138E-2</v>
      </c>
      <c r="G17" s="3"/>
      <c r="H17" s="3"/>
    </row>
    <row r="18" spans="1:13" ht="13.15">
      <c r="A18" s="114">
        <v>70</v>
      </c>
      <c r="B18" s="35">
        <v>57.8</v>
      </c>
      <c r="C18" s="16">
        <v>57.8</v>
      </c>
      <c r="D18" s="16">
        <f>70-C18</f>
        <v>12.200000000000003</v>
      </c>
      <c r="E18" s="32">
        <f t="shared" si="0"/>
        <v>1.7301038062283738E-2</v>
      </c>
      <c r="F18" s="32">
        <f t="shared" si="1"/>
        <v>8.1967213114754078E-2</v>
      </c>
      <c r="G18" s="14"/>
      <c r="H18" s="3"/>
    </row>
    <row r="19" spans="1:13" ht="15" customHeight="1">
      <c r="A19" s="115"/>
      <c r="B19" s="34">
        <v>12</v>
      </c>
      <c r="C19" s="16">
        <v>12</v>
      </c>
      <c r="D19" s="16">
        <f>70-C19</f>
        <v>58</v>
      </c>
      <c r="E19" s="32">
        <f t="shared" si="0"/>
        <v>8.3333333333333329E-2</v>
      </c>
      <c r="F19" s="32">
        <f t="shared" si="1"/>
        <v>1.7241379310344827E-2</v>
      </c>
      <c r="G19" s="3"/>
      <c r="H19" s="3"/>
    </row>
    <row r="20" spans="1:13" ht="15" customHeight="1">
      <c r="A20" s="112">
        <v>60</v>
      </c>
      <c r="B20" s="34">
        <v>46.9</v>
      </c>
      <c r="C20" s="16">
        <v>46.9</v>
      </c>
      <c r="D20" s="16">
        <f>60-C20</f>
        <v>13.100000000000001</v>
      </c>
      <c r="E20" s="32">
        <f t="shared" si="0"/>
        <v>2.1321961620469083E-2</v>
      </c>
      <c r="F20" s="32">
        <f t="shared" si="1"/>
        <v>7.6335877862595408E-2</v>
      </c>
      <c r="G20" s="36"/>
      <c r="H20" s="36"/>
      <c r="I20" s="7"/>
      <c r="J20" s="7"/>
      <c r="K20" s="7"/>
      <c r="L20" s="7"/>
      <c r="M20" s="7"/>
    </row>
    <row r="21" spans="1:13" ht="13.15">
      <c r="A21" s="113"/>
      <c r="B21" s="34">
        <v>12.8</v>
      </c>
      <c r="C21" s="16">
        <v>12.8</v>
      </c>
      <c r="D21" s="16">
        <f>60-C21</f>
        <v>47.2</v>
      </c>
      <c r="E21" s="32">
        <f t="shared" si="0"/>
        <v>7.8125E-2</v>
      </c>
      <c r="F21" s="32">
        <f t="shared" si="1"/>
        <v>2.1186440677966101E-2</v>
      </c>
      <c r="G21" s="3"/>
      <c r="H21" s="3"/>
    </row>
    <row r="22" spans="1:13" ht="13.15">
      <c r="A22" s="114">
        <v>50</v>
      </c>
      <c r="B22" s="35">
        <v>35.9</v>
      </c>
      <c r="C22" s="16">
        <v>35.9</v>
      </c>
      <c r="D22" s="16">
        <f>50-C22</f>
        <v>14.100000000000001</v>
      </c>
      <c r="E22" s="32">
        <f t="shared" si="0"/>
        <v>2.7855153203342621E-2</v>
      </c>
      <c r="F22" s="32">
        <f t="shared" si="1"/>
        <v>7.0921985815602828E-2</v>
      </c>
      <c r="G22" s="14"/>
      <c r="H22" s="14"/>
      <c r="I22" s="9"/>
      <c r="J22" s="9"/>
      <c r="K22" s="9"/>
      <c r="L22" s="9"/>
      <c r="M22" s="9"/>
    </row>
    <row r="23" spans="1:13" ht="15" customHeight="1" thickBot="1">
      <c r="A23" s="116"/>
      <c r="B23" s="37">
        <v>14</v>
      </c>
      <c r="C23" s="33">
        <v>14</v>
      </c>
      <c r="D23" s="33">
        <f>50-C23</f>
        <v>36</v>
      </c>
      <c r="E23" s="88">
        <f t="shared" si="0"/>
        <v>7.1428571428571425E-2</v>
      </c>
      <c r="F23" s="88">
        <f t="shared" si="1"/>
        <v>2.7777777777777776E-2</v>
      </c>
      <c r="G23" s="3"/>
      <c r="H23" s="3"/>
    </row>
    <row r="24" spans="1:13" ht="15" customHeight="1" thickBot="1"/>
    <row r="25" spans="1:13" ht="15" customHeight="1">
      <c r="A25" s="19" t="s">
        <v>26</v>
      </c>
      <c r="B25" s="54">
        <v>0.1</v>
      </c>
      <c r="C25" s="53" t="s">
        <v>27</v>
      </c>
      <c r="D25" s="38">
        <f>1/B25</f>
        <v>10</v>
      </c>
      <c r="E25" s="24" t="s">
        <v>28</v>
      </c>
      <c r="F25" s="43">
        <v>0.01</v>
      </c>
      <c r="G25" s="47" t="s">
        <v>29</v>
      </c>
    </row>
    <row r="26" spans="1:13" ht="15" customHeight="1" thickBot="1">
      <c r="A26" s="21" t="s">
        <v>30</v>
      </c>
      <c r="B26" s="8">
        <v>9.9199999999999997E-2</v>
      </c>
      <c r="C26" s="18" t="s">
        <v>31</v>
      </c>
      <c r="D26" s="59">
        <f>1/B26</f>
        <v>10.080645161290322</v>
      </c>
      <c r="E26" s="60" t="s">
        <v>28</v>
      </c>
      <c r="F26" s="3">
        <v>0.04</v>
      </c>
      <c r="G26" s="62" t="s">
        <v>29</v>
      </c>
    </row>
    <row r="27" spans="1:13" ht="13.15">
      <c r="A27" s="9"/>
      <c r="B27" s="9"/>
      <c r="C27" s="55" t="s">
        <v>32</v>
      </c>
      <c r="D27" s="56">
        <f>(D25+D26)/2</f>
        <v>10.04032258064516</v>
      </c>
      <c r="E27" s="57" t="s">
        <v>28</v>
      </c>
      <c r="F27" s="61">
        <v>0.04</v>
      </c>
      <c r="G27" s="58" t="s">
        <v>29</v>
      </c>
    </row>
    <row r="28" spans="1:13" ht="13.9" thickBot="1">
      <c r="A28" s="15"/>
      <c r="B28" s="15"/>
      <c r="C28" s="22" t="s">
        <v>33</v>
      </c>
      <c r="D28" s="39">
        <v>0.4</v>
      </c>
      <c r="E28" s="42" t="s">
        <v>34</v>
      </c>
      <c r="F28" s="23"/>
      <c r="G28" s="44"/>
    </row>
    <row r="29" spans="1:13" ht="13.9" thickBot="1">
      <c r="A29" s="9"/>
      <c r="B29" s="9"/>
      <c r="D29" s="3"/>
      <c r="E29" s="3"/>
      <c r="F29" s="3"/>
      <c r="G29" s="14"/>
      <c r="H29" s="9"/>
      <c r="I29" s="9"/>
      <c r="J29" s="9"/>
      <c r="K29" s="9"/>
    </row>
    <row r="30" spans="1:13" ht="14.45">
      <c r="A30" s="131" t="s">
        <v>35</v>
      </c>
      <c r="B30" s="132"/>
      <c r="C30" s="20" t="s">
        <v>36</v>
      </c>
      <c r="D30" s="40">
        <f>D12/C12</f>
        <v>0.12612612612612617</v>
      </c>
      <c r="E30" s="20" t="s">
        <v>37</v>
      </c>
      <c r="F30" s="45">
        <f>D13/C13</f>
        <v>8.0090090090090094</v>
      </c>
      <c r="G30" s="3"/>
      <c r="H30" s="9"/>
      <c r="I30" s="9"/>
      <c r="J30" s="9"/>
      <c r="K30" s="9"/>
      <c r="L30" s="9"/>
    </row>
    <row r="31" spans="1:13" thickBot="1">
      <c r="A31" s="133" t="s">
        <v>38</v>
      </c>
      <c r="B31" s="134"/>
      <c r="C31" s="18" t="s">
        <v>39</v>
      </c>
      <c r="D31" s="67">
        <f>H12/G12</f>
        <v>0.125</v>
      </c>
      <c r="E31" s="18" t="s">
        <v>40</v>
      </c>
      <c r="F31" s="68">
        <f>H13/G13</f>
        <v>7</v>
      </c>
      <c r="G31" s="3"/>
    </row>
    <row r="32" spans="1:13" ht="14.45">
      <c r="C32" s="63" t="s">
        <v>41</v>
      </c>
      <c r="D32" s="64">
        <f>(D30+D31)/2</f>
        <v>0.12556306306306309</v>
      </c>
      <c r="E32" s="65" t="s">
        <v>42</v>
      </c>
      <c r="F32" s="66">
        <f>(F30+F31)/2</f>
        <v>7.5045045045045047</v>
      </c>
      <c r="G32" s="3"/>
    </row>
    <row r="33" spans="1:13" ht="13.9" thickBot="1">
      <c r="C33" s="25" t="s">
        <v>33</v>
      </c>
      <c r="D33" s="41">
        <v>0.8</v>
      </c>
      <c r="E33" s="26" t="s">
        <v>33</v>
      </c>
      <c r="F33" s="46">
        <v>13.45</v>
      </c>
      <c r="G33" s="3"/>
    </row>
    <row r="34" spans="1:13" ht="15" customHeight="1">
      <c r="E34" s="3"/>
    </row>
    <row r="35" spans="1:13">
      <c r="A35" s="135" t="s">
        <v>43</v>
      </c>
      <c r="B35" s="135"/>
      <c r="C35" s="135"/>
      <c r="D35" s="135"/>
      <c r="E35" s="135"/>
      <c r="F35" s="135"/>
      <c r="G35" s="135"/>
      <c r="H35" s="135"/>
      <c r="I35" s="135"/>
      <c r="J35" s="135"/>
      <c r="K35" s="135"/>
      <c r="L35" s="135"/>
      <c r="M35" s="135"/>
    </row>
    <row r="36" spans="1:13">
      <c r="A36" s="125" t="s">
        <v>44</v>
      </c>
      <c r="B36" s="125"/>
      <c r="C36" s="126" t="s">
        <v>45</v>
      </c>
      <c r="D36" s="126"/>
      <c r="E36" s="126"/>
      <c r="F36" s="126"/>
      <c r="G36" s="126"/>
      <c r="H36" s="126"/>
      <c r="I36" s="69"/>
      <c r="J36" s="69"/>
      <c r="K36" s="69"/>
      <c r="L36" s="69"/>
    </row>
    <row r="37" spans="1:13" ht="15" customHeight="1" thickBot="1">
      <c r="A37" s="9"/>
      <c r="B37" s="9"/>
      <c r="C37" s="9"/>
      <c r="D37" s="9"/>
      <c r="E37" s="9"/>
      <c r="K37" s="9"/>
      <c r="L37" s="9"/>
    </row>
    <row r="38" spans="1:13" ht="15" customHeight="1">
      <c r="A38" s="145" t="s">
        <v>46</v>
      </c>
      <c r="B38" s="146"/>
      <c r="C38" s="146"/>
      <c r="D38" s="146"/>
      <c r="E38" s="146"/>
      <c r="F38" s="146"/>
      <c r="G38" s="146"/>
      <c r="H38" s="147"/>
      <c r="K38" s="9"/>
      <c r="L38" s="9"/>
    </row>
    <row r="39" spans="1:13" ht="15" customHeight="1">
      <c r="A39" s="104" t="s">
        <v>47</v>
      </c>
      <c r="B39" s="105"/>
      <c r="C39" s="105"/>
      <c r="D39" s="105"/>
      <c r="E39" s="105"/>
      <c r="F39" s="106" t="s">
        <v>48</v>
      </c>
      <c r="G39" s="106" t="s">
        <v>49</v>
      </c>
      <c r="H39" s="144" t="s">
        <v>50</v>
      </c>
    </row>
    <row r="40" spans="1:13" ht="39.6">
      <c r="A40" s="29" t="s">
        <v>51</v>
      </c>
      <c r="B40" s="28" t="s">
        <v>52</v>
      </c>
      <c r="C40" s="28" t="s">
        <v>53</v>
      </c>
      <c r="D40" s="27" t="s">
        <v>20</v>
      </c>
      <c r="E40" s="27" t="s">
        <v>54</v>
      </c>
      <c r="F40" s="106"/>
      <c r="G40" s="106"/>
      <c r="H40" s="144"/>
      <c r="K40" s="9"/>
      <c r="L40" s="9"/>
    </row>
    <row r="41" spans="1:13" ht="15" customHeight="1" thickBot="1">
      <c r="A41" s="48">
        <v>10</v>
      </c>
      <c r="B41" s="49">
        <v>30</v>
      </c>
      <c r="C41" s="49">
        <v>65</v>
      </c>
      <c r="D41" s="37">
        <v>100</v>
      </c>
      <c r="E41" s="37">
        <v>22.5</v>
      </c>
      <c r="F41" s="37">
        <v>20</v>
      </c>
      <c r="G41" s="37">
        <f>E41-B41</f>
        <v>-7.5</v>
      </c>
      <c r="H41" s="71">
        <f>-(G41/F41)</f>
        <v>0.375</v>
      </c>
    </row>
    <row r="43" spans="1:13" ht="15" customHeight="1">
      <c r="A43" s="135" t="s">
        <v>55</v>
      </c>
      <c r="B43" s="135"/>
      <c r="C43" s="135"/>
      <c r="D43" s="135"/>
      <c r="E43" s="135"/>
      <c r="F43" s="135"/>
      <c r="G43" s="135"/>
      <c r="H43" s="135"/>
      <c r="I43" s="135"/>
      <c r="J43" s="135"/>
      <c r="K43" s="135"/>
      <c r="L43" s="135"/>
      <c r="M43" s="135"/>
    </row>
    <row r="44" spans="1:13">
      <c r="A44" s="125" t="s">
        <v>56</v>
      </c>
      <c r="B44" s="125"/>
      <c r="C44" s="126" t="s">
        <v>57</v>
      </c>
      <c r="D44" s="126"/>
      <c r="E44" s="126"/>
      <c r="F44" s="126"/>
      <c r="G44" s="126"/>
      <c r="H44" s="126"/>
      <c r="I44" s="69"/>
      <c r="J44" s="69"/>
      <c r="K44" s="69"/>
      <c r="L44" s="69"/>
    </row>
    <row r="45" spans="1:13" ht="15" customHeight="1" thickBot="1">
      <c r="A45" s="9"/>
      <c r="B45" s="9"/>
      <c r="C45" s="9"/>
      <c r="D45" s="9"/>
      <c r="E45" s="9"/>
      <c r="K45" s="9"/>
      <c r="L45" s="9"/>
    </row>
    <row r="46" spans="1:13" ht="15" customHeight="1">
      <c r="A46" s="80" t="s">
        <v>58</v>
      </c>
      <c r="B46" s="81"/>
      <c r="C46" s="81"/>
      <c r="D46" s="81"/>
      <c r="E46" s="81"/>
      <c r="F46" s="81"/>
      <c r="G46" s="81"/>
      <c r="H46" s="81"/>
      <c r="I46" s="81"/>
      <c r="J46" s="82"/>
      <c r="K46" s="9"/>
      <c r="L46" s="9"/>
    </row>
    <row r="47" spans="1:13" ht="15" customHeight="1">
      <c r="A47" s="138" t="s">
        <v>47</v>
      </c>
      <c r="B47" s="139"/>
      <c r="C47" s="140"/>
      <c r="D47" s="107" t="s">
        <v>59</v>
      </c>
      <c r="E47" s="107" t="s">
        <v>60</v>
      </c>
      <c r="F47" s="107" t="s">
        <v>61</v>
      </c>
      <c r="G47" s="141" t="s">
        <v>62</v>
      </c>
      <c r="H47" s="143" t="s">
        <v>50</v>
      </c>
      <c r="I47" s="107" t="s">
        <v>63</v>
      </c>
      <c r="J47" s="117" t="s">
        <v>64</v>
      </c>
    </row>
    <row r="48" spans="1:13" ht="26.45">
      <c r="A48" s="30" t="s">
        <v>65</v>
      </c>
      <c r="B48" s="31" t="s">
        <v>20</v>
      </c>
      <c r="C48" s="31" t="s">
        <v>66</v>
      </c>
      <c r="D48" s="108"/>
      <c r="E48" s="108"/>
      <c r="F48" s="108"/>
      <c r="G48" s="142"/>
      <c r="H48" s="143"/>
      <c r="I48" s="108"/>
      <c r="J48" s="118"/>
      <c r="K48" s="9"/>
      <c r="L48" s="9"/>
    </row>
    <row r="49" spans="1:13" ht="15" customHeight="1" thickBot="1">
      <c r="A49" s="78">
        <v>80</v>
      </c>
      <c r="B49" s="37">
        <v>98.3</v>
      </c>
      <c r="C49" s="37">
        <v>108.6</v>
      </c>
      <c r="D49" s="37">
        <f>B49-A49</f>
        <v>18.299999999999997</v>
      </c>
      <c r="E49" s="37">
        <f>C49-B49</f>
        <v>10.299999999999997</v>
      </c>
      <c r="F49" s="37">
        <f>1/((1/10)-(1/E49))</f>
        <v>343.33333333333576</v>
      </c>
      <c r="G49" s="83">
        <f>-(F49/E49)</f>
        <v>-33.333333333333577</v>
      </c>
      <c r="H49" s="75">
        <f>D49/E49</f>
        <v>1.7766990291262139</v>
      </c>
      <c r="I49" s="75">
        <f>20/10</f>
        <v>2</v>
      </c>
      <c r="J49" s="84">
        <v>11</v>
      </c>
    </row>
    <row r="51" spans="1:13" ht="15" customHeight="1">
      <c r="A51" s="135" t="s">
        <v>67</v>
      </c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</row>
    <row r="52" spans="1:13" ht="15" customHeight="1">
      <c r="A52" s="125" t="s">
        <v>56</v>
      </c>
      <c r="B52" s="125"/>
      <c r="C52" s="126" t="s">
        <v>68</v>
      </c>
      <c r="D52" s="126"/>
      <c r="E52" s="126"/>
      <c r="F52" s="126"/>
      <c r="G52" s="126"/>
      <c r="H52" s="126"/>
      <c r="I52" s="79"/>
      <c r="J52" s="79"/>
      <c r="K52" s="79"/>
      <c r="L52" s="79"/>
    </row>
    <row r="53" spans="1:13" ht="15.6" thickBot="1">
      <c r="I53" s="69"/>
      <c r="J53" s="69"/>
      <c r="K53" s="69"/>
      <c r="L53" s="69"/>
    </row>
    <row r="54" spans="1:13" ht="15" customHeight="1">
      <c r="A54" s="97" t="s">
        <v>69</v>
      </c>
      <c r="B54" s="98"/>
      <c r="C54" s="98"/>
      <c r="D54" s="98"/>
      <c r="E54" s="98"/>
      <c r="F54" s="98"/>
      <c r="G54" s="98"/>
      <c r="H54" s="98"/>
      <c r="I54" s="98"/>
      <c r="J54" s="98"/>
      <c r="K54" s="99"/>
      <c r="L54" s="9"/>
    </row>
    <row r="55" spans="1:13" ht="15" customHeight="1">
      <c r="A55" s="101" t="s">
        <v>47</v>
      </c>
      <c r="B55" s="102"/>
      <c r="C55" s="102"/>
      <c r="D55" s="103"/>
      <c r="E55" s="93" t="s">
        <v>70</v>
      </c>
      <c r="F55" s="93" t="s">
        <v>59</v>
      </c>
      <c r="G55" s="93" t="s">
        <v>71</v>
      </c>
      <c r="H55" s="93" t="s">
        <v>61</v>
      </c>
      <c r="I55" s="93" t="s">
        <v>72</v>
      </c>
      <c r="J55" s="93" t="s">
        <v>62</v>
      </c>
      <c r="K55" s="95" t="s">
        <v>50</v>
      </c>
    </row>
    <row r="56" spans="1:13" ht="26.45">
      <c r="A56" s="50" t="s">
        <v>73</v>
      </c>
      <c r="B56" s="51" t="s">
        <v>65</v>
      </c>
      <c r="C56" s="52" t="s">
        <v>20</v>
      </c>
      <c r="D56" s="52" t="s">
        <v>66</v>
      </c>
      <c r="E56" s="94"/>
      <c r="F56" s="94"/>
      <c r="G56" s="94"/>
      <c r="H56" s="94"/>
      <c r="I56" s="94"/>
      <c r="J56" s="94"/>
      <c r="K56" s="96"/>
      <c r="L56" s="9"/>
    </row>
    <row r="57" spans="1:13" ht="15" customHeight="1" thickBot="1">
      <c r="A57" s="77">
        <v>45</v>
      </c>
      <c r="B57" s="76">
        <v>60</v>
      </c>
      <c r="C57" s="37">
        <v>89.4</v>
      </c>
      <c r="D57" s="37">
        <v>107.2</v>
      </c>
      <c r="E57" s="37">
        <f>B57-A57</f>
        <v>15</v>
      </c>
      <c r="F57" s="37">
        <f>C57-B57</f>
        <v>29.400000000000006</v>
      </c>
      <c r="G57" s="37">
        <f>D57-C57</f>
        <v>17.799999999999997</v>
      </c>
      <c r="H57" s="37">
        <f>1/((1/20)-(1/G57))</f>
        <v>-161.81818181818156</v>
      </c>
      <c r="I57" s="75">
        <f>-(F57/E57)</f>
        <v>-1.9600000000000004</v>
      </c>
      <c r="J57" s="75">
        <f>-(H57/G57)</f>
        <v>9.0909090909090775</v>
      </c>
      <c r="K57" s="71">
        <f>J57*I57</f>
        <v>-17.818181818181795</v>
      </c>
    </row>
    <row r="58" spans="1:13" ht="15" customHeight="1">
      <c r="G58" s="87"/>
    </row>
  </sheetData>
  <mergeCells count="54">
    <mergeCell ref="A52:B52"/>
    <mergeCell ref="C52:H52"/>
    <mergeCell ref="A35:M35"/>
    <mergeCell ref="A7:M7"/>
    <mergeCell ref="A43:M43"/>
    <mergeCell ref="A51:M51"/>
    <mergeCell ref="G10:G11"/>
    <mergeCell ref="H10:H11"/>
    <mergeCell ref="A47:C47"/>
    <mergeCell ref="D47:D48"/>
    <mergeCell ref="G47:G48"/>
    <mergeCell ref="A44:B44"/>
    <mergeCell ref="C44:H44"/>
    <mergeCell ref="H47:H48"/>
    <mergeCell ref="H39:H40"/>
    <mergeCell ref="A38:H38"/>
    <mergeCell ref="J47:J48"/>
    <mergeCell ref="B3:H3"/>
    <mergeCell ref="B4:H4"/>
    <mergeCell ref="B5:H5"/>
    <mergeCell ref="K1:M1"/>
    <mergeCell ref="J9:M9"/>
    <mergeCell ref="A36:B36"/>
    <mergeCell ref="C36:H36"/>
    <mergeCell ref="A10:B10"/>
    <mergeCell ref="C10:C11"/>
    <mergeCell ref="D10:D11"/>
    <mergeCell ref="E10:E11"/>
    <mergeCell ref="F10:F11"/>
    <mergeCell ref="A30:B30"/>
    <mergeCell ref="A31:B31"/>
    <mergeCell ref="A20:A21"/>
    <mergeCell ref="A12:A13"/>
    <mergeCell ref="A14:A15"/>
    <mergeCell ref="A16:A17"/>
    <mergeCell ref="A18:A19"/>
    <mergeCell ref="I47:I48"/>
    <mergeCell ref="A22:A23"/>
    <mergeCell ref="J55:J56"/>
    <mergeCell ref="K55:K56"/>
    <mergeCell ref="A54:K54"/>
    <mergeCell ref="A1:I1"/>
    <mergeCell ref="F55:F56"/>
    <mergeCell ref="G55:G56"/>
    <mergeCell ref="H55:H56"/>
    <mergeCell ref="A55:D55"/>
    <mergeCell ref="I55:I56"/>
    <mergeCell ref="A39:E39"/>
    <mergeCell ref="F39:F40"/>
    <mergeCell ref="G39:G40"/>
    <mergeCell ref="E55:E56"/>
    <mergeCell ref="F47:F48"/>
    <mergeCell ref="E47:E48"/>
    <mergeCell ref="K3:L5"/>
  </mergeCells>
  <phoneticPr fontId="1" type="noConversion"/>
  <pageMargins left="0.39370078740157483" right="0.39370078740157483" top="0.39370078740157483" bottom="0.39370078740157483" header="0" footer="0"/>
  <pageSetup paperSize="9" scale="82" fitToHeight="0" orientation="portrait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Department of Physics, National University of Singapore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 Worksheet</dc:title>
  <dc:subject/>
  <dc:creator/>
  <cp:keywords/>
  <dc:description/>
  <cp:lastModifiedBy>Tan Wei Liang</cp:lastModifiedBy>
  <cp:revision/>
  <dcterms:created xsi:type="dcterms:W3CDTF">2009-07-19T11:10:44Z</dcterms:created>
  <dcterms:modified xsi:type="dcterms:W3CDTF">2024-10-19T16:41:09Z</dcterms:modified>
  <cp:category/>
  <cp:contentStatus/>
</cp:coreProperties>
</file>