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/>
  <mc:AlternateContent xmlns:mc="http://schemas.openxmlformats.org/markup-compatibility/2006">
    <mc:Choice Requires="x15">
      <x15ac:absPath xmlns:x15ac="http://schemas.microsoft.com/office/spreadsheetml/2010/11/ac" url="/Users/chengt/OneDrive/MBR_Yasmeen/"/>
    </mc:Choice>
  </mc:AlternateContent>
  <xr:revisionPtr revIDLastSave="25" documentId="11_2332196E611CC47EE39DC5EA37FACB4B94F89EE9" xr6:coauthVersionLast="43" xr6:coauthVersionMax="43" xr10:uidLastSave="{181B4A34-4397-ED4E-8E33-18C35371A69D}"/>
  <bookViews>
    <workbookView xWindow="0" yWindow="460" windowWidth="28800" windowHeight="17540" xr2:uid="{00000000-000D-0000-FFFF-FFFF00000000}"/>
  </bookViews>
  <sheets>
    <sheet name="MVLM" sheetId="1" r:id="rId1"/>
  </sheets>
  <calcPr calcId="191029"/>
</workbook>
</file>

<file path=xl/calcChain.xml><?xml version="1.0" encoding="utf-8"?>
<calcChain xmlns="http://schemas.openxmlformats.org/spreadsheetml/2006/main">
  <c r="S10" i="1" l="1"/>
  <c r="S9" i="1"/>
  <c r="S8" i="1"/>
  <c r="S7" i="1"/>
  <c r="S6" i="1"/>
  <c r="S5" i="1"/>
  <c r="Q10" i="1"/>
  <c r="Q9" i="1"/>
  <c r="Q8" i="1"/>
  <c r="Q7" i="1"/>
  <c r="Q6" i="1"/>
  <c r="Q5" i="1"/>
  <c r="O10" i="1"/>
  <c r="O9" i="1"/>
  <c r="O8" i="1"/>
  <c r="O7" i="1"/>
  <c r="O6" i="1"/>
  <c r="O5" i="1"/>
  <c r="M10" i="1"/>
  <c r="M9" i="1"/>
  <c r="M8" i="1"/>
  <c r="M7" i="1"/>
  <c r="M6" i="1"/>
  <c r="M5" i="1"/>
  <c r="K6" i="1"/>
  <c r="K7" i="1"/>
  <c r="K8" i="1"/>
  <c r="K9" i="1"/>
  <c r="K10" i="1"/>
  <c r="K5" i="1"/>
  <c r="B66" i="1" l="1"/>
  <c r="D66" i="1" s="1"/>
  <c r="B65" i="1"/>
  <c r="E65" i="1" s="1"/>
  <c r="B64" i="1"/>
  <c r="G64" i="1" s="1"/>
  <c r="G63" i="1"/>
  <c r="F63" i="1"/>
  <c r="E63" i="1"/>
  <c r="D63" i="1"/>
  <c r="C63" i="1"/>
  <c r="G62" i="1"/>
  <c r="F62" i="1"/>
  <c r="E62" i="1"/>
  <c r="D62" i="1"/>
  <c r="C62" i="1"/>
  <c r="G61" i="1"/>
  <c r="F61" i="1"/>
  <c r="E61" i="1"/>
  <c r="D61" i="1"/>
  <c r="C61" i="1"/>
  <c r="G60" i="1"/>
  <c r="F60" i="1"/>
  <c r="E60" i="1"/>
  <c r="D60" i="1"/>
  <c r="C60" i="1"/>
  <c r="B54" i="1"/>
  <c r="G54" i="1" s="1"/>
  <c r="B53" i="1"/>
  <c r="E53" i="1" s="1"/>
  <c r="B52" i="1"/>
  <c r="C52" i="1" s="1"/>
  <c r="G51" i="1"/>
  <c r="F51" i="1"/>
  <c r="E51" i="1"/>
  <c r="D51" i="1"/>
  <c r="C51" i="1"/>
  <c r="G50" i="1"/>
  <c r="F50" i="1"/>
  <c r="E50" i="1"/>
  <c r="D50" i="1"/>
  <c r="C50" i="1"/>
  <c r="G49" i="1"/>
  <c r="F49" i="1"/>
  <c r="E49" i="1"/>
  <c r="D49" i="1"/>
  <c r="C49" i="1"/>
  <c r="G48" i="1"/>
  <c r="F48" i="1"/>
  <c r="E48" i="1"/>
  <c r="D48" i="1"/>
  <c r="C48" i="1"/>
  <c r="B42" i="1"/>
  <c r="E42" i="1" s="1"/>
  <c r="B41" i="1"/>
  <c r="F41" i="1" s="1"/>
  <c r="B40" i="1"/>
  <c r="F40" i="1" s="1"/>
  <c r="G39" i="1"/>
  <c r="F39" i="1"/>
  <c r="E39" i="1"/>
  <c r="D39" i="1"/>
  <c r="C39" i="1"/>
  <c r="G38" i="1"/>
  <c r="F38" i="1"/>
  <c r="E38" i="1"/>
  <c r="D38" i="1"/>
  <c r="C38" i="1"/>
  <c r="G37" i="1"/>
  <c r="F37" i="1"/>
  <c r="E37" i="1"/>
  <c r="D37" i="1"/>
  <c r="C37" i="1"/>
  <c r="G36" i="1"/>
  <c r="F36" i="1"/>
  <c r="E36" i="1"/>
  <c r="D36" i="1"/>
  <c r="C36" i="1"/>
  <c r="B30" i="1"/>
  <c r="E30" i="1" s="1"/>
  <c r="B29" i="1"/>
  <c r="C29" i="1" s="1"/>
  <c r="B28" i="1"/>
  <c r="F28" i="1" s="1"/>
  <c r="G27" i="1"/>
  <c r="F27" i="1"/>
  <c r="E27" i="1"/>
  <c r="D27" i="1"/>
  <c r="C27" i="1"/>
  <c r="G26" i="1"/>
  <c r="F26" i="1"/>
  <c r="E26" i="1"/>
  <c r="D26" i="1"/>
  <c r="C26" i="1"/>
  <c r="G25" i="1"/>
  <c r="F25" i="1"/>
  <c r="E25" i="1"/>
  <c r="D25" i="1"/>
  <c r="C25" i="1"/>
  <c r="G24" i="1"/>
  <c r="F24" i="1"/>
  <c r="E24" i="1"/>
  <c r="D24" i="1"/>
  <c r="C24" i="1"/>
  <c r="B18" i="1"/>
  <c r="G18" i="1" s="1"/>
  <c r="B17" i="1"/>
  <c r="F17" i="1" s="1"/>
  <c r="B16" i="1"/>
  <c r="D16" i="1" s="1"/>
  <c r="G15" i="1"/>
  <c r="F15" i="1"/>
  <c r="E15" i="1"/>
  <c r="D15" i="1"/>
  <c r="C15" i="1"/>
  <c r="G14" i="1"/>
  <c r="F14" i="1"/>
  <c r="E14" i="1"/>
  <c r="D14" i="1"/>
  <c r="C14" i="1"/>
  <c r="G13" i="1"/>
  <c r="F13" i="1"/>
  <c r="E13" i="1"/>
  <c r="D13" i="1"/>
  <c r="C13" i="1"/>
  <c r="G12" i="1"/>
  <c r="F12" i="1"/>
  <c r="E12" i="1"/>
  <c r="D12" i="1"/>
  <c r="C12" i="1"/>
  <c r="F16" i="1" l="1"/>
  <c r="G29" i="1"/>
  <c r="G42" i="1"/>
  <c r="G28" i="1"/>
  <c r="D41" i="1"/>
  <c r="D64" i="1"/>
  <c r="E29" i="1"/>
  <c r="C54" i="1"/>
  <c r="E64" i="1"/>
  <c r="D54" i="1"/>
  <c r="C28" i="1"/>
  <c r="E41" i="1"/>
  <c r="D65" i="1"/>
  <c r="D28" i="1"/>
  <c r="F65" i="1"/>
  <c r="D18" i="1"/>
  <c r="E28" i="1"/>
  <c r="D42" i="1"/>
  <c r="E52" i="1"/>
  <c r="G65" i="1"/>
  <c r="F42" i="1"/>
  <c r="F43" i="1" s="1"/>
  <c r="G52" i="1"/>
  <c r="D67" i="1"/>
  <c r="E18" i="1"/>
  <c r="C40" i="1"/>
  <c r="D17" i="1"/>
  <c r="E16" i="1"/>
  <c r="G17" i="1"/>
  <c r="D29" i="1"/>
  <c r="F30" i="1"/>
  <c r="G40" i="1"/>
  <c r="C42" i="1"/>
  <c r="D52" i="1"/>
  <c r="F53" i="1"/>
  <c r="C65" i="1"/>
  <c r="E66" i="1"/>
  <c r="E67" i="1" s="1"/>
  <c r="F66" i="1"/>
  <c r="G30" i="1"/>
  <c r="G53" i="1"/>
  <c r="G55" i="1" s="1"/>
  <c r="G16" i="1"/>
  <c r="C18" i="1"/>
  <c r="F29" i="1"/>
  <c r="C41" i="1"/>
  <c r="F52" i="1"/>
  <c r="F55" i="1" s="1"/>
  <c r="C64" i="1"/>
  <c r="G66" i="1"/>
  <c r="C53" i="1"/>
  <c r="E54" i="1"/>
  <c r="F64" i="1"/>
  <c r="F18" i="1"/>
  <c r="F19" i="1" s="1"/>
  <c r="C30" i="1"/>
  <c r="C31" i="1" s="1"/>
  <c r="D40" i="1"/>
  <c r="D43" i="1" s="1"/>
  <c r="C16" i="1"/>
  <c r="E17" i="1"/>
  <c r="D30" i="1"/>
  <c r="E40" i="1"/>
  <c r="G41" i="1"/>
  <c r="D53" i="1"/>
  <c r="F54" i="1"/>
  <c r="C66" i="1"/>
  <c r="C17" i="1"/>
  <c r="D19" i="1" l="1"/>
  <c r="E31" i="1"/>
  <c r="G31" i="1"/>
  <c r="C19" i="1"/>
  <c r="G67" i="1"/>
  <c r="C43" i="1"/>
  <c r="E19" i="1"/>
  <c r="F31" i="1"/>
  <c r="F67" i="1"/>
  <c r="D55" i="1"/>
  <c r="E43" i="1"/>
  <c r="E55" i="1"/>
  <c r="C55" i="1"/>
  <c r="G43" i="1"/>
  <c r="G19" i="1"/>
  <c r="C67" i="1"/>
  <c r="D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chengt</author>
  </authors>
  <commentList>
    <comment ref="I2" authorId="0" shapeId="0" xr:uid="{00000000-0006-0000-0000-000001000000}">
      <text>
        <r>
          <rPr>
            <sz val="12"/>
            <color rgb="FF000000"/>
            <rFont val="Times New Roman"/>
          </rPr>
          <t xml:space="preserve">A matrix containing in its </t>
        </r>
        <r>
          <rPr>
            <b/>
            <sz val="12"/>
            <color rgb="FF000000"/>
            <rFont val="Times New Roman"/>
          </rPr>
          <t>first row</t>
        </r>
        <r>
          <rPr>
            <sz val="12"/>
            <color rgb="FF000000"/>
            <rFont val="Times New Roman"/>
          </rPr>
          <t xml:space="preserve"> the overall variance explained by the model for variable comprising Y (columns). 
</t>
        </r>
        <r>
          <rPr>
            <sz val="12"/>
            <color rgb="FF000000"/>
            <rFont val="Times New Roman"/>
          </rPr>
          <t xml:space="preserve">The </t>
        </r>
        <r>
          <rPr>
            <b/>
            <sz val="12"/>
            <color rgb="FF000000"/>
            <rFont val="Times New Roman"/>
          </rPr>
          <t>remaining rows</t>
        </r>
        <r>
          <rPr>
            <sz val="12"/>
            <color rgb="FF000000"/>
            <rFont val="Times New Roman"/>
          </rPr>
          <t xml:space="preserve"> list the variance of each outcome that is explained by the conditional effect of each predictor.</t>
        </r>
      </text>
    </comment>
  </commentList>
</comments>
</file>

<file path=xl/sharedStrings.xml><?xml version="1.0" encoding="utf-8"?>
<sst xmlns="http://schemas.openxmlformats.org/spreadsheetml/2006/main" count="129" uniqueCount="30">
  <si>
    <t>Beta (coefficients)</t>
  </si>
  <si>
    <t>Y.COD_out</t>
  </si>
  <si>
    <t>Y.PO4P_out</t>
  </si>
  <si>
    <t>Y.NO3N_out</t>
  </si>
  <si>
    <t>Y.DO_out</t>
  </si>
  <si>
    <t>Attribution</t>
  </si>
  <si>
    <t>Input</t>
  </si>
  <si>
    <t>(Intercept)</t>
  </si>
  <si>
    <t>p.value</t>
  </si>
  <si>
    <t>COD_in</t>
  </si>
  <si>
    <t>Omnibus Effect</t>
  </si>
  <si>
    <t>&lt; 1e-20</t>
  </si>
  <si>
    <t>***</t>
  </si>
  <si>
    <t>Nutrients_in</t>
  </si>
  <si>
    <t>-</t>
  </si>
  <si>
    <t>DO_in</t>
  </si>
  <si>
    <t>**</t>
  </si>
  <si>
    <t>COD_in:Nutrients_in</t>
  </si>
  <si>
    <t>COD_in:DO_in</t>
  </si>
  <si>
    <t>Nutrients_in:DO_in</t>
  </si>
  <si>
    <t>*</t>
  </si>
  <si>
    <t>Condition 1</t>
  </si>
  <si>
    <t>Signif. codes:  0 '***' 0.001 '**' 0.01 '*' 0.05 '.' 0.1 ' ' 1</t>
  </si>
  <si>
    <t>Reality</t>
  </si>
  <si>
    <t>Condition 2</t>
  </si>
  <si>
    <t>Condition 3</t>
  </si>
  <si>
    <t>Condition 4</t>
  </si>
  <si>
    <t>Condition 5</t>
  </si>
  <si>
    <t>Sum (prediction)</t>
  </si>
  <si>
    <t>Y.NH4N_out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</si>
</sst>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 "/>
    <numFmt numFmtId="165" formatCode="0.000000"/>
    <numFmt numFmtId="169" formatCode="0.0000_ "/>
  </numFmts>
  <fonts count="7" x14ac:knownFonts="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rgb="FF000000"/>
      <name val="Times New Roman"/>
    </font>
    <font>
      <b/>
      <sz val="12"/>
      <color rgb="FF000000"/>
      <name val="Times New Roman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6" fillId="0" borderId="0" applyFont="0" applyFill="0" applyBorder="0" applyAlignment="0" applyProtection="0"/>
  </cellStyleXfs>
  <cellXfs count="55">
    <xf numFmtId="0" fontId="0" fillId="0" borderId="0" xfId="0">
      <alignment vertical="center"/>
    </xf>
    <xf numFmtId="164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164" fontId="0" fillId="0" borderId="5" xfId="0" applyNumberFormat="1" applyBorder="1">
      <alignment vertical="center"/>
    </xf>
    <xf numFmtId="0" fontId="1" fillId="0" borderId="3" xfId="0" applyFont="1" applyBorder="1">
      <alignment vertical="center"/>
    </xf>
    <xf numFmtId="0" fontId="0" fillId="0" borderId="3" xfId="0" applyFont="1" applyBorder="1">
      <alignment vertical="center"/>
    </xf>
    <xf numFmtId="0" fontId="0" fillId="0" borderId="4" xfId="0" applyFont="1" applyBorder="1">
      <alignment vertical="center"/>
    </xf>
    <xf numFmtId="0" fontId="0" fillId="0" borderId="5" xfId="0" applyFill="1" applyBorder="1">
      <alignment vertical="center"/>
    </xf>
    <xf numFmtId="164" fontId="1" fillId="0" borderId="0" xfId="0" applyNumberFormat="1" applyFont="1">
      <alignment vertical="center"/>
    </xf>
    <xf numFmtId="164" fontId="0" fillId="0" borderId="7" xfId="0" applyNumberFormat="1" applyBorder="1">
      <alignment vertical="center"/>
    </xf>
    <xf numFmtId="164" fontId="0" fillId="0" borderId="8" xfId="0" applyNumberFormat="1" applyBorder="1">
      <alignment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3" xfId="0" applyBorder="1" applyProtection="1">
      <alignment vertical="center"/>
      <protection locked="0"/>
    </xf>
    <xf numFmtId="0" fontId="0" fillId="0" borderId="4" xfId="0" applyBorder="1">
      <alignment vertical="center"/>
    </xf>
    <xf numFmtId="11" fontId="0" fillId="0" borderId="0" xfId="0" applyNumberFormat="1">
      <alignment vertical="center"/>
    </xf>
    <xf numFmtId="165" fontId="0" fillId="0" borderId="2" xfId="0" applyNumberFormat="1" applyBorder="1">
      <alignment vertical="center"/>
    </xf>
    <xf numFmtId="165" fontId="0" fillId="0" borderId="6" xfId="0" applyNumberFormat="1" applyBorder="1">
      <alignment vertical="center"/>
    </xf>
    <xf numFmtId="165" fontId="0" fillId="0" borderId="0" xfId="0" applyNumberFormat="1">
      <alignment vertical="center"/>
    </xf>
    <xf numFmtId="165" fontId="0" fillId="0" borderId="7" xfId="0" applyNumberFormat="1" applyBorder="1">
      <alignment vertical="center"/>
    </xf>
    <xf numFmtId="165" fontId="0" fillId="0" borderId="5" xfId="0" applyNumberFormat="1" applyBorder="1">
      <alignment vertical="center"/>
    </xf>
    <xf numFmtId="165" fontId="0" fillId="0" borderId="8" xfId="0" applyNumberFormat="1" applyBorder="1">
      <alignment vertical="center"/>
    </xf>
    <xf numFmtId="0" fontId="0" fillId="0" borderId="0" xfId="0" applyBorder="1">
      <alignment vertical="center"/>
    </xf>
    <xf numFmtId="164" fontId="0" fillId="0" borderId="0" xfId="0" applyNumberFormat="1" applyBorder="1">
      <alignment vertical="center"/>
    </xf>
    <xf numFmtId="0" fontId="0" fillId="2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0" fontId="0" fillId="0" borderId="0" xfId="1" applyNumberFormat="1" applyFont="1" applyBorder="1" applyAlignment="1">
      <alignment vertical="center"/>
    </xf>
    <xf numFmtId="10" fontId="0" fillId="0" borderId="7" xfId="1" applyNumberFormat="1" applyFont="1" applyBorder="1" applyAlignment="1">
      <alignment vertical="center"/>
    </xf>
    <xf numFmtId="10" fontId="0" fillId="0" borderId="5" xfId="1" applyNumberFormat="1" applyFont="1" applyBorder="1" applyAlignment="1">
      <alignment vertical="center"/>
    </xf>
    <xf numFmtId="10" fontId="0" fillId="0" borderId="8" xfId="1" applyNumberFormat="1" applyFont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69" fontId="0" fillId="0" borderId="3" xfId="0" applyNumberFormat="1" applyBorder="1">
      <alignment vertical="center"/>
    </xf>
    <xf numFmtId="169" fontId="0" fillId="0" borderId="4" xfId="0" applyNumberFormat="1" applyBorder="1">
      <alignment vertical="center"/>
    </xf>
    <xf numFmtId="169" fontId="0" fillId="0" borderId="0" xfId="0" applyNumberFormat="1" applyBorder="1">
      <alignment vertical="center"/>
    </xf>
    <xf numFmtId="169" fontId="0" fillId="0" borderId="5" xfId="0" applyNumberFormat="1" applyBorder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8"/>
  <sheetViews>
    <sheetView tabSelected="1" workbookViewId="0">
      <selection activeCell="I1" sqref="I1:U1"/>
    </sheetView>
  </sheetViews>
  <sheetFormatPr baseColWidth="10" defaultColWidth="8.5" defaultRowHeight="15" x14ac:dyDescent="0.2"/>
  <cols>
    <col min="1" max="2" width="17" bestFit="1" customWidth="1"/>
    <col min="3" max="3" width="9.6640625" style="1" bestFit="1" customWidth="1"/>
    <col min="4" max="4" width="10.1640625" style="1" bestFit="1" customWidth="1"/>
    <col min="5" max="5" width="10.5" style="1" bestFit="1" customWidth="1"/>
    <col min="6" max="6" width="11.1640625" style="1" bestFit="1" customWidth="1"/>
    <col min="7" max="7" width="9.1640625" style="1" bestFit="1" customWidth="1"/>
    <col min="8" max="8" width="8.5" style="1" customWidth="1"/>
    <col min="9" max="9" width="17" bestFit="1" customWidth="1"/>
    <col min="10" max="19" width="7" bestFit="1" customWidth="1"/>
    <col min="20" max="20" width="8" bestFit="1" customWidth="1"/>
    <col min="21" max="21" width="3.6640625" bestFit="1" customWidth="1"/>
  </cols>
  <sheetData>
    <row r="1" spans="1:21" x14ac:dyDescent="0.2">
      <c r="A1" s="36" t="s">
        <v>0</v>
      </c>
      <c r="B1" s="36"/>
      <c r="C1" s="1" t="s">
        <v>1</v>
      </c>
      <c r="D1" s="1" t="s">
        <v>2</v>
      </c>
      <c r="E1" s="1" t="s">
        <v>29</v>
      </c>
      <c r="F1" s="1" t="s">
        <v>3</v>
      </c>
      <c r="G1" s="1" t="s">
        <v>4</v>
      </c>
      <c r="I1" s="36" t="s">
        <v>5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</row>
    <row r="2" spans="1:21" x14ac:dyDescent="0.2">
      <c r="A2" s="40" t="s">
        <v>6</v>
      </c>
      <c r="B2" s="2" t="s">
        <v>7</v>
      </c>
      <c r="C2" s="18">
        <v>17.1686554393868</v>
      </c>
      <c r="D2" s="18">
        <v>12.880913927105199</v>
      </c>
      <c r="E2" s="18">
        <v>-5.3711419959592499</v>
      </c>
      <c r="F2" s="18">
        <v>-131.55959785283699</v>
      </c>
      <c r="G2" s="19">
        <v>8.38289628193073</v>
      </c>
      <c r="I2" s="13"/>
      <c r="J2" s="46" t="s">
        <v>1</v>
      </c>
      <c r="K2" s="37"/>
      <c r="L2" s="37" t="s">
        <v>2</v>
      </c>
      <c r="M2" s="37"/>
      <c r="N2" s="37" t="s">
        <v>29</v>
      </c>
      <c r="O2" s="37"/>
      <c r="P2" s="37" t="s">
        <v>3</v>
      </c>
      <c r="Q2" s="37"/>
      <c r="R2" s="37" t="s">
        <v>4</v>
      </c>
      <c r="S2" s="38"/>
      <c r="T2" t="s">
        <v>8</v>
      </c>
    </row>
    <row r="3" spans="1:21" x14ac:dyDescent="0.2">
      <c r="A3" s="28"/>
      <c r="B3" t="s">
        <v>9</v>
      </c>
      <c r="C3" s="20">
        <v>-5.0051002367748197E-2</v>
      </c>
      <c r="D3" s="20">
        <v>-9.6826775444747701E-2</v>
      </c>
      <c r="E3" s="20">
        <v>5.6699423831613201E-2</v>
      </c>
      <c r="F3" s="20">
        <v>0.36571255155917898</v>
      </c>
      <c r="G3" s="21">
        <v>-2.53272691494143E-2</v>
      </c>
      <c r="I3" s="14" t="s">
        <v>10</v>
      </c>
      <c r="J3" s="47">
        <v>0.77629972443190098</v>
      </c>
      <c r="K3" s="48"/>
      <c r="L3" s="48">
        <v>0.89895767818128502</v>
      </c>
      <c r="M3" s="48"/>
      <c r="N3" s="48">
        <v>0.98614713525562803</v>
      </c>
      <c r="O3" s="48"/>
      <c r="P3" s="48">
        <v>0.92226043354928799</v>
      </c>
      <c r="Q3" s="48"/>
      <c r="R3" s="48">
        <v>0.936351626507821</v>
      </c>
      <c r="S3" s="50"/>
      <c r="T3" s="17" t="s">
        <v>11</v>
      </c>
      <c r="U3" t="s">
        <v>12</v>
      </c>
    </row>
    <row r="4" spans="1:21" x14ac:dyDescent="0.2">
      <c r="A4" s="28"/>
      <c r="B4" t="s">
        <v>13</v>
      </c>
      <c r="C4" s="20">
        <v>-0.32939399108405498</v>
      </c>
      <c r="D4" s="20">
        <v>-5.1342550139039003E-2</v>
      </c>
      <c r="E4" s="20">
        <v>0.41933639309134302</v>
      </c>
      <c r="F4" s="20">
        <v>4.8602811793549199</v>
      </c>
      <c r="G4" s="21">
        <v>-2.3776423248299299E-2</v>
      </c>
      <c r="I4" s="15" t="s">
        <v>7</v>
      </c>
      <c r="J4" s="28" t="s">
        <v>14</v>
      </c>
      <c r="K4" s="29"/>
      <c r="L4" s="29" t="s">
        <v>14</v>
      </c>
      <c r="M4" s="29"/>
      <c r="N4" s="29" t="s">
        <v>14</v>
      </c>
      <c r="O4" s="29"/>
      <c r="P4" s="29" t="s">
        <v>14</v>
      </c>
      <c r="Q4" s="29"/>
      <c r="R4" s="29" t="s">
        <v>14</v>
      </c>
      <c r="S4" s="49"/>
      <c r="T4" s="17">
        <v>1.3426246267556099E-4</v>
      </c>
      <c r="U4" t="s">
        <v>12</v>
      </c>
    </row>
    <row r="5" spans="1:21" x14ac:dyDescent="0.2">
      <c r="A5" s="28"/>
      <c r="B5" t="s">
        <v>15</v>
      </c>
      <c r="C5" s="20">
        <v>-1.2027060062802899</v>
      </c>
      <c r="D5" s="20">
        <v>-2.85936575347547E-2</v>
      </c>
      <c r="E5" s="20">
        <v>5.2440572953034503E-2</v>
      </c>
      <c r="F5" s="20">
        <v>13.3152929027359</v>
      </c>
      <c r="G5" s="21">
        <v>1.2491993562522601</v>
      </c>
      <c r="I5" s="14" t="s">
        <v>9</v>
      </c>
      <c r="J5" s="51">
        <v>1.76751252723935E-3</v>
      </c>
      <c r="K5" s="42">
        <f>J5/SUM(J$5:J$10)</f>
        <v>0.15713564015718923</v>
      </c>
      <c r="L5" s="53">
        <v>1.05633792488795E-2</v>
      </c>
      <c r="M5" s="42">
        <f>L5/SUM(L$5:L$10)</f>
        <v>7.8544000001857142E-2</v>
      </c>
      <c r="N5" s="53">
        <v>6.8743020004476802E-4</v>
      </c>
      <c r="O5" s="42">
        <f>N5/SUM(N$5:N$10)</f>
        <v>9.5620023838385693E-2</v>
      </c>
      <c r="P5" s="53">
        <v>5.3894394544635002E-2</v>
      </c>
      <c r="Q5" s="42">
        <f>P5/SUM(P$5:P$10)</f>
        <v>5.4502618185114753E-2</v>
      </c>
      <c r="R5" s="53">
        <v>4.6584683219971502E-4</v>
      </c>
      <c r="S5" s="43">
        <f>R5/SUM(R$5:R$10)</f>
        <v>1.1819531707023982E-2</v>
      </c>
      <c r="T5" s="17">
        <v>3.3385656789397498E-3</v>
      </c>
      <c r="U5" t="s">
        <v>16</v>
      </c>
    </row>
    <row r="6" spans="1:21" x14ac:dyDescent="0.2">
      <c r="A6" s="28"/>
      <c r="B6" t="s">
        <v>17</v>
      </c>
      <c r="C6" s="20">
        <v>1.7486506011674099E-3</v>
      </c>
      <c r="D6" s="20">
        <v>2.4045973472702799E-3</v>
      </c>
      <c r="E6" s="20">
        <v>-1.34228805124803E-3</v>
      </c>
      <c r="F6" s="20">
        <v>-1.25941900560675E-2</v>
      </c>
      <c r="G6" s="21">
        <v>4.9177082137211495E-4</v>
      </c>
      <c r="I6" s="14" t="s">
        <v>13</v>
      </c>
      <c r="J6" s="51">
        <v>1.3338728405746199E-3</v>
      </c>
      <c r="K6" s="42">
        <f t="shared" ref="K6:M10" si="0">J6/SUM(J$5:J$10)</f>
        <v>0.11858414549363938</v>
      </c>
      <c r="L6" s="53">
        <v>5.1750293030975201E-5</v>
      </c>
      <c r="M6" s="42">
        <f t="shared" si="0"/>
        <v>3.8478927246242536E-4</v>
      </c>
      <c r="N6" s="53">
        <v>6.5515275770119204E-4</v>
      </c>
      <c r="O6" s="42">
        <f t="shared" ref="O6" si="1">N6/SUM(N$5:N$10)</f>
        <v>9.1130302836698734E-2</v>
      </c>
      <c r="P6" s="53">
        <v>0.16585661691787601</v>
      </c>
      <c r="Q6" s="42">
        <f t="shared" ref="Q6" si="2">P6/SUM(P$5:P$10)</f>
        <v>0.16772838700067932</v>
      </c>
      <c r="R6" s="53">
        <v>7.1532851117215201E-6</v>
      </c>
      <c r="S6" s="43">
        <f t="shared" ref="S6" si="3">R6/SUM(R$5:R$10)</f>
        <v>1.8149416147822593E-4</v>
      </c>
      <c r="T6" s="17">
        <v>1.56731432598978E-6</v>
      </c>
      <c r="U6" t="s">
        <v>12</v>
      </c>
    </row>
    <row r="7" spans="1:21" x14ac:dyDescent="0.2">
      <c r="A7" s="28"/>
      <c r="B7" t="s">
        <v>18</v>
      </c>
      <c r="C7" s="20">
        <v>4.4757964607005296E-3</v>
      </c>
      <c r="D7" s="20">
        <v>8.8865213065319696E-3</v>
      </c>
      <c r="E7" s="20">
        <v>-6.9105977462360002E-3</v>
      </c>
      <c r="F7" s="20">
        <v>-2.1755834336118302E-2</v>
      </c>
      <c r="G7" s="21">
        <v>-2.1554000126576601E-3</v>
      </c>
      <c r="I7" s="14" t="s">
        <v>15</v>
      </c>
      <c r="J7" s="51">
        <v>2.4587797176054498E-3</v>
      </c>
      <c r="K7" s="42">
        <f t="shared" si="0"/>
        <v>0.21859077034938923</v>
      </c>
      <c r="L7" s="53">
        <v>2.2192818010546201E-6</v>
      </c>
      <c r="M7" s="42">
        <f t="shared" si="0"/>
        <v>1.6501468486483199E-5</v>
      </c>
      <c r="N7" s="53">
        <v>1.4166596361823099E-6</v>
      </c>
      <c r="O7" s="42">
        <f t="shared" ref="O7" si="4">N7/SUM(N$5:N$10)</f>
        <v>1.970542291767361E-4</v>
      </c>
      <c r="P7" s="53">
        <v>0.17211908519913499</v>
      </c>
      <c r="Q7" s="42">
        <f t="shared" ref="Q7" si="5">P7/SUM(P$5:P$10)</f>
        <v>0.17406153018771653</v>
      </c>
      <c r="R7" s="53">
        <v>2.7301947992297501E-3</v>
      </c>
      <c r="S7" s="43">
        <f t="shared" ref="S7" si="6">R7/SUM(R$5:R$10)</f>
        <v>6.927088855251369E-2</v>
      </c>
      <c r="T7" s="17">
        <v>9.9668757991278099E-7</v>
      </c>
      <c r="U7" t="s">
        <v>12</v>
      </c>
    </row>
    <row r="8" spans="1:21" x14ac:dyDescent="0.2">
      <c r="A8" s="41"/>
      <c r="B8" s="3" t="s">
        <v>19</v>
      </c>
      <c r="C8" s="22">
        <v>8.14200420957043E-3</v>
      </c>
      <c r="D8" s="22">
        <v>-8.7926694716128906E-2</v>
      </c>
      <c r="E8" s="22">
        <v>3.81524872814848E-2</v>
      </c>
      <c r="F8" s="22">
        <v>-0.32318040313042901</v>
      </c>
      <c r="G8" s="23">
        <v>-6.5090273289547806E-2</v>
      </c>
      <c r="I8" s="14" t="s">
        <v>17</v>
      </c>
      <c r="J8" s="51">
        <v>2.6786364980645001E-3</v>
      </c>
      <c r="K8" s="42">
        <f t="shared" si="0"/>
        <v>0.23813650788047785</v>
      </c>
      <c r="L8" s="53">
        <v>8.0884892913540996E-3</v>
      </c>
      <c r="M8" s="42">
        <f t="shared" si="0"/>
        <v>6.0141957222877046E-2</v>
      </c>
      <c r="N8" s="53">
        <v>4.7833649033903798E-4</v>
      </c>
      <c r="O8" s="42">
        <f t="shared" ref="O8" si="7">N8/SUM(N$5:N$10)</f>
        <v>6.6535550236242011E-2</v>
      </c>
      <c r="P8" s="53">
        <v>7.9355147815602406E-2</v>
      </c>
      <c r="Q8" s="42">
        <f t="shared" ref="Q8" si="8">P8/SUM(P$5:P$10)</f>
        <v>8.02507080552715E-2</v>
      </c>
      <c r="R8" s="53">
        <v>2.18053308592809E-4</v>
      </c>
      <c r="S8" s="43">
        <f t="shared" ref="S8" si="9">R8/SUM(R$5:R$10)</f>
        <v>5.5324793828999816E-3</v>
      </c>
      <c r="T8" s="17">
        <v>4.8557608598387398E-4</v>
      </c>
      <c r="U8" t="s">
        <v>12</v>
      </c>
    </row>
    <row r="9" spans="1:21" x14ac:dyDescent="0.2">
      <c r="I9" s="14" t="s">
        <v>18</v>
      </c>
      <c r="J9" s="51">
        <v>2.4713380042406001E-3</v>
      </c>
      <c r="K9" s="42">
        <f t="shared" si="0"/>
        <v>0.21970722886341965</v>
      </c>
      <c r="L9" s="53">
        <v>1.55571505277434E-2</v>
      </c>
      <c r="M9" s="42">
        <f t="shared" si="0"/>
        <v>0.11567518331878349</v>
      </c>
      <c r="N9" s="53">
        <v>1.78548866682626E-3</v>
      </c>
      <c r="O9" s="42">
        <f t="shared" ref="O9" si="10">N9/SUM(N$5:N$10)</f>
        <v>0.24835753342517683</v>
      </c>
      <c r="P9" s="53">
        <v>3.3348008104282803E-2</v>
      </c>
      <c r="Q9" s="42">
        <f t="shared" ref="Q9" si="11">P9/SUM(P$5:P$10)</f>
        <v>3.3724356091180345E-2</v>
      </c>
      <c r="R9" s="53">
        <v>5.8989772853557598E-4</v>
      </c>
      <c r="S9" s="43">
        <f t="shared" ref="S9" si="12">R9/SUM(R$5:R$10)</f>
        <v>1.4966968592240072E-2</v>
      </c>
      <c r="T9" s="17">
        <v>1.30870370244178E-2</v>
      </c>
      <c r="U9" t="s">
        <v>20</v>
      </c>
    </row>
    <row r="10" spans="1:21" x14ac:dyDescent="0.2">
      <c r="A10" s="32" t="s">
        <v>21</v>
      </c>
      <c r="B10" s="33"/>
      <c r="C10" s="37" t="s">
        <v>5</v>
      </c>
      <c r="D10" s="37"/>
      <c r="E10" s="37"/>
      <c r="F10" s="37"/>
      <c r="G10" s="38"/>
      <c r="H10" s="12"/>
      <c r="I10" s="16" t="s">
        <v>19</v>
      </c>
      <c r="J10" s="52">
        <v>5.3818399737198797E-4</v>
      </c>
      <c r="K10" s="44">
        <f t="shared" si="0"/>
        <v>4.7845707255884419E-2</v>
      </c>
      <c r="L10" s="54">
        <v>0.100226969197761</v>
      </c>
      <c r="M10" s="44">
        <f t="shared" si="0"/>
        <v>0.74523756871553348</v>
      </c>
      <c r="N10" s="54">
        <v>3.5813618879307401E-3</v>
      </c>
      <c r="O10" s="44">
        <f t="shared" ref="O10" si="13">N10/SUM(N$5:N$10)</f>
        <v>0.49815953543432007</v>
      </c>
      <c r="P10" s="54">
        <v>0.48426721672557699</v>
      </c>
      <c r="Q10" s="44">
        <f t="shared" ref="Q10" si="14">P10/SUM(P$5:P$10)</f>
        <v>0.48973240048003752</v>
      </c>
      <c r="R10" s="54">
        <v>3.54021610830954E-2</v>
      </c>
      <c r="S10" s="45">
        <f t="shared" ref="S10" si="15">R10/SUM(R$5:R$10)</f>
        <v>0.89822863760384397</v>
      </c>
      <c r="T10" s="17">
        <v>9.5479180117763494E-15</v>
      </c>
      <c r="U10" t="s">
        <v>12</v>
      </c>
    </row>
    <row r="11" spans="1:21" x14ac:dyDescent="0.2">
      <c r="A11" s="34" t="s">
        <v>6</v>
      </c>
      <c r="B11" s="35"/>
      <c r="C11" s="25" t="s">
        <v>1</v>
      </c>
      <c r="D11" s="25" t="s">
        <v>2</v>
      </c>
      <c r="E11" s="25" t="s">
        <v>29</v>
      </c>
      <c r="F11" s="25" t="s">
        <v>3</v>
      </c>
      <c r="G11" s="10" t="s">
        <v>4</v>
      </c>
      <c r="I11" s="39" t="s">
        <v>22</v>
      </c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</row>
    <row r="12" spans="1:21" x14ac:dyDescent="0.2">
      <c r="A12" s="5" t="s">
        <v>7</v>
      </c>
      <c r="B12" s="24">
        <v>1</v>
      </c>
      <c r="C12" s="25">
        <f>$B12*C$2</f>
        <v>17.1686554393868</v>
      </c>
      <c r="D12" s="25">
        <f>$B12*D$2</f>
        <v>12.880913927105199</v>
      </c>
      <c r="E12" s="25">
        <f>$B12*E$2</f>
        <v>-5.3711419959592499</v>
      </c>
      <c r="F12" s="25">
        <f>$B12*F$2</f>
        <v>-131.55959785283699</v>
      </c>
      <c r="G12" s="10">
        <f>$B12*G$2</f>
        <v>8.38289628193073</v>
      </c>
    </row>
    <row r="13" spans="1:21" x14ac:dyDescent="0.2">
      <c r="A13" s="5" t="s">
        <v>9</v>
      </c>
      <c r="B13" s="26">
        <v>411.8</v>
      </c>
      <c r="C13" s="25">
        <f>$B13*C$3</f>
        <v>-20.61100277503871</v>
      </c>
      <c r="D13" s="25">
        <f>$B13*D$3</f>
        <v>-39.873266128147101</v>
      </c>
      <c r="E13" s="25">
        <f>$B13*E$3</f>
        <v>23.348822733858317</v>
      </c>
      <c r="F13" s="25">
        <f>$B13*F$3</f>
        <v>150.6004287320699</v>
      </c>
      <c r="G13" s="10">
        <f>$B13*G$3</f>
        <v>-10.42976943572881</v>
      </c>
    </row>
    <row r="14" spans="1:21" x14ac:dyDescent="0.2">
      <c r="A14" s="5" t="s">
        <v>13</v>
      </c>
      <c r="B14" s="26">
        <v>35.247999999999998</v>
      </c>
      <c r="C14" s="25">
        <f>$B14*C$4</f>
        <v>-11.610479397730769</v>
      </c>
      <c r="D14" s="25">
        <f>$B14*D$4</f>
        <v>-1.8097222073008468</v>
      </c>
      <c r="E14" s="25">
        <f>$B14*E$4</f>
        <v>14.780769183683658</v>
      </c>
      <c r="F14" s="25">
        <f>$B14*F$4</f>
        <v>171.31519100990221</v>
      </c>
      <c r="G14" s="10">
        <f>$B14*G$4</f>
        <v>-0.83807136665605364</v>
      </c>
    </row>
    <row r="15" spans="1:21" x14ac:dyDescent="0.2">
      <c r="A15" s="5" t="s">
        <v>15</v>
      </c>
      <c r="B15" s="26">
        <v>0</v>
      </c>
      <c r="C15" s="25">
        <f>$B15*C$5</f>
        <v>0</v>
      </c>
      <c r="D15" s="25">
        <f>$B15*D$5</f>
        <v>0</v>
      </c>
      <c r="E15" s="25">
        <f>$B15*E$5</f>
        <v>0</v>
      </c>
      <c r="F15" s="25">
        <f>$B15*F$5</f>
        <v>0</v>
      </c>
      <c r="G15" s="10">
        <f>$B15*G$5</f>
        <v>0</v>
      </c>
    </row>
    <row r="16" spans="1:21" x14ac:dyDescent="0.2">
      <c r="A16" s="6" t="s">
        <v>17</v>
      </c>
      <c r="B16" s="27">
        <f>B13*B14</f>
        <v>14515.126399999999</v>
      </c>
      <c r="C16" s="25">
        <f>$B16*C$6</f>
        <v>25.381884505380942</v>
      </c>
      <c r="D16" s="25">
        <f>$B16*D$6</f>
        <v>34.903034436732803</v>
      </c>
      <c r="E16" s="25">
        <f>$B16*E$6</f>
        <v>-19.483480729074831</v>
      </c>
      <c r="F16" s="25">
        <f>$B16*F$6</f>
        <v>-182.80626056944283</v>
      </c>
      <c r="G16" s="10">
        <f>$B16*G$6</f>
        <v>7.1381156320480699</v>
      </c>
    </row>
    <row r="17" spans="1:8" x14ac:dyDescent="0.2">
      <c r="A17" s="6" t="s">
        <v>18</v>
      </c>
      <c r="B17" s="27">
        <f>B13*B15</f>
        <v>0</v>
      </c>
      <c r="C17" s="25">
        <f>$B17*C$7</f>
        <v>0</v>
      </c>
      <c r="D17" s="25">
        <f>$B17*D$7</f>
        <v>0</v>
      </c>
      <c r="E17" s="25">
        <f>$B17*E$7</f>
        <v>0</v>
      </c>
      <c r="F17" s="25">
        <f>$B17*F$7</f>
        <v>0</v>
      </c>
      <c r="G17" s="10">
        <f>$B17*G$7</f>
        <v>0</v>
      </c>
    </row>
    <row r="18" spans="1:8" x14ac:dyDescent="0.2">
      <c r="A18" s="7" t="s">
        <v>19</v>
      </c>
      <c r="B18" s="8">
        <f>B14*B15</f>
        <v>0</v>
      </c>
      <c r="C18" s="4">
        <f>$B18*C$8</f>
        <v>0</v>
      </c>
      <c r="D18" s="4">
        <f>$B18*D$8</f>
        <v>0</v>
      </c>
      <c r="E18" s="4">
        <f>$B18*E$8</f>
        <v>0</v>
      </c>
      <c r="F18" s="4">
        <f>$B18*F$8</f>
        <v>0</v>
      </c>
      <c r="G18" s="11">
        <f>$B18*G$8</f>
        <v>0</v>
      </c>
    </row>
    <row r="19" spans="1:8" x14ac:dyDescent="0.2">
      <c r="A19" s="36" t="s">
        <v>28</v>
      </c>
      <c r="B19" s="36"/>
      <c r="C19" s="9">
        <f>SUM(C12:C18)</f>
        <v>10.329057771998263</v>
      </c>
      <c r="D19" s="9">
        <f>SUM(D12:D18)</f>
        <v>6.1009600283900518</v>
      </c>
      <c r="E19" s="9">
        <f>SUM(E12:E18)</f>
        <v>13.274969192507893</v>
      </c>
      <c r="F19" s="9">
        <f>SUM(F12:F18)</f>
        <v>7.5497613196922941</v>
      </c>
      <c r="G19" s="9">
        <f>SUM(G12:G18)</f>
        <v>4.2531711115939359</v>
      </c>
      <c r="H19" s="9"/>
    </row>
    <row r="20" spans="1:8" x14ac:dyDescent="0.2">
      <c r="A20" s="36" t="s">
        <v>23</v>
      </c>
      <c r="B20" s="36"/>
      <c r="C20" s="9">
        <v>10.324</v>
      </c>
      <c r="D20" s="9">
        <v>6.0960000000000001</v>
      </c>
      <c r="E20" s="9">
        <v>13.28</v>
      </c>
      <c r="F20" s="9">
        <v>7.6139999999999999</v>
      </c>
      <c r="G20" s="9">
        <v>4.2480000000000002</v>
      </c>
      <c r="H20" s="9"/>
    </row>
    <row r="22" spans="1:8" x14ac:dyDescent="0.2">
      <c r="A22" s="32" t="s">
        <v>24</v>
      </c>
      <c r="B22" s="33"/>
      <c r="C22" s="37" t="s">
        <v>5</v>
      </c>
      <c r="D22" s="37"/>
      <c r="E22" s="37"/>
      <c r="F22" s="37"/>
      <c r="G22" s="38"/>
      <c r="H22" s="12"/>
    </row>
    <row r="23" spans="1:8" x14ac:dyDescent="0.2">
      <c r="A23" s="34" t="s">
        <v>6</v>
      </c>
      <c r="B23" s="35"/>
      <c r="C23" s="25" t="s">
        <v>1</v>
      </c>
      <c r="D23" s="25" t="s">
        <v>2</v>
      </c>
      <c r="E23" s="25" t="s">
        <v>29</v>
      </c>
      <c r="F23" s="25" t="s">
        <v>3</v>
      </c>
      <c r="G23" s="10" t="s">
        <v>4</v>
      </c>
    </row>
    <row r="24" spans="1:8" x14ac:dyDescent="0.2">
      <c r="A24" s="5" t="s">
        <v>7</v>
      </c>
      <c r="B24" s="24">
        <v>1</v>
      </c>
      <c r="C24" s="25">
        <f>$B24*C$2</f>
        <v>17.1686554393868</v>
      </c>
      <c r="D24" s="25">
        <f>$B24*D$2</f>
        <v>12.880913927105199</v>
      </c>
      <c r="E24" s="25">
        <f>$B24*E$2</f>
        <v>-5.3711419959592499</v>
      </c>
      <c r="F24" s="25">
        <f>$B24*F$2</f>
        <v>-131.55959785283699</v>
      </c>
      <c r="G24" s="10">
        <f>$B24*G$2</f>
        <v>8.38289628193073</v>
      </c>
    </row>
    <row r="25" spans="1:8" x14ac:dyDescent="0.2">
      <c r="A25" s="5" t="s">
        <v>9</v>
      </c>
      <c r="B25" s="26">
        <v>309.60000000000002</v>
      </c>
      <c r="C25" s="25">
        <f>$B25*C$3</f>
        <v>-15.495790333054844</v>
      </c>
      <c r="D25" s="25">
        <f>$B25*D$3</f>
        <v>-29.977569677693889</v>
      </c>
      <c r="E25" s="25">
        <f>$B25*E$3</f>
        <v>17.554141618267447</v>
      </c>
      <c r="F25" s="25">
        <f>$B25*F$3</f>
        <v>113.22460596272182</v>
      </c>
      <c r="G25" s="10">
        <f>$B25*G$3</f>
        <v>-7.8413225286586679</v>
      </c>
    </row>
    <row r="26" spans="1:8" x14ac:dyDescent="0.2">
      <c r="A26" s="5" t="s">
        <v>13</v>
      </c>
      <c r="B26" s="26">
        <v>26.262</v>
      </c>
      <c r="C26" s="25">
        <f>$B26*C$4</f>
        <v>-8.6505449938494525</v>
      </c>
      <c r="D26" s="25">
        <f>$B26*D$4</f>
        <v>-1.3483580517514424</v>
      </c>
      <c r="E26" s="25">
        <f>$B26*E$4</f>
        <v>11.012612355364851</v>
      </c>
      <c r="F26" s="25">
        <f>$B26*F$4</f>
        <v>127.6407043322189</v>
      </c>
      <c r="G26" s="10">
        <f>$B26*G$4</f>
        <v>-0.62441642734683622</v>
      </c>
    </row>
    <row r="27" spans="1:8" x14ac:dyDescent="0.2">
      <c r="A27" s="5" t="s">
        <v>15</v>
      </c>
      <c r="B27" s="26">
        <v>3.3919999999999999</v>
      </c>
      <c r="C27" s="25">
        <f>$B27*C$5</f>
        <v>-4.0795787733027433</v>
      </c>
      <c r="D27" s="25">
        <f>$B27*D$5</f>
        <v>-9.6989686357887947E-2</v>
      </c>
      <c r="E27" s="25">
        <f>$B27*E$5</f>
        <v>0.17787842345669302</v>
      </c>
      <c r="F27" s="25">
        <f>$B27*F$5</f>
        <v>45.16547352608017</v>
      </c>
      <c r="G27" s="10">
        <f>$B27*G$5</f>
        <v>4.2372842164076658</v>
      </c>
    </row>
    <row r="28" spans="1:8" x14ac:dyDescent="0.2">
      <c r="A28" s="6" t="s">
        <v>17</v>
      </c>
      <c r="B28" s="27">
        <f>B25*B26</f>
        <v>8130.7152000000006</v>
      </c>
      <c r="C28" s="25">
        <f>$B28*C$6</f>
        <v>14.217780022400998</v>
      </c>
      <c r="D28" s="25">
        <f>$B28*D$6</f>
        <v>19.551096201330143</v>
      </c>
      <c r="E28" s="25">
        <f>$B28*E$6</f>
        <v>-10.913761861060737</v>
      </c>
      <c r="F28" s="25">
        <f>$B28*F$6</f>
        <v>-102.39977252055688</v>
      </c>
      <c r="G28" s="10">
        <f>$B28*G$6</f>
        <v>3.99844849224674</v>
      </c>
    </row>
    <row r="29" spans="1:8" x14ac:dyDescent="0.2">
      <c r="A29" s="6" t="s">
        <v>18</v>
      </c>
      <c r="B29" s="27">
        <f>B25*B27</f>
        <v>1050.1632</v>
      </c>
      <c r="C29" s="25">
        <f>$B29*C$7</f>
        <v>4.7003167337179423</v>
      </c>
      <c r="D29" s="25">
        <f>$B29*D$7</f>
        <v>9.332297652135793</v>
      </c>
      <c r="E29" s="25">
        <f>$B29*E$7</f>
        <v>-7.2572554430999858</v>
      </c>
      <c r="F29" s="25">
        <f>$B29*F$7</f>
        <v>-22.847176605087871</v>
      </c>
      <c r="G29" s="10">
        <f>$B29*G$7</f>
        <v>-2.2635217745726086</v>
      </c>
    </row>
    <row r="30" spans="1:8" x14ac:dyDescent="0.2">
      <c r="A30" s="7" t="s">
        <v>19</v>
      </c>
      <c r="B30" s="8">
        <f>B26*B27</f>
        <v>89.080703999999997</v>
      </c>
      <c r="C30" s="4">
        <f>$B30*C$8</f>
        <v>0.72529546695949743</v>
      </c>
      <c r="D30" s="4">
        <f>$B30*D$8</f>
        <v>-7.8325718657058427</v>
      </c>
      <c r="E30" s="4">
        <f>$B30*E$8</f>
        <v>3.398650426385712</v>
      </c>
      <c r="F30" s="4">
        <f>$B30*F$8</f>
        <v>-28.789137829862419</v>
      </c>
      <c r="G30" s="11">
        <f>$B30*G$8</f>
        <v>-5.7982873681853144</v>
      </c>
    </row>
    <row r="31" spans="1:8" x14ac:dyDescent="0.2">
      <c r="A31" s="36" t="s">
        <v>28</v>
      </c>
      <c r="B31" s="36"/>
      <c r="C31" s="9">
        <f t="shared" ref="C31:G31" si="16">SUM(C24:C30)</f>
        <v>8.5861335622581993</v>
      </c>
      <c r="D31" s="9">
        <f t="shared" si="16"/>
        <v>2.508818499062075</v>
      </c>
      <c r="E31" s="9">
        <f t="shared" si="16"/>
        <v>8.6011235233547332</v>
      </c>
      <c r="F31" s="9">
        <f t="shared" si="16"/>
        <v>0.43509901267673357</v>
      </c>
      <c r="G31" s="9">
        <f t="shared" si="16"/>
        <v>9.1080891821707866E-2</v>
      </c>
      <c r="H31" s="9"/>
    </row>
    <row r="32" spans="1:8" x14ac:dyDescent="0.2">
      <c r="A32" s="36" t="s">
        <v>23</v>
      </c>
      <c r="B32" s="36"/>
      <c r="C32" s="9">
        <v>8.6880000000000006</v>
      </c>
      <c r="D32" s="9">
        <v>2.46</v>
      </c>
      <c r="E32" s="9">
        <v>8.5980000000000008</v>
      </c>
      <c r="F32" s="9">
        <v>0</v>
      </c>
      <c r="G32" s="9">
        <v>8.5999999999999993E-2</v>
      </c>
      <c r="H32" s="9"/>
    </row>
    <row r="34" spans="1:8" x14ac:dyDescent="0.2">
      <c r="A34" s="32" t="s">
        <v>25</v>
      </c>
      <c r="B34" s="33"/>
      <c r="C34" s="37" t="s">
        <v>5</v>
      </c>
      <c r="D34" s="37"/>
      <c r="E34" s="37"/>
      <c r="F34" s="37"/>
      <c r="G34" s="38"/>
      <c r="H34" s="12"/>
    </row>
    <row r="35" spans="1:8" x14ac:dyDescent="0.2">
      <c r="A35" s="34" t="s">
        <v>6</v>
      </c>
      <c r="B35" s="35"/>
      <c r="C35" s="25" t="s">
        <v>1</v>
      </c>
      <c r="D35" s="25" t="s">
        <v>2</v>
      </c>
      <c r="E35" s="25" t="s">
        <v>29</v>
      </c>
      <c r="F35" s="25" t="s">
        <v>3</v>
      </c>
      <c r="G35" s="10" t="s">
        <v>4</v>
      </c>
    </row>
    <row r="36" spans="1:8" x14ac:dyDescent="0.2">
      <c r="A36" s="5" t="s">
        <v>7</v>
      </c>
      <c r="B36" s="24">
        <v>1</v>
      </c>
      <c r="C36" s="25">
        <f>$B36*C$2</f>
        <v>17.1686554393868</v>
      </c>
      <c r="D36" s="25">
        <f>$B36*D$2</f>
        <v>12.880913927105199</v>
      </c>
      <c r="E36" s="25">
        <f>$B36*E$2</f>
        <v>-5.3711419959592499</v>
      </c>
      <c r="F36" s="25">
        <f>$B36*F$2</f>
        <v>-131.55959785283699</v>
      </c>
      <c r="G36" s="10">
        <f>$B36*G$2</f>
        <v>8.38289628193073</v>
      </c>
    </row>
    <row r="37" spans="1:8" x14ac:dyDescent="0.2">
      <c r="A37" s="5" t="s">
        <v>9</v>
      </c>
      <c r="B37" s="26">
        <v>205.066666666667</v>
      </c>
      <c r="C37" s="25">
        <f>$B37*C$3</f>
        <v>-10.26379221887958</v>
      </c>
      <c r="D37" s="25">
        <f>$B37*D$3</f>
        <v>-19.855944084536294</v>
      </c>
      <c r="E37" s="25">
        <f>$B37*E$3</f>
        <v>11.6271618470695</v>
      </c>
      <c r="F37" s="25">
        <f>$B37*F$3</f>
        <v>74.995453906402432</v>
      </c>
      <c r="G37" s="10">
        <f>$B37*G$3</f>
        <v>-5.193778660239901</v>
      </c>
    </row>
    <row r="38" spans="1:8" x14ac:dyDescent="0.2">
      <c r="A38" s="5" t="s">
        <v>13</v>
      </c>
      <c r="B38" s="26">
        <v>18.045999999999999</v>
      </c>
      <c r="C38" s="25">
        <f>$B38*C$4</f>
        <v>-5.9442439631028563</v>
      </c>
      <c r="D38" s="25">
        <f>$B38*D$4</f>
        <v>-0.92652765980909779</v>
      </c>
      <c r="E38" s="25">
        <f>$B38*E$4</f>
        <v>7.5673445497263758</v>
      </c>
      <c r="F38" s="25">
        <f>$B38*F$4</f>
        <v>87.708634162638887</v>
      </c>
      <c r="G38" s="10">
        <f>$B38*G$4</f>
        <v>-0.42906933393880914</v>
      </c>
    </row>
    <row r="39" spans="1:8" x14ac:dyDescent="0.2">
      <c r="A39" s="5" t="s">
        <v>15</v>
      </c>
      <c r="B39" s="26">
        <v>6.7613333333333303</v>
      </c>
      <c r="C39" s="25">
        <f>$B39*C$5</f>
        <v>-8.1318962104631289</v>
      </c>
      <c r="D39" s="25">
        <f>$B39*D$5</f>
        <v>-0.1933312498116547</v>
      </c>
      <c r="E39" s="25">
        <f>$B39*E$5</f>
        <v>0.35456819392645045</v>
      </c>
      <c r="F39" s="25">
        <f>$B39*F$5</f>
        <v>90.029133746364963</v>
      </c>
      <c r="G39" s="10">
        <f>$B39*G$5</f>
        <v>8.4462532474069434</v>
      </c>
    </row>
    <row r="40" spans="1:8" x14ac:dyDescent="0.2">
      <c r="A40" s="6" t="s">
        <v>17</v>
      </c>
      <c r="B40" s="27">
        <f>B37*B38</f>
        <v>3700.6330666666727</v>
      </c>
      <c r="C40" s="25">
        <f>$B40*C$6</f>
        <v>6.471114236726673</v>
      </c>
      <c r="D40" s="25">
        <f>$B40*D$6</f>
        <v>8.898532455327361</v>
      </c>
      <c r="E40" s="25">
        <f>$B40*E$6</f>
        <v>-4.9673155474400295</v>
      </c>
      <c r="F40" s="25">
        <f>$B40*F$6</f>
        <v>-46.606476169367987</v>
      </c>
      <c r="G40" s="10">
        <f>$B40*G$6</f>
        <v>1.8198633627914782</v>
      </c>
    </row>
    <row r="41" spans="1:8" x14ac:dyDescent="0.2">
      <c r="A41" s="6" t="s">
        <v>18</v>
      </c>
      <c r="B41" s="27">
        <f>B37*B39</f>
        <v>1386.5240888888904</v>
      </c>
      <c r="C41" s="25">
        <f>$B41*C$7</f>
        <v>6.205799609724922</v>
      </c>
      <c r="D41" s="25">
        <f>$B41*D$7</f>
        <v>12.321375857930951</v>
      </c>
      <c r="E41" s="25">
        <f>$B41*E$7</f>
        <v>-9.5817102437774899</v>
      </c>
      <c r="F41" s="25">
        <f>$B41*F$7</f>
        <v>-30.164988380904067</v>
      </c>
      <c r="G41" s="10">
        <f>$B41*G$7</f>
        <v>-2.9885140387412652</v>
      </c>
    </row>
    <row r="42" spans="1:8" x14ac:dyDescent="0.2">
      <c r="A42" s="7" t="s">
        <v>19</v>
      </c>
      <c r="B42" s="8">
        <f>B38*B39</f>
        <v>122.01502133333328</v>
      </c>
      <c r="C42" s="4">
        <f>$B42*C$8</f>
        <v>0.99344681732682538</v>
      </c>
      <c r="D42" s="4">
        <f>$B42*D$8</f>
        <v>-10.728377531557951</v>
      </c>
      <c r="E42" s="4">
        <f>$B42*E$8</f>
        <v>4.6551765495700943</v>
      </c>
      <c r="F42" s="4">
        <f>$B42*F$8</f>
        <v>-39.432863782474541</v>
      </c>
      <c r="G42" s="11">
        <f>$B42*G$8</f>
        <v>-7.941991084016669</v>
      </c>
    </row>
    <row r="43" spans="1:8" x14ac:dyDescent="0.2">
      <c r="A43" s="36" t="s">
        <v>28</v>
      </c>
      <c r="B43" s="36"/>
      <c r="C43" s="9">
        <f t="shared" ref="C43:G43" si="17">SUM(C36:C42)</f>
        <v>6.4990837107196553</v>
      </c>
      <c r="D43" s="9">
        <f t="shared" si="17"/>
        <v>2.3966417146485135</v>
      </c>
      <c r="E43" s="9">
        <f t="shared" si="17"/>
        <v>4.2840833531156521</v>
      </c>
      <c r="F43" s="9">
        <f t="shared" si="17"/>
        <v>4.9692956298227102</v>
      </c>
      <c r="G43" s="9">
        <f t="shared" si="17"/>
        <v>2.0956597751925088</v>
      </c>
      <c r="H43" s="9"/>
    </row>
    <row r="44" spans="1:8" x14ac:dyDescent="0.2">
      <c r="A44" s="36" t="s">
        <v>23</v>
      </c>
      <c r="B44" s="36"/>
      <c r="C44" s="9">
        <v>6.4993333333333299</v>
      </c>
      <c r="D44" s="9">
        <v>2.38866666666667</v>
      </c>
      <c r="E44" s="9">
        <v>4.2833333333333297</v>
      </c>
      <c r="F44" s="9">
        <v>5.0866666666666696</v>
      </c>
      <c r="G44" s="9">
        <v>2.0446666666666702</v>
      </c>
      <c r="H44" s="9"/>
    </row>
    <row r="46" spans="1:8" x14ac:dyDescent="0.2">
      <c r="A46" s="30" t="s">
        <v>26</v>
      </c>
      <c r="B46" s="31"/>
      <c r="C46" s="37" t="s">
        <v>5</v>
      </c>
      <c r="D46" s="37"/>
      <c r="E46" s="37"/>
      <c r="F46" s="37"/>
      <c r="G46" s="38"/>
      <c r="H46" s="12"/>
    </row>
    <row r="47" spans="1:8" x14ac:dyDescent="0.2">
      <c r="A47" s="28" t="s">
        <v>6</v>
      </c>
      <c r="B47" s="29"/>
      <c r="C47" s="25" t="s">
        <v>1</v>
      </c>
      <c r="D47" s="25" t="s">
        <v>2</v>
      </c>
      <c r="E47" s="25" t="s">
        <v>29</v>
      </c>
      <c r="F47" s="25" t="s">
        <v>3</v>
      </c>
      <c r="G47" s="10" t="s">
        <v>4</v>
      </c>
    </row>
    <row r="48" spans="1:8" x14ac:dyDescent="0.2">
      <c r="A48" s="5" t="s">
        <v>7</v>
      </c>
      <c r="B48" s="24">
        <v>1</v>
      </c>
      <c r="C48" s="25">
        <f>$B48*C$2</f>
        <v>17.1686554393868</v>
      </c>
      <c r="D48" s="25">
        <f>$B48*D$2</f>
        <v>12.880913927105199</v>
      </c>
      <c r="E48" s="25">
        <f>$B48*E$2</f>
        <v>-5.3711419959592499</v>
      </c>
      <c r="F48" s="25">
        <f>$B48*F$2</f>
        <v>-131.55959785283699</v>
      </c>
      <c r="G48" s="10">
        <f>$B48*G$2</f>
        <v>8.38289628193073</v>
      </c>
    </row>
    <row r="49" spans="1:8" x14ac:dyDescent="0.2">
      <c r="A49" s="5" t="s">
        <v>9</v>
      </c>
      <c r="B49" s="26">
        <v>103.666666666667</v>
      </c>
      <c r="C49" s="25">
        <f>$B49*C$3</f>
        <v>-5.1886205787899131</v>
      </c>
      <c r="D49" s="25">
        <f>$B49*D$3</f>
        <v>-10.037709054438878</v>
      </c>
      <c r="E49" s="25">
        <f>$B49*E$3</f>
        <v>5.8778402705439206</v>
      </c>
      <c r="F49" s="25">
        <f>$B49*F$3</f>
        <v>37.912201178301679</v>
      </c>
      <c r="G49" s="10">
        <f>$B49*G$3</f>
        <v>-2.6255935684892906</v>
      </c>
    </row>
    <row r="50" spans="1:8" x14ac:dyDescent="0.2">
      <c r="A50" s="5" t="s">
        <v>13</v>
      </c>
      <c r="B50" s="26">
        <v>17.293333333333301</v>
      </c>
      <c r="C50" s="25">
        <f>$B50*C$4</f>
        <v>-5.6963200858135803</v>
      </c>
      <c r="D50" s="25">
        <f>$B50*D$4</f>
        <v>-0.88788383373777946</v>
      </c>
      <c r="E50" s="25">
        <f>$B50*E$4</f>
        <v>7.2517240245262782</v>
      </c>
      <c r="F50" s="25">
        <f>$B50*F$4</f>
        <v>84.050462528310931</v>
      </c>
      <c r="G50" s="10">
        <f>$B50*G$4</f>
        <v>-0.41117361270725511</v>
      </c>
    </row>
    <row r="51" spans="1:8" x14ac:dyDescent="0.2">
      <c r="A51" s="5" t="s">
        <v>15</v>
      </c>
      <c r="B51" s="26">
        <v>6.8150000000000004</v>
      </c>
      <c r="C51" s="25">
        <f>$B51*C$5</f>
        <v>-8.1964414328001762</v>
      </c>
      <c r="D51" s="25">
        <f>$B51*D$5</f>
        <v>-0.19486577609935329</v>
      </c>
      <c r="E51" s="25">
        <f>$B51*E$5</f>
        <v>0.35738250467493016</v>
      </c>
      <c r="F51" s="25">
        <f>$B51*F$5</f>
        <v>90.743721132145168</v>
      </c>
      <c r="G51" s="10">
        <f>$B51*G$5</f>
        <v>8.5132936128591528</v>
      </c>
    </row>
    <row r="52" spans="1:8" x14ac:dyDescent="0.2">
      <c r="A52" s="6" t="s">
        <v>17</v>
      </c>
      <c r="B52" s="27">
        <f>B49*B50</f>
        <v>1792.7422222222247</v>
      </c>
      <c r="C52" s="25">
        <f>$B52*C$6</f>
        <v>3.1348797646270916</v>
      </c>
      <c r="D52" s="25">
        <f>$B52*D$6</f>
        <v>4.310823191894988</v>
      </c>
      <c r="E52" s="25">
        <f>$B52*E$6</f>
        <v>-2.4063764638567324</v>
      </c>
      <c r="F52" s="25">
        <f>$B52*F$6</f>
        <v>-22.578136268203494</v>
      </c>
      <c r="G52" s="10">
        <f>$B52*G$6</f>
        <v>0.881618315130694</v>
      </c>
    </row>
    <row r="53" spans="1:8" x14ac:dyDescent="0.2">
      <c r="A53" s="6" t="s">
        <v>18</v>
      </c>
      <c r="B53" s="27">
        <f>B49*B51</f>
        <v>706.48833333333562</v>
      </c>
      <c r="C53" s="25">
        <f>$B53*C$7</f>
        <v>3.1620979818595596</v>
      </c>
      <c r="D53" s="25">
        <f>$B53*D$7</f>
        <v>6.278223626982947</v>
      </c>
      <c r="E53" s="25">
        <f>$B53*E$7</f>
        <v>-4.8822566840753767</v>
      </c>
      <c r="F53" s="25">
        <f>$B53*F$7</f>
        <v>-15.370243140400374</v>
      </c>
      <c r="G53" s="10">
        <f>$B53*G$7</f>
        <v>-1.5227649626091608</v>
      </c>
    </row>
    <row r="54" spans="1:8" x14ac:dyDescent="0.2">
      <c r="A54" s="7" t="s">
        <v>19</v>
      </c>
      <c r="B54" s="8">
        <f>B50*B51</f>
        <v>117.85406666666645</v>
      </c>
      <c r="C54" s="4">
        <f>$B54*C$8</f>
        <v>0.9595683069149924</v>
      </c>
      <c r="D54" s="4">
        <f>$B54*D$8</f>
        <v>-10.362518540854285</v>
      </c>
      <c r="E54" s="4">
        <f>$B54*E$8</f>
        <v>4.4964257795712532</v>
      </c>
      <c r="F54" s="4">
        <f>$B54*F$8</f>
        <v>-38.088124775893718</v>
      </c>
      <c r="G54" s="11">
        <f>$B54*G$8</f>
        <v>-7.671153407617906</v>
      </c>
    </row>
    <row r="55" spans="1:8" x14ac:dyDescent="0.2">
      <c r="A55" s="36" t="s">
        <v>28</v>
      </c>
      <c r="B55" s="36"/>
      <c r="C55" s="9">
        <f t="shared" ref="C55:G55" si="18">SUM(C48:C54)</f>
        <v>5.3438193953847746</v>
      </c>
      <c r="D55" s="9">
        <f t="shared" si="18"/>
        <v>1.9869835408528385</v>
      </c>
      <c r="E55" s="9">
        <f t="shared" si="18"/>
        <v>5.3235974354250235</v>
      </c>
      <c r="F55" s="9">
        <f t="shared" si="18"/>
        <v>5.110282801423196</v>
      </c>
      <c r="G55" s="9">
        <f t="shared" si="18"/>
        <v>5.5471226584969635</v>
      </c>
      <c r="H55" s="9"/>
    </row>
    <row r="56" spans="1:8" x14ac:dyDescent="0.2">
      <c r="A56" s="36" t="s">
        <v>23</v>
      </c>
      <c r="B56" s="36"/>
      <c r="C56" s="9">
        <v>5.3383333333333303</v>
      </c>
      <c r="D56" s="9">
        <v>2.0166666666666702</v>
      </c>
      <c r="E56" s="9">
        <v>5.33</v>
      </c>
      <c r="F56" s="9">
        <v>4.93333333333333</v>
      </c>
      <c r="G56" s="9">
        <v>5.6683333333333303</v>
      </c>
      <c r="H56" s="9"/>
    </row>
    <row r="58" spans="1:8" x14ac:dyDescent="0.2">
      <c r="A58" s="30" t="s">
        <v>27</v>
      </c>
      <c r="B58" s="31"/>
      <c r="C58" s="37" t="s">
        <v>5</v>
      </c>
      <c r="D58" s="37"/>
      <c r="E58" s="37"/>
      <c r="F58" s="37"/>
      <c r="G58" s="38"/>
      <c r="H58" s="12"/>
    </row>
    <row r="59" spans="1:8" x14ac:dyDescent="0.2">
      <c r="A59" s="28" t="s">
        <v>6</v>
      </c>
      <c r="B59" s="29"/>
      <c r="C59" s="25" t="s">
        <v>1</v>
      </c>
      <c r="D59" s="25" t="s">
        <v>2</v>
      </c>
      <c r="E59" s="25" t="s">
        <v>29</v>
      </c>
      <c r="F59" s="25" t="s">
        <v>3</v>
      </c>
      <c r="G59" s="10" t="s">
        <v>4</v>
      </c>
    </row>
    <row r="60" spans="1:8" x14ac:dyDescent="0.2">
      <c r="A60" s="5" t="s">
        <v>7</v>
      </c>
      <c r="B60" s="24">
        <v>1</v>
      </c>
      <c r="C60" s="25">
        <f>$B60*C$2</f>
        <v>17.1686554393868</v>
      </c>
      <c r="D60" s="25">
        <f>$B60*D$2</f>
        <v>12.880913927105199</v>
      </c>
      <c r="E60" s="25">
        <f>$B60*E$2</f>
        <v>-5.3711419959592499</v>
      </c>
      <c r="F60" s="25">
        <f>$B60*F$2</f>
        <v>-131.55959785283699</v>
      </c>
      <c r="G60" s="10">
        <f>$B60*G$2</f>
        <v>8.38289628193073</v>
      </c>
    </row>
    <row r="61" spans="1:8" x14ac:dyDescent="0.2">
      <c r="A61" s="5" t="s">
        <v>9</v>
      </c>
      <c r="B61" s="26">
        <v>160.42857142857099</v>
      </c>
      <c r="C61" s="25">
        <f>$B61*C$3</f>
        <v>-8.0296108084258666</v>
      </c>
      <c r="D61" s="25">
        <f>$B61*D$3</f>
        <v>-15.53378126063591</v>
      </c>
      <c r="E61" s="25">
        <f>$B61*E$3</f>
        <v>9.0962075661287791</v>
      </c>
      <c r="F61" s="25">
        <f>$B61*F$3</f>
        <v>58.670742200136694</v>
      </c>
      <c r="G61" s="10">
        <f>$B61*G$3</f>
        <v>-4.063217607827454</v>
      </c>
    </row>
    <row r="62" spans="1:8" x14ac:dyDescent="0.2">
      <c r="A62" s="5" t="s">
        <v>13</v>
      </c>
      <c r="B62" s="26">
        <v>26.76</v>
      </c>
      <c r="C62" s="25">
        <f>$B62*C$4</f>
        <v>-8.8145832014093113</v>
      </c>
      <c r="D62" s="25">
        <f>$B62*D$4</f>
        <v>-1.3739266417206839</v>
      </c>
      <c r="E62" s="25">
        <f>$B62*E$4</f>
        <v>11.22144187912434</v>
      </c>
      <c r="F62" s="25">
        <f>$B62*F$4</f>
        <v>130.06112435953767</v>
      </c>
      <c r="G62" s="10">
        <f>$B62*G$4</f>
        <v>-0.63625708612448928</v>
      </c>
    </row>
    <row r="63" spans="1:8" x14ac:dyDescent="0.2">
      <c r="A63" s="5" t="s">
        <v>15</v>
      </c>
      <c r="B63" s="26">
        <v>3.4057142857142901</v>
      </c>
      <c r="C63" s="25">
        <f>$B63*C$5</f>
        <v>-4.0960730271031638</v>
      </c>
      <c r="D63" s="25">
        <f>$B63*D$5</f>
        <v>-9.7381827946936131E-2</v>
      </c>
      <c r="E63" s="25">
        <f>$B63*E$5</f>
        <v>0.17859760845719203</v>
      </c>
      <c r="F63" s="25">
        <f>$B63*F$5</f>
        <v>45.348083257317754</v>
      </c>
      <c r="G63" s="10">
        <f>$B63*G$5</f>
        <v>4.2544160932934174</v>
      </c>
    </row>
    <row r="64" spans="1:8" x14ac:dyDescent="0.2">
      <c r="A64" s="6" t="s">
        <v>17</v>
      </c>
      <c r="B64" s="27">
        <f>B61*B62</f>
        <v>4293.0685714285601</v>
      </c>
      <c r="C64" s="25">
        <f>$B64*C$6</f>
        <v>7.5070769382814655</v>
      </c>
      <c r="D64" s="25">
        <f>$B64*D$6</f>
        <v>10.323101298506526</v>
      </c>
      <c r="E64" s="25">
        <f>$B64*E$6</f>
        <v>-5.7625346466170058</v>
      </c>
      <c r="F64" s="25">
        <f>$B64*F$6</f>
        <v>-54.067721512301475</v>
      </c>
      <c r="G64" s="10">
        <f>$B64*G$6</f>
        <v>2.1112058575782351</v>
      </c>
    </row>
    <row r="65" spans="1:8" x14ac:dyDescent="0.2">
      <c r="A65" s="6" t="s">
        <v>18</v>
      </c>
      <c r="B65" s="27">
        <f>B61*B63</f>
        <v>546.37387755101963</v>
      </c>
      <c r="C65" s="25">
        <f>$B65*C$7</f>
        <v>2.4454582673620782</v>
      </c>
      <c r="D65" s="25">
        <f>$B65*D$7</f>
        <v>4.8553631041896255</v>
      </c>
      <c r="E65" s="25">
        <f>$B65*E$7</f>
        <v>-3.7757700868063004</v>
      </c>
      <c r="F65" s="25">
        <f>$B65*F$7</f>
        <v>-11.88681956558257</v>
      </c>
      <c r="G65" s="10">
        <f>$B65*G$7</f>
        <v>-1.1776542625892825</v>
      </c>
    </row>
    <row r="66" spans="1:8" x14ac:dyDescent="0.2">
      <c r="A66" s="7" t="s">
        <v>19</v>
      </c>
      <c r="B66" s="8">
        <f>B62*B63</f>
        <v>91.136914285714411</v>
      </c>
      <c r="C66" s="4">
        <f>$B66*C$8</f>
        <v>0.74203713976154617</v>
      </c>
      <c r="D66" s="4">
        <f>$B66*D$8</f>
        <v>-8.0133676397700189</v>
      </c>
      <c r="E66" s="4">
        <f>$B66*E$8</f>
        <v>3.4770999631594894</v>
      </c>
      <c r="F66" s="4">
        <f>$B66*F$8</f>
        <v>-29.453664698920537</v>
      </c>
      <c r="G66" s="11">
        <f>$B66*G$8</f>
        <v>-5.932126657623245</v>
      </c>
    </row>
    <row r="67" spans="1:8" x14ac:dyDescent="0.2">
      <c r="A67" s="36" t="s">
        <v>28</v>
      </c>
      <c r="B67" s="36"/>
      <c r="C67" s="9">
        <f t="shared" ref="C67:G67" si="19">SUM(C60:C66)</f>
        <v>6.9229607478535478</v>
      </c>
      <c r="D67" s="9">
        <f t="shared" si="19"/>
        <v>3.0409209597278011</v>
      </c>
      <c r="E67" s="9">
        <f t="shared" si="19"/>
        <v>9.0639002874872432</v>
      </c>
      <c r="F67" s="9">
        <f t="shared" si="19"/>
        <v>7.1121461873505432</v>
      </c>
      <c r="G67" s="9">
        <f t="shared" si="19"/>
        <v>2.9392626186379118</v>
      </c>
      <c r="H67" s="9"/>
    </row>
    <row r="68" spans="1:8" x14ac:dyDescent="0.2">
      <c r="A68" s="36" t="s">
        <v>23</v>
      </c>
      <c r="B68" s="36"/>
      <c r="C68" s="9">
        <v>6.8528571428571396</v>
      </c>
      <c r="D68" s="9">
        <v>3.0671428571428598</v>
      </c>
      <c r="E68" s="9">
        <v>9.06</v>
      </c>
      <c r="F68" s="9">
        <v>7.3242857142857103</v>
      </c>
      <c r="G68" s="9">
        <v>2.95</v>
      </c>
      <c r="H68" s="9"/>
    </row>
  </sheetData>
  <mergeCells count="44">
    <mergeCell ref="L2:M2"/>
    <mergeCell ref="N2:O2"/>
    <mergeCell ref="P2:Q2"/>
    <mergeCell ref="P3:Q3"/>
    <mergeCell ref="R2:S2"/>
    <mergeCell ref="R3:S3"/>
    <mergeCell ref="C58:G58"/>
    <mergeCell ref="A67:B67"/>
    <mergeCell ref="A68:B68"/>
    <mergeCell ref="A2:A8"/>
    <mergeCell ref="A43:B43"/>
    <mergeCell ref="A44:B44"/>
    <mergeCell ref="C46:G46"/>
    <mergeCell ref="A55:B55"/>
    <mergeCell ref="A56:B56"/>
    <mergeCell ref="A20:B20"/>
    <mergeCell ref="C22:G22"/>
    <mergeCell ref="A31:B31"/>
    <mergeCell ref="A32:B32"/>
    <mergeCell ref="C34:G34"/>
    <mergeCell ref="A22:B22"/>
    <mergeCell ref="A23:B23"/>
    <mergeCell ref="A1:B1"/>
    <mergeCell ref="I1:U1"/>
    <mergeCell ref="C10:G10"/>
    <mergeCell ref="I11:U11"/>
    <mergeCell ref="A19:B19"/>
    <mergeCell ref="A10:B10"/>
    <mergeCell ref="A11:B11"/>
    <mergeCell ref="J2:K2"/>
    <mergeCell ref="J3:K3"/>
    <mergeCell ref="J4:K4"/>
    <mergeCell ref="L4:M4"/>
    <mergeCell ref="N4:O4"/>
    <mergeCell ref="P4:Q4"/>
    <mergeCell ref="R4:S4"/>
    <mergeCell ref="L3:M3"/>
    <mergeCell ref="N3:O3"/>
    <mergeCell ref="A59:B59"/>
    <mergeCell ref="A58:B58"/>
    <mergeCell ref="A46:B46"/>
    <mergeCell ref="A47:B47"/>
    <mergeCell ref="A34:B34"/>
    <mergeCell ref="A35:B35"/>
  </mergeCells>
  <pageMargins left="0.75" right="0.75" top="1" bottom="1" header="0.51180555555555596" footer="0.51180555555555596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MVLM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Cheng Tuoyuan</cp:lastModifiedBy>
  <dcterms:created xsi:type="dcterms:W3CDTF">2019-02-03T22:43:36Z</dcterms:created>
  <dcterms:modified xsi:type="dcterms:W3CDTF">2019-04-17T10:26:42Z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1033-2.5.0.931</vt:lpwstr>
  </property>
</Properties>
</file>