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rehmz/Desktop/Collaborations/Yasmeen's results/"/>
    </mc:Choice>
  </mc:AlternateContent>
  <xr:revisionPtr revIDLastSave="0" documentId="13_ncr:1_{3CA1F51A-B333-2E49-A9C1-77DADEACC8E5}" xr6:coauthVersionLast="43" xr6:coauthVersionMax="43" xr10:uidLastSave="{00000000-0000-0000-0000-000000000000}"/>
  <bookViews>
    <workbookView xWindow="860" yWindow="1040" windowWidth="28800" windowHeight="15920" xr2:uid="{B416BBC8-FEA1-B544-A72B-E309E0AD008A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1" i="2" l="1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20" i="2"/>
  <c r="AA33" i="2"/>
  <c r="AA34" i="2"/>
  <c r="AA35" i="2"/>
  <c r="AA36" i="2"/>
  <c r="AA37" i="2"/>
  <c r="AA29" i="2"/>
  <c r="AA30" i="2"/>
  <c r="AA31" i="2"/>
  <c r="AA32" i="2"/>
  <c r="AA21" i="2"/>
  <c r="AA22" i="2"/>
  <c r="AA23" i="2"/>
  <c r="AA24" i="2"/>
  <c r="AA25" i="2"/>
  <c r="AA26" i="2"/>
  <c r="AA27" i="2"/>
  <c r="AA28" i="2"/>
  <c r="AA20" i="2"/>
  <c r="T31" i="3" l="1"/>
  <c r="T40" i="3"/>
  <c r="T37" i="3"/>
  <c r="T28" i="3"/>
  <c r="T25" i="3"/>
  <c r="S55" i="3"/>
  <c r="S37" i="3"/>
  <c r="M28" i="3"/>
  <c r="R49" i="3"/>
  <c r="Q49" i="3"/>
  <c r="P49" i="3"/>
  <c r="O49" i="3"/>
  <c r="N49" i="3"/>
  <c r="R58" i="3"/>
  <c r="R55" i="3"/>
  <c r="R46" i="3"/>
  <c r="R43" i="3"/>
  <c r="Q58" i="3"/>
  <c r="Q55" i="3"/>
  <c r="Q46" i="3"/>
  <c r="Q43" i="3"/>
  <c r="P58" i="3"/>
  <c r="P55" i="3"/>
  <c r="P46" i="3"/>
  <c r="P43" i="3"/>
  <c r="O58" i="3"/>
  <c r="O55" i="3"/>
  <c r="O46" i="3"/>
  <c r="O43" i="3"/>
  <c r="N58" i="3"/>
  <c r="N55" i="3"/>
  <c r="N46" i="3"/>
  <c r="N43" i="3"/>
  <c r="M49" i="3"/>
  <c r="M58" i="3"/>
  <c r="M55" i="3"/>
  <c r="M46" i="3"/>
  <c r="M43" i="3"/>
  <c r="R31" i="3"/>
  <c r="R40" i="3"/>
  <c r="R37" i="3"/>
  <c r="R28" i="3"/>
  <c r="R25" i="3"/>
  <c r="Q31" i="3"/>
  <c r="P31" i="3"/>
  <c r="Q40" i="3"/>
  <c r="Q37" i="3"/>
  <c r="Q28" i="3"/>
  <c r="Q25" i="3"/>
  <c r="P40" i="3"/>
  <c r="P37" i="3"/>
  <c r="P28" i="3"/>
  <c r="P25" i="3"/>
  <c r="O31" i="3"/>
  <c r="O40" i="3"/>
  <c r="O37" i="3"/>
  <c r="O28" i="3"/>
  <c r="O25" i="3"/>
  <c r="N31" i="3"/>
  <c r="N40" i="3"/>
  <c r="N37" i="3"/>
  <c r="N28" i="3"/>
  <c r="N25" i="3"/>
  <c r="M31" i="3"/>
  <c r="M40" i="3"/>
  <c r="M37" i="3"/>
  <c r="M25" i="3"/>
  <c r="AH5" i="2" l="1"/>
  <c r="AG5" i="2"/>
  <c r="AF5" i="2"/>
  <c r="AF6" i="2" s="1"/>
  <c r="AF7" i="2" s="1"/>
  <c r="AE5" i="2"/>
  <c r="AD5" i="2"/>
  <c r="AC5" i="2"/>
  <c r="AC6" i="2" s="1"/>
  <c r="AC7" i="2" s="1"/>
  <c r="AA5" i="2"/>
  <c r="AA6" i="2" s="1"/>
  <c r="AA7" i="2" s="1"/>
  <c r="Z5" i="2"/>
  <c r="Z6" i="2" s="1"/>
  <c r="Z7" i="2" s="1"/>
  <c r="Y5" i="2"/>
  <c r="Y6" i="2" s="1"/>
  <c r="X5" i="2"/>
  <c r="X6" i="2" s="1"/>
  <c r="X7" i="2" s="1"/>
  <c r="W5" i="2"/>
  <c r="W6" i="2" s="1"/>
  <c r="W7" i="2" s="1"/>
  <c r="AG6" i="2" l="1"/>
  <c r="AG7" i="2" s="1"/>
  <c r="AE6" i="2"/>
  <c r="AE7" i="2" s="1"/>
  <c r="AD6" i="2"/>
  <c r="AD7" i="2" s="1"/>
  <c r="AH6" i="2"/>
  <c r="AH7" i="2" s="1"/>
  <c r="Y7" i="2"/>
  <c r="U5" i="2"/>
  <c r="AH4" i="2"/>
  <c r="AG4" i="2"/>
  <c r="AF4" i="2"/>
  <c r="AE4" i="2"/>
  <c r="AD4" i="2"/>
  <c r="AC4" i="2"/>
  <c r="AB4" i="2"/>
  <c r="AA4" i="2"/>
  <c r="Z4" i="2"/>
  <c r="Y4" i="2"/>
  <c r="X4" i="2"/>
  <c r="W4" i="2"/>
  <c r="U4" i="2"/>
  <c r="Q4" i="2"/>
  <c r="Q5" i="2"/>
  <c r="Q6" i="2" l="1"/>
  <c r="Q7" i="2" s="1"/>
  <c r="U6" i="2"/>
  <c r="U7" i="2" s="1"/>
</calcChain>
</file>

<file path=xl/sharedStrings.xml><?xml version="1.0" encoding="utf-8"?>
<sst xmlns="http://schemas.openxmlformats.org/spreadsheetml/2006/main" count="763" uniqueCount="173">
  <si>
    <t>Date</t>
  </si>
  <si>
    <t>Q_SWW</t>
  </si>
  <si>
    <t>Q_Return</t>
  </si>
  <si>
    <t>COD_in</t>
  </si>
  <si>
    <t>PO4P_in</t>
  </si>
  <si>
    <t>NO3N_in</t>
  </si>
  <si>
    <t>TNin</t>
  </si>
  <si>
    <t>DO_in</t>
  </si>
  <si>
    <t>MLSS</t>
  </si>
  <si>
    <t>MLVSS</t>
  </si>
  <si>
    <t>COD_out</t>
  </si>
  <si>
    <t>PO4P_out</t>
  </si>
  <si>
    <t>NH4_out</t>
  </si>
  <si>
    <t>NO3N_out</t>
  </si>
  <si>
    <t>TN</t>
  </si>
  <si>
    <t>COD RE</t>
  </si>
  <si>
    <t>TP %</t>
  </si>
  <si>
    <t>NH4 %</t>
  </si>
  <si>
    <t>TN %</t>
  </si>
  <si>
    <t>DO_out</t>
  </si>
  <si>
    <t>SteadyStateIndicator</t>
  </si>
  <si>
    <t>Comments</t>
  </si>
  <si>
    <t>#Reference</t>
  </si>
  <si>
    <t>#QR25 1CN</t>
  </si>
  <si>
    <t>#QR50 1CN</t>
  </si>
  <si>
    <t>#QR50 0.5CN</t>
  </si>
  <si>
    <t>#QR25 0.5CN</t>
  </si>
  <si>
    <t>Project</t>
  </si>
  <si>
    <t>ShortName</t>
  </si>
  <si>
    <t>Aeration(method)</t>
  </si>
  <si>
    <t>Aeration</t>
  </si>
  <si>
    <t>C:N ratio</t>
  </si>
  <si>
    <t>ConcExt</t>
  </si>
  <si>
    <t>ConcAmp</t>
  </si>
  <si>
    <t>ConcLib</t>
  </si>
  <si>
    <t>CP307</t>
  </si>
  <si>
    <t>A</t>
  </si>
  <si>
    <t>Reference</t>
  </si>
  <si>
    <t>20180809</t>
  </si>
  <si>
    <t>Mechanical</t>
  </si>
  <si>
    <t>1.5 LPM</t>
  </si>
  <si>
    <t>B</t>
  </si>
  <si>
    <t>C</t>
  </si>
  <si>
    <t>1I</t>
  </si>
  <si>
    <t>MQ181108-121</t>
  </si>
  <si>
    <t>I</t>
  </si>
  <si>
    <t>1G</t>
  </si>
  <si>
    <t>MQ181108-122</t>
  </si>
  <si>
    <t>G</t>
  </si>
  <si>
    <t>1H</t>
  </si>
  <si>
    <t>MQ181108-123</t>
  </si>
  <si>
    <t>H</t>
  </si>
  <si>
    <t>Photosynthetic</t>
  </si>
  <si>
    <t>23.9a</t>
  </si>
  <si>
    <t>MQ181108-130</t>
  </si>
  <si>
    <t>QR50 (1XCN)</t>
  </si>
  <si>
    <t>20180923</t>
  </si>
  <si>
    <t>23.9b</t>
  </si>
  <si>
    <t>MQ181108-131</t>
  </si>
  <si>
    <t>23.9c</t>
  </si>
  <si>
    <t>MQ181108-132</t>
  </si>
  <si>
    <t>29.8a</t>
  </si>
  <si>
    <t>MQ181108-133</t>
  </si>
  <si>
    <t>20180829</t>
  </si>
  <si>
    <t>29.8b</t>
  </si>
  <si>
    <t>MQ181108-134</t>
  </si>
  <si>
    <t>29.8c</t>
  </si>
  <si>
    <t>MQ181108-135</t>
  </si>
  <si>
    <t>16.9a</t>
  </si>
  <si>
    <t>MQ181108-136</t>
  </si>
  <si>
    <t>20180916</t>
  </si>
  <si>
    <t>16.9b</t>
  </si>
  <si>
    <t>MQ181108-137</t>
  </si>
  <si>
    <t>16.9c</t>
  </si>
  <si>
    <t>MQ181108-138</t>
  </si>
  <si>
    <t>CP434</t>
  </si>
  <si>
    <t>18.11a</t>
  </si>
  <si>
    <t>MQ181221-114</t>
  </si>
  <si>
    <t>QR50 (0.5XCN)</t>
  </si>
  <si>
    <t>20181118</t>
  </si>
  <si>
    <t>18.11b</t>
  </si>
  <si>
    <t>MQ181221-115</t>
  </si>
  <si>
    <t>18.11c</t>
  </si>
  <si>
    <t>MQ181221-116</t>
  </si>
  <si>
    <t>5.12a</t>
  </si>
  <si>
    <t>MQ181221-117</t>
  </si>
  <si>
    <t>QR25 (0.5XCN)</t>
  </si>
  <si>
    <t>5.12b</t>
  </si>
  <si>
    <t>MQ181221-118</t>
  </si>
  <si>
    <t>5.12c</t>
  </si>
  <si>
    <t>MQ181221-119</t>
  </si>
  <si>
    <t>A1</t>
  </si>
  <si>
    <t>B1</t>
  </si>
  <si>
    <t>B2</t>
  </si>
  <si>
    <t>A2</t>
  </si>
  <si>
    <t>80:6</t>
  </si>
  <si>
    <t>40:6</t>
  </si>
  <si>
    <t>Condition</t>
  </si>
  <si>
    <t>Ammonium_in</t>
  </si>
  <si>
    <t>Phosphate_in</t>
  </si>
  <si>
    <t>411.8mg/L</t>
  </si>
  <si>
    <t>309.6mg/L</t>
  </si>
  <si>
    <t>206.5mg/L</t>
  </si>
  <si>
    <t>104mg/L</t>
  </si>
  <si>
    <t>162.6mg/L</t>
  </si>
  <si>
    <t>23.1mg/L</t>
  </si>
  <si>
    <t>5.38mg/L</t>
  </si>
  <si>
    <t>3.68mg/L</t>
  </si>
  <si>
    <t>2.68mg/L</t>
  </si>
  <si>
    <t>2.36mg/L</t>
  </si>
  <si>
    <t>3.89mg/L</t>
  </si>
  <si>
    <t>29.9mg/L</t>
  </si>
  <si>
    <t>22.6mg/L</t>
  </si>
  <si>
    <t>15.6mg/L</t>
  </si>
  <si>
    <t>14.9mg/L</t>
  </si>
  <si>
    <t>Condition_real</t>
  </si>
  <si>
    <t>SampleID</t>
  </si>
  <si>
    <t>0mg/L</t>
  </si>
  <si>
    <t>3.39mg/L</t>
  </si>
  <si>
    <t>6.78mg/L</t>
  </si>
  <si>
    <t>6.8mg/L</t>
  </si>
  <si>
    <t>3.42mg/L</t>
  </si>
  <si>
    <t>Samplename</t>
  </si>
  <si>
    <t>Aeration_method_</t>
  </si>
  <si>
    <t>C_N_ratio</t>
  </si>
  <si>
    <t>COD_RE</t>
  </si>
  <si>
    <t>TP__</t>
  </si>
  <si>
    <t>NH4__</t>
  </si>
  <si>
    <t>TN__</t>
  </si>
  <si>
    <t>RawReads</t>
  </si>
  <si>
    <t>Reads</t>
  </si>
  <si>
    <t>ObservedOTUs</t>
  </si>
  <si>
    <t>Shannon</t>
  </si>
  <si>
    <t>Simpson</t>
  </si>
  <si>
    <t>invSimpson</t>
  </si>
  <si>
    <t>Chao1</t>
  </si>
  <si>
    <t>ACE</t>
  </si>
  <si>
    <t>NA</t>
  </si>
  <si>
    <t>1899-12-31 04:30:44</t>
  </si>
  <si>
    <t>1899-12-31</t>
  </si>
  <si>
    <t>1899-12-31 09:00:00</t>
  </si>
  <si>
    <t>1899-12-31 00:00:00</t>
  </si>
  <si>
    <t>1899-12-31 06:44:39</t>
  </si>
  <si>
    <t>1899-12-31 02:15:22</t>
  </si>
  <si>
    <t>reads</t>
  </si>
  <si>
    <t>OUT</t>
  </si>
  <si>
    <t>Ref</t>
  </si>
  <si>
    <t>48354 + 5387</t>
  </si>
  <si>
    <t>58584  + 5359</t>
  </si>
  <si>
    <t>62909 + 19955</t>
  </si>
  <si>
    <t>62386 +  2804</t>
  </si>
  <si>
    <t>58630 + 13257</t>
  </si>
  <si>
    <t>163 + 12</t>
  </si>
  <si>
    <t>319 + 48</t>
  </si>
  <si>
    <t>216 + 45</t>
  </si>
  <si>
    <t>325 + 113</t>
  </si>
  <si>
    <t>183 + 6</t>
  </si>
  <si>
    <t>3.3 + 0.02</t>
  </si>
  <si>
    <t>3.4 + 0.04</t>
  </si>
  <si>
    <t>3.2 + 0.12</t>
  </si>
  <si>
    <t>3.4 + 0.008</t>
  </si>
  <si>
    <t>209.3 + 21</t>
  </si>
  <si>
    <t>449 + 106</t>
  </si>
  <si>
    <t>298.1 + 88.8</t>
  </si>
  <si>
    <t>463.2 + 218.7</t>
  </si>
  <si>
    <t>214.7 + 9.6</t>
  </si>
  <si>
    <t>207.4 + 22</t>
  </si>
  <si>
    <t>442.1 + 102</t>
  </si>
  <si>
    <t>296.3 + 105</t>
  </si>
  <si>
    <t>474.6 + 226</t>
  </si>
  <si>
    <t>214 + 8.8</t>
  </si>
  <si>
    <t>OTU</t>
  </si>
  <si>
    <t>inv. Simp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</si>
</sst>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_);[Red]\(0.000\)"/>
    <numFmt numFmtId="165" formatCode="0.00_);[Red]\(0.00\)"/>
    <numFmt numFmtId="166" formatCode="0_);[Red]\(0\)"/>
    <numFmt numFmtId="167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5F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167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vertical="center"/>
    </xf>
    <xf numFmtId="49" fontId="0" fillId="3" borderId="0" xfId="0" applyNumberFormat="1" applyFill="1"/>
    <xf numFmtId="49" fontId="2" fillId="3" borderId="0" xfId="0" applyNumberFormat="1" applyFont="1" applyFill="1"/>
    <xf numFmtId="0" fontId="0" fillId="3" borderId="0" xfId="0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1" fontId="0" fillId="3" borderId="0" xfId="0" applyNumberFormat="1" applyFill="1"/>
    <xf numFmtId="0" fontId="2" fillId="3" borderId="0" xfId="0" applyFont="1" applyFill="1"/>
    <xf numFmtId="167" fontId="0" fillId="3" borderId="0" xfId="0" applyNumberFormat="1" applyFill="1"/>
    <xf numFmtId="164" fontId="1" fillId="4" borderId="0" xfId="0" applyNumberFormat="1" applyFont="1" applyFill="1" applyAlignment="1">
      <alignment vertical="center"/>
    </xf>
    <xf numFmtId="165" fontId="1" fillId="4" borderId="0" xfId="0" applyNumberFormat="1" applyFont="1" applyFill="1" applyAlignment="1">
      <alignment vertical="center"/>
    </xf>
    <xf numFmtId="166" fontId="1" fillId="4" borderId="0" xfId="0" applyNumberFormat="1" applyFont="1" applyFill="1" applyAlignment="1">
      <alignment vertical="center"/>
    </xf>
    <xf numFmtId="165" fontId="1" fillId="2" borderId="0" xfId="0" applyNumberFormat="1" applyFont="1" applyFill="1" applyAlignment="1">
      <alignment vertical="center"/>
    </xf>
    <xf numFmtId="166" fontId="1" fillId="2" borderId="0" xfId="0" applyNumberFormat="1" applyFont="1" applyFill="1" applyAlignment="1">
      <alignment vertical="center"/>
    </xf>
    <xf numFmtId="164" fontId="1" fillId="5" borderId="0" xfId="0" applyNumberFormat="1" applyFont="1" applyFill="1" applyAlignment="1">
      <alignment vertical="center"/>
    </xf>
    <xf numFmtId="165" fontId="1" fillId="5" borderId="0" xfId="0" applyNumberFormat="1" applyFont="1" applyFill="1" applyAlignment="1">
      <alignment vertical="center"/>
    </xf>
    <xf numFmtId="166" fontId="1" fillId="5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166" fontId="1" fillId="3" borderId="0" xfId="0" applyNumberFormat="1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49" fontId="0" fillId="5" borderId="0" xfId="0" applyNumberFormat="1" applyFill="1"/>
    <xf numFmtId="0" fontId="0" fillId="5" borderId="0" xfId="0" applyFill="1" applyAlignment="1">
      <alignment horizontal="center"/>
    </xf>
    <xf numFmtId="9" fontId="2" fillId="5" borderId="0" xfId="0" applyNumberFormat="1" applyFont="1" applyFill="1" applyAlignment="1">
      <alignment horizontal="center"/>
    </xf>
    <xf numFmtId="1" fontId="0" fillId="5" borderId="0" xfId="0" applyNumberFormat="1" applyFill="1"/>
    <xf numFmtId="0" fontId="2" fillId="5" borderId="0" xfId="0" applyFont="1" applyFill="1"/>
    <xf numFmtId="167" fontId="0" fillId="5" borderId="0" xfId="0" applyNumberFormat="1" applyFill="1"/>
    <xf numFmtId="0" fontId="0" fillId="6" borderId="0" xfId="0" applyFill="1"/>
    <xf numFmtId="164" fontId="1" fillId="6" borderId="0" xfId="0" applyNumberFormat="1" applyFont="1" applyFill="1" applyAlignment="1">
      <alignment vertical="center"/>
    </xf>
    <xf numFmtId="165" fontId="1" fillId="6" borderId="0" xfId="0" applyNumberFormat="1" applyFont="1" applyFill="1" applyAlignment="1">
      <alignment vertical="center"/>
    </xf>
    <xf numFmtId="166" fontId="1" fillId="6" borderId="0" xfId="0" applyNumberFormat="1" applyFont="1" applyFill="1" applyAlignment="1">
      <alignment vertical="center"/>
    </xf>
    <xf numFmtId="49" fontId="0" fillId="6" borderId="0" xfId="0" applyNumberFormat="1" applyFill="1"/>
    <xf numFmtId="0" fontId="0" fillId="6" borderId="0" xfId="0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167" fontId="0" fillId="6" borderId="0" xfId="0" applyNumberFormat="1" applyFill="1"/>
    <xf numFmtId="9" fontId="0" fillId="2" borderId="0" xfId="0" applyNumberFormat="1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7" fontId="0" fillId="4" borderId="0" xfId="0" applyNumberFormat="1" applyFill="1"/>
    <xf numFmtId="165" fontId="0" fillId="0" borderId="0" xfId="0" applyNumberFormat="1"/>
    <xf numFmtId="165" fontId="0" fillId="0" borderId="0" xfId="0" applyNumberFormat="1" applyFont="1" applyAlignment="1">
      <alignment vertical="center"/>
    </xf>
    <xf numFmtId="164" fontId="1" fillId="7" borderId="0" xfId="0" applyNumberFormat="1" applyFont="1" applyFill="1" applyAlignment="1">
      <alignment vertical="center"/>
    </xf>
    <xf numFmtId="165" fontId="0" fillId="7" borderId="0" xfId="0" applyNumberFormat="1" applyFill="1"/>
    <xf numFmtId="165" fontId="1" fillId="7" borderId="0" xfId="0" applyNumberFormat="1" applyFont="1" applyFill="1" applyAlignment="1">
      <alignment vertical="center"/>
    </xf>
    <xf numFmtId="165" fontId="0" fillId="2" borderId="0" xfId="0" applyNumberFormat="1" applyFill="1"/>
    <xf numFmtId="165" fontId="0" fillId="4" borderId="0" xfId="0" applyNumberFormat="1" applyFont="1" applyFill="1" applyAlignment="1">
      <alignment vertical="center"/>
    </xf>
    <xf numFmtId="165" fontId="0" fillId="2" borderId="0" xfId="0" applyNumberFormat="1" applyFont="1" applyFill="1" applyAlignment="1">
      <alignment vertical="center"/>
    </xf>
    <xf numFmtId="165" fontId="0" fillId="6" borderId="0" xfId="0" applyNumberFormat="1" applyFont="1" applyFill="1" applyAlignment="1">
      <alignment vertical="center"/>
    </xf>
    <xf numFmtId="165" fontId="0" fillId="5" borderId="0" xfId="0" applyNumberFormat="1" applyFont="1" applyFill="1" applyAlignment="1">
      <alignment vertical="center"/>
    </xf>
    <xf numFmtId="165" fontId="0" fillId="3" borderId="0" xfId="0" applyNumberFormat="1" applyFont="1" applyFill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6" borderId="1" xfId="0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0" fillId="6" borderId="2" xfId="0" applyFill="1" applyBorder="1" applyAlignment="1">
      <alignment horizontal="center"/>
    </xf>
    <xf numFmtId="9" fontId="2" fillId="6" borderId="2" xfId="0" applyNumberFormat="1" applyFont="1" applyFill="1" applyBorder="1" applyAlignment="1">
      <alignment horizontal="center"/>
    </xf>
    <xf numFmtId="167" fontId="0" fillId="6" borderId="2" xfId="0" applyNumberFormat="1" applyFill="1" applyBorder="1"/>
    <xf numFmtId="164" fontId="1" fillId="6" borderId="2" xfId="0" applyNumberFormat="1" applyFont="1" applyFill="1" applyBorder="1" applyAlignment="1">
      <alignment vertical="center"/>
    </xf>
    <xf numFmtId="165" fontId="0" fillId="6" borderId="2" xfId="0" applyNumberFormat="1" applyFont="1" applyFill="1" applyBorder="1" applyAlignment="1">
      <alignment vertical="center"/>
    </xf>
    <xf numFmtId="165" fontId="1" fillId="6" borderId="2" xfId="0" applyNumberFormat="1" applyFont="1" applyFill="1" applyBorder="1" applyAlignment="1">
      <alignment vertical="center"/>
    </xf>
    <xf numFmtId="166" fontId="1" fillId="6" borderId="2" xfId="0" applyNumberFormat="1" applyFont="1" applyFill="1" applyBorder="1" applyAlignment="1">
      <alignment vertical="center"/>
    </xf>
    <xf numFmtId="0" fontId="0" fillId="6" borderId="3" xfId="0" applyFill="1" applyBorder="1"/>
    <xf numFmtId="0" fontId="0" fillId="6" borderId="0" xfId="0" applyFill="1" applyBorder="1"/>
    <xf numFmtId="49" fontId="0" fillId="6" borderId="0" xfId="0" applyNumberFormat="1" applyFill="1" applyBorder="1"/>
    <xf numFmtId="0" fontId="0" fillId="6" borderId="0" xfId="0" applyFill="1" applyBorder="1" applyAlignment="1">
      <alignment horizontal="center"/>
    </xf>
    <xf numFmtId="9" fontId="2" fillId="6" borderId="0" xfId="0" applyNumberFormat="1" applyFont="1" applyFill="1" applyBorder="1" applyAlignment="1">
      <alignment horizontal="center"/>
    </xf>
    <xf numFmtId="167" fontId="0" fillId="6" borderId="0" xfId="0" applyNumberFormat="1" applyFill="1" applyBorder="1"/>
    <xf numFmtId="164" fontId="1" fillId="6" borderId="0" xfId="0" applyNumberFormat="1" applyFont="1" applyFill="1" applyBorder="1" applyAlignment="1">
      <alignment vertical="center"/>
    </xf>
    <xf numFmtId="165" fontId="0" fillId="6" borderId="0" xfId="0" applyNumberFormat="1" applyFont="1" applyFill="1" applyBorder="1" applyAlignment="1">
      <alignment vertical="center"/>
    </xf>
    <xf numFmtId="165" fontId="1" fillId="6" borderId="0" xfId="0" applyNumberFormat="1" applyFont="1" applyFill="1" applyBorder="1" applyAlignment="1">
      <alignment vertical="center"/>
    </xf>
    <xf numFmtId="166" fontId="1" fillId="6" borderId="0" xfId="0" applyNumberFormat="1" applyFont="1" applyFill="1" applyBorder="1" applyAlignment="1">
      <alignment vertical="center"/>
    </xf>
    <xf numFmtId="0" fontId="0" fillId="6" borderId="4" xfId="0" applyFill="1" applyBorder="1"/>
    <xf numFmtId="0" fontId="0" fillId="6" borderId="5" xfId="0" applyFill="1" applyBorder="1"/>
    <xf numFmtId="49" fontId="0" fillId="6" borderId="5" xfId="0" applyNumberFormat="1" applyFill="1" applyBorder="1"/>
    <xf numFmtId="0" fontId="0" fillId="6" borderId="5" xfId="0" applyFill="1" applyBorder="1" applyAlignment="1">
      <alignment horizontal="center"/>
    </xf>
    <xf numFmtId="9" fontId="2" fillId="6" borderId="5" xfId="0" applyNumberFormat="1" applyFont="1" applyFill="1" applyBorder="1" applyAlignment="1">
      <alignment horizontal="center"/>
    </xf>
    <xf numFmtId="167" fontId="0" fillId="6" borderId="5" xfId="0" applyNumberFormat="1" applyFill="1" applyBorder="1"/>
    <xf numFmtId="164" fontId="1" fillId="6" borderId="5" xfId="0" applyNumberFormat="1" applyFont="1" applyFill="1" applyBorder="1" applyAlignment="1">
      <alignment vertical="center"/>
    </xf>
    <xf numFmtId="165" fontId="0" fillId="6" borderId="5" xfId="0" applyNumberFormat="1" applyFont="1" applyFill="1" applyBorder="1" applyAlignment="1">
      <alignment vertical="center"/>
    </xf>
    <xf numFmtId="165" fontId="1" fillId="6" borderId="5" xfId="0" applyNumberFormat="1" applyFont="1" applyFill="1" applyBorder="1" applyAlignment="1">
      <alignment vertical="center"/>
    </xf>
    <xf numFmtId="166" fontId="1" fillId="6" borderId="5" xfId="0" applyNumberFormat="1" applyFont="1" applyFill="1" applyBorder="1" applyAlignment="1">
      <alignment vertical="center"/>
    </xf>
    <xf numFmtId="0" fontId="3" fillId="0" borderId="0" xfId="0" applyFont="1"/>
    <xf numFmtId="0" fontId="4" fillId="0" borderId="0" xfId="0" applyFont="1"/>
    <xf numFmtId="46" fontId="4" fillId="0" borderId="0" xfId="0" applyNumberFormat="1" applyFont="1"/>
    <xf numFmtId="0" fontId="5" fillId="0" borderId="0" xfId="0" applyFont="1"/>
    <xf numFmtId="22" fontId="4" fillId="0" borderId="0" xfId="0" applyNumberFormat="1" applyFont="1"/>
    <xf numFmtId="14" fontId="4" fillId="0" borderId="0" xfId="0" applyNumberFormat="1" applyFont="1"/>
    <xf numFmtId="2" fontId="4" fillId="0" borderId="0" xfId="0" applyNumberFormat="1" applyFont="1"/>
    <xf numFmtId="167" fontId="4" fillId="0" borderId="0" xfId="0" applyNumberFormat="1" applyFont="1"/>
    <xf numFmtId="1" fontId="4" fillId="0" borderId="0" xfId="0" applyNumberFormat="1" applyFont="1"/>
    <xf numFmtId="0" fontId="0" fillId="7" borderId="0" xfId="0" applyFill="1"/>
    <xf numFmtId="0" fontId="4" fillId="7" borderId="0" xfId="0" applyFont="1" applyFill="1"/>
    <xf numFmtId="1" fontId="4" fillId="7" borderId="0" xfId="0" applyNumberFormat="1" applyFont="1" applyFill="1"/>
    <xf numFmtId="167" fontId="4" fillId="7" borderId="0" xfId="0" applyNumberFormat="1" applyFont="1" applyFill="1"/>
    <xf numFmtId="2" fontId="4" fillId="7" borderId="0" xfId="0" applyNumberFormat="1" applyFont="1" applyFill="1"/>
    <xf numFmtId="1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7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7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67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ucida Grande"/>
        <family val="2"/>
        <scheme val="none"/>
      </font>
    </dxf>
  </dxfs>
  <tableStyles count="0" defaultTableStyle="TableStyleMedium2" defaultPivotStyle="PivotStyleLight16"/>
  <colors>
    <mruColors>
      <color rgb="FFFFE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DF7F3-BBA9-6743-8D18-918D05CFBCEB}" name="Table1" displayName="Table1" ref="E24:L42" totalsRowShown="0" headerRowDxfId="10" dataDxfId="9">
  <autoFilter ref="E24:L42" xr:uid="{692CF371-0C2A-7242-BA84-016CADBB9FD8}"/>
  <tableColumns count="8">
    <tableColumn id="1" xr3:uid="{4FEC158F-D983-CC42-8D4B-C39EE6D60052}" name="Condition" dataDxfId="8"/>
    <tableColumn id="2" xr3:uid="{47384590-00AB-044C-8796-F2EB63E4FD3D}" name="Reads" dataDxfId="7"/>
    <tableColumn id="3" xr3:uid="{9CD4DDDA-0112-D64D-B008-79FA44C6E2EB}" name="ObservedOTUs" dataDxfId="6"/>
    <tableColumn id="4" xr3:uid="{73D24A4E-5F79-7B40-B182-B6E6EE223CDC}" name="Shannon" dataDxfId="5"/>
    <tableColumn id="5" xr3:uid="{A1597167-1E18-264F-8D68-8E358FDB431E}" name="Simpson" dataDxfId="4"/>
    <tableColumn id="6" xr3:uid="{BD979AEA-44AB-BE43-9184-66C9584A1631}" name="invSimpson" dataDxfId="3"/>
    <tableColumn id="7" xr3:uid="{A102C009-5E05-5A46-9EB4-13CF09584833}" name="Chao1" dataDxfId="2"/>
    <tableColumn id="8" xr3:uid="{7784BDD4-940D-B84D-838A-EDB9A0137381}" name="ACE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255CB5-9271-874E-8C89-FF1A81F4DA74}" name="Table2" displayName="Table2" ref="D46:J51" totalsRowShown="0">
  <tableColumns count="7">
    <tableColumn id="1" xr3:uid="{57C23D47-E210-6847-AE28-472739BE8A36}" name="Condition"/>
    <tableColumn id="2" xr3:uid="{607C59E2-69FD-544D-B9BE-DED1403BB39D}" name="Reads"/>
    <tableColumn id="3" xr3:uid="{868D51C6-A9E5-E141-86ED-AC942787ED5B}" name="OTU"/>
    <tableColumn id="4" xr3:uid="{E275AB15-F923-D747-B242-837169D93A3E}" name="Shannon"/>
    <tableColumn id="5" xr3:uid="{E9267C79-D640-2A48-9BF8-932F545761EC}" name="Simpson"/>
    <tableColumn id="6" xr3:uid="{19889727-A244-F34F-8416-E9BC3EA5AC9F}" name="Chao1"/>
    <tableColumn id="7" xr3:uid="{47B7C4FF-FC4A-2B42-8A92-5333300730AB}" name="A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1965-ACF4-1A41-BA95-3CB5DE5C3AAA}">
  <dimension ref="A1:AJ37"/>
  <sheetViews>
    <sheetView tabSelected="1" workbookViewId="0">
      <selection activeCell="P1" sqref="P1:R1048576"/>
    </sheetView>
  </sheetViews>
  <sheetFormatPr baseColWidth="10" defaultColWidth="9.83203125" defaultRowHeight="16"/>
  <cols>
    <col min="1" max="1" width="21.33203125" customWidth="1"/>
    <col min="5" max="5" width="17.1640625" customWidth="1"/>
    <col min="19" max="19" width="15.83203125" customWidth="1"/>
  </cols>
  <sheetData>
    <row r="1" spans="1:36">
      <c r="A1" s="4" t="s">
        <v>116</v>
      </c>
      <c r="B1" t="s">
        <v>122</v>
      </c>
      <c r="C1" t="s">
        <v>27</v>
      </c>
      <c r="D1" t="s">
        <v>28</v>
      </c>
      <c r="E1" t="s">
        <v>115</v>
      </c>
      <c r="F1" t="s">
        <v>97</v>
      </c>
      <c r="G1" s="4" t="s">
        <v>0</v>
      </c>
      <c r="H1" s="5" t="s">
        <v>29</v>
      </c>
      <c r="I1" t="s">
        <v>30</v>
      </c>
      <c r="J1" t="s">
        <v>31</v>
      </c>
      <c r="K1" s="4" t="s">
        <v>32</v>
      </c>
      <c r="L1" t="s">
        <v>33</v>
      </c>
      <c r="M1" s="4" t="s">
        <v>34</v>
      </c>
      <c r="N1" s="1" t="s">
        <v>1</v>
      </c>
      <c r="O1" s="1" t="s">
        <v>2</v>
      </c>
      <c r="P1" s="2" t="s">
        <v>3</v>
      </c>
      <c r="Q1" s="2" t="s">
        <v>4</v>
      </c>
      <c r="R1" s="54" t="s">
        <v>99</v>
      </c>
      <c r="S1" s="54" t="s">
        <v>98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3" t="s">
        <v>20</v>
      </c>
      <c r="AJ1" s="2" t="s">
        <v>21</v>
      </c>
    </row>
    <row r="2" spans="1:36">
      <c r="A2" s="48" t="s">
        <v>44</v>
      </c>
      <c r="B2" s="48" t="s">
        <v>43</v>
      </c>
      <c r="C2" s="48" t="s">
        <v>35</v>
      </c>
      <c r="D2" s="48" t="s">
        <v>45</v>
      </c>
      <c r="E2" s="49" t="s">
        <v>37</v>
      </c>
      <c r="F2" s="49" t="s">
        <v>37</v>
      </c>
      <c r="G2" s="49" t="s">
        <v>38</v>
      </c>
      <c r="H2" s="50" t="s">
        <v>39</v>
      </c>
      <c r="I2" s="51" t="s">
        <v>40</v>
      </c>
      <c r="J2" s="49" t="s">
        <v>95</v>
      </c>
      <c r="K2" s="48">
        <v>538</v>
      </c>
      <c r="L2" s="48"/>
      <c r="M2" s="52">
        <v>24.747647757376452</v>
      </c>
      <c r="N2" s="20">
        <v>0.375</v>
      </c>
      <c r="O2" s="20">
        <v>0</v>
      </c>
      <c r="P2" s="59">
        <v>411.8</v>
      </c>
      <c r="Q2" s="21">
        <v>4.9800000000000004</v>
      </c>
      <c r="R2" s="53" t="s">
        <v>106</v>
      </c>
      <c r="S2" s="59">
        <v>29.9</v>
      </c>
      <c r="T2" s="21">
        <v>0</v>
      </c>
      <c r="U2" s="21">
        <v>29.52</v>
      </c>
      <c r="V2" s="59" t="s">
        <v>117</v>
      </c>
      <c r="W2" s="21">
        <v>4.5999999999999996</v>
      </c>
      <c r="X2" s="21">
        <v>4.5999999999999996</v>
      </c>
      <c r="Y2" s="21">
        <v>10</v>
      </c>
      <c r="Z2" s="21">
        <v>5.16</v>
      </c>
      <c r="AA2" s="21">
        <v>12.9</v>
      </c>
      <c r="AB2" s="21">
        <v>7.64</v>
      </c>
      <c r="AC2" s="21">
        <v>20.54</v>
      </c>
      <c r="AD2" s="21">
        <v>97.518610421836229</v>
      </c>
      <c r="AE2" s="21">
        <v>-3.6144578313252955</v>
      </c>
      <c r="AF2" s="21">
        <v>56.300813008130071</v>
      </c>
      <c r="AG2" s="21">
        <v>30.420054200542008</v>
      </c>
      <c r="AH2" s="21">
        <v>4.3600000000000003</v>
      </c>
      <c r="AI2" s="22">
        <v>1</v>
      </c>
      <c r="AJ2" s="21" t="s">
        <v>22</v>
      </c>
    </row>
    <row r="3" spans="1:36">
      <c r="A3" s="48" t="s">
        <v>47</v>
      </c>
      <c r="B3" s="48" t="s">
        <v>46</v>
      </c>
      <c r="C3" s="48" t="s">
        <v>35</v>
      </c>
      <c r="D3" s="48" t="s">
        <v>48</v>
      </c>
      <c r="E3" s="49" t="s">
        <v>37</v>
      </c>
      <c r="F3" s="49" t="s">
        <v>37</v>
      </c>
      <c r="G3" s="49" t="s">
        <v>38</v>
      </c>
      <c r="H3" s="50" t="s">
        <v>39</v>
      </c>
      <c r="I3" s="51" t="s">
        <v>40</v>
      </c>
      <c r="J3" s="49" t="s">
        <v>95</v>
      </c>
      <c r="K3" s="48">
        <v>430</v>
      </c>
      <c r="L3" s="48"/>
      <c r="M3" s="52">
        <v>21.705718461678998</v>
      </c>
      <c r="N3" s="20">
        <v>0.375</v>
      </c>
      <c r="O3" s="20">
        <v>0</v>
      </c>
      <c r="P3" s="59">
        <v>411.8</v>
      </c>
      <c r="Q3" s="21">
        <v>5.56</v>
      </c>
      <c r="R3" s="53" t="s">
        <v>106</v>
      </c>
      <c r="S3" s="59">
        <v>29.9</v>
      </c>
      <c r="T3" s="21">
        <v>0</v>
      </c>
      <c r="U3" s="21">
        <v>30.9</v>
      </c>
      <c r="V3" s="59" t="s">
        <v>117</v>
      </c>
      <c r="W3" s="21">
        <v>4.5999999999999996</v>
      </c>
      <c r="X3" s="21">
        <v>4.5999999999999996</v>
      </c>
      <c r="Y3" s="21">
        <v>11.81</v>
      </c>
      <c r="Z3" s="21">
        <v>7.65</v>
      </c>
      <c r="AA3" s="21">
        <v>13.4</v>
      </c>
      <c r="AB3" s="21">
        <v>7.51</v>
      </c>
      <c r="AC3" s="21">
        <v>20.91</v>
      </c>
      <c r="AD3" s="21">
        <v>97.047499999999999</v>
      </c>
      <c r="AE3" s="21">
        <v>-37.589928057553976</v>
      </c>
      <c r="AF3" s="21">
        <v>56.634304207119747</v>
      </c>
      <c r="AG3" s="21">
        <v>32.33009708737864</v>
      </c>
      <c r="AH3" s="21">
        <v>4.32</v>
      </c>
      <c r="AI3" s="22">
        <v>1</v>
      </c>
      <c r="AJ3" s="21" t="s">
        <v>22</v>
      </c>
    </row>
    <row r="4" spans="1:36">
      <c r="A4" s="48" t="s">
        <v>50</v>
      </c>
      <c r="B4" s="48" t="s">
        <v>49</v>
      </c>
      <c r="C4" s="48" t="s">
        <v>35</v>
      </c>
      <c r="D4" s="48" t="s">
        <v>51</v>
      </c>
      <c r="E4" s="49" t="s">
        <v>37</v>
      </c>
      <c r="F4" s="49" t="s">
        <v>37</v>
      </c>
      <c r="G4" s="49" t="s">
        <v>38</v>
      </c>
      <c r="H4" s="50" t="s">
        <v>39</v>
      </c>
      <c r="I4" s="51" t="s">
        <v>40</v>
      </c>
      <c r="J4" s="49" t="s">
        <v>95</v>
      </c>
      <c r="K4" s="48">
        <v>396</v>
      </c>
      <c r="L4" s="48"/>
      <c r="M4" s="52">
        <v>20.303507810359001</v>
      </c>
      <c r="N4" s="55">
        <v>0.375</v>
      </c>
      <c r="O4" s="55">
        <v>0</v>
      </c>
      <c r="P4" s="59">
        <v>411.8</v>
      </c>
      <c r="Q4" s="57">
        <f>AVERAGE(Q2:Q3)</f>
        <v>5.27</v>
      </c>
      <c r="R4" s="53" t="s">
        <v>106</v>
      </c>
      <c r="S4" s="59">
        <v>29.9</v>
      </c>
      <c r="T4" s="57">
        <v>0</v>
      </c>
      <c r="U4" s="56">
        <f>AVERAGE(U2:U3)</f>
        <v>30.21</v>
      </c>
      <c r="V4" s="59" t="s">
        <v>117</v>
      </c>
      <c r="W4" s="56">
        <f t="shared" ref="W4:AH4" si="0">AVERAGE(W2:W3)</f>
        <v>4.5999999999999996</v>
      </c>
      <c r="X4" s="56">
        <f t="shared" si="0"/>
        <v>4.5999999999999996</v>
      </c>
      <c r="Y4" s="56">
        <f t="shared" si="0"/>
        <v>10.905000000000001</v>
      </c>
      <c r="Z4" s="56">
        <f t="shared" si="0"/>
        <v>6.4050000000000002</v>
      </c>
      <c r="AA4" s="56">
        <f t="shared" si="0"/>
        <v>13.15</v>
      </c>
      <c r="AB4" s="56">
        <f t="shared" si="0"/>
        <v>7.5749999999999993</v>
      </c>
      <c r="AC4" s="56">
        <f t="shared" si="0"/>
        <v>20.725000000000001</v>
      </c>
      <c r="AD4" s="56">
        <f t="shared" si="0"/>
        <v>97.283055210918121</v>
      </c>
      <c r="AE4" s="56">
        <f t="shared" si="0"/>
        <v>-20.602192944439636</v>
      </c>
      <c r="AF4" s="56">
        <f t="shared" si="0"/>
        <v>56.467558607624909</v>
      </c>
      <c r="AG4" s="56">
        <f t="shared" si="0"/>
        <v>31.375075643960322</v>
      </c>
      <c r="AH4" s="56">
        <f t="shared" si="0"/>
        <v>4.34</v>
      </c>
      <c r="AI4" s="22">
        <v>1</v>
      </c>
      <c r="AJ4" s="21" t="s">
        <v>22</v>
      </c>
    </row>
    <row r="5" spans="1:36">
      <c r="A5" s="6" t="s">
        <v>62</v>
      </c>
      <c r="B5" s="6" t="s">
        <v>61</v>
      </c>
      <c r="C5" s="6" t="s">
        <v>35</v>
      </c>
      <c r="D5" s="6" t="s">
        <v>36</v>
      </c>
      <c r="E5" s="7" t="s">
        <v>55</v>
      </c>
      <c r="F5" s="7" t="s">
        <v>91</v>
      </c>
      <c r="G5" s="7" t="s">
        <v>63</v>
      </c>
      <c r="H5" s="8" t="s">
        <v>52</v>
      </c>
      <c r="I5" s="47">
        <v>0.25</v>
      </c>
      <c r="J5" s="7" t="s">
        <v>95</v>
      </c>
      <c r="K5" s="6">
        <v>392</v>
      </c>
      <c r="L5" s="6"/>
      <c r="M5" s="10">
        <v>16.114003836667582</v>
      </c>
      <c r="N5" s="55">
        <v>0.28100000000000003</v>
      </c>
      <c r="O5" s="55">
        <v>9.4E-2</v>
      </c>
      <c r="P5" s="60">
        <v>309.60000000000002</v>
      </c>
      <c r="Q5" s="56" t="e">
        <f>AVERAGE(#REF!)</f>
        <v>#REF!</v>
      </c>
      <c r="R5" s="60" t="s">
        <v>107</v>
      </c>
      <c r="S5" s="60">
        <v>22.6</v>
      </c>
      <c r="T5" s="23">
        <v>0</v>
      </c>
      <c r="U5" s="56" t="e">
        <f>AVERAGE(#REF!)</f>
        <v>#REF!</v>
      </c>
      <c r="V5" s="60" t="s">
        <v>118</v>
      </c>
      <c r="W5" s="23" t="e">
        <f>AVERAGE(#REF!)</f>
        <v>#REF!</v>
      </c>
      <c r="X5" s="58" t="e">
        <f>AVERAGE(#REF!)</f>
        <v>#REF!</v>
      </c>
      <c r="Y5" s="58" t="e">
        <f>AVERAGE(#REF!)</f>
        <v>#REF!</v>
      </c>
      <c r="Z5" s="58" t="e">
        <f>AVERAGE(#REF!)</f>
        <v>#REF!</v>
      </c>
      <c r="AA5" s="58" t="e">
        <f>AVERAGE(#REF!)</f>
        <v>#REF!</v>
      </c>
      <c r="AB5" s="23">
        <v>0</v>
      </c>
      <c r="AC5" s="58" t="e">
        <f>AVERAGE(#REF!)</f>
        <v>#REF!</v>
      </c>
      <c r="AD5" s="58" t="e">
        <f>AVERAGE(#REF!)</f>
        <v>#REF!</v>
      </c>
      <c r="AE5" s="58" t="e">
        <f>AVERAGE(#REF!)</f>
        <v>#REF!</v>
      </c>
      <c r="AF5" s="58" t="e">
        <f>AVERAGE(#REF!)</f>
        <v>#REF!</v>
      </c>
      <c r="AG5" s="58" t="e">
        <f>AVERAGE(#REF!)</f>
        <v>#REF!</v>
      </c>
      <c r="AH5" s="58" t="e">
        <f>AVERAGE(#REF!)</f>
        <v>#REF!</v>
      </c>
      <c r="AI5" s="24">
        <v>1</v>
      </c>
      <c r="AJ5" s="23" t="s">
        <v>23</v>
      </c>
    </row>
    <row r="6" spans="1:36">
      <c r="A6" s="6" t="s">
        <v>65</v>
      </c>
      <c r="B6" s="6" t="s">
        <v>64</v>
      </c>
      <c r="C6" s="6" t="s">
        <v>35</v>
      </c>
      <c r="D6" s="6" t="s">
        <v>41</v>
      </c>
      <c r="E6" s="7" t="s">
        <v>55</v>
      </c>
      <c r="F6" s="7" t="s">
        <v>91</v>
      </c>
      <c r="G6" s="7" t="s">
        <v>63</v>
      </c>
      <c r="H6" s="8" t="s">
        <v>52</v>
      </c>
      <c r="I6" s="47">
        <v>0.25</v>
      </c>
      <c r="J6" s="7" t="s">
        <v>95</v>
      </c>
      <c r="K6" s="6">
        <v>316</v>
      </c>
      <c r="L6" s="6"/>
      <c r="M6" s="10">
        <v>18.179638257056727</v>
      </c>
      <c r="N6" s="55">
        <v>0.28100000000000003</v>
      </c>
      <c r="O6" s="55">
        <v>9.4E-2</v>
      </c>
      <c r="P6" s="60">
        <v>309.60000000000002</v>
      </c>
      <c r="Q6" s="56" t="e">
        <f>AVERAGE(Q5:Q5)</f>
        <v>#REF!</v>
      </c>
      <c r="R6" s="60" t="s">
        <v>107</v>
      </c>
      <c r="S6" s="60">
        <v>22.6</v>
      </c>
      <c r="T6" s="23">
        <v>0</v>
      </c>
      <c r="U6" s="56" t="e">
        <f>AVERAGE(U$5:U5)</f>
        <v>#REF!</v>
      </c>
      <c r="V6" s="60" t="s">
        <v>118</v>
      </c>
      <c r="W6" s="23" t="e">
        <f>AVERAGE(W5:W5)</f>
        <v>#REF!</v>
      </c>
      <c r="X6" s="58" t="e">
        <f>AVERAGE(X5:X5)</f>
        <v>#REF!</v>
      </c>
      <c r="Y6" s="58" t="e">
        <f>AVERAGE(Y5:Y5)</f>
        <v>#REF!</v>
      </c>
      <c r="Z6" s="58" t="e">
        <f>AVERAGE(Z5:Z5)</f>
        <v>#REF!</v>
      </c>
      <c r="AA6" s="58" t="e">
        <f>AVERAGE(AA5:AA5)</f>
        <v>#REF!</v>
      </c>
      <c r="AB6" s="23">
        <v>0</v>
      </c>
      <c r="AC6" s="58" t="e">
        <f t="shared" ref="AC6:AH6" si="1">AVERAGE(AC5:AC5)</f>
        <v>#REF!</v>
      </c>
      <c r="AD6" s="58" t="e">
        <f t="shared" si="1"/>
        <v>#REF!</v>
      </c>
      <c r="AE6" s="58" t="e">
        <f t="shared" si="1"/>
        <v>#REF!</v>
      </c>
      <c r="AF6" s="58" t="e">
        <f t="shared" si="1"/>
        <v>#REF!</v>
      </c>
      <c r="AG6" s="58" t="e">
        <f t="shared" si="1"/>
        <v>#REF!</v>
      </c>
      <c r="AH6" s="58" t="e">
        <f t="shared" si="1"/>
        <v>#REF!</v>
      </c>
      <c r="AI6" s="24">
        <v>1</v>
      </c>
      <c r="AJ6" s="23" t="s">
        <v>23</v>
      </c>
    </row>
    <row r="7" spans="1:36" ht="17" thickBot="1">
      <c r="A7" s="6" t="s">
        <v>67</v>
      </c>
      <c r="B7" s="6" t="s">
        <v>66</v>
      </c>
      <c r="C7" s="6" t="s">
        <v>35</v>
      </c>
      <c r="D7" s="6" t="s">
        <v>42</v>
      </c>
      <c r="E7" s="7" t="s">
        <v>55</v>
      </c>
      <c r="F7" s="7" t="s">
        <v>91</v>
      </c>
      <c r="G7" s="7" t="s">
        <v>63</v>
      </c>
      <c r="H7" s="8" t="s">
        <v>52</v>
      </c>
      <c r="I7" s="9">
        <v>0.25</v>
      </c>
      <c r="J7" s="7" t="s">
        <v>95</v>
      </c>
      <c r="K7" s="6">
        <v>296</v>
      </c>
      <c r="L7" s="6"/>
      <c r="M7" s="10">
        <v>14.472001461587649</v>
      </c>
      <c r="N7" s="55">
        <v>0.28100000000000003</v>
      </c>
      <c r="O7" s="55">
        <v>9.4E-2</v>
      </c>
      <c r="P7" s="60">
        <v>309.60000000000002</v>
      </c>
      <c r="Q7" s="56" t="e">
        <f>AVERAGE(Q5:Q6)</f>
        <v>#REF!</v>
      </c>
      <c r="R7" s="60" t="s">
        <v>107</v>
      </c>
      <c r="S7" s="60">
        <v>22.6</v>
      </c>
      <c r="T7" s="23">
        <v>0</v>
      </c>
      <c r="U7" s="56" t="e">
        <f>AVERAGE(U$5:U6)</f>
        <v>#REF!</v>
      </c>
      <c r="V7" s="60" t="s">
        <v>118</v>
      </c>
      <c r="W7" s="23" t="e">
        <f>AVERAGE(W5:W6)</f>
        <v>#REF!</v>
      </c>
      <c r="X7" s="58" t="e">
        <f>AVERAGE(X5:X6)</f>
        <v>#REF!</v>
      </c>
      <c r="Y7" s="58" t="e">
        <f>AVERAGE(Y5:Y6)</f>
        <v>#REF!</v>
      </c>
      <c r="Z7" s="58" t="e">
        <f>AVERAGE(Z5:Z6)</f>
        <v>#REF!</v>
      </c>
      <c r="AA7" s="58" t="e">
        <f>AVERAGE(AA5:AA6)</f>
        <v>#REF!</v>
      </c>
      <c r="AB7" s="23">
        <v>0</v>
      </c>
      <c r="AC7" s="58" t="e">
        <f t="shared" ref="AC7:AH7" si="2">AVERAGE(AC5:AC6)</f>
        <v>#REF!</v>
      </c>
      <c r="AD7" s="58" t="e">
        <f t="shared" si="2"/>
        <v>#REF!</v>
      </c>
      <c r="AE7" s="58" t="e">
        <f t="shared" si="2"/>
        <v>#REF!</v>
      </c>
      <c r="AF7" s="58" t="e">
        <f t="shared" si="2"/>
        <v>#REF!</v>
      </c>
      <c r="AG7" s="58" t="e">
        <f t="shared" si="2"/>
        <v>#REF!</v>
      </c>
      <c r="AH7" s="58" t="e">
        <f t="shared" si="2"/>
        <v>#REF!</v>
      </c>
      <c r="AI7" s="24">
        <v>1</v>
      </c>
      <c r="AJ7" s="23" t="s">
        <v>23</v>
      </c>
    </row>
    <row r="8" spans="1:36" s="64" customFormat="1" ht="17" thickBot="1">
      <c r="A8" s="68" t="s">
        <v>54</v>
      </c>
      <c r="B8" s="67" t="s">
        <v>53</v>
      </c>
      <c r="C8" s="68" t="s">
        <v>35</v>
      </c>
      <c r="D8" s="68" t="s">
        <v>36</v>
      </c>
      <c r="E8" s="69" t="s">
        <v>55</v>
      </c>
      <c r="F8" s="69" t="s">
        <v>92</v>
      </c>
      <c r="G8" s="69" t="s">
        <v>56</v>
      </c>
      <c r="H8" s="70" t="s">
        <v>52</v>
      </c>
      <c r="I8" s="71">
        <v>0.5</v>
      </c>
      <c r="J8" s="69" t="s">
        <v>95</v>
      </c>
      <c r="K8" s="68">
        <v>240</v>
      </c>
      <c r="L8" s="68"/>
      <c r="M8" s="72">
        <v>9.1668950397369144</v>
      </c>
      <c r="N8" s="73">
        <v>0.188</v>
      </c>
      <c r="O8" s="73">
        <v>0.188</v>
      </c>
      <c r="P8" s="74">
        <v>206.5</v>
      </c>
      <c r="Q8" s="75">
        <v>2.72</v>
      </c>
      <c r="R8" s="74" t="s">
        <v>108</v>
      </c>
      <c r="S8" s="74">
        <v>15.6</v>
      </c>
      <c r="T8" s="75">
        <v>0</v>
      </c>
      <c r="U8" s="75">
        <v>16.77</v>
      </c>
      <c r="V8" s="74" t="s">
        <v>119</v>
      </c>
      <c r="W8" s="75">
        <v>2.84</v>
      </c>
      <c r="X8" s="75">
        <v>2.7</v>
      </c>
      <c r="Y8" s="75">
        <v>8.5299999999999994</v>
      </c>
      <c r="Z8" s="75">
        <v>2.63</v>
      </c>
      <c r="AA8" s="75">
        <v>6.19</v>
      </c>
      <c r="AB8" s="75">
        <v>5.7</v>
      </c>
      <c r="AC8" s="75">
        <v>11.89</v>
      </c>
      <c r="AD8" s="75">
        <v>95.389189189189196</v>
      </c>
      <c r="AE8" s="75">
        <v>3.308823529411776</v>
      </c>
      <c r="AF8" s="75">
        <v>63.088849135360761</v>
      </c>
      <c r="AG8" s="75">
        <v>29.099582587954675</v>
      </c>
      <c r="AH8" s="75">
        <v>1.33</v>
      </c>
      <c r="AI8" s="76">
        <v>1</v>
      </c>
      <c r="AJ8" s="75" t="s">
        <v>24</v>
      </c>
    </row>
    <row r="9" spans="1:36" s="65" customFormat="1" ht="17" thickBot="1">
      <c r="A9" s="78" t="s">
        <v>58</v>
      </c>
      <c r="B9" s="77" t="s">
        <v>57</v>
      </c>
      <c r="C9" s="78" t="s">
        <v>35</v>
      </c>
      <c r="D9" s="78" t="s">
        <v>41</v>
      </c>
      <c r="E9" s="79" t="s">
        <v>55</v>
      </c>
      <c r="F9" s="79" t="s">
        <v>92</v>
      </c>
      <c r="G9" s="79" t="s">
        <v>56</v>
      </c>
      <c r="H9" s="80" t="s">
        <v>52</v>
      </c>
      <c r="I9" s="81">
        <v>0.5</v>
      </c>
      <c r="J9" s="79" t="s">
        <v>95</v>
      </c>
      <c r="K9" s="78">
        <v>146</v>
      </c>
      <c r="L9" s="78"/>
      <c r="M9" s="82">
        <v>15.155978806979082</v>
      </c>
      <c r="N9" s="83">
        <v>0.188</v>
      </c>
      <c r="O9" s="83">
        <v>0.188</v>
      </c>
      <c r="P9" s="84">
        <v>206.5</v>
      </c>
      <c r="Q9" s="85">
        <v>2.76</v>
      </c>
      <c r="R9" s="84" t="s">
        <v>108</v>
      </c>
      <c r="S9" s="84">
        <v>15.6</v>
      </c>
      <c r="T9" s="85">
        <v>0</v>
      </c>
      <c r="U9" s="85">
        <v>15.8</v>
      </c>
      <c r="V9" s="74" t="s">
        <v>119</v>
      </c>
      <c r="W9" s="85">
        <v>2.77</v>
      </c>
      <c r="X9" s="85">
        <v>2.52</v>
      </c>
      <c r="Y9" s="85">
        <v>5.91</v>
      </c>
      <c r="Z9" s="85">
        <v>3.2</v>
      </c>
      <c r="AA9" s="85">
        <v>5.18</v>
      </c>
      <c r="AB9" s="85">
        <v>4.8</v>
      </c>
      <c r="AC9" s="85">
        <v>9.98</v>
      </c>
      <c r="AD9" s="85">
        <v>97.2638888888889</v>
      </c>
      <c r="AE9" s="85">
        <v>-15.942028985507262</v>
      </c>
      <c r="AF9" s="85">
        <v>67.215189873417728</v>
      </c>
      <c r="AG9" s="85">
        <v>36.835443037974684</v>
      </c>
      <c r="AH9" s="85">
        <v>2.0499999999999998</v>
      </c>
      <c r="AI9" s="86">
        <v>1</v>
      </c>
      <c r="AJ9" s="85" t="s">
        <v>24</v>
      </c>
    </row>
    <row r="10" spans="1:36" s="66" customFormat="1" ht="17" thickBot="1">
      <c r="A10" s="88" t="s">
        <v>60</v>
      </c>
      <c r="B10" s="87" t="s">
        <v>59</v>
      </c>
      <c r="C10" s="88" t="s">
        <v>35</v>
      </c>
      <c r="D10" s="88" t="s">
        <v>42</v>
      </c>
      <c r="E10" s="89" t="s">
        <v>55</v>
      </c>
      <c r="F10" s="89" t="s">
        <v>92</v>
      </c>
      <c r="G10" s="89" t="s">
        <v>56</v>
      </c>
      <c r="H10" s="90" t="s">
        <v>52</v>
      </c>
      <c r="I10" s="91">
        <v>0.5</v>
      </c>
      <c r="J10" s="89" t="s">
        <v>95</v>
      </c>
      <c r="K10" s="88">
        <v>216</v>
      </c>
      <c r="L10" s="88"/>
      <c r="M10" s="92">
        <v>16.149401662555952</v>
      </c>
      <c r="N10" s="93">
        <v>0.188</v>
      </c>
      <c r="O10" s="93">
        <v>0.188</v>
      </c>
      <c r="P10" s="94">
        <v>206.5</v>
      </c>
      <c r="Q10" s="95">
        <v>2.82</v>
      </c>
      <c r="R10" s="94" t="s">
        <v>108</v>
      </c>
      <c r="S10" s="94">
        <v>15.6</v>
      </c>
      <c r="T10" s="95">
        <v>0</v>
      </c>
      <c r="U10" s="95">
        <v>15.43</v>
      </c>
      <c r="V10" s="74" t="s">
        <v>119</v>
      </c>
      <c r="W10" s="95">
        <v>3.11</v>
      </c>
      <c r="X10" s="95">
        <v>2.86</v>
      </c>
      <c r="Y10" s="95">
        <v>6.83</v>
      </c>
      <c r="Z10" s="95">
        <v>2.72</v>
      </c>
      <c r="AA10" s="95">
        <v>4.0599999999999996</v>
      </c>
      <c r="AB10" s="95">
        <v>5.5</v>
      </c>
      <c r="AC10" s="95">
        <v>9.5599999999999987</v>
      </c>
      <c r="AD10" s="95">
        <v>96.684466019417471</v>
      </c>
      <c r="AE10" s="95">
        <v>3.5460992907801296</v>
      </c>
      <c r="AF10" s="95">
        <v>73.687621516526264</v>
      </c>
      <c r="AG10" s="95">
        <v>38.042773817239151</v>
      </c>
      <c r="AH10" s="95">
        <v>1.5</v>
      </c>
      <c r="AI10" s="96">
        <v>1</v>
      </c>
      <c r="AJ10" s="95" t="s">
        <v>24</v>
      </c>
    </row>
    <row r="11" spans="1:36" ht="17" thickBot="1">
      <c r="A11" s="39" t="s">
        <v>69</v>
      </c>
      <c r="B11" s="39" t="s">
        <v>68</v>
      </c>
      <c r="C11" s="39" t="s">
        <v>35</v>
      </c>
      <c r="D11" s="39" t="s">
        <v>36</v>
      </c>
      <c r="E11" s="43" t="s">
        <v>55</v>
      </c>
      <c r="F11" s="43" t="s">
        <v>92</v>
      </c>
      <c r="G11" s="43" t="s">
        <v>70</v>
      </c>
      <c r="H11" s="44" t="s">
        <v>52</v>
      </c>
      <c r="I11" s="45">
        <v>0.5</v>
      </c>
      <c r="J11" s="43" t="s">
        <v>95</v>
      </c>
      <c r="K11" s="39">
        <v>316</v>
      </c>
      <c r="L11" s="39"/>
      <c r="M11" s="46">
        <v>17.969535032428976</v>
      </c>
      <c r="N11" s="40">
        <v>0.188</v>
      </c>
      <c r="O11" s="40">
        <v>0.188</v>
      </c>
      <c r="P11" s="61">
        <v>206.5</v>
      </c>
      <c r="Q11" s="41">
        <v>2.6</v>
      </c>
      <c r="R11" s="61" t="s">
        <v>108</v>
      </c>
      <c r="S11" s="61">
        <v>15.6</v>
      </c>
      <c r="T11" s="41">
        <v>0</v>
      </c>
      <c r="U11" s="41">
        <v>14.97</v>
      </c>
      <c r="V11" s="74" t="s">
        <v>119</v>
      </c>
      <c r="W11" s="41">
        <v>3.21</v>
      </c>
      <c r="X11" s="41">
        <v>3</v>
      </c>
      <c r="Y11" s="41">
        <v>7.18</v>
      </c>
      <c r="Z11" s="41">
        <v>2.6</v>
      </c>
      <c r="AA11" s="41">
        <v>3.71</v>
      </c>
      <c r="AB11" s="41">
        <v>5.5</v>
      </c>
      <c r="AC11" s="41">
        <v>9.2100000000000009</v>
      </c>
      <c r="AD11" s="41">
        <v>96.514563106796118</v>
      </c>
      <c r="AE11" s="41">
        <v>0</v>
      </c>
      <c r="AF11" s="41">
        <v>75.217100868403492</v>
      </c>
      <c r="AG11" s="41">
        <v>38.476953907815634</v>
      </c>
      <c r="AH11" s="41">
        <v>1.83</v>
      </c>
      <c r="AI11" s="42">
        <v>1</v>
      </c>
      <c r="AJ11" s="41" t="s">
        <v>24</v>
      </c>
    </row>
    <row r="12" spans="1:36" ht="17" thickBot="1">
      <c r="A12" s="39" t="s">
        <v>72</v>
      </c>
      <c r="B12" s="39" t="s">
        <v>71</v>
      </c>
      <c r="C12" s="39" t="s">
        <v>35</v>
      </c>
      <c r="D12" s="39" t="s">
        <v>41</v>
      </c>
      <c r="E12" s="43" t="s">
        <v>55</v>
      </c>
      <c r="F12" s="43" t="s">
        <v>92</v>
      </c>
      <c r="G12" s="43" t="s">
        <v>70</v>
      </c>
      <c r="H12" s="44" t="s">
        <v>52</v>
      </c>
      <c r="I12" s="45">
        <v>0.5</v>
      </c>
      <c r="J12" s="43" t="s">
        <v>95</v>
      </c>
      <c r="K12" s="39">
        <v>306</v>
      </c>
      <c r="L12" s="39"/>
      <c r="M12" s="46">
        <v>15.907326208093542</v>
      </c>
      <c r="N12" s="40">
        <v>0.188</v>
      </c>
      <c r="O12" s="40">
        <v>0.188</v>
      </c>
      <c r="P12" s="61">
        <v>206.5</v>
      </c>
      <c r="Q12" s="41">
        <v>2.59</v>
      </c>
      <c r="R12" s="61" t="s">
        <v>108</v>
      </c>
      <c r="S12" s="61">
        <v>15.6</v>
      </c>
      <c r="T12" s="41">
        <v>0</v>
      </c>
      <c r="U12" s="41">
        <v>14.99</v>
      </c>
      <c r="V12" s="74" t="s">
        <v>119</v>
      </c>
      <c r="W12" s="41">
        <v>2.86</v>
      </c>
      <c r="X12" s="41">
        <v>2.6</v>
      </c>
      <c r="Y12" s="41">
        <v>6.23</v>
      </c>
      <c r="Z12" s="41">
        <v>2.69</v>
      </c>
      <c r="AA12" s="41">
        <v>4.34</v>
      </c>
      <c r="AB12" s="41">
        <v>5.2</v>
      </c>
      <c r="AC12" s="41">
        <v>9.5399999999999991</v>
      </c>
      <c r="AD12" s="41">
        <v>97.061320754716988</v>
      </c>
      <c r="AE12" s="41">
        <v>-3.8610038610038644</v>
      </c>
      <c r="AF12" s="41">
        <v>71.047364909939958</v>
      </c>
      <c r="AG12" s="41">
        <v>36.357571714476322</v>
      </c>
      <c r="AH12" s="41">
        <v>1.88</v>
      </c>
      <c r="AI12" s="42">
        <v>1</v>
      </c>
      <c r="AJ12" s="41" t="s">
        <v>24</v>
      </c>
    </row>
    <row r="13" spans="1:36">
      <c r="A13" s="39" t="s">
        <v>74</v>
      </c>
      <c r="B13" s="39" t="s">
        <v>73</v>
      </c>
      <c r="C13" s="39" t="s">
        <v>35</v>
      </c>
      <c r="D13" s="39" t="s">
        <v>42</v>
      </c>
      <c r="E13" s="43" t="s">
        <v>55</v>
      </c>
      <c r="F13" s="43" t="s">
        <v>92</v>
      </c>
      <c r="G13" s="43" t="s">
        <v>70</v>
      </c>
      <c r="H13" s="44" t="s">
        <v>52</v>
      </c>
      <c r="I13" s="45">
        <v>0.5</v>
      </c>
      <c r="J13" s="43" t="s">
        <v>95</v>
      </c>
      <c r="K13" s="39">
        <v>274</v>
      </c>
      <c r="L13" s="39"/>
      <c r="M13" s="46">
        <v>13.27761030419293</v>
      </c>
      <c r="N13" s="40">
        <v>0.188</v>
      </c>
      <c r="O13" s="40">
        <v>0.188</v>
      </c>
      <c r="P13" s="61">
        <v>206.5</v>
      </c>
      <c r="Q13" s="41">
        <v>2.59</v>
      </c>
      <c r="R13" s="61" t="s">
        <v>108</v>
      </c>
      <c r="S13" s="61">
        <v>15.6</v>
      </c>
      <c r="T13" s="41">
        <v>0</v>
      </c>
      <c r="U13" s="41">
        <v>15.59</v>
      </c>
      <c r="V13" s="74" t="s">
        <v>119</v>
      </c>
      <c r="W13" s="41">
        <v>2.98</v>
      </c>
      <c r="X13" s="41">
        <v>2.8</v>
      </c>
      <c r="Y13" s="41">
        <v>6.15</v>
      </c>
      <c r="Z13" s="41">
        <v>2.21</v>
      </c>
      <c r="AA13" s="41">
        <v>4.33</v>
      </c>
      <c r="AB13" s="41">
        <v>4.9000000000000004</v>
      </c>
      <c r="AC13" s="41">
        <v>9.23</v>
      </c>
      <c r="AD13" s="41">
        <v>97.126168224299064</v>
      </c>
      <c r="AE13" s="41">
        <v>14.671814671814667</v>
      </c>
      <c r="AF13" s="41">
        <v>72.225785760102639</v>
      </c>
      <c r="AG13" s="41">
        <v>40.79538165490699</v>
      </c>
      <c r="AH13" s="41">
        <v>1.41</v>
      </c>
      <c r="AI13" s="42">
        <v>1</v>
      </c>
      <c r="AJ13" s="41" t="s">
        <v>24</v>
      </c>
    </row>
    <row r="14" spans="1:36">
      <c r="A14" s="32" t="s">
        <v>77</v>
      </c>
      <c r="B14" s="31" t="s">
        <v>76</v>
      </c>
      <c r="C14" s="31" t="s">
        <v>75</v>
      </c>
      <c r="D14" s="31" t="s">
        <v>36</v>
      </c>
      <c r="E14" s="33" t="s">
        <v>78</v>
      </c>
      <c r="F14" s="33" t="s">
        <v>93</v>
      </c>
      <c r="G14" s="33" t="s">
        <v>79</v>
      </c>
      <c r="H14" s="34" t="s">
        <v>52</v>
      </c>
      <c r="I14" s="35">
        <v>0.5</v>
      </c>
      <c r="J14" s="33" t="s">
        <v>96</v>
      </c>
      <c r="K14" s="36">
        <v>88.853730733898118</v>
      </c>
      <c r="L14" s="37"/>
      <c r="M14" s="38">
        <v>9.57</v>
      </c>
      <c r="N14" s="25">
        <v>0.188</v>
      </c>
      <c r="O14" s="25">
        <v>0.188</v>
      </c>
      <c r="P14" s="62">
        <v>104</v>
      </c>
      <c r="Q14" s="26">
        <v>2.4500000000000002</v>
      </c>
      <c r="R14" s="62" t="s">
        <v>109</v>
      </c>
      <c r="S14" s="62">
        <v>14.9</v>
      </c>
      <c r="T14" s="26">
        <v>0</v>
      </c>
      <c r="U14" s="26">
        <v>14.94</v>
      </c>
      <c r="V14" s="62" t="s">
        <v>120</v>
      </c>
      <c r="W14" s="26">
        <v>2.08</v>
      </c>
      <c r="X14" s="26">
        <v>2.0099999999999998</v>
      </c>
      <c r="Y14" s="26">
        <v>5.28</v>
      </c>
      <c r="Z14" s="26">
        <v>1.98</v>
      </c>
      <c r="AA14" s="26">
        <v>5.36</v>
      </c>
      <c r="AB14" s="26">
        <v>5</v>
      </c>
      <c r="AC14" s="26">
        <v>10.36</v>
      </c>
      <c r="AD14" s="26">
        <v>94.92307692307692</v>
      </c>
      <c r="AE14" s="26">
        <v>19.18367346938776</v>
      </c>
      <c r="AF14" s="26">
        <v>64.123159303882176</v>
      </c>
      <c r="AG14" s="26">
        <v>30.655957161981263</v>
      </c>
      <c r="AH14" s="26">
        <v>5.35</v>
      </c>
      <c r="AI14" s="27">
        <v>1</v>
      </c>
      <c r="AJ14" s="26" t="s">
        <v>25</v>
      </c>
    </row>
    <row r="15" spans="1:36">
      <c r="A15" s="32" t="s">
        <v>81</v>
      </c>
      <c r="B15" s="31" t="s">
        <v>80</v>
      </c>
      <c r="C15" s="31" t="s">
        <v>75</v>
      </c>
      <c r="D15" s="31" t="s">
        <v>41</v>
      </c>
      <c r="E15" s="33" t="s">
        <v>78</v>
      </c>
      <c r="F15" s="33" t="s">
        <v>93</v>
      </c>
      <c r="G15" s="33" t="s">
        <v>79</v>
      </c>
      <c r="H15" s="34" t="s">
        <v>52</v>
      </c>
      <c r="I15" s="35">
        <v>0.5</v>
      </c>
      <c r="J15" s="33" t="s">
        <v>96</v>
      </c>
      <c r="K15" s="36">
        <v>79.054812697764589</v>
      </c>
      <c r="L15" s="37"/>
      <c r="M15" s="38">
        <v>7.26</v>
      </c>
      <c r="N15" s="25">
        <v>0.188</v>
      </c>
      <c r="O15" s="25">
        <v>0.188</v>
      </c>
      <c r="P15" s="62">
        <v>104</v>
      </c>
      <c r="Q15" s="26">
        <v>2.31</v>
      </c>
      <c r="R15" s="62" t="s">
        <v>109</v>
      </c>
      <c r="S15" s="62">
        <v>14.9</v>
      </c>
      <c r="T15" s="26">
        <v>0</v>
      </c>
      <c r="U15" s="26">
        <v>14.94</v>
      </c>
      <c r="V15" s="62" t="s">
        <v>120</v>
      </c>
      <c r="W15" s="26">
        <v>2.0699999999999998</v>
      </c>
      <c r="X15" s="26">
        <v>2.04</v>
      </c>
      <c r="Y15" s="26">
        <v>5.8</v>
      </c>
      <c r="Z15" s="26">
        <v>1.86</v>
      </c>
      <c r="AA15" s="26">
        <v>5.12</v>
      </c>
      <c r="AB15" s="26">
        <v>4.9000000000000004</v>
      </c>
      <c r="AC15" s="26">
        <v>10.02</v>
      </c>
      <c r="AD15" s="26">
        <v>94.2</v>
      </c>
      <c r="AE15" s="26">
        <v>19.480519480519479</v>
      </c>
      <c r="AF15" s="26">
        <v>65.729585006693441</v>
      </c>
      <c r="AG15" s="26">
        <v>32.931726907630519</v>
      </c>
      <c r="AH15" s="26">
        <v>5.49</v>
      </c>
      <c r="AI15" s="27">
        <v>1</v>
      </c>
      <c r="AJ15" s="26" t="s">
        <v>25</v>
      </c>
    </row>
    <row r="16" spans="1:36">
      <c r="A16" s="32" t="s">
        <v>83</v>
      </c>
      <c r="B16" s="31" t="s">
        <v>82</v>
      </c>
      <c r="C16" s="31" t="s">
        <v>75</v>
      </c>
      <c r="D16" s="31" t="s">
        <v>42</v>
      </c>
      <c r="E16" s="33" t="s">
        <v>78</v>
      </c>
      <c r="F16" s="33" t="s">
        <v>93</v>
      </c>
      <c r="G16" s="33" t="s">
        <v>79</v>
      </c>
      <c r="H16" s="34" t="s">
        <v>52</v>
      </c>
      <c r="I16" s="35">
        <v>0.5</v>
      </c>
      <c r="J16" s="33" t="s">
        <v>96</v>
      </c>
      <c r="K16" s="36">
        <v>85.140859446769383</v>
      </c>
      <c r="L16" s="37"/>
      <c r="M16" s="38">
        <v>9.1</v>
      </c>
      <c r="N16" s="25">
        <v>0.188</v>
      </c>
      <c r="O16" s="25">
        <v>0.188</v>
      </c>
      <c r="P16" s="62">
        <v>104</v>
      </c>
      <c r="Q16" s="26">
        <v>2.31</v>
      </c>
      <c r="R16" s="62" t="s">
        <v>109</v>
      </c>
      <c r="S16" s="62">
        <v>14.9</v>
      </c>
      <c r="T16" s="26">
        <v>0</v>
      </c>
      <c r="U16" s="26">
        <v>14.95</v>
      </c>
      <c r="V16" s="62" t="s">
        <v>120</v>
      </c>
      <c r="W16" s="26">
        <v>1.89</v>
      </c>
      <c r="X16" s="26">
        <v>1.87</v>
      </c>
      <c r="Y16" s="26">
        <v>5.7</v>
      </c>
      <c r="Z16" s="26">
        <v>1.91</v>
      </c>
      <c r="AA16" s="26">
        <v>5.33</v>
      </c>
      <c r="AB16" s="26">
        <v>5</v>
      </c>
      <c r="AC16" s="26">
        <v>10.33</v>
      </c>
      <c r="AD16" s="26">
        <v>94.722222222222214</v>
      </c>
      <c r="AE16" s="26">
        <v>17.316017316017319</v>
      </c>
      <c r="AF16" s="26">
        <v>64.347826086956516</v>
      </c>
      <c r="AG16" s="26">
        <v>30.903010033444811</v>
      </c>
      <c r="AH16" s="26">
        <v>5.28</v>
      </c>
      <c r="AI16" s="27">
        <v>1</v>
      </c>
      <c r="AJ16" s="26" t="s">
        <v>25</v>
      </c>
    </row>
    <row r="17" spans="1:36">
      <c r="A17" s="12" t="s">
        <v>85</v>
      </c>
      <c r="B17" s="11" t="s">
        <v>84</v>
      </c>
      <c r="C17" s="11" t="s">
        <v>75</v>
      </c>
      <c r="D17" s="11" t="s">
        <v>36</v>
      </c>
      <c r="E17" s="13" t="s">
        <v>86</v>
      </c>
      <c r="F17" s="13" t="s">
        <v>94</v>
      </c>
      <c r="G17" s="14">
        <v>20181205</v>
      </c>
      <c r="H17" s="15" t="s">
        <v>52</v>
      </c>
      <c r="I17" s="16">
        <v>0.25</v>
      </c>
      <c r="J17" s="13" t="s">
        <v>96</v>
      </c>
      <c r="K17" s="17">
        <v>230.10870674696335</v>
      </c>
      <c r="L17" s="18"/>
      <c r="M17" s="19">
        <v>11.3</v>
      </c>
      <c r="N17" s="28">
        <v>0.28100000000000003</v>
      </c>
      <c r="O17" s="28">
        <v>9.4E-2</v>
      </c>
      <c r="P17" s="63">
        <v>162.6</v>
      </c>
      <c r="Q17" s="29">
        <v>3.87</v>
      </c>
      <c r="R17" s="63" t="s">
        <v>110</v>
      </c>
      <c r="S17" s="63">
        <v>23.1</v>
      </c>
      <c r="T17" s="29">
        <v>0</v>
      </c>
      <c r="U17" s="29">
        <v>23.25</v>
      </c>
      <c r="V17" s="63" t="s">
        <v>121</v>
      </c>
      <c r="W17" s="29">
        <v>1.6</v>
      </c>
      <c r="X17" s="29">
        <v>1.6</v>
      </c>
      <c r="Y17" s="29">
        <v>5.97</v>
      </c>
      <c r="Z17" s="29">
        <v>2.98</v>
      </c>
      <c r="AA17" s="29">
        <v>8.6999999999999993</v>
      </c>
      <c r="AB17" s="29">
        <v>7.5</v>
      </c>
      <c r="AC17" s="29">
        <v>16.2</v>
      </c>
      <c r="AD17" s="29">
        <v>96.221518987341767</v>
      </c>
      <c r="AE17" s="29">
        <v>22.997416020671839</v>
      </c>
      <c r="AF17" s="29">
        <v>62.580645161290327</v>
      </c>
      <c r="AG17" s="29">
        <v>30.322580645161295</v>
      </c>
      <c r="AH17" s="29">
        <v>3.58</v>
      </c>
      <c r="AI17" s="30">
        <v>1</v>
      </c>
      <c r="AJ17" s="29" t="s">
        <v>26</v>
      </c>
    </row>
    <row r="18" spans="1:36">
      <c r="A18" s="12" t="s">
        <v>88</v>
      </c>
      <c r="B18" s="11" t="s">
        <v>87</v>
      </c>
      <c r="C18" s="11" t="s">
        <v>75</v>
      </c>
      <c r="D18" s="11" t="s">
        <v>41</v>
      </c>
      <c r="E18" s="13" t="s">
        <v>86</v>
      </c>
      <c r="F18" s="13" t="s">
        <v>94</v>
      </c>
      <c r="G18" s="14">
        <v>20181205</v>
      </c>
      <c r="H18" s="15" t="s">
        <v>52</v>
      </c>
      <c r="I18" s="16">
        <v>0.25</v>
      </c>
      <c r="J18" s="13" t="s">
        <v>96</v>
      </c>
      <c r="K18" s="17">
        <v>237.71307543125445</v>
      </c>
      <c r="L18" s="18"/>
      <c r="M18" s="19">
        <v>10.3</v>
      </c>
      <c r="N18" s="28">
        <v>0.28100000000000003</v>
      </c>
      <c r="O18" s="28">
        <v>9.4E-2</v>
      </c>
      <c r="P18" s="63">
        <v>162.6</v>
      </c>
      <c r="Q18" s="29">
        <v>3.87</v>
      </c>
      <c r="R18" s="63" t="s">
        <v>110</v>
      </c>
      <c r="S18" s="63">
        <v>23.1</v>
      </c>
      <c r="T18" s="29">
        <v>0</v>
      </c>
      <c r="U18" s="29">
        <v>23.25</v>
      </c>
      <c r="V18" s="63" t="s">
        <v>121</v>
      </c>
      <c r="W18" s="29">
        <v>2.11</v>
      </c>
      <c r="X18" s="29">
        <v>2.1</v>
      </c>
      <c r="Y18" s="29">
        <v>6.53</v>
      </c>
      <c r="Z18" s="29">
        <v>2.97</v>
      </c>
      <c r="AA18" s="29">
        <v>9.07</v>
      </c>
      <c r="AB18" s="29">
        <v>7.1</v>
      </c>
      <c r="AC18" s="29">
        <v>16.170000000000002</v>
      </c>
      <c r="AD18" s="29">
        <v>96.066265060240966</v>
      </c>
      <c r="AE18" s="29">
        <v>23.255813953488371</v>
      </c>
      <c r="AF18" s="29">
        <v>60.989247311827953</v>
      </c>
      <c r="AG18" s="29">
        <v>30.451612903225801</v>
      </c>
      <c r="AH18" s="29">
        <v>2.4700000000000002</v>
      </c>
      <c r="AI18" s="30">
        <v>1</v>
      </c>
      <c r="AJ18" s="29" t="s">
        <v>26</v>
      </c>
    </row>
    <row r="19" spans="1:36">
      <c r="A19" s="12" t="s">
        <v>90</v>
      </c>
      <c r="B19" s="11" t="s">
        <v>89</v>
      </c>
      <c r="C19" s="11" t="s">
        <v>75</v>
      </c>
      <c r="D19" s="11" t="s">
        <v>42</v>
      </c>
      <c r="E19" s="13" t="s">
        <v>86</v>
      </c>
      <c r="F19" s="13" t="s">
        <v>94</v>
      </c>
      <c r="G19" s="14">
        <v>20181205</v>
      </c>
      <c r="H19" s="15" t="s">
        <v>52</v>
      </c>
      <c r="I19" s="16">
        <v>0.25</v>
      </c>
      <c r="J19" s="13" t="s">
        <v>96</v>
      </c>
      <c r="K19" s="17">
        <v>222.9126263141778</v>
      </c>
      <c r="L19" s="18"/>
      <c r="M19" s="19">
        <v>9.1</v>
      </c>
      <c r="N19" s="28">
        <v>0.28100000000000003</v>
      </c>
      <c r="O19" s="28">
        <v>9.4E-2</v>
      </c>
      <c r="P19" s="63">
        <v>162.6</v>
      </c>
      <c r="Q19" s="29">
        <v>3.92</v>
      </c>
      <c r="R19" s="63" t="s">
        <v>110</v>
      </c>
      <c r="S19" s="63">
        <v>23.1</v>
      </c>
      <c r="T19" s="29">
        <v>0</v>
      </c>
      <c r="U19" s="29">
        <v>22.8</v>
      </c>
      <c r="V19" s="63" t="s">
        <v>121</v>
      </c>
      <c r="W19" s="29">
        <v>1.77</v>
      </c>
      <c r="X19" s="29">
        <v>1.75</v>
      </c>
      <c r="Y19" s="29">
        <v>6.73</v>
      </c>
      <c r="Z19" s="29">
        <v>3.12</v>
      </c>
      <c r="AA19" s="29">
        <v>9.4</v>
      </c>
      <c r="AB19" s="29">
        <v>7.4</v>
      </c>
      <c r="AC19" s="29">
        <v>16.8</v>
      </c>
      <c r="AD19" s="29">
        <v>95.896341463414643</v>
      </c>
      <c r="AE19" s="29">
        <v>20.408163265306118</v>
      </c>
      <c r="AF19" s="29">
        <v>58.771929824561411</v>
      </c>
      <c r="AG19" s="29">
        <v>26.315789473684209</v>
      </c>
      <c r="AH19" s="29">
        <v>3.33</v>
      </c>
      <c r="AI19" s="30">
        <v>1</v>
      </c>
      <c r="AJ19" s="29" t="s">
        <v>26</v>
      </c>
    </row>
    <row r="20" spans="1:36">
      <c r="Y20">
        <f>(Y2/P2)*100</f>
        <v>2.4283632831471591</v>
      </c>
      <c r="AA20">
        <f>(AA2/S2)*100</f>
        <v>43.143812709030108</v>
      </c>
    </row>
    <row r="21" spans="1:36">
      <c r="P21" s="53"/>
      <c r="Q21" s="53"/>
      <c r="R21" s="53"/>
      <c r="Y21">
        <f t="shared" ref="Y21:Y37" si="3">(Y3/P3)*100</f>
        <v>2.8678970373967947</v>
      </c>
      <c r="AA21">
        <f t="shared" ref="AA21:AA41" si="4">(AA3/S3)*100</f>
        <v>44.81605351170569</v>
      </c>
    </row>
    <row r="22" spans="1:36">
      <c r="Q22" s="53"/>
      <c r="R22" s="53"/>
      <c r="Y22">
        <f t="shared" si="3"/>
        <v>2.6481301602719767</v>
      </c>
      <c r="AA22">
        <f t="shared" si="4"/>
        <v>43.979933110367895</v>
      </c>
    </row>
    <row r="23" spans="1:36">
      <c r="Q23" s="53"/>
      <c r="R23" s="53"/>
      <c r="Y23" t="e">
        <f t="shared" si="3"/>
        <v>#REF!</v>
      </c>
      <c r="AA23" t="e">
        <f t="shared" si="4"/>
        <v>#REF!</v>
      </c>
    </row>
    <row r="24" spans="1:36">
      <c r="Q24" s="53"/>
      <c r="R24" s="53"/>
      <c r="Y24" t="e">
        <f t="shared" si="3"/>
        <v>#REF!</v>
      </c>
      <c r="AA24" t="e">
        <f t="shared" si="4"/>
        <v>#REF!</v>
      </c>
    </row>
    <row r="25" spans="1:36">
      <c r="Q25" s="53"/>
      <c r="R25" s="53"/>
      <c r="Y25" t="e">
        <f t="shared" si="3"/>
        <v>#REF!</v>
      </c>
      <c r="AA25" t="e">
        <f t="shared" si="4"/>
        <v>#REF!</v>
      </c>
    </row>
    <row r="26" spans="1:36">
      <c r="Q26" s="53"/>
      <c r="R26" s="53"/>
      <c r="Y26">
        <f t="shared" si="3"/>
        <v>4.1307506053268765</v>
      </c>
      <c r="AA26">
        <f t="shared" si="4"/>
        <v>39.679487179487182</v>
      </c>
    </row>
    <row r="27" spans="1:36">
      <c r="Y27">
        <f t="shared" si="3"/>
        <v>2.8619854721549638</v>
      </c>
      <c r="AA27">
        <f t="shared" si="4"/>
        <v>33.205128205128204</v>
      </c>
    </row>
    <row r="28" spans="1:36">
      <c r="Y28">
        <f t="shared" si="3"/>
        <v>3.3075060532687655</v>
      </c>
      <c r="AA28">
        <f t="shared" si="4"/>
        <v>26.025641025641022</v>
      </c>
    </row>
    <row r="29" spans="1:36">
      <c r="Y29">
        <f t="shared" si="3"/>
        <v>3.4769975786924938</v>
      </c>
      <c r="AA29">
        <f>(AA11/S11)*100</f>
        <v>23.782051282051285</v>
      </c>
    </row>
    <row r="30" spans="1:36">
      <c r="Y30">
        <f t="shared" si="3"/>
        <v>3.0169491525423733</v>
      </c>
      <c r="AA30">
        <f t="shared" si="4"/>
        <v>27.820512820512821</v>
      </c>
    </row>
    <row r="31" spans="1:36">
      <c r="Y31">
        <f t="shared" si="3"/>
        <v>2.9782082324455206</v>
      </c>
      <c r="AA31">
        <f t="shared" si="4"/>
        <v>27.756410256410259</v>
      </c>
    </row>
    <row r="32" spans="1:36">
      <c r="Y32">
        <f t="shared" si="3"/>
        <v>5.0769230769230775</v>
      </c>
      <c r="AA32">
        <f t="shared" si="4"/>
        <v>35.973154362416111</v>
      </c>
    </row>
    <row r="33" spans="25:27">
      <c r="Y33">
        <f t="shared" si="3"/>
        <v>5.5769230769230766</v>
      </c>
      <c r="AA33">
        <f>(AA15/S15)*100</f>
        <v>34.36241610738255</v>
      </c>
    </row>
    <row r="34" spans="25:27">
      <c r="Y34">
        <f t="shared" si="3"/>
        <v>5.4807692307692308</v>
      </c>
      <c r="AA34">
        <f t="shared" si="4"/>
        <v>35.771812080536911</v>
      </c>
    </row>
    <row r="35" spans="25:27">
      <c r="Y35">
        <f t="shared" si="3"/>
        <v>3.6715867158671589</v>
      </c>
      <c r="AA35">
        <f t="shared" si="4"/>
        <v>37.662337662337656</v>
      </c>
    </row>
    <row r="36" spans="25:27">
      <c r="Y36">
        <f t="shared" si="3"/>
        <v>4.015990159901599</v>
      </c>
      <c r="AA36">
        <f t="shared" si="4"/>
        <v>39.264069264069263</v>
      </c>
    </row>
    <row r="37" spans="25:27">
      <c r="Y37">
        <f t="shared" si="3"/>
        <v>4.1389913899138993</v>
      </c>
      <c r="AA37">
        <f t="shared" si="4"/>
        <v>40.692640692640694</v>
      </c>
    </row>
  </sheetData>
  <conditionalFormatting sqref="A2:A13">
    <cfRule type="duplicateValues" dxfId="0" priority="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CF25-E4C2-0446-879C-D55CC84FCFB8}">
  <dimension ref="A1:AS58"/>
  <sheetViews>
    <sheetView topLeftCell="A19" workbookViewId="0">
      <selection activeCell="U36" sqref="U36"/>
    </sheetView>
  </sheetViews>
  <sheetFormatPr baseColWidth="10" defaultRowHeight="16"/>
  <cols>
    <col min="2" max="2" width="15.1640625" customWidth="1"/>
    <col min="4" max="4" width="11.1640625" customWidth="1"/>
    <col min="5" max="5" width="17.6640625" customWidth="1"/>
    <col min="7" max="7" width="17.5" customWidth="1"/>
    <col min="8" max="8" width="11.33203125" customWidth="1"/>
    <col min="9" max="9" width="11.5" customWidth="1"/>
    <col min="10" max="10" width="14.5" customWidth="1"/>
    <col min="19" max="19" width="18.6640625" customWidth="1"/>
    <col min="39" max="39" width="20.5" customWidth="1"/>
  </cols>
  <sheetData>
    <row r="1" spans="1:45">
      <c r="A1" s="97" t="s">
        <v>116</v>
      </c>
      <c r="B1" s="97" t="s">
        <v>122</v>
      </c>
      <c r="C1" s="97" t="s">
        <v>27</v>
      </c>
      <c r="D1" s="97" t="s">
        <v>28</v>
      </c>
      <c r="E1" s="97" t="s">
        <v>115</v>
      </c>
      <c r="F1" s="97" t="s">
        <v>97</v>
      </c>
      <c r="G1" s="97" t="s">
        <v>0</v>
      </c>
      <c r="H1" s="97" t="s">
        <v>123</v>
      </c>
      <c r="I1" s="97" t="s">
        <v>30</v>
      </c>
      <c r="J1" s="97" t="s">
        <v>124</v>
      </c>
      <c r="K1" s="97" t="s">
        <v>32</v>
      </c>
      <c r="L1" s="97" t="s">
        <v>33</v>
      </c>
      <c r="M1" s="97" t="s">
        <v>34</v>
      </c>
      <c r="N1" s="97" t="s">
        <v>1</v>
      </c>
      <c r="O1" s="97" t="s">
        <v>2</v>
      </c>
      <c r="P1" s="97" t="s">
        <v>3</v>
      </c>
      <c r="Q1" s="97" t="s">
        <v>4</v>
      </c>
      <c r="R1" s="97" t="s">
        <v>99</v>
      </c>
      <c r="S1" s="97" t="s">
        <v>98</v>
      </c>
      <c r="T1" s="97" t="s">
        <v>5</v>
      </c>
      <c r="U1" s="97" t="s">
        <v>6</v>
      </c>
      <c r="V1" s="97" t="s">
        <v>7</v>
      </c>
      <c r="W1" s="97" t="s">
        <v>8</v>
      </c>
      <c r="X1" s="97" t="s">
        <v>9</v>
      </c>
      <c r="Y1" s="97" t="s">
        <v>10</v>
      </c>
      <c r="Z1" s="97" t="s">
        <v>11</v>
      </c>
      <c r="AA1" s="97" t="s">
        <v>12</v>
      </c>
      <c r="AB1" s="97" t="s">
        <v>13</v>
      </c>
      <c r="AC1" s="97" t="s">
        <v>14</v>
      </c>
      <c r="AD1" s="97" t="s">
        <v>125</v>
      </c>
      <c r="AE1" s="97" t="s">
        <v>126</v>
      </c>
      <c r="AF1" s="97" t="s">
        <v>127</v>
      </c>
      <c r="AG1" s="97" t="s">
        <v>128</v>
      </c>
      <c r="AH1" s="97" t="s">
        <v>19</v>
      </c>
      <c r="AI1" s="97" t="s">
        <v>20</v>
      </c>
      <c r="AJ1" s="97" t="s">
        <v>21</v>
      </c>
      <c r="AK1" s="97" t="s">
        <v>129</v>
      </c>
      <c r="AL1" s="97" t="s">
        <v>130</v>
      </c>
    </row>
    <row r="2" spans="1:4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N2" s="97" t="s">
        <v>131</v>
      </c>
      <c r="AO2" s="97" t="s">
        <v>132</v>
      </c>
      <c r="AP2" s="97" t="s">
        <v>133</v>
      </c>
      <c r="AQ2" s="97" t="s">
        <v>134</v>
      </c>
      <c r="AR2" s="97" t="s">
        <v>135</v>
      </c>
      <c r="AS2" s="97" t="s">
        <v>136</v>
      </c>
    </row>
    <row r="3" spans="1:45">
      <c r="A3" s="97">
        <v>1</v>
      </c>
      <c r="B3" s="98" t="s">
        <v>54</v>
      </c>
      <c r="C3" s="98" t="s">
        <v>53</v>
      </c>
      <c r="D3" s="98" t="s">
        <v>35</v>
      </c>
      <c r="E3" s="98" t="s">
        <v>36</v>
      </c>
      <c r="F3" s="98" t="s">
        <v>55</v>
      </c>
      <c r="G3" s="98" t="s">
        <v>92</v>
      </c>
      <c r="H3" s="98">
        <v>20180923</v>
      </c>
      <c r="I3" s="98" t="s">
        <v>52</v>
      </c>
      <c r="J3" s="98">
        <v>0.5</v>
      </c>
      <c r="K3" s="99">
        <v>3.3374999999999999</v>
      </c>
      <c r="L3" s="98">
        <v>240</v>
      </c>
      <c r="M3" s="100" t="s">
        <v>137</v>
      </c>
      <c r="N3" s="98">
        <v>9.1668950000000002</v>
      </c>
      <c r="O3" s="98" t="s">
        <v>138</v>
      </c>
      <c r="P3" s="98" t="s">
        <v>138</v>
      </c>
      <c r="Q3" s="98" t="s">
        <v>102</v>
      </c>
      <c r="R3" s="101">
        <v>2.72</v>
      </c>
      <c r="S3" s="98" t="s">
        <v>108</v>
      </c>
      <c r="T3" s="98" t="s">
        <v>113</v>
      </c>
      <c r="U3" s="98" t="s">
        <v>139</v>
      </c>
      <c r="V3" s="101">
        <v>16.77</v>
      </c>
      <c r="W3" s="98" t="s">
        <v>119</v>
      </c>
      <c r="X3" s="101">
        <v>2.84</v>
      </c>
      <c r="Y3" s="101">
        <v>2.7</v>
      </c>
      <c r="Z3" s="101">
        <v>8.5299999999999994</v>
      </c>
      <c r="AA3" s="101">
        <v>2.63</v>
      </c>
      <c r="AB3" s="101">
        <v>6.19</v>
      </c>
      <c r="AC3" s="101">
        <v>5.7</v>
      </c>
      <c r="AD3" s="101">
        <v>11.89</v>
      </c>
      <c r="AE3" s="101">
        <v>95.389189814814813</v>
      </c>
      <c r="AF3" s="101">
        <v>3.3088310185185184</v>
      </c>
      <c r="AG3" s="101">
        <v>63.088854166666664</v>
      </c>
      <c r="AH3" s="101">
        <v>29.099583333333332</v>
      </c>
      <c r="AI3" s="101">
        <v>1.33</v>
      </c>
      <c r="AJ3" s="102">
        <v>1</v>
      </c>
      <c r="AK3" s="98" t="s">
        <v>24</v>
      </c>
      <c r="AL3" s="98">
        <v>37906</v>
      </c>
      <c r="AM3" s="98">
        <v>37906</v>
      </c>
      <c r="AN3" s="98">
        <v>188</v>
      </c>
      <c r="AO3" s="98">
        <v>3.3198460000000001</v>
      </c>
      <c r="AP3" s="98">
        <v>0.93500170000000005</v>
      </c>
      <c r="AQ3" s="98">
        <v>15.38503</v>
      </c>
      <c r="AR3" s="98">
        <v>225.05</v>
      </c>
      <c r="AS3" s="98">
        <v>231.5411</v>
      </c>
    </row>
    <row r="4" spans="1:45">
      <c r="A4" s="97">
        <v>2</v>
      </c>
      <c r="B4" s="98" t="s">
        <v>47</v>
      </c>
      <c r="C4" s="98" t="s">
        <v>46</v>
      </c>
      <c r="D4" s="98" t="s">
        <v>35</v>
      </c>
      <c r="E4" s="98" t="s">
        <v>48</v>
      </c>
      <c r="F4" s="98" t="s">
        <v>37</v>
      </c>
      <c r="G4" s="98" t="s">
        <v>37</v>
      </c>
      <c r="H4" s="98">
        <v>20180809</v>
      </c>
      <c r="I4" s="98" t="s">
        <v>39</v>
      </c>
      <c r="J4" s="98" t="s">
        <v>40</v>
      </c>
      <c r="K4" s="99">
        <v>3.3374999999999999</v>
      </c>
      <c r="L4" s="98">
        <v>430</v>
      </c>
      <c r="M4" s="100" t="s">
        <v>137</v>
      </c>
      <c r="N4" s="98">
        <v>21.705718000000001</v>
      </c>
      <c r="O4" s="98" t="s">
        <v>140</v>
      </c>
      <c r="P4" s="98" t="s">
        <v>141</v>
      </c>
      <c r="Q4" s="98" t="s">
        <v>100</v>
      </c>
      <c r="R4" s="101">
        <v>5.56</v>
      </c>
      <c r="S4" s="98" t="s">
        <v>106</v>
      </c>
      <c r="T4" s="98" t="s">
        <v>111</v>
      </c>
      <c r="U4" s="98" t="s">
        <v>139</v>
      </c>
      <c r="V4" s="101">
        <v>30.9</v>
      </c>
      <c r="W4" s="98" t="s">
        <v>117</v>
      </c>
      <c r="X4" s="101">
        <v>4.5999999999999996</v>
      </c>
      <c r="Y4" s="101">
        <v>4.5999999999999996</v>
      </c>
      <c r="Z4" s="101">
        <v>11.81</v>
      </c>
      <c r="AA4" s="101">
        <v>7.65</v>
      </c>
      <c r="AB4" s="101">
        <v>13.4</v>
      </c>
      <c r="AC4" s="101">
        <v>7.51</v>
      </c>
      <c r="AD4" s="101">
        <v>20.91</v>
      </c>
      <c r="AE4" s="101">
        <v>97.047499999999999</v>
      </c>
      <c r="AF4" s="100" t="s">
        <v>137</v>
      </c>
      <c r="AG4" s="101">
        <v>56.634305555555557</v>
      </c>
      <c r="AH4" s="101">
        <v>32.330104166666665</v>
      </c>
      <c r="AI4" s="101">
        <v>4.32</v>
      </c>
      <c r="AJ4" s="102">
        <v>1</v>
      </c>
      <c r="AK4" s="98" t="s">
        <v>22</v>
      </c>
      <c r="AL4" s="98">
        <v>42357</v>
      </c>
      <c r="AM4" s="98">
        <v>40000</v>
      </c>
      <c r="AN4" s="98">
        <v>157</v>
      </c>
      <c r="AO4" s="98">
        <v>3.32544</v>
      </c>
      <c r="AP4" s="98">
        <v>0.94237000000000004</v>
      </c>
      <c r="AQ4" s="98">
        <v>17.352070000000001</v>
      </c>
      <c r="AR4" s="98">
        <v>199.27269999999999</v>
      </c>
      <c r="AS4" s="98">
        <v>191.45660000000001</v>
      </c>
    </row>
    <row r="5" spans="1:45">
      <c r="A5" s="97">
        <v>3</v>
      </c>
      <c r="B5" s="98" t="s">
        <v>58</v>
      </c>
      <c r="C5" s="98" t="s">
        <v>57</v>
      </c>
      <c r="D5" s="98" t="s">
        <v>35</v>
      </c>
      <c r="E5" s="98" t="s">
        <v>41</v>
      </c>
      <c r="F5" s="98" t="s">
        <v>55</v>
      </c>
      <c r="G5" s="98" t="s">
        <v>92</v>
      </c>
      <c r="H5" s="98">
        <v>20180923</v>
      </c>
      <c r="I5" s="98" t="s">
        <v>52</v>
      </c>
      <c r="J5" s="98">
        <v>0.5</v>
      </c>
      <c r="K5" s="99">
        <v>3.3374999999999999</v>
      </c>
      <c r="L5" s="98">
        <v>146</v>
      </c>
      <c r="M5" s="100" t="s">
        <v>137</v>
      </c>
      <c r="N5" s="98">
        <v>15.155979</v>
      </c>
      <c r="O5" s="98" t="s">
        <v>138</v>
      </c>
      <c r="P5" s="98" t="s">
        <v>138</v>
      </c>
      <c r="Q5" s="98" t="s">
        <v>102</v>
      </c>
      <c r="R5" s="101">
        <v>2.76</v>
      </c>
      <c r="S5" s="98" t="s">
        <v>108</v>
      </c>
      <c r="T5" s="98" t="s">
        <v>113</v>
      </c>
      <c r="U5" s="98" t="s">
        <v>139</v>
      </c>
      <c r="V5" s="101">
        <v>15.8</v>
      </c>
      <c r="W5" s="98" t="s">
        <v>119</v>
      </c>
      <c r="X5" s="101">
        <v>2.77</v>
      </c>
      <c r="Y5" s="101">
        <v>2.52</v>
      </c>
      <c r="Z5" s="101">
        <v>5.91</v>
      </c>
      <c r="AA5" s="101">
        <v>3.2</v>
      </c>
      <c r="AB5" s="101">
        <v>5.18</v>
      </c>
      <c r="AC5" s="101">
        <v>4.8</v>
      </c>
      <c r="AD5" s="101">
        <v>9.98</v>
      </c>
      <c r="AE5" s="101">
        <v>97.263888888888886</v>
      </c>
      <c r="AF5" s="100" t="s">
        <v>137</v>
      </c>
      <c r="AG5" s="101">
        <v>67.215196759259257</v>
      </c>
      <c r="AH5" s="101">
        <v>36.835451388888892</v>
      </c>
      <c r="AI5" s="101">
        <v>2.0499999999999998</v>
      </c>
      <c r="AJ5" s="102">
        <v>1</v>
      </c>
      <c r="AK5" s="98" t="s">
        <v>24</v>
      </c>
      <c r="AL5" s="98">
        <v>45343</v>
      </c>
      <c r="AM5" s="98">
        <v>40000</v>
      </c>
      <c r="AN5" s="98">
        <v>199</v>
      </c>
      <c r="AO5" s="98">
        <v>3.2858800000000001</v>
      </c>
      <c r="AP5" s="98">
        <v>0.93180649999999998</v>
      </c>
      <c r="AQ5" s="98">
        <v>14.664160000000001</v>
      </c>
      <c r="AR5" s="98">
        <v>305.25</v>
      </c>
      <c r="AS5" s="98">
        <v>264.48090000000002</v>
      </c>
    </row>
    <row r="6" spans="1:45">
      <c r="A6" s="97">
        <v>4</v>
      </c>
      <c r="B6" s="98" t="s">
        <v>62</v>
      </c>
      <c r="C6" s="98" t="s">
        <v>61</v>
      </c>
      <c r="D6" s="98" t="s">
        <v>35</v>
      </c>
      <c r="E6" s="98" t="s">
        <v>36</v>
      </c>
      <c r="F6" s="98" t="s">
        <v>55</v>
      </c>
      <c r="G6" s="98" t="s">
        <v>91</v>
      </c>
      <c r="H6" s="98">
        <v>20180829</v>
      </c>
      <c r="I6" s="98" t="s">
        <v>52</v>
      </c>
      <c r="J6" s="98">
        <v>0.25</v>
      </c>
      <c r="K6" s="99">
        <v>3.3374999999999999</v>
      </c>
      <c r="L6" s="98">
        <v>392</v>
      </c>
      <c r="M6" s="100" t="s">
        <v>137</v>
      </c>
      <c r="N6" s="98">
        <v>16.114004000000001</v>
      </c>
      <c r="O6" s="98" t="s">
        <v>142</v>
      </c>
      <c r="P6" s="98" t="s">
        <v>143</v>
      </c>
      <c r="Q6" s="98" t="s">
        <v>101</v>
      </c>
      <c r="R6" s="100" t="s">
        <v>137</v>
      </c>
      <c r="S6" s="98" t="s">
        <v>107</v>
      </c>
      <c r="T6" s="98" t="s">
        <v>112</v>
      </c>
      <c r="U6" s="98" t="s">
        <v>139</v>
      </c>
      <c r="V6" s="100" t="s">
        <v>137</v>
      </c>
      <c r="W6" s="98" t="s">
        <v>118</v>
      </c>
      <c r="X6" s="100" t="s">
        <v>137</v>
      </c>
      <c r="Y6" s="100" t="s">
        <v>137</v>
      </c>
      <c r="Z6" s="100" t="s">
        <v>137</v>
      </c>
      <c r="AA6" s="100" t="s">
        <v>137</v>
      </c>
      <c r="AB6" s="100" t="s">
        <v>137</v>
      </c>
      <c r="AC6" s="98" t="s">
        <v>141</v>
      </c>
      <c r="AD6" s="100" t="s">
        <v>137</v>
      </c>
      <c r="AE6" s="100" t="s">
        <v>137</v>
      </c>
      <c r="AF6" s="100" t="s">
        <v>137</v>
      </c>
      <c r="AG6" s="100" t="s">
        <v>137</v>
      </c>
      <c r="AH6" s="100" t="s">
        <v>137</v>
      </c>
      <c r="AI6" s="100" t="s">
        <v>137</v>
      </c>
      <c r="AJ6" s="102">
        <v>1</v>
      </c>
      <c r="AK6" s="98" t="s">
        <v>23</v>
      </c>
      <c r="AL6" s="98">
        <v>47664</v>
      </c>
      <c r="AM6" s="98">
        <v>40000</v>
      </c>
      <c r="AN6" s="98">
        <v>182</v>
      </c>
      <c r="AO6" s="98">
        <v>3.4168349999999998</v>
      </c>
      <c r="AP6" s="98">
        <v>0.93683419999999995</v>
      </c>
      <c r="AQ6" s="98">
        <v>15.831340000000001</v>
      </c>
      <c r="AR6" s="98">
        <v>213</v>
      </c>
      <c r="AS6" s="98">
        <v>212.06950000000001</v>
      </c>
    </row>
    <row r="7" spans="1:45">
      <c r="A7" s="97">
        <v>5</v>
      </c>
      <c r="B7" s="98" t="s">
        <v>50</v>
      </c>
      <c r="C7" s="98" t="s">
        <v>49</v>
      </c>
      <c r="D7" s="98" t="s">
        <v>35</v>
      </c>
      <c r="E7" s="98" t="s">
        <v>51</v>
      </c>
      <c r="F7" s="98" t="s">
        <v>37</v>
      </c>
      <c r="G7" s="98" t="s">
        <v>37</v>
      </c>
      <c r="H7" s="98">
        <v>20180809</v>
      </c>
      <c r="I7" s="98" t="s">
        <v>39</v>
      </c>
      <c r="J7" s="98" t="s">
        <v>40</v>
      </c>
      <c r="K7" s="99">
        <v>3.3374999999999999</v>
      </c>
      <c r="L7" s="98">
        <v>396</v>
      </c>
      <c r="M7" s="100" t="s">
        <v>137</v>
      </c>
      <c r="N7" s="98">
        <v>20.303508000000001</v>
      </c>
      <c r="O7" s="98" t="s">
        <v>140</v>
      </c>
      <c r="P7" s="98" t="s">
        <v>141</v>
      </c>
      <c r="Q7" s="98" t="s">
        <v>100</v>
      </c>
      <c r="R7" s="101">
        <v>5.27</v>
      </c>
      <c r="S7" s="98" t="s">
        <v>106</v>
      </c>
      <c r="T7" s="98" t="s">
        <v>111</v>
      </c>
      <c r="U7" s="98" t="s">
        <v>139</v>
      </c>
      <c r="V7" s="101">
        <v>30.21</v>
      </c>
      <c r="W7" s="98" t="s">
        <v>117</v>
      </c>
      <c r="X7" s="101">
        <v>4.5999999999999996</v>
      </c>
      <c r="Y7" s="101">
        <v>4.5999999999999996</v>
      </c>
      <c r="Z7" s="101">
        <v>10.904999999999999</v>
      </c>
      <c r="AA7" s="101">
        <v>6.4050000000000002</v>
      </c>
      <c r="AB7" s="101">
        <v>13.15</v>
      </c>
      <c r="AC7" s="101">
        <v>7.5750000000000002</v>
      </c>
      <c r="AD7" s="101">
        <v>20.725000000000001</v>
      </c>
      <c r="AE7" s="101">
        <v>97.283055555555549</v>
      </c>
      <c r="AF7" s="100" t="s">
        <v>137</v>
      </c>
      <c r="AG7" s="101">
        <v>56.467569444444443</v>
      </c>
      <c r="AH7" s="101">
        <v>31.375081018518518</v>
      </c>
      <c r="AI7" s="101">
        <v>4.34</v>
      </c>
      <c r="AJ7" s="102">
        <v>1</v>
      </c>
      <c r="AK7" s="98" t="s">
        <v>22</v>
      </c>
      <c r="AL7" s="98">
        <v>49921</v>
      </c>
      <c r="AM7" s="98">
        <v>40000</v>
      </c>
      <c r="AN7" s="98">
        <v>178</v>
      </c>
      <c r="AO7" s="98">
        <v>3.3276509999999999</v>
      </c>
      <c r="AP7" s="98">
        <v>0.94305530000000004</v>
      </c>
      <c r="AQ7" s="98">
        <v>17.5609</v>
      </c>
      <c r="AR7" s="98">
        <v>233.64709999999999</v>
      </c>
      <c r="AS7" s="98">
        <v>232.5624</v>
      </c>
    </row>
    <row r="8" spans="1:45">
      <c r="A8" s="97">
        <v>6</v>
      </c>
      <c r="B8" s="98" t="s">
        <v>44</v>
      </c>
      <c r="C8" s="98" t="s">
        <v>43</v>
      </c>
      <c r="D8" s="98" t="s">
        <v>35</v>
      </c>
      <c r="E8" s="98" t="s">
        <v>45</v>
      </c>
      <c r="F8" s="98" t="s">
        <v>37</v>
      </c>
      <c r="G8" s="98" t="s">
        <v>37</v>
      </c>
      <c r="H8" s="98">
        <v>20180809</v>
      </c>
      <c r="I8" s="98" t="s">
        <v>39</v>
      </c>
      <c r="J8" s="98" t="s">
        <v>40</v>
      </c>
      <c r="K8" s="99">
        <v>3.3374999999999999</v>
      </c>
      <c r="L8" s="98">
        <v>538</v>
      </c>
      <c r="M8" s="100" t="s">
        <v>137</v>
      </c>
      <c r="N8" s="98">
        <v>24.747648000000002</v>
      </c>
      <c r="O8" s="98" t="s">
        <v>140</v>
      </c>
      <c r="P8" s="98" t="s">
        <v>141</v>
      </c>
      <c r="Q8" s="98" t="s">
        <v>100</v>
      </c>
      <c r="R8" s="101">
        <v>4.9800000000000004</v>
      </c>
      <c r="S8" s="98" t="s">
        <v>106</v>
      </c>
      <c r="T8" s="98" t="s">
        <v>111</v>
      </c>
      <c r="U8" s="98" t="s">
        <v>139</v>
      </c>
      <c r="V8" s="101">
        <v>29.52</v>
      </c>
      <c r="W8" s="98" t="s">
        <v>117</v>
      </c>
      <c r="X8" s="101">
        <v>4.5999999999999996</v>
      </c>
      <c r="Y8" s="101">
        <v>4.5999999999999996</v>
      </c>
      <c r="Z8" s="101">
        <v>10</v>
      </c>
      <c r="AA8" s="101">
        <v>5.16</v>
      </c>
      <c r="AB8" s="101">
        <v>12.9</v>
      </c>
      <c r="AC8" s="101">
        <v>7.64</v>
      </c>
      <c r="AD8" s="101">
        <v>20.54</v>
      </c>
      <c r="AE8" s="101">
        <v>97.518611111111113</v>
      </c>
      <c r="AF8" s="100" t="s">
        <v>137</v>
      </c>
      <c r="AG8" s="101">
        <v>56.300821759259257</v>
      </c>
      <c r="AH8" s="101">
        <v>30.420057870370371</v>
      </c>
      <c r="AI8" s="101">
        <v>4.3600000000000003</v>
      </c>
      <c r="AJ8" s="102">
        <v>1</v>
      </c>
      <c r="AK8" s="98" t="s">
        <v>22</v>
      </c>
      <c r="AL8" s="98">
        <v>52784</v>
      </c>
      <c r="AM8" s="98">
        <v>40000</v>
      </c>
      <c r="AN8" s="98">
        <v>155</v>
      </c>
      <c r="AO8" s="98">
        <v>3.2897280000000002</v>
      </c>
      <c r="AP8" s="98">
        <v>0.94115260000000001</v>
      </c>
      <c r="AQ8" s="98">
        <v>16.993099999999998</v>
      </c>
      <c r="AR8" s="98">
        <v>195.07140000000001</v>
      </c>
      <c r="AS8" s="98">
        <v>198.15969999999999</v>
      </c>
    </row>
    <row r="9" spans="1:45">
      <c r="A9" s="97">
        <v>7</v>
      </c>
      <c r="B9" s="98" t="s">
        <v>81</v>
      </c>
      <c r="C9" s="98" t="s">
        <v>80</v>
      </c>
      <c r="D9" s="98" t="s">
        <v>75</v>
      </c>
      <c r="E9" s="98" t="s">
        <v>41</v>
      </c>
      <c r="F9" s="98" t="s">
        <v>78</v>
      </c>
      <c r="G9" s="98" t="s">
        <v>93</v>
      </c>
      <c r="H9" s="98">
        <v>20181118</v>
      </c>
      <c r="I9" s="98" t="s">
        <v>52</v>
      </c>
      <c r="J9" s="98">
        <v>0.5</v>
      </c>
      <c r="K9" s="99">
        <v>1.6708333333333334</v>
      </c>
      <c r="L9" s="98">
        <v>79.054810000000003</v>
      </c>
      <c r="M9" s="100" t="s">
        <v>137</v>
      </c>
      <c r="N9" s="98">
        <v>7.26</v>
      </c>
      <c r="O9" s="98" t="s">
        <v>138</v>
      </c>
      <c r="P9" s="98" t="s">
        <v>138</v>
      </c>
      <c r="Q9" s="98" t="s">
        <v>103</v>
      </c>
      <c r="R9" s="101">
        <v>2.31</v>
      </c>
      <c r="S9" s="98" t="s">
        <v>109</v>
      </c>
      <c r="T9" s="98" t="s">
        <v>114</v>
      </c>
      <c r="U9" s="98" t="s">
        <v>139</v>
      </c>
      <c r="V9" s="101">
        <v>14.94</v>
      </c>
      <c r="W9" s="98" t="s">
        <v>120</v>
      </c>
      <c r="X9" s="101">
        <v>2.0699999999999998</v>
      </c>
      <c r="Y9" s="101">
        <v>2.04</v>
      </c>
      <c r="Z9" s="101">
        <v>5.8</v>
      </c>
      <c r="AA9" s="101">
        <v>1.8599999999999999</v>
      </c>
      <c r="AB9" s="101">
        <v>5.12</v>
      </c>
      <c r="AC9" s="101">
        <v>4.9000000000000004</v>
      </c>
      <c r="AD9" s="101">
        <v>10.02</v>
      </c>
      <c r="AE9" s="101">
        <v>94.2</v>
      </c>
      <c r="AF9" s="101">
        <v>19.480520833333333</v>
      </c>
      <c r="AG9" s="101">
        <v>65.729594907407403</v>
      </c>
      <c r="AH9" s="101">
        <v>32.931736111111114</v>
      </c>
      <c r="AI9" s="101">
        <v>5.49</v>
      </c>
      <c r="AJ9" s="102">
        <v>1</v>
      </c>
      <c r="AK9" s="98" t="s">
        <v>25</v>
      </c>
      <c r="AL9" s="98">
        <v>53488</v>
      </c>
      <c r="AM9" s="98">
        <v>40000</v>
      </c>
      <c r="AN9" s="98">
        <v>346</v>
      </c>
      <c r="AO9" s="98">
        <v>3.42923</v>
      </c>
      <c r="AP9" s="98">
        <v>0.92443129999999996</v>
      </c>
      <c r="AQ9" s="98">
        <v>13.232989999999999</v>
      </c>
      <c r="AR9" s="98">
        <v>481.13040000000001</v>
      </c>
      <c r="AS9" s="98">
        <v>488.20710000000003</v>
      </c>
    </row>
    <row r="10" spans="1:45">
      <c r="A10" s="97">
        <v>8</v>
      </c>
      <c r="B10" s="98" t="s">
        <v>67</v>
      </c>
      <c r="C10" s="98" t="s">
        <v>66</v>
      </c>
      <c r="D10" s="98" t="s">
        <v>35</v>
      </c>
      <c r="E10" s="98" t="s">
        <v>42</v>
      </c>
      <c r="F10" s="98" t="s">
        <v>55</v>
      </c>
      <c r="G10" s="98" t="s">
        <v>91</v>
      </c>
      <c r="H10" s="98">
        <v>20180829</v>
      </c>
      <c r="I10" s="98" t="s">
        <v>52</v>
      </c>
      <c r="J10" s="98">
        <v>0.25</v>
      </c>
      <c r="K10" s="99">
        <v>3.3374999999999999</v>
      </c>
      <c r="L10" s="98">
        <v>296</v>
      </c>
      <c r="M10" s="100" t="s">
        <v>137</v>
      </c>
      <c r="N10" s="98">
        <v>14.472001000000001</v>
      </c>
      <c r="O10" s="98" t="s">
        <v>142</v>
      </c>
      <c r="P10" s="98" t="s">
        <v>143</v>
      </c>
      <c r="Q10" s="98" t="s">
        <v>101</v>
      </c>
      <c r="R10" s="100" t="s">
        <v>137</v>
      </c>
      <c r="S10" s="98" t="s">
        <v>107</v>
      </c>
      <c r="T10" s="98" t="s">
        <v>112</v>
      </c>
      <c r="U10" s="98" t="s">
        <v>139</v>
      </c>
      <c r="V10" s="100" t="s">
        <v>137</v>
      </c>
      <c r="W10" s="98" t="s">
        <v>118</v>
      </c>
      <c r="X10" s="100" t="s">
        <v>137</v>
      </c>
      <c r="Y10" s="100" t="s">
        <v>137</v>
      </c>
      <c r="Z10" s="100" t="s">
        <v>137</v>
      </c>
      <c r="AA10" s="100" t="s">
        <v>137</v>
      </c>
      <c r="AB10" s="100" t="s">
        <v>137</v>
      </c>
      <c r="AC10" s="98" t="s">
        <v>141</v>
      </c>
      <c r="AD10" s="100" t="s">
        <v>137</v>
      </c>
      <c r="AE10" s="100" t="s">
        <v>137</v>
      </c>
      <c r="AF10" s="100" t="s">
        <v>137</v>
      </c>
      <c r="AG10" s="100" t="s">
        <v>137</v>
      </c>
      <c r="AH10" s="100" t="s">
        <v>137</v>
      </c>
      <c r="AI10" s="100" t="s">
        <v>137</v>
      </c>
      <c r="AJ10" s="102">
        <v>1</v>
      </c>
      <c r="AK10" s="98" t="s">
        <v>23</v>
      </c>
      <c r="AL10" s="98">
        <v>55007</v>
      </c>
      <c r="AM10" s="98">
        <v>40000</v>
      </c>
      <c r="AN10" s="98">
        <v>190</v>
      </c>
      <c r="AO10" s="98">
        <v>3.4217399999999998</v>
      </c>
      <c r="AP10" s="98">
        <v>0.94063609999999998</v>
      </c>
      <c r="AQ10" s="98">
        <v>16.84526</v>
      </c>
      <c r="AR10" s="98">
        <v>225</v>
      </c>
      <c r="AS10" s="98">
        <v>223.61619999999999</v>
      </c>
    </row>
    <row r="11" spans="1:45">
      <c r="A11" s="97">
        <v>9</v>
      </c>
      <c r="B11" s="98" t="s">
        <v>83</v>
      </c>
      <c r="C11" s="98" t="s">
        <v>82</v>
      </c>
      <c r="D11" s="98" t="s">
        <v>75</v>
      </c>
      <c r="E11" s="98" t="s">
        <v>42</v>
      </c>
      <c r="F11" s="98" t="s">
        <v>78</v>
      </c>
      <c r="G11" s="98" t="s">
        <v>93</v>
      </c>
      <c r="H11" s="98">
        <v>20181118</v>
      </c>
      <c r="I11" s="98" t="s">
        <v>52</v>
      </c>
      <c r="J11" s="98">
        <v>0.5</v>
      </c>
      <c r="K11" s="99">
        <v>1.6708333333333334</v>
      </c>
      <c r="L11" s="98">
        <v>85.140860000000004</v>
      </c>
      <c r="M11" s="100" t="s">
        <v>137</v>
      </c>
      <c r="N11" s="98">
        <v>9.1</v>
      </c>
      <c r="O11" s="98" t="s">
        <v>138</v>
      </c>
      <c r="P11" s="98" t="s">
        <v>138</v>
      </c>
      <c r="Q11" s="98" t="s">
        <v>103</v>
      </c>
      <c r="R11" s="101">
        <v>2.31</v>
      </c>
      <c r="S11" s="98" t="s">
        <v>109</v>
      </c>
      <c r="T11" s="98" t="s">
        <v>114</v>
      </c>
      <c r="U11" s="98" t="s">
        <v>139</v>
      </c>
      <c r="V11" s="101">
        <v>14.95</v>
      </c>
      <c r="W11" s="98" t="s">
        <v>120</v>
      </c>
      <c r="X11" s="101">
        <v>1.8900000000000001</v>
      </c>
      <c r="Y11" s="101">
        <v>1.87</v>
      </c>
      <c r="Z11" s="101">
        <v>5.7</v>
      </c>
      <c r="AA11" s="101">
        <v>1.9100000000000001</v>
      </c>
      <c r="AB11" s="101">
        <v>5.33</v>
      </c>
      <c r="AC11" s="101">
        <v>5</v>
      </c>
      <c r="AD11" s="101">
        <v>10.33</v>
      </c>
      <c r="AE11" s="101">
        <v>94.722222222222229</v>
      </c>
      <c r="AF11" s="101">
        <v>17.316018518518518</v>
      </c>
      <c r="AG11" s="101">
        <v>64.347835648148148</v>
      </c>
      <c r="AH11" s="101">
        <v>30.903020833333333</v>
      </c>
      <c r="AI11" s="101">
        <v>5.28</v>
      </c>
      <c r="AJ11" s="102">
        <v>1</v>
      </c>
      <c r="AK11" s="98" t="s">
        <v>25</v>
      </c>
      <c r="AL11" s="98">
        <v>58091</v>
      </c>
      <c r="AM11" s="98">
        <v>40000</v>
      </c>
      <c r="AN11" s="98">
        <v>263</v>
      </c>
      <c r="AO11" s="98">
        <v>3.4444219999999999</v>
      </c>
      <c r="AP11" s="98">
        <v>0.92724379999999995</v>
      </c>
      <c r="AQ11" s="98">
        <v>13.744540000000001</v>
      </c>
      <c r="AR11" s="98">
        <v>330.34480000000002</v>
      </c>
      <c r="AS11" s="98">
        <v>325.1259</v>
      </c>
    </row>
    <row r="12" spans="1:45">
      <c r="A12" s="97">
        <v>10</v>
      </c>
      <c r="B12" s="98" t="s">
        <v>88</v>
      </c>
      <c r="C12" s="98" t="s">
        <v>87</v>
      </c>
      <c r="D12" s="98" t="s">
        <v>75</v>
      </c>
      <c r="E12" s="98" t="s">
        <v>41</v>
      </c>
      <c r="F12" s="98" t="s">
        <v>86</v>
      </c>
      <c r="G12" s="98" t="s">
        <v>94</v>
      </c>
      <c r="H12" s="98">
        <v>20181205</v>
      </c>
      <c r="I12" s="98" t="s">
        <v>52</v>
      </c>
      <c r="J12" s="98">
        <v>0.25</v>
      </c>
      <c r="K12" s="99">
        <v>1.6708333333333334</v>
      </c>
      <c r="L12" s="98">
        <v>237.71307999999999</v>
      </c>
      <c r="M12" s="100" t="s">
        <v>137</v>
      </c>
      <c r="N12" s="98">
        <v>10.3</v>
      </c>
      <c r="O12" s="98" t="s">
        <v>142</v>
      </c>
      <c r="P12" s="98" t="s">
        <v>143</v>
      </c>
      <c r="Q12" s="98" t="s">
        <v>104</v>
      </c>
      <c r="R12" s="101">
        <v>3.87</v>
      </c>
      <c r="S12" s="98" t="s">
        <v>110</v>
      </c>
      <c r="T12" s="98" t="s">
        <v>105</v>
      </c>
      <c r="U12" s="98" t="s">
        <v>139</v>
      </c>
      <c r="V12" s="101">
        <v>23.25</v>
      </c>
      <c r="W12" s="98" t="s">
        <v>121</v>
      </c>
      <c r="X12" s="101">
        <v>2.11</v>
      </c>
      <c r="Y12" s="101">
        <v>2.1</v>
      </c>
      <c r="Z12" s="101">
        <v>6.53</v>
      </c>
      <c r="AA12" s="101">
        <v>2.97</v>
      </c>
      <c r="AB12" s="101">
        <v>9.07</v>
      </c>
      <c r="AC12" s="101">
        <v>7.1</v>
      </c>
      <c r="AD12" s="101">
        <v>16.170000000000002</v>
      </c>
      <c r="AE12" s="101">
        <v>96.066273148148142</v>
      </c>
      <c r="AF12" s="101">
        <v>23.255821759259259</v>
      </c>
      <c r="AG12" s="100" t="s">
        <v>137</v>
      </c>
      <c r="AH12" s="101">
        <v>30.451620370370371</v>
      </c>
      <c r="AI12" s="101">
        <v>2.4699999999999998</v>
      </c>
      <c r="AJ12" s="102">
        <v>1</v>
      </c>
      <c r="AK12" s="98" t="s">
        <v>26</v>
      </c>
      <c r="AL12" s="98">
        <v>60212</v>
      </c>
      <c r="AM12" s="98">
        <v>40000</v>
      </c>
      <c r="AN12" s="98">
        <v>455</v>
      </c>
      <c r="AO12" s="98">
        <v>3.394889</v>
      </c>
      <c r="AP12" s="98">
        <v>0.93114090000000005</v>
      </c>
      <c r="AQ12" s="98">
        <v>14.52242</v>
      </c>
      <c r="AR12" s="98">
        <v>715.68179999999995</v>
      </c>
      <c r="AS12" s="98">
        <v>735.01459999999997</v>
      </c>
    </row>
    <row r="13" spans="1:45">
      <c r="A13" s="97">
        <v>11</v>
      </c>
      <c r="B13" s="98" t="s">
        <v>74</v>
      </c>
      <c r="C13" s="98" t="s">
        <v>73</v>
      </c>
      <c r="D13" s="98" t="s">
        <v>35</v>
      </c>
      <c r="E13" s="98" t="s">
        <v>42</v>
      </c>
      <c r="F13" s="98" t="s">
        <v>55</v>
      </c>
      <c r="G13" s="98" t="s">
        <v>92</v>
      </c>
      <c r="H13" s="98">
        <v>20180916</v>
      </c>
      <c r="I13" s="98" t="s">
        <v>52</v>
      </c>
      <c r="J13" s="98">
        <v>0.5</v>
      </c>
      <c r="K13" s="99">
        <v>3.3374999999999999</v>
      </c>
      <c r="L13" s="98">
        <v>274</v>
      </c>
      <c r="M13" s="100" t="s">
        <v>137</v>
      </c>
      <c r="N13" s="98">
        <v>13.277609999999999</v>
      </c>
      <c r="O13" s="98" t="s">
        <v>138</v>
      </c>
      <c r="P13" s="98" t="s">
        <v>138</v>
      </c>
      <c r="Q13" s="98" t="s">
        <v>102</v>
      </c>
      <c r="R13" s="101">
        <v>2.59</v>
      </c>
      <c r="S13" s="98" t="s">
        <v>108</v>
      </c>
      <c r="T13" s="98" t="s">
        <v>113</v>
      </c>
      <c r="U13" s="98" t="s">
        <v>139</v>
      </c>
      <c r="V13" s="101">
        <v>15.59</v>
      </c>
      <c r="W13" s="98" t="s">
        <v>119</v>
      </c>
      <c r="X13" s="101">
        <v>2.98</v>
      </c>
      <c r="Y13" s="101">
        <v>2.8</v>
      </c>
      <c r="Z13" s="101">
        <v>6.15</v>
      </c>
      <c r="AA13" s="101">
        <v>2.21</v>
      </c>
      <c r="AB13" s="101">
        <v>4.33</v>
      </c>
      <c r="AC13" s="101">
        <v>4.9000000000000004</v>
      </c>
      <c r="AD13" s="101">
        <v>9.23</v>
      </c>
      <c r="AE13" s="101">
        <v>97.126168981481484</v>
      </c>
      <c r="AF13" s="101">
        <v>14.67181712962963</v>
      </c>
      <c r="AG13" s="101">
        <v>72.225787037037037</v>
      </c>
      <c r="AH13" s="101">
        <v>40.795381944444443</v>
      </c>
      <c r="AI13" s="101">
        <v>1.41</v>
      </c>
      <c r="AJ13" s="102">
        <v>1</v>
      </c>
      <c r="AK13" s="98" t="s">
        <v>24</v>
      </c>
      <c r="AL13" s="98">
        <v>60471</v>
      </c>
      <c r="AM13" s="98">
        <v>40000</v>
      </c>
      <c r="AN13" s="98">
        <v>212</v>
      </c>
      <c r="AO13" s="98">
        <v>3.0719370000000001</v>
      </c>
      <c r="AP13" s="98">
        <v>0.90156029999999998</v>
      </c>
      <c r="AQ13" s="98">
        <v>10.1585</v>
      </c>
      <c r="AR13" s="98">
        <v>286.3913</v>
      </c>
      <c r="AS13" s="98">
        <v>295.38189999999997</v>
      </c>
    </row>
    <row r="14" spans="1:45">
      <c r="A14" s="97">
        <v>12</v>
      </c>
      <c r="B14" s="98" t="s">
        <v>90</v>
      </c>
      <c r="C14" s="98" t="s">
        <v>89</v>
      </c>
      <c r="D14" s="98" t="s">
        <v>75</v>
      </c>
      <c r="E14" s="98" t="s">
        <v>42</v>
      </c>
      <c r="F14" s="98" t="s">
        <v>86</v>
      </c>
      <c r="G14" s="98" t="s">
        <v>94</v>
      </c>
      <c r="H14" s="98">
        <v>20181205</v>
      </c>
      <c r="I14" s="98" t="s">
        <v>52</v>
      </c>
      <c r="J14" s="98">
        <v>0.25</v>
      </c>
      <c r="K14" s="99">
        <v>1.6708333333333334</v>
      </c>
      <c r="L14" s="98">
        <v>222.91263000000001</v>
      </c>
      <c r="M14" s="100" t="s">
        <v>137</v>
      </c>
      <c r="N14" s="98">
        <v>9.1</v>
      </c>
      <c r="O14" s="98" t="s">
        <v>142</v>
      </c>
      <c r="P14" s="98" t="s">
        <v>143</v>
      </c>
      <c r="Q14" s="98" t="s">
        <v>104</v>
      </c>
      <c r="R14" s="101">
        <v>3.92</v>
      </c>
      <c r="S14" s="98" t="s">
        <v>110</v>
      </c>
      <c r="T14" s="98" t="s">
        <v>105</v>
      </c>
      <c r="U14" s="98" t="s">
        <v>139</v>
      </c>
      <c r="V14" s="101">
        <v>22.8</v>
      </c>
      <c r="W14" s="98" t="s">
        <v>121</v>
      </c>
      <c r="X14" s="101">
        <v>1.77</v>
      </c>
      <c r="Y14" s="101">
        <v>1.75</v>
      </c>
      <c r="Z14" s="101">
        <v>6.73</v>
      </c>
      <c r="AA14" s="101">
        <v>3.12</v>
      </c>
      <c r="AB14" s="101">
        <v>9.4</v>
      </c>
      <c r="AC14" s="101">
        <v>7.4</v>
      </c>
      <c r="AD14" s="101">
        <v>16.8</v>
      </c>
      <c r="AE14" s="101">
        <v>95.896342592592589</v>
      </c>
      <c r="AF14" s="101">
        <v>20.408171296296295</v>
      </c>
      <c r="AG14" s="101">
        <v>58.771932870370371</v>
      </c>
      <c r="AH14" s="101">
        <v>26.315798611111113</v>
      </c>
      <c r="AI14" s="101">
        <v>3.33</v>
      </c>
      <c r="AJ14" s="102">
        <v>1</v>
      </c>
      <c r="AK14" s="98" t="s">
        <v>26</v>
      </c>
      <c r="AL14" s="98">
        <v>61395</v>
      </c>
      <c r="AM14" s="98">
        <v>40000</v>
      </c>
      <c r="AN14" s="98">
        <v>268</v>
      </c>
      <c r="AO14" s="98">
        <v>3.3800530000000002</v>
      </c>
      <c r="AP14" s="98">
        <v>0.9363167</v>
      </c>
      <c r="AQ14" s="98">
        <v>15.7027</v>
      </c>
      <c r="AR14" s="98">
        <v>341.02629999999999</v>
      </c>
      <c r="AS14" s="98">
        <v>361.99619999999999</v>
      </c>
    </row>
    <row r="15" spans="1:45">
      <c r="A15" s="97">
        <v>13</v>
      </c>
      <c r="B15" s="98" t="s">
        <v>60</v>
      </c>
      <c r="C15" s="98" t="s">
        <v>59</v>
      </c>
      <c r="D15" s="98" t="s">
        <v>35</v>
      </c>
      <c r="E15" s="98" t="s">
        <v>42</v>
      </c>
      <c r="F15" s="98" t="s">
        <v>55</v>
      </c>
      <c r="G15" s="98" t="s">
        <v>92</v>
      </c>
      <c r="H15" s="98">
        <v>20180923</v>
      </c>
      <c r="I15" s="98" t="s">
        <v>52</v>
      </c>
      <c r="J15" s="98">
        <v>0.5</v>
      </c>
      <c r="K15" s="99">
        <v>3.3374999999999999</v>
      </c>
      <c r="L15" s="98">
        <v>216</v>
      </c>
      <c r="M15" s="100" t="s">
        <v>137</v>
      </c>
      <c r="N15" s="98">
        <v>16.149401999999998</v>
      </c>
      <c r="O15" s="98" t="s">
        <v>138</v>
      </c>
      <c r="P15" s="98" t="s">
        <v>138</v>
      </c>
      <c r="Q15" s="98" t="s">
        <v>102</v>
      </c>
      <c r="R15" s="101">
        <v>2.82</v>
      </c>
      <c r="S15" s="98" t="s">
        <v>108</v>
      </c>
      <c r="T15" s="98" t="s">
        <v>113</v>
      </c>
      <c r="U15" s="98" t="s">
        <v>139</v>
      </c>
      <c r="V15" s="101">
        <v>15.43</v>
      </c>
      <c r="W15" s="98" t="s">
        <v>119</v>
      </c>
      <c r="X15" s="101">
        <v>3.11</v>
      </c>
      <c r="Y15" s="101">
        <v>2.86</v>
      </c>
      <c r="Z15" s="101">
        <v>6.83</v>
      </c>
      <c r="AA15" s="101">
        <v>2.72</v>
      </c>
      <c r="AB15" s="101">
        <v>4.0599999999999996</v>
      </c>
      <c r="AC15" s="101">
        <v>5.5</v>
      </c>
      <c r="AD15" s="101">
        <v>9.56</v>
      </c>
      <c r="AE15" s="101">
        <v>96.684467592592597</v>
      </c>
      <c r="AF15" s="101">
        <v>3.546099537037037</v>
      </c>
      <c r="AG15" s="101">
        <v>73.687627314814819</v>
      </c>
      <c r="AH15" s="101">
        <v>38.042777777777779</v>
      </c>
      <c r="AI15" s="101">
        <v>1.5</v>
      </c>
      <c r="AJ15" s="102">
        <v>1</v>
      </c>
      <c r="AK15" s="98" t="s">
        <v>24</v>
      </c>
      <c r="AL15" s="98">
        <v>62982</v>
      </c>
      <c r="AM15" s="98">
        <v>40000</v>
      </c>
      <c r="AN15" s="98">
        <v>306</v>
      </c>
      <c r="AO15" s="98">
        <v>3.3207409999999999</v>
      </c>
      <c r="AP15" s="98">
        <v>0.93409279999999995</v>
      </c>
      <c r="AQ15" s="98">
        <v>15.17285</v>
      </c>
      <c r="AR15" s="98">
        <v>458.44189999999998</v>
      </c>
      <c r="AS15" s="98">
        <v>501.25360000000001</v>
      </c>
    </row>
    <row r="16" spans="1:45">
      <c r="A16" s="97">
        <v>14</v>
      </c>
      <c r="B16" s="98" t="s">
        <v>77</v>
      </c>
      <c r="C16" s="98" t="s">
        <v>76</v>
      </c>
      <c r="D16" s="98" t="s">
        <v>75</v>
      </c>
      <c r="E16" s="98" t="s">
        <v>36</v>
      </c>
      <c r="F16" s="98" t="s">
        <v>78</v>
      </c>
      <c r="G16" s="98" t="s">
        <v>93</v>
      </c>
      <c r="H16" s="98">
        <v>20181118</v>
      </c>
      <c r="I16" s="98" t="s">
        <v>52</v>
      </c>
      <c r="J16" s="98">
        <v>0.5</v>
      </c>
      <c r="K16" s="99">
        <v>1.6708333333333334</v>
      </c>
      <c r="L16" s="98">
        <v>88.853729999999999</v>
      </c>
      <c r="M16" s="100" t="s">
        <v>137</v>
      </c>
      <c r="N16" s="98">
        <v>9.57</v>
      </c>
      <c r="O16" s="98" t="s">
        <v>138</v>
      </c>
      <c r="P16" s="98" t="s">
        <v>138</v>
      </c>
      <c r="Q16" s="98" t="s">
        <v>103</v>
      </c>
      <c r="R16" s="101">
        <v>2.4500000000000002</v>
      </c>
      <c r="S16" s="98" t="s">
        <v>109</v>
      </c>
      <c r="T16" s="98" t="s">
        <v>114</v>
      </c>
      <c r="U16" s="98" t="s">
        <v>139</v>
      </c>
      <c r="V16" s="101">
        <v>14.94</v>
      </c>
      <c r="W16" s="98" t="s">
        <v>120</v>
      </c>
      <c r="X16" s="101">
        <v>2.08</v>
      </c>
      <c r="Y16" s="101">
        <v>2.0099999999999998</v>
      </c>
      <c r="Z16" s="101">
        <v>5.28</v>
      </c>
      <c r="AA16" s="101">
        <v>1.98</v>
      </c>
      <c r="AB16" s="101">
        <v>5.36</v>
      </c>
      <c r="AC16" s="101">
        <v>5</v>
      </c>
      <c r="AD16" s="101">
        <v>10.36</v>
      </c>
      <c r="AE16" s="101">
        <v>94.923078703703709</v>
      </c>
      <c r="AF16" s="101">
        <v>19.183680555555554</v>
      </c>
      <c r="AG16" s="101">
        <v>64.123159722222226</v>
      </c>
      <c r="AH16" s="101">
        <v>30.655960648148149</v>
      </c>
      <c r="AI16" s="101">
        <v>5.35</v>
      </c>
      <c r="AJ16" s="102">
        <v>1</v>
      </c>
      <c r="AK16" s="98" t="s">
        <v>25</v>
      </c>
      <c r="AL16" s="98">
        <v>64173</v>
      </c>
      <c r="AM16" s="98">
        <v>40000</v>
      </c>
      <c r="AN16" s="98">
        <v>348</v>
      </c>
      <c r="AO16" s="98">
        <v>3.3712689999999998</v>
      </c>
      <c r="AP16" s="98">
        <v>0.91987339999999995</v>
      </c>
      <c r="AQ16" s="98">
        <v>12.48025</v>
      </c>
      <c r="AR16" s="98">
        <v>535.5</v>
      </c>
      <c r="AS16" s="98">
        <v>512.94770000000005</v>
      </c>
    </row>
    <row r="17" spans="1:45">
      <c r="A17" s="97">
        <v>15</v>
      </c>
      <c r="B17" s="98" t="s">
        <v>85</v>
      </c>
      <c r="C17" s="98" t="s">
        <v>84</v>
      </c>
      <c r="D17" s="98" t="s">
        <v>75</v>
      </c>
      <c r="E17" s="98" t="s">
        <v>36</v>
      </c>
      <c r="F17" s="98" t="s">
        <v>86</v>
      </c>
      <c r="G17" s="98" t="s">
        <v>94</v>
      </c>
      <c r="H17" s="98">
        <v>20181205</v>
      </c>
      <c r="I17" s="98" t="s">
        <v>52</v>
      </c>
      <c r="J17" s="98">
        <v>0.25</v>
      </c>
      <c r="K17" s="99">
        <v>1.6708333333333334</v>
      </c>
      <c r="L17" s="98">
        <v>230.10871</v>
      </c>
      <c r="M17" s="100" t="s">
        <v>137</v>
      </c>
      <c r="N17" s="98">
        <v>11.3</v>
      </c>
      <c r="O17" s="98" t="s">
        <v>142</v>
      </c>
      <c r="P17" s="98" t="s">
        <v>143</v>
      </c>
      <c r="Q17" s="98" t="s">
        <v>104</v>
      </c>
      <c r="R17" s="101">
        <v>3.87</v>
      </c>
      <c r="S17" s="98" t="s">
        <v>110</v>
      </c>
      <c r="T17" s="98" t="s">
        <v>105</v>
      </c>
      <c r="U17" s="98" t="s">
        <v>139</v>
      </c>
      <c r="V17" s="101">
        <v>23.25</v>
      </c>
      <c r="W17" s="98" t="s">
        <v>121</v>
      </c>
      <c r="X17" s="101">
        <v>1.6</v>
      </c>
      <c r="Y17" s="101">
        <v>1.6</v>
      </c>
      <c r="Z17" s="101">
        <v>5.97</v>
      </c>
      <c r="AA17" s="101">
        <v>2.98</v>
      </c>
      <c r="AB17" s="101">
        <v>8.6999999999999993</v>
      </c>
      <c r="AC17" s="101">
        <v>7.5</v>
      </c>
      <c r="AD17" s="101">
        <v>16.2</v>
      </c>
      <c r="AE17" s="101">
        <v>96.22152777777778</v>
      </c>
      <c r="AF17" s="101">
        <v>22.997418981481481</v>
      </c>
      <c r="AG17" s="101">
        <v>62.58064814814815</v>
      </c>
      <c r="AH17" s="101">
        <v>30.32258101851852</v>
      </c>
      <c r="AI17" s="101">
        <v>3.58</v>
      </c>
      <c r="AJ17" s="102">
        <v>1</v>
      </c>
      <c r="AK17" s="98" t="s">
        <v>26</v>
      </c>
      <c r="AL17" s="98">
        <v>65552</v>
      </c>
      <c r="AM17" s="98">
        <v>40000</v>
      </c>
      <c r="AN17" s="98">
        <v>251</v>
      </c>
      <c r="AO17" s="98">
        <v>3.393694</v>
      </c>
      <c r="AP17" s="98">
        <v>0.93907039999999997</v>
      </c>
      <c r="AQ17" s="98">
        <v>16.412389999999998</v>
      </c>
      <c r="AR17" s="98">
        <v>332.88889999999998</v>
      </c>
      <c r="AS17" s="98">
        <v>326.64760000000001</v>
      </c>
    </row>
    <row r="18" spans="1:45">
      <c r="A18" s="97">
        <v>16</v>
      </c>
      <c r="B18" s="98" t="s">
        <v>65</v>
      </c>
      <c r="C18" s="98" t="s">
        <v>64</v>
      </c>
      <c r="D18" s="98" t="s">
        <v>35</v>
      </c>
      <c r="E18" s="98" t="s">
        <v>41</v>
      </c>
      <c r="F18" s="98" t="s">
        <v>55</v>
      </c>
      <c r="G18" s="98" t="s">
        <v>91</v>
      </c>
      <c r="H18" s="98">
        <v>20180829</v>
      </c>
      <c r="I18" s="98" t="s">
        <v>52</v>
      </c>
      <c r="J18" s="98">
        <v>0.25</v>
      </c>
      <c r="K18" s="99">
        <v>3.3374999999999999</v>
      </c>
      <c r="L18" s="98">
        <v>316</v>
      </c>
      <c r="M18" s="100" t="s">
        <v>137</v>
      </c>
      <c r="N18" s="98">
        <v>18.179638000000001</v>
      </c>
      <c r="O18" s="98" t="s">
        <v>142</v>
      </c>
      <c r="P18" s="98" t="s">
        <v>143</v>
      </c>
      <c r="Q18" s="98" t="s">
        <v>101</v>
      </c>
      <c r="R18" s="100" t="s">
        <v>137</v>
      </c>
      <c r="S18" s="98" t="s">
        <v>107</v>
      </c>
      <c r="T18" s="98" t="s">
        <v>112</v>
      </c>
      <c r="U18" s="98" t="s">
        <v>139</v>
      </c>
      <c r="V18" s="100" t="s">
        <v>137</v>
      </c>
      <c r="W18" s="98" t="s">
        <v>118</v>
      </c>
      <c r="X18" s="100" t="s">
        <v>137</v>
      </c>
      <c r="Y18" s="100" t="s">
        <v>137</v>
      </c>
      <c r="Z18" s="100" t="s">
        <v>137</v>
      </c>
      <c r="AA18" s="100" t="s">
        <v>137</v>
      </c>
      <c r="AB18" s="100" t="s">
        <v>137</v>
      </c>
      <c r="AC18" s="98" t="s">
        <v>141</v>
      </c>
      <c r="AD18" s="100" t="s">
        <v>137</v>
      </c>
      <c r="AE18" s="100" t="s">
        <v>137</v>
      </c>
      <c r="AF18" s="100" t="s">
        <v>137</v>
      </c>
      <c r="AG18" s="100" t="s">
        <v>137</v>
      </c>
      <c r="AH18" s="100" t="s">
        <v>137</v>
      </c>
      <c r="AI18" s="100" t="s">
        <v>137</v>
      </c>
      <c r="AJ18" s="102">
        <v>1</v>
      </c>
      <c r="AK18" s="98" t="s">
        <v>23</v>
      </c>
      <c r="AL18" s="98">
        <v>73220</v>
      </c>
      <c r="AM18" s="98">
        <v>40000</v>
      </c>
      <c r="AN18" s="98">
        <v>177</v>
      </c>
      <c r="AO18" s="98">
        <v>3.406809</v>
      </c>
      <c r="AP18" s="98">
        <v>0.93990289999999999</v>
      </c>
      <c r="AQ18" s="98">
        <v>16.639749999999999</v>
      </c>
      <c r="AR18" s="98">
        <v>206</v>
      </c>
      <c r="AS18" s="98">
        <v>206.2458</v>
      </c>
    </row>
    <row r="19" spans="1:45">
      <c r="A19" s="97">
        <v>17</v>
      </c>
      <c r="B19" s="98" t="s">
        <v>72</v>
      </c>
      <c r="C19" s="98" t="s">
        <v>71</v>
      </c>
      <c r="D19" s="98" t="s">
        <v>35</v>
      </c>
      <c r="E19" s="98" t="s">
        <v>41</v>
      </c>
      <c r="F19" s="98" t="s">
        <v>55</v>
      </c>
      <c r="G19" s="98" t="s">
        <v>92</v>
      </c>
      <c r="H19" s="98">
        <v>20180916</v>
      </c>
      <c r="I19" s="98" t="s">
        <v>52</v>
      </c>
      <c r="J19" s="98">
        <v>0.5</v>
      </c>
      <c r="K19" s="99">
        <v>3.3374999999999999</v>
      </c>
      <c r="L19" s="98">
        <v>306</v>
      </c>
      <c r="M19" s="100" t="s">
        <v>137</v>
      </c>
      <c r="N19" s="98">
        <v>15.907325999999999</v>
      </c>
      <c r="O19" s="98" t="s">
        <v>138</v>
      </c>
      <c r="P19" s="98" t="s">
        <v>138</v>
      </c>
      <c r="Q19" s="98" t="s">
        <v>102</v>
      </c>
      <c r="R19" s="101">
        <v>2.59</v>
      </c>
      <c r="S19" s="98" t="s">
        <v>108</v>
      </c>
      <c r="T19" s="98" t="s">
        <v>113</v>
      </c>
      <c r="U19" s="98" t="s">
        <v>139</v>
      </c>
      <c r="V19" s="101">
        <v>14.99</v>
      </c>
      <c r="W19" s="98" t="s">
        <v>119</v>
      </c>
      <c r="X19" s="101">
        <v>2.86</v>
      </c>
      <c r="Y19" s="101">
        <v>2.6</v>
      </c>
      <c r="Z19" s="101">
        <v>6.23</v>
      </c>
      <c r="AA19" s="101">
        <v>2.69</v>
      </c>
      <c r="AB19" s="101">
        <v>4.34</v>
      </c>
      <c r="AC19" s="101">
        <v>5.2</v>
      </c>
      <c r="AD19" s="101">
        <v>9.5399999999999991</v>
      </c>
      <c r="AE19" s="101">
        <v>97.061331018518516</v>
      </c>
      <c r="AF19" s="100" t="s">
        <v>137</v>
      </c>
      <c r="AG19" s="101">
        <v>71.047372685185181</v>
      </c>
      <c r="AH19" s="101">
        <v>36.357581018518516</v>
      </c>
      <c r="AI19" s="101">
        <v>1.88</v>
      </c>
      <c r="AJ19" s="102">
        <v>1</v>
      </c>
      <c r="AK19" s="98" t="s">
        <v>24</v>
      </c>
      <c r="AL19" s="98">
        <v>80794</v>
      </c>
      <c r="AM19" s="98">
        <v>40000</v>
      </c>
      <c r="AN19" s="98">
        <v>182</v>
      </c>
      <c r="AO19" s="98">
        <v>3.1257670000000002</v>
      </c>
      <c r="AP19" s="98">
        <v>0.90845220000000004</v>
      </c>
      <c r="AQ19" s="98">
        <v>10.923260000000001</v>
      </c>
      <c r="AR19" s="98">
        <v>207.83330000000001</v>
      </c>
      <c r="AS19" s="98">
        <v>207.41380000000001</v>
      </c>
    </row>
    <row r="20" spans="1:45">
      <c r="A20" s="97">
        <v>18</v>
      </c>
      <c r="B20" s="98" t="s">
        <v>69</v>
      </c>
      <c r="C20" s="98" t="s">
        <v>68</v>
      </c>
      <c r="D20" s="98" t="s">
        <v>35</v>
      </c>
      <c r="E20" s="98" t="s">
        <v>36</v>
      </c>
      <c r="F20" s="98" t="s">
        <v>55</v>
      </c>
      <c r="G20" s="98" t="s">
        <v>92</v>
      </c>
      <c r="H20" s="98">
        <v>20180916</v>
      </c>
      <c r="I20" s="98" t="s">
        <v>52</v>
      </c>
      <c r="J20" s="98">
        <v>0.5</v>
      </c>
      <c r="K20" s="99">
        <v>3.3374999999999999</v>
      </c>
      <c r="L20" s="98">
        <v>316</v>
      </c>
      <c r="M20" s="100" t="s">
        <v>137</v>
      </c>
      <c r="N20" s="98">
        <v>17.969535</v>
      </c>
      <c r="O20" s="98" t="s">
        <v>138</v>
      </c>
      <c r="P20" s="98" t="s">
        <v>138</v>
      </c>
      <c r="Q20" s="98" t="s">
        <v>102</v>
      </c>
      <c r="R20" s="101">
        <v>2.6</v>
      </c>
      <c r="S20" s="98" t="s">
        <v>108</v>
      </c>
      <c r="T20" s="98" t="s">
        <v>113</v>
      </c>
      <c r="U20" s="98" t="s">
        <v>139</v>
      </c>
      <c r="V20" s="101">
        <v>14.97</v>
      </c>
      <c r="W20" s="98" t="s">
        <v>119</v>
      </c>
      <c r="X20" s="101">
        <v>3.21</v>
      </c>
      <c r="Y20" s="101">
        <v>3</v>
      </c>
      <c r="Z20" s="101">
        <v>7.18</v>
      </c>
      <c r="AA20" s="101">
        <v>2.6</v>
      </c>
      <c r="AB20" s="101">
        <v>3.71</v>
      </c>
      <c r="AC20" s="101">
        <v>5.5</v>
      </c>
      <c r="AD20" s="101">
        <v>9.2100000000000009</v>
      </c>
      <c r="AE20" s="101">
        <v>96.514571759259255</v>
      </c>
      <c r="AF20" s="98" t="s">
        <v>141</v>
      </c>
      <c r="AG20" s="101">
        <v>75.21710648148148</v>
      </c>
      <c r="AH20" s="101">
        <v>38.476956018518521</v>
      </c>
      <c r="AI20" s="101">
        <v>1.83</v>
      </c>
      <c r="AJ20" s="102">
        <v>1</v>
      </c>
      <c r="AK20" s="98" t="s">
        <v>24</v>
      </c>
      <c r="AL20" s="98">
        <v>89958</v>
      </c>
      <c r="AM20" s="98">
        <v>40000</v>
      </c>
      <c r="AN20" s="98">
        <v>210</v>
      </c>
      <c r="AO20" s="98">
        <v>3.0824569999999998</v>
      </c>
      <c r="AP20" s="98">
        <v>0.90480190000000005</v>
      </c>
      <c r="AQ20" s="98">
        <v>10.50441</v>
      </c>
      <c r="AR20" s="98">
        <v>305.39999999999998</v>
      </c>
      <c r="AS20" s="98">
        <v>277.7516</v>
      </c>
    </row>
    <row r="24" spans="1:45">
      <c r="B24" s="97" t="s">
        <v>116</v>
      </c>
      <c r="C24" s="97" t="s">
        <v>122</v>
      </c>
      <c r="D24" s="97" t="s">
        <v>115</v>
      </c>
      <c r="E24" s="97" t="s">
        <v>97</v>
      </c>
      <c r="F24" s="97" t="s">
        <v>130</v>
      </c>
      <c r="G24" s="97" t="s">
        <v>131</v>
      </c>
      <c r="H24" s="97" t="s">
        <v>132</v>
      </c>
      <c r="I24" s="97" t="s">
        <v>133</v>
      </c>
      <c r="J24" s="97" t="s">
        <v>134</v>
      </c>
      <c r="K24" s="97" t="s">
        <v>135</v>
      </c>
      <c r="L24" s="97" t="s">
        <v>136</v>
      </c>
      <c r="M24" t="s">
        <v>144</v>
      </c>
      <c r="N24" t="s">
        <v>145</v>
      </c>
      <c r="O24" t="s">
        <v>132</v>
      </c>
      <c r="P24" t="s">
        <v>133</v>
      </c>
      <c r="Q24" t="s">
        <v>135</v>
      </c>
      <c r="R24" t="s">
        <v>136</v>
      </c>
      <c r="T24" t="s">
        <v>172</v>
      </c>
    </row>
    <row r="25" spans="1:45">
      <c r="B25" s="98" t="s">
        <v>54</v>
      </c>
      <c r="C25" s="98" t="s">
        <v>53</v>
      </c>
      <c r="D25" s="98" t="s">
        <v>55</v>
      </c>
      <c r="E25" s="107" t="s">
        <v>37</v>
      </c>
      <c r="F25" s="108">
        <v>42357</v>
      </c>
      <c r="G25" s="108">
        <v>157</v>
      </c>
      <c r="H25" s="109">
        <v>3.32544</v>
      </c>
      <c r="I25" s="110">
        <v>0.94237000000000004</v>
      </c>
      <c r="J25" s="110">
        <v>17.352070000000001</v>
      </c>
      <c r="K25" s="109">
        <v>199.27269999999999</v>
      </c>
      <c r="L25" s="109">
        <v>191.45660000000001</v>
      </c>
      <c r="M25" s="111">
        <f>AVERAGE(F25:F27)</f>
        <v>48354</v>
      </c>
      <c r="N25" s="111">
        <f>AVERAGE(G25:G27)</f>
        <v>163.33333333333334</v>
      </c>
      <c r="O25" s="112">
        <f>AVERAGE(H25:H27)</f>
        <v>3.314273</v>
      </c>
      <c r="P25" s="113">
        <f>AVERAGE(I25:I27)</f>
        <v>0.94219263333333336</v>
      </c>
      <c r="Q25" s="112">
        <f>AVERAGE(K25:K27)</f>
        <v>209.33040000000003</v>
      </c>
      <c r="R25" s="112">
        <f>AVERAGE(L25:L27)</f>
        <v>207.39289999999997</v>
      </c>
      <c r="T25" s="113">
        <f>AVERAGE(J25:J27)</f>
        <v>17.302023333333334</v>
      </c>
    </row>
    <row r="26" spans="1:45" s="106" customFormat="1">
      <c r="B26" s="107" t="s">
        <v>47</v>
      </c>
      <c r="C26" s="107" t="s">
        <v>46</v>
      </c>
      <c r="D26" s="107" t="s">
        <v>37</v>
      </c>
      <c r="E26" s="107" t="s">
        <v>37</v>
      </c>
      <c r="F26" s="108">
        <v>49921</v>
      </c>
      <c r="G26" s="108">
        <v>178</v>
      </c>
      <c r="H26" s="109">
        <v>3.3276509999999999</v>
      </c>
      <c r="I26" s="110">
        <v>0.94305530000000004</v>
      </c>
      <c r="J26" s="110">
        <v>17.5609</v>
      </c>
      <c r="K26" s="109">
        <v>233.64709999999999</v>
      </c>
      <c r="L26" s="109">
        <v>232.5624</v>
      </c>
    </row>
    <row r="27" spans="1:45">
      <c r="B27" s="98" t="s">
        <v>58</v>
      </c>
      <c r="C27" s="98" t="s">
        <v>57</v>
      </c>
      <c r="D27" s="98" t="s">
        <v>55</v>
      </c>
      <c r="E27" s="107" t="s">
        <v>37</v>
      </c>
      <c r="F27" s="108">
        <v>52784</v>
      </c>
      <c r="G27" s="108">
        <v>155</v>
      </c>
      <c r="H27" s="109">
        <v>3.2897280000000002</v>
      </c>
      <c r="I27" s="110">
        <v>0.94115260000000001</v>
      </c>
      <c r="J27" s="110">
        <v>16.993099999999998</v>
      </c>
      <c r="K27" s="109">
        <v>195.07140000000001</v>
      </c>
      <c r="L27" s="109">
        <v>198.15969999999999</v>
      </c>
    </row>
    <row r="28" spans="1:45">
      <c r="B28" s="98" t="s">
        <v>62</v>
      </c>
      <c r="C28" s="98" t="s">
        <v>61</v>
      </c>
      <c r="D28" s="98" t="s">
        <v>55</v>
      </c>
      <c r="E28" s="98" t="s">
        <v>93</v>
      </c>
      <c r="F28" s="105">
        <v>53488</v>
      </c>
      <c r="G28" s="105">
        <v>346</v>
      </c>
      <c r="H28" s="104">
        <v>3.42923</v>
      </c>
      <c r="I28" s="103">
        <v>0.92443129999999996</v>
      </c>
      <c r="J28" s="103">
        <v>13.232989999999999</v>
      </c>
      <c r="K28" s="104">
        <v>481.13040000000001</v>
      </c>
      <c r="L28" s="104">
        <v>488.20710000000003</v>
      </c>
      <c r="M28" s="111">
        <f>AVERAGE(F28:F30)</f>
        <v>58584</v>
      </c>
      <c r="N28" s="111">
        <f>AVERAGE(G28:G30)</f>
        <v>319</v>
      </c>
      <c r="O28" s="112">
        <f>AVERAGE(H28:H30)</f>
        <v>3.4149736666666666</v>
      </c>
      <c r="P28" s="113">
        <f>AVERAGE(I28:I30)</f>
        <v>0.92384949999999988</v>
      </c>
      <c r="Q28" s="112">
        <f>AVERAGE(K28:K30)</f>
        <v>448.99173333333334</v>
      </c>
      <c r="R28" s="112">
        <f>AVERAGE(L28:L30)</f>
        <v>442.09356666666673</v>
      </c>
      <c r="T28" s="113">
        <f>AVERAGE(J28:J30)</f>
        <v>13.152593333333334</v>
      </c>
    </row>
    <row r="29" spans="1:45" s="106" customFormat="1">
      <c r="B29" s="107" t="s">
        <v>50</v>
      </c>
      <c r="C29" s="107" t="s">
        <v>49</v>
      </c>
      <c r="D29" s="107" t="s">
        <v>37</v>
      </c>
      <c r="E29" s="98" t="s">
        <v>93</v>
      </c>
      <c r="F29" s="105">
        <v>58091</v>
      </c>
      <c r="G29" s="105">
        <v>263</v>
      </c>
      <c r="H29" s="104">
        <v>3.4444219999999999</v>
      </c>
      <c r="I29" s="103">
        <v>0.92724379999999995</v>
      </c>
      <c r="J29" s="103">
        <v>13.744540000000001</v>
      </c>
      <c r="K29" s="104">
        <v>330.34480000000002</v>
      </c>
      <c r="L29" s="104">
        <v>325.1259</v>
      </c>
    </row>
    <row r="30" spans="1:45" s="106" customFormat="1">
      <c r="B30" s="107" t="s">
        <v>44</v>
      </c>
      <c r="C30" s="107" t="s">
        <v>43</v>
      </c>
      <c r="D30" s="107" t="s">
        <v>37</v>
      </c>
      <c r="E30" s="98" t="s">
        <v>93</v>
      </c>
      <c r="F30" s="105">
        <v>64173</v>
      </c>
      <c r="G30" s="105">
        <v>348</v>
      </c>
      <c r="H30" s="104">
        <v>3.3712689999999998</v>
      </c>
      <c r="I30" s="103">
        <v>0.91987339999999995</v>
      </c>
      <c r="J30" s="103">
        <v>12.48025</v>
      </c>
      <c r="K30" s="104">
        <v>535.5</v>
      </c>
      <c r="L30" s="104">
        <v>512.94770000000005</v>
      </c>
    </row>
    <row r="31" spans="1:45">
      <c r="B31" s="98" t="s">
        <v>81</v>
      </c>
      <c r="C31" s="98" t="s">
        <v>80</v>
      </c>
      <c r="D31" s="98" t="s">
        <v>78</v>
      </c>
      <c r="E31" s="98" t="s">
        <v>92</v>
      </c>
      <c r="F31" s="105">
        <v>37906</v>
      </c>
      <c r="G31" s="105">
        <v>188</v>
      </c>
      <c r="H31" s="104">
        <v>3.3198460000000001</v>
      </c>
      <c r="I31" s="103">
        <v>0.93500170000000005</v>
      </c>
      <c r="J31" s="103">
        <v>15.38503</v>
      </c>
      <c r="K31" s="104">
        <v>225.05</v>
      </c>
      <c r="L31" s="104">
        <v>231.5411</v>
      </c>
      <c r="M31" s="111">
        <f>AVERAGE(F31:F36)</f>
        <v>62909</v>
      </c>
      <c r="N31" s="111">
        <f>AVERAGE(G31:G36)</f>
        <v>216.16666666666666</v>
      </c>
      <c r="O31" s="112">
        <f>AVERAGE(H31:H36)</f>
        <v>3.2011046666666672</v>
      </c>
      <c r="P31" s="113">
        <f>AVERAGE(I31:I36)</f>
        <v>0.91928589999999988</v>
      </c>
      <c r="Q31" s="112">
        <f>AVERAGE(K31:K36)</f>
        <v>298.06108333333333</v>
      </c>
      <c r="R31" s="112">
        <f>AVERAGE(L31:L36)</f>
        <v>296.30381666666671</v>
      </c>
      <c r="T31" s="113">
        <f>AVERAGE(J31:J36)</f>
        <v>12.801368333333334</v>
      </c>
    </row>
    <row r="32" spans="1:45">
      <c r="B32" s="98" t="s">
        <v>67</v>
      </c>
      <c r="C32" s="98" t="s">
        <v>66</v>
      </c>
      <c r="D32" s="98" t="s">
        <v>55</v>
      </c>
      <c r="E32" s="98" t="s">
        <v>92</v>
      </c>
      <c r="F32" s="105">
        <v>45343</v>
      </c>
      <c r="G32" s="105">
        <v>199</v>
      </c>
      <c r="H32" s="104">
        <v>3.2858800000000001</v>
      </c>
      <c r="I32" s="103">
        <v>0.93180649999999998</v>
      </c>
      <c r="J32" s="103">
        <v>14.664160000000001</v>
      </c>
      <c r="K32" s="104">
        <v>305.25</v>
      </c>
      <c r="L32" s="104">
        <v>264.48090000000002</v>
      </c>
    </row>
    <row r="33" spans="2:20">
      <c r="B33" s="98" t="s">
        <v>83</v>
      </c>
      <c r="C33" s="98" t="s">
        <v>82</v>
      </c>
      <c r="D33" s="98" t="s">
        <v>78</v>
      </c>
      <c r="E33" s="98" t="s">
        <v>92</v>
      </c>
      <c r="F33" s="105">
        <v>60471</v>
      </c>
      <c r="G33" s="105">
        <v>212</v>
      </c>
      <c r="H33" s="104">
        <v>3.0719370000000001</v>
      </c>
      <c r="I33" s="103">
        <v>0.90156029999999998</v>
      </c>
      <c r="J33" s="103">
        <v>10.1585</v>
      </c>
      <c r="K33" s="104">
        <v>286.3913</v>
      </c>
      <c r="L33" s="104">
        <v>295.38189999999997</v>
      </c>
    </row>
    <row r="34" spans="2:20">
      <c r="B34" s="98" t="s">
        <v>88</v>
      </c>
      <c r="C34" s="98" t="s">
        <v>87</v>
      </c>
      <c r="D34" s="98" t="s">
        <v>86</v>
      </c>
      <c r="E34" s="98" t="s">
        <v>92</v>
      </c>
      <c r="F34" s="105">
        <v>62982</v>
      </c>
      <c r="G34" s="105">
        <v>306</v>
      </c>
      <c r="H34" s="104">
        <v>3.3207409999999999</v>
      </c>
      <c r="I34" s="103">
        <v>0.93409279999999995</v>
      </c>
      <c r="J34" s="103">
        <v>15.17285</v>
      </c>
      <c r="K34" s="104">
        <v>458.44189999999998</v>
      </c>
      <c r="L34" s="104">
        <v>501.25360000000001</v>
      </c>
    </row>
    <row r="35" spans="2:20">
      <c r="B35" s="98" t="s">
        <v>74</v>
      </c>
      <c r="C35" s="98" t="s">
        <v>73</v>
      </c>
      <c r="D35" s="98" t="s">
        <v>55</v>
      </c>
      <c r="E35" s="98" t="s">
        <v>92</v>
      </c>
      <c r="F35" s="105">
        <v>80794</v>
      </c>
      <c r="G35" s="105">
        <v>182</v>
      </c>
      <c r="H35" s="104">
        <v>3.1257670000000002</v>
      </c>
      <c r="I35" s="103">
        <v>0.90845220000000004</v>
      </c>
      <c r="J35" s="103">
        <v>10.923260000000001</v>
      </c>
      <c r="K35" s="104">
        <v>207.83330000000001</v>
      </c>
      <c r="L35" s="104">
        <v>207.41380000000001</v>
      </c>
    </row>
    <row r="36" spans="2:20">
      <c r="B36" s="98" t="s">
        <v>90</v>
      </c>
      <c r="C36" s="98" t="s">
        <v>89</v>
      </c>
      <c r="D36" s="98" t="s">
        <v>86</v>
      </c>
      <c r="E36" s="98" t="s">
        <v>92</v>
      </c>
      <c r="F36" s="105">
        <v>89958</v>
      </c>
      <c r="G36" s="105">
        <v>210</v>
      </c>
      <c r="H36" s="104">
        <v>3.0824569999999998</v>
      </c>
      <c r="I36" s="103">
        <v>0.90480190000000005</v>
      </c>
      <c r="J36" s="103">
        <v>10.50441</v>
      </c>
      <c r="K36" s="104">
        <v>305.39999999999998</v>
      </c>
      <c r="L36" s="104">
        <v>277.7516</v>
      </c>
    </row>
    <row r="37" spans="2:20">
      <c r="B37" s="98" t="s">
        <v>60</v>
      </c>
      <c r="C37" s="98" t="s">
        <v>59</v>
      </c>
      <c r="D37" s="98" t="s">
        <v>55</v>
      </c>
      <c r="E37" s="98" t="s">
        <v>94</v>
      </c>
      <c r="F37" s="105">
        <v>60212</v>
      </c>
      <c r="G37" s="105">
        <v>455</v>
      </c>
      <c r="H37" s="104">
        <v>3.394889</v>
      </c>
      <c r="I37" s="103">
        <v>0.93114090000000005</v>
      </c>
      <c r="J37" s="103">
        <v>14.52242</v>
      </c>
      <c r="K37" s="104">
        <v>715.68179999999995</v>
      </c>
      <c r="L37" s="104">
        <v>735.01459999999997</v>
      </c>
      <c r="M37" s="111">
        <f>AVERAGE(F37:F39)</f>
        <v>62386.333333333336</v>
      </c>
      <c r="N37" s="111">
        <f>AVERAGE(G37:G39)</f>
        <v>324.66666666666669</v>
      </c>
      <c r="O37" s="112">
        <f>AVERAGE(H37:H39)</f>
        <v>3.389545333333333</v>
      </c>
      <c r="P37" s="113">
        <f>AVERAGE(I37:I39)</f>
        <v>0.93550933333333341</v>
      </c>
      <c r="Q37" s="112">
        <f>AVERAGE(K37:K39)</f>
        <v>463.1989999999999</v>
      </c>
      <c r="R37" s="112">
        <f>AVERAGE(L37:L39)</f>
        <v>474.55279999999999</v>
      </c>
      <c r="S37" s="112">
        <f>AVERAGE(L38:L39)</f>
        <v>344.32190000000003</v>
      </c>
      <c r="T37" s="113">
        <f>AVERAGE(J37:J39)</f>
        <v>15.545836666666666</v>
      </c>
    </row>
    <row r="38" spans="2:20">
      <c r="B38" s="98" t="s">
        <v>77</v>
      </c>
      <c r="C38" s="98" t="s">
        <v>76</v>
      </c>
      <c r="D38" s="98" t="s">
        <v>78</v>
      </c>
      <c r="E38" s="98" t="s">
        <v>94</v>
      </c>
      <c r="F38" s="105">
        <v>61395</v>
      </c>
      <c r="G38" s="105">
        <v>268</v>
      </c>
      <c r="H38" s="104">
        <v>3.3800530000000002</v>
      </c>
      <c r="I38" s="103">
        <v>0.9363167</v>
      </c>
      <c r="J38" s="103">
        <v>15.7027</v>
      </c>
      <c r="K38" s="104">
        <v>341.02629999999999</v>
      </c>
      <c r="L38" s="104">
        <v>361.99619999999999</v>
      </c>
    </row>
    <row r="39" spans="2:20">
      <c r="B39" s="98" t="s">
        <v>85</v>
      </c>
      <c r="C39" s="98" t="s">
        <v>84</v>
      </c>
      <c r="D39" s="98" t="s">
        <v>86</v>
      </c>
      <c r="E39" s="98" t="s">
        <v>94</v>
      </c>
      <c r="F39" s="105">
        <v>65552</v>
      </c>
      <c r="G39" s="105">
        <v>251</v>
      </c>
      <c r="H39" s="104">
        <v>3.393694</v>
      </c>
      <c r="I39" s="103">
        <v>0.93907039999999997</v>
      </c>
      <c r="J39" s="103">
        <v>16.412389999999998</v>
      </c>
      <c r="K39" s="104">
        <v>332.88889999999998</v>
      </c>
      <c r="L39" s="104">
        <v>326.64760000000001</v>
      </c>
    </row>
    <row r="40" spans="2:20">
      <c r="B40" s="98" t="s">
        <v>65</v>
      </c>
      <c r="C40" s="98" t="s">
        <v>64</v>
      </c>
      <c r="D40" s="98" t="s">
        <v>55</v>
      </c>
      <c r="E40" s="98" t="s">
        <v>91</v>
      </c>
      <c r="F40" s="105">
        <v>47664</v>
      </c>
      <c r="G40" s="105">
        <v>182</v>
      </c>
      <c r="H40" s="104">
        <v>3.4168349999999998</v>
      </c>
      <c r="I40" s="103">
        <v>0.93683419999999995</v>
      </c>
      <c r="J40" s="103">
        <v>15.831340000000001</v>
      </c>
      <c r="K40" s="104">
        <v>213</v>
      </c>
      <c r="L40" s="104">
        <v>212.06950000000001</v>
      </c>
      <c r="M40" s="111">
        <f>AVERAGE(F40:F42)</f>
        <v>58630.333333333336</v>
      </c>
      <c r="N40" s="111">
        <f>AVERAGE(G40:G42)</f>
        <v>183</v>
      </c>
      <c r="O40" s="112">
        <f>AVERAGE(H40:H42)</f>
        <v>3.4151279999999997</v>
      </c>
      <c r="P40" s="113">
        <f>AVERAGE(I40:I42)</f>
        <v>0.93912439999999997</v>
      </c>
      <c r="Q40" s="112">
        <f>AVERAGE(K40:K42)</f>
        <v>214.66666666666666</v>
      </c>
      <c r="R40" s="112">
        <f>AVERAGE(L40:L42)</f>
        <v>213.97716666666668</v>
      </c>
      <c r="T40" s="113">
        <f>AVERAGE(J40:J42)</f>
        <v>16.438783333333333</v>
      </c>
    </row>
    <row r="41" spans="2:20">
      <c r="B41" s="98" t="s">
        <v>72</v>
      </c>
      <c r="C41" s="98" t="s">
        <v>71</v>
      </c>
      <c r="D41" s="98" t="s">
        <v>55</v>
      </c>
      <c r="E41" s="98" t="s">
        <v>91</v>
      </c>
      <c r="F41" s="105">
        <v>55007</v>
      </c>
      <c r="G41" s="105">
        <v>190</v>
      </c>
      <c r="H41" s="104">
        <v>3.4217399999999998</v>
      </c>
      <c r="I41" s="103">
        <v>0.94063609999999998</v>
      </c>
      <c r="J41" s="103">
        <v>16.84526</v>
      </c>
      <c r="K41" s="104">
        <v>225</v>
      </c>
      <c r="L41" s="104">
        <v>223.61619999999999</v>
      </c>
    </row>
    <row r="42" spans="2:20">
      <c r="B42" s="98" t="s">
        <v>69</v>
      </c>
      <c r="C42" s="98" t="s">
        <v>68</v>
      </c>
      <c r="D42" s="98" t="s">
        <v>55</v>
      </c>
      <c r="E42" s="98" t="s">
        <v>91</v>
      </c>
      <c r="F42" s="105">
        <v>73220</v>
      </c>
      <c r="G42" s="105">
        <v>177</v>
      </c>
      <c r="H42" s="104">
        <v>3.406809</v>
      </c>
      <c r="I42" s="103">
        <v>0.93990289999999999</v>
      </c>
      <c r="J42" s="103">
        <v>16.639749999999999</v>
      </c>
      <c r="K42" s="104">
        <v>206</v>
      </c>
      <c r="L42" s="104">
        <v>206.2458</v>
      </c>
    </row>
    <row r="43" spans="2:20">
      <c r="M43">
        <f>STDEV(F25:F27)</f>
        <v>5387.2255382525054</v>
      </c>
      <c r="N43">
        <f>STDEV(G25:G27)</f>
        <v>12.741009902410928</v>
      </c>
      <c r="O43">
        <f>STDEV(H25:H27)</f>
        <v>2.1285321209697384E-2</v>
      </c>
      <c r="P43">
        <f>STDEV(I25:I27)</f>
        <v>9.6367059897735266E-4</v>
      </c>
      <c r="Q43">
        <f>STDEV(K25:K27)</f>
        <v>21.16339184984297</v>
      </c>
      <c r="R43">
        <f>STDEV(L25:L27)</f>
        <v>22.053586671786515</v>
      </c>
    </row>
    <row r="46" spans="2:20">
      <c r="D46" t="s">
        <v>97</v>
      </c>
      <c r="E46" t="s">
        <v>130</v>
      </c>
      <c r="F46" t="s">
        <v>171</v>
      </c>
      <c r="G46" t="s">
        <v>132</v>
      </c>
      <c r="H46" t="s">
        <v>133</v>
      </c>
      <c r="I46" t="s">
        <v>135</v>
      </c>
      <c r="J46" t="s">
        <v>136</v>
      </c>
      <c r="M46">
        <f>STDEV(F28:F30)</f>
        <v>5359.5329087524033</v>
      </c>
      <c r="N46">
        <f>STDEV(G28:G30)</f>
        <v>48.507731342539614</v>
      </c>
      <c r="O46">
        <f>STDEV(H28:H30)</f>
        <v>3.8604049429215796E-2</v>
      </c>
      <c r="P46">
        <f>STDEV(I28:I30)</f>
        <v>3.7194848393292314E-3</v>
      </c>
      <c r="Q46">
        <f>STDEV(K28:K30)</f>
        <v>106.28656755720959</v>
      </c>
      <c r="R46">
        <f>STDEV(L28:L30)</f>
        <v>102.04950076395876</v>
      </c>
    </row>
    <row r="47" spans="2:20">
      <c r="D47" t="s">
        <v>146</v>
      </c>
      <c r="E47" s="111" t="s">
        <v>147</v>
      </c>
      <c r="F47" t="s">
        <v>152</v>
      </c>
      <c r="G47" t="s">
        <v>157</v>
      </c>
      <c r="H47">
        <v>0.94</v>
      </c>
      <c r="I47" t="s">
        <v>161</v>
      </c>
      <c r="J47" t="s">
        <v>166</v>
      </c>
    </row>
    <row r="48" spans="2:20">
      <c r="D48" t="s">
        <v>93</v>
      </c>
      <c r="E48" t="s">
        <v>148</v>
      </c>
      <c r="F48" t="s">
        <v>153</v>
      </c>
      <c r="G48" t="s">
        <v>158</v>
      </c>
      <c r="H48">
        <v>0.92</v>
      </c>
      <c r="I48" t="s">
        <v>162</v>
      </c>
      <c r="J48" t="s">
        <v>167</v>
      </c>
    </row>
    <row r="49" spans="4:19">
      <c r="D49" t="s">
        <v>92</v>
      </c>
      <c r="E49" t="s">
        <v>149</v>
      </c>
      <c r="F49" t="s">
        <v>154</v>
      </c>
      <c r="G49" t="s">
        <v>159</v>
      </c>
      <c r="H49">
        <v>0.92</v>
      </c>
      <c r="I49" t="s">
        <v>163</v>
      </c>
      <c r="J49" t="s">
        <v>168</v>
      </c>
      <c r="M49">
        <f>STDEV(F31:F36)</f>
        <v>19955.877149351265</v>
      </c>
      <c r="N49">
        <f>STDEV(G31:G36)</f>
        <v>45.564971926543123</v>
      </c>
      <c r="O49">
        <f>STDEV(H31:H36)</f>
        <v>0.12003043995031706</v>
      </c>
      <c r="P49">
        <f>STDEV(I31:I36)</f>
        <v>1.5901875918645558E-2</v>
      </c>
      <c r="Q49">
        <f>STDEV(K31:K36)</f>
        <v>88.809235548053493</v>
      </c>
      <c r="R49">
        <f>STDEV(L31:L36)</f>
        <v>105.3164668227987</v>
      </c>
    </row>
    <row r="50" spans="4:19">
      <c r="D50" t="s">
        <v>94</v>
      </c>
      <c r="E50" s="111" t="s">
        <v>150</v>
      </c>
      <c r="F50" t="s">
        <v>155</v>
      </c>
      <c r="G50" t="s">
        <v>160</v>
      </c>
      <c r="H50">
        <v>0.94</v>
      </c>
      <c r="I50" t="s">
        <v>164</v>
      </c>
      <c r="J50" t="s">
        <v>169</v>
      </c>
    </row>
    <row r="51" spans="4:19">
      <c r="D51" t="s">
        <v>91</v>
      </c>
      <c r="E51" t="s">
        <v>151</v>
      </c>
      <c r="F51" t="s">
        <v>156</v>
      </c>
      <c r="G51" t="s">
        <v>160</v>
      </c>
      <c r="H51">
        <v>0.94</v>
      </c>
      <c r="I51" t="s">
        <v>165</v>
      </c>
      <c r="J51" t="s">
        <v>170</v>
      </c>
    </row>
    <row r="55" spans="4:19">
      <c r="M55">
        <f>STDEV(F37:F39)</f>
        <v>2804.6312294726617</v>
      </c>
      <c r="N55">
        <f>STDEV(G37:G39)</f>
        <v>113.19157801414973</v>
      </c>
      <c r="O55">
        <f>STDEV(H37:H39)</f>
        <v>8.242287324118934E-3</v>
      </c>
      <c r="P55">
        <f>STDEV(I37:I39)</f>
        <v>4.025931353529643E-3</v>
      </c>
      <c r="Q55">
        <f>STDEV(K37:K39)</f>
        <v>218.69437016432323</v>
      </c>
      <c r="R55">
        <f>STDEV(L37:L39)</f>
        <v>226.25791218191674</v>
      </c>
      <c r="S55">
        <f>STDEV(L38:L39)</f>
        <v>24.995234765450778</v>
      </c>
    </row>
    <row r="58" spans="4:19">
      <c r="M58">
        <f>STDEV(F40:F42)</f>
        <v>13157.647674768199</v>
      </c>
      <c r="N58">
        <f>STDEV(G40:G42)</f>
        <v>6.5574385243020004</v>
      </c>
      <c r="O58">
        <f>STDEV(H40:H42)</f>
        <v>7.6104583961807771E-3</v>
      </c>
      <c r="P58">
        <f>STDEV(I40:I42)</f>
        <v>2.0169674241296174E-3</v>
      </c>
      <c r="Q58">
        <f>STDEV(K40:K42)</f>
        <v>9.6090235369330497</v>
      </c>
      <c r="R58">
        <f>STDEV(L40:L42)</f>
        <v>8.8409328197500301</v>
      </c>
    </row>
  </sheetData>
  <sortState ref="E25:L42">
    <sortCondition descending="1" ref="E25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najm</dc:creator>
  <cp:lastModifiedBy>Zahid Rehman</cp:lastModifiedBy>
  <dcterms:created xsi:type="dcterms:W3CDTF">2019-02-10T11:04:59Z</dcterms:created>
  <dcterms:modified xsi:type="dcterms:W3CDTF">2019-05-02T13:30:18Z</dcterms:modified>
</cp:coreProperties>
</file>