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pivotCache/pivotCacheDefinition44.xml" ContentType="application/vnd.openxmlformats-officedocument.spreadsheetml.pivotCacheDefinition+xml"/>
  <Override PartName="/xl/pivotCache/pivotCacheDefinition45.xml" ContentType="application/vnd.openxmlformats-officedocument.spreadsheetml.pivotCacheDefinition+xml"/>
  <Override PartName="/xl/pivotCache/pivotCacheDefinition46.xml" ContentType="application/vnd.openxmlformats-officedocument.spreadsheetml.pivotCacheDefinition+xml"/>
  <Override PartName="/xl/pivotCache/pivotCacheDefinition47.xml" ContentType="application/vnd.openxmlformats-officedocument.spreadsheetml.pivotCacheDefinition+xml"/>
  <Override PartName="/xl/pivotCache/pivotCacheDefinition48.xml" ContentType="application/vnd.openxmlformats-officedocument.spreadsheetml.pivotCacheDefinition+xml"/>
  <Override PartName="/xl/pivotCache/pivotCacheDefinition49.xml" ContentType="application/vnd.openxmlformats-officedocument.spreadsheetml.pivotCacheDefinition+xml"/>
  <Override PartName="/xl/pivotCache/pivotCacheDefinition50.xml" ContentType="application/vnd.openxmlformats-officedocument.spreadsheetml.pivotCacheDefinition+xml"/>
  <Override PartName="/xl/pivotCache/pivotCacheDefinition51.xml" ContentType="application/vnd.openxmlformats-officedocument.spreadsheetml.pivotCacheDefinition+xml"/>
  <Override PartName="/xl/pivotCache/pivotCacheDefinition5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drawings/drawing5.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47.xml" ContentType="application/vnd.openxmlformats-officedocument.spreadsheetml.pivotTable+xml"/>
  <Override PartName="/xl/pivotTables/pivotTable48.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7.xml" ContentType="application/vnd.openxmlformats-officedocument.drawingml.chartshape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49.xml" ContentType="application/vnd.openxmlformats-officedocument.spreadsheetml.pivotTable+xml"/>
  <Override PartName="/xl/pivotTables/pivotTable50.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customXml/itemProps72.xml" ContentType="application/vnd.openxmlformats-officedocument.customXmlProperties+xml"/>
  <Override PartName="/customXml/itemProps73.xml" ContentType="application/vnd.openxmlformats-officedocument.customXmlProperties+xml"/>
  <Override PartName="/customXml/itemProps74.xml" ContentType="application/vnd.openxmlformats-officedocument.customXmlProperties+xml"/>
  <Override PartName="/customXml/itemProps75.xml" ContentType="application/vnd.openxmlformats-officedocument.customXmlProperties+xml"/>
  <Override PartName="/customXml/itemProps76.xml" ContentType="application/vnd.openxmlformats-officedocument.customXmlProperties+xml"/>
  <Override PartName="/customXml/itemProps77.xml" ContentType="application/vnd.openxmlformats-officedocument.customXmlProperties+xml"/>
  <Override PartName="/customXml/itemProps78.xml" ContentType="application/vnd.openxmlformats-officedocument.customXmlProperties+xml"/>
  <Override PartName="/customXml/itemProps79.xml" ContentType="application/vnd.openxmlformats-officedocument.customXmlProperties+xml"/>
  <Override PartName="/customXml/itemProps80.xml" ContentType="application/vnd.openxmlformats-officedocument.customXmlProperties+xml"/>
  <Override PartName="/customXml/itemProps81.xml" ContentType="application/vnd.openxmlformats-officedocument.customXmlProperties+xml"/>
  <Override PartName="/customXml/itemProps82.xml" ContentType="application/vnd.openxmlformats-officedocument.customXmlProperties+xml"/>
  <Override PartName="/customXml/itemProps83.xml" ContentType="application/vnd.openxmlformats-officedocument.customXmlProperties+xml"/>
  <Override PartName="/customXml/itemProps84.xml" ContentType="application/vnd.openxmlformats-officedocument.customXmlProperties+xml"/>
  <Override PartName="/customXml/itemProps85.xml" ContentType="application/vnd.openxmlformats-officedocument.customXmlProperties+xml"/>
  <Override PartName="/customXml/itemProps86.xml" ContentType="application/vnd.openxmlformats-officedocument.customXmlProperties+xml"/>
  <Override PartName="/customXml/itemProps87.xml" ContentType="application/vnd.openxmlformats-officedocument.customXmlProperties+xml"/>
  <Override PartName="/customXml/itemProps88.xml" ContentType="application/vnd.openxmlformats-officedocument.customXmlProperties+xml"/>
  <Override PartName="/customXml/itemProps89.xml" ContentType="application/vnd.openxmlformats-officedocument.customXmlProperties+xml"/>
  <Override PartName="/customXml/itemProps90.xml" ContentType="application/vnd.openxmlformats-officedocument.customXmlProperties+xml"/>
  <Override PartName="/customXml/itemProps91.xml" ContentType="application/vnd.openxmlformats-officedocument.customXmlProperties+xml"/>
  <Override PartName="/customXml/itemProps92.xml" ContentType="application/vnd.openxmlformats-officedocument.customXmlProperties+xml"/>
  <Override PartName="/customXml/itemProps93.xml" ContentType="application/vnd.openxmlformats-officedocument.customXmlProperties+xml"/>
  <Override PartName="/customXml/itemProps94.xml" ContentType="application/vnd.openxmlformats-officedocument.customXmlProperties+xml"/>
  <Override PartName="/customXml/itemProps95.xml" ContentType="application/vnd.openxmlformats-officedocument.customXmlProperties+xml"/>
  <Override PartName="/customXml/itemProps96.xml" ContentType="application/vnd.openxmlformats-officedocument.customXmlProperties+xml"/>
  <Override PartName="/customXml/itemProps97.xml" ContentType="application/vnd.openxmlformats-officedocument.customXmlProperties+xml"/>
  <Override PartName="/customXml/itemProps98.xml" ContentType="application/vnd.openxmlformats-officedocument.customXmlProperties+xml"/>
  <Override PartName="/customXml/itemProps99.xml" ContentType="application/vnd.openxmlformats-officedocument.customXmlProperties+xml"/>
  <Override PartName="/customXml/itemProps100.xml" ContentType="application/vnd.openxmlformats-officedocument.customXmlProperties+xml"/>
  <Override PartName="/customXml/itemProps101.xml" ContentType="application/vnd.openxmlformats-officedocument.customXmlProperties+xml"/>
  <Override PartName="/customXml/itemProps102.xml" ContentType="application/vnd.openxmlformats-officedocument.customXmlProperties+xml"/>
  <Override PartName="/customXml/itemProps103.xml" ContentType="application/vnd.openxmlformats-officedocument.customXmlProperties+xml"/>
  <Override PartName="/customXml/itemProps104.xml" ContentType="application/vnd.openxmlformats-officedocument.customXmlProperties+xml"/>
  <Override PartName="/customXml/itemProps10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98"/>
  <workbookPr hidePivotFieldList="1"/>
  <mc:AlternateContent xmlns:mc="http://schemas.openxmlformats.org/markup-compatibility/2006">
    <mc:Choice Requires="x15">
      <x15ac:absPath xmlns:x15ac="http://schemas.microsoft.com/office/spreadsheetml/2010/11/ac" url="C:\Users\talzl\Desktop\קורס רם קדם - דאטה אנליסט\Projects\Third Project - Mexico Toy Sales\Final Version\"/>
    </mc:Choice>
  </mc:AlternateContent>
  <xr:revisionPtr revIDLastSave="0" documentId="13_ncr:1_{CE095266-FCDE-4D51-B219-467012A46586}" xr6:coauthVersionLast="36" xr6:coauthVersionMax="47" xr10:uidLastSave="{00000000-0000-0000-0000-000000000000}"/>
  <bookViews>
    <workbookView xWindow="-108" yWindow="-108" windowWidth="30936" windowHeight="16896" activeTab="3" xr2:uid="{00000000-000D-0000-FFFF-FFFF00000000}"/>
  </bookViews>
  <sheets>
    <sheet name="pvt" sheetId="1" r:id="rId1"/>
    <sheet name="Categories &amp; Top Products" sheetId="6" r:id="rId2"/>
    <sheet name="Product Analysis" sheetId="8" r:id="rId3"/>
    <sheet name="Electronics" sheetId="9" r:id="rId4"/>
    <sheet name="Arts" sheetId="11" r:id="rId5"/>
    <sheet name="Charts" sheetId="4" r:id="rId6"/>
    <sheet name="Inv" sheetId="10" r:id="rId7"/>
    <sheet name="Sheet5" sheetId="5" r:id="rId8"/>
    <sheet name="products" sheetId="12" r:id="rId9"/>
  </sheets>
  <definedNames>
    <definedName name="ExternalData_1" localSheetId="8" hidden="1">products!$A$1:$E$36</definedName>
    <definedName name="Slicer_Month">#N/A</definedName>
    <definedName name="Slicer_Product_Category">#N/A</definedName>
    <definedName name="Slicer_Product_Category1">#N/A</definedName>
    <definedName name="Slicer_Product_Name">#N/A</definedName>
    <definedName name="Slicer_Product_Name1">#N/A</definedName>
    <definedName name="Slicer_Store_City">#N/A</definedName>
    <definedName name="Slicer_Store_Location">#N/A</definedName>
    <definedName name="Slicer_Store_Name">#N/A</definedName>
    <definedName name="Slicer_Year2">#N/A</definedName>
  </definedNames>
  <calcPr calcId="191029"/>
  <pivotCaches>
    <pivotCache cacheId="0" r:id="rId10"/>
    <pivotCache cacheId="1" r:id="rId11"/>
    <pivotCache cacheId="2" r:id="rId12"/>
    <pivotCache cacheId="3" r:id="rId13"/>
    <pivotCache cacheId="4" r:id="rId14"/>
    <pivotCache cacheId="5" r:id="rId15"/>
    <pivotCache cacheId="6" r:id="rId16"/>
    <pivotCache cacheId="7" r:id="rId17"/>
    <pivotCache cacheId="8" r:id="rId18"/>
    <pivotCache cacheId="9" r:id="rId19"/>
    <pivotCache cacheId="10" r:id="rId20"/>
    <pivotCache cacheId="11" r:id="rId21"/>
    <pivotCache cacheId="12" r:id="rId22"/>
    <pivotCache cacheId="13" r:id="rId23"/>
    <pivotCache cacheId="14" r:id="rId24"/>
    <pivotCache cacheId="15" r:id="rId25"/>
    <pivotCache cacheId="16" r:id="rId26"/>
    <pivotCache cacheId="17" r:id="rId27"/>
    <pivotCache cacheId="18" r:id="rId28"/>
    <pivotCache cacheId="19" r:id="rId29"/>
    <pivotCache cacheId="20" r:id="rId30"/>
    <pivotCache cacheId="21" r:id="rId31"/>
    <pivotCache cacheId="22" r:id="rId32"/>
    <pivotCache cacheId="23" r:id="rId33"/>
    <pivotCache cacheId="24" r:id="rId34"/>
    <pivotCache cacheId="25" r:id="rId35"/>
    <pivotCache cacheId="26" r:id="rId36"/>
    <pivotCache cacheId="27" r:id="rId37"/>
    <pivotCache cacheId="28" r:id="rId38"/>
    <pivotCache cacheId="29" r:id="rId39"/>
    <pivotCache cacheId="30" r:id="rId40"/>
    <pivotCache cacheId="31" r:id="rId41"/>
    <pivotCache cacheId="32" r:id="rId42"/>
    <pivotCache cacheId="33" r:id="rId43"/>
    <pivotCache cacheId="34" r:id="rId44"/>
    <pivotCache cacheId="35" r:id="rId45"/>
    <pivotCache cacheId="36" r:id="rId46"/>
    <pivotCache cacheId="37" r:id="rId47"/>
    <pivotCache cacheId="38" r:id="rId48"/>
    <pivotCache cacheId="39" r:id="rId49"/>
    <pivotCache cacheId="40" r:id="rId50"/>
    <pivotCache cacheId="41" r:id="rId51"/>
    <pivotCache cacheId="42" r:id="rId52"/>
    <pivotCache cacheId="43" r:id="rId53"/>
    <pivotCache cacheId="44" r:id="rId54"/>
    <pivotCache cacheId="45" r:id="rId55"/>
    <pivotCache cacheId="46" r:id="rId56"/>
    <pivotCache cacheId="47" r:id="rId57"/>
    <pivotCache cacheId="48" r:id="rId58"/>
    <pivotCache cacheId="49" r:id="rId59"/>
  </pivotCaches>
  <extLst>
    <ext xmlns:x14="http://schemas.microsoft.com/office/spreadsheetml/2009/9/main" uri="{876F7934-8845-4945-9796-88D515C7AA90}">
      <x14:pivotCaches>
        <pivotCache cacheId="50" r:id="rId60"/>
        <pivotCache cacheId="51" r:id="rId61"/>
      </x14:pivotCaches>
    </ext>
    <ext xmlns:x14="http://schemas.microsoft.com/office/spreadsheetml/2009/9/main" uri="{BBE1A952-AA13-448e-AADC-164F8A28A991}">
      <x14:slicerCaches>
        <x14:slicerCache r:id="rId62"/>
        <x14:slicerCache r:id="rId63"/>
        <x14:slicerCache r:id="rId64"/>
        <x14:slicerCache r:id="rId65"/>
        <x14:slicerCache r:id="rId66"/>
        <x14:slicerCache r:id="rId67"/>
        <x14:slicerCache r:id="rId68"/>
        <x14:slicerCache r:id="rId69"/>
        <x14:slicerCache r:id="rId7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s_9bc88c58-ff73-42c5-89a9-3f72faabbd22" name="stores" connection="Query - stores"/>
          <x15:modelTable id="products_06a877a2-00a9-402b-a99b-ccc38e6e9a58" name="products" connection="Query - products"/>
          <x15:modelTable id="inventory_5cfd301a-38d8-4666-b490-167991dc492d" name="inventory" connection="Query - inventory"/>
          <x15:modelTable id="sales_04ce86e3-aab3-4ca6-8292-2838873e040b" name="sales" connection="Query - sales"/>
          <x15:modelTable id="dDate_2e8b8d9c-9b75-4471-bf52-1d5486d2f999" name="dDate" connection="Query - dDate"/>
        </x15:modelTables>
        <x15:modelRelationships>
          <x15:modelRelationship fromTable="inventory" fromColumn="Store_ID" toTable="stores" toColumn="Store_ID"/>
          <x15:modelRelationship fromTable="inventory" fromColumn="Product_ID" toTable="products" toColumn="Product_ID"/>
          <x15:modelRelationship fromTable="sales" fromColumn="Product_ID" toTable="products" toColumn="Product_ID"/>
          <x15:modelRelationship fromTable="sales" fromColumn="Store_ID" toTable="stores" toColumn="Store_ID"/>
          <x15:modelRelationship fromTable="sales" fromColumn="Date" toTable="dDate" toColumn="Date"/>
        </x15:modelRelationships>
      </x15:dataModel>
    </ext>
  </extLst>
</workbook>
</file>

<file path=xl/calcChain.xml><?xml version="1.0" encoding="utf-8"?>
<calcChain xmlns="http://schemas.openxmlformats.org/spreadsheetml/2006/main">
  <c r="S33" i="9" l="1"/>
  <c r="S31" i="9"/>
  <c r="S32" i="9" l="1"/>
  <c r="E123" i="11" l="1"/>
  <c r="E124" i="11"/>
  <c r="E125" i="11"/>
  <c r="E126" i="11"/>
  <c r="E127" i="11"/>
  <c r="E128" i="11"/>
  <c r="E129" i="11"/>
  <c r="E122" i="11"/>
  <c r="E75" i="11"/>
  <c r="I80" i="11"/>
  <c r="I81" i="11"/>
  <c r="I82" i="11"/>
  <c r="I83" i="11"/>
  <c r="I84" i="11"/>
  <c r="I85" i="11"/>
  <c r="I86" i="11"/>
  <c r="I79" i="11"/>
  <c r="H87" i="11"/>
  <c r="H80" i="11"/>
  <c r="H81" i="11"/>
  <c r="H82" i="11"/>
  <c r="H83" i="11"/>
  <c r="H84" i="11"/>
  <c r="H85" i="11"/>
  <c r="H86" i="11"/>
  <c r="H79" i="11"/>
  <c r="P65" i="6"/>
  <c r="P61" i="6"/>
  <c r="P62" i="6"/>
  <c r="P63" i="6"/>
  <c r="P64" i="6"/>
  <c r="P60" i="6"/>
  <c r="K7" i="11"/>
  <c r="K8" i="11"/>
  <c r="K9" i="11"/>
  <c r="K10" i="11"/>
  <c r="K11" i="11"/>
  <c r="K12" i="11"/>
  <c r="K13" i="11"/>
  <c r="K6" i="11"/>
  <c r="E89" i="11"/>
  <c r="G80" i="11"/>
  <c r="G81" i="11"/>
  <c r="G82" i="11"/>
  <c r="G83" i="11"/>
  <c r="G84" i="11"/>
  <c r="G85" i="11"/>
  <c r="G86" i="11"/>
  <c r="G79" i="11"/>
  <c r="B68" i="9" a="1"/>
  <c r="B68" i="9" s="1"/>
  <c r="L59" i="6" a="1"/>
  <c r="L59" i="6" s="1"/>
  <c r="E26" i="1"/>
  <c r="E18" i="1"/>
  <c r="D69" i="1"/>
  <c r="N102" i="1"/>
  <c r="O102" i="1"/>
  <c r="P102" i="1"/>
  <c r="Q102" i="1"/>
  <c r="M102" i="1"/>
  <c r="O101" i="1"/>
  <c r="P101" i="1"/>
  <c r="Q101" i="1"/>
  <c r="M101" i="1"/>
  <c r="N101" i="1"/>
  <c r="P64" i="4" a="1"/>
  <c r="T69" i="4" s="1"/>
  <c r="P62" i="4"/>
  <c r="F32" i="9"/>
  <c r="F31" i="9"/>
  <c r="F30" i="9"/>
  <c r="E6" i="9"/>
  <c r="D6" i="9"/>
  <c r="C6" i="9"/>
  <c r="O35" i="6"/>
  <c r="O34" i="6"/>
  <c r="O33" i="6"/>
  <c r="O32" i="6"/>
  <c r="O31" i="6"/>
  <c r="P7" i="6"/>
  <c r="P6" i="6"/>
  <c r="P5" i="6"/>
  <c r="P4" i="6"/>
  <c r="P3" i="6"/>
  <c r="D122" i="1"/>
  <c r="H88" i="1"/>
  <c r="G88" i="1"/>
  <c r="F88" i="1"/>
  <c r="E88" i="1"/>
  <c r="D88" i="1"/>
  <c r="H87" i="1"/>
  <c r="G87" i="1"/>
  <c r="F87" i="1"/>
  <c r="E87" i="1"/>
  <c r="D87" i="1"/>
  <c r="D31" i="1"/>
  <c r="R15" i="1"/>
  <c r="D2" i="1"/>
  <c r="P64" i="4" l="1"/>
  <c r="T65" i="4"/>
  <c r="T66" i="4"/>
  <c r="T67" i="4"/>
  <c r="T68" i="4"/>
  <c r="S69" i="4"/>
  <c r="R69" i="4"/>
  <c r="Q69" i="4"/>
  <c r="P69" i="4"/>
  <c r="S68" i="4"/>
  <c r="R68" i="4"/>
  <c r="Q68" i="4"/>
  <c r="P68" i="4"/>
  <c r="S67" i="4"/>
  <c r="R67" i="4"/>
  <c r="Q67" i="4"/>
  <c r="P67" i="4"/>
  <c r="S66" i="4"/>
  <c r="R66" i="4"/>
  <c r="Q66" i="4"/>
  <c r="P66" i="4"/>
  <c r="S65" i="4"/>
  <c r="R65" i="4"/>
  <c r="Q65" i="4"/>
  <c r="P65" i="4"/>
  <c r="S64" i="4"/>
  <c r="R64" i="4"/>
  <c r="Q64" i="4"/>
  <c r="F72" i="9"/>
  <c r="E72" i="9"/>
  <c r="D72" i="9"/>
  <c r="C72" i="9"/>
  <c r="B72" i="9"/>
  <c r="F71" i="9"/>
  <c r="E71" i="9"/>
  <c r="D71" i="9"/>
  <c r="C71" i="9"/>
  <c r="B71" i="9"/>
  <c r="F70" i="9"/>
  <c r="E70" i="9"/>
  <c r="D70" i="9"/>
  <c r="C70" i="9"/>
  <c r="B70" i="9"/>
  <c r="F69" i="9"/>
  <c r="E69" i="9"/>
  <c r="D69" i="9"/>
  <c r="C69" i="9"/>
  <c r="B69" i="9"/>
  <c r="F68" i="9"/>
  <c r="E68" i="9"/>
  <c r="D68" i="9"/>
  <c r="C68" i="9"/>
  <c r="O65" i="6"/>
  <c r="N65" i="6"/>
  <c r="M65" i="6"/>
  <c r="L65" i="6"/>
  <c r="O64" i="6"/>
  <c r="N64" i="6"/>
  <c r="M64" i="6"/>
  <c r="L64" i="6"/>
  <c r="O63" i="6"/>
  <c r="N63" i="6"/>
  <c r="M63" i="6"/>
  <c r="L63" i="6"/>
  <c r="O62" i="6"/>
  <c r="N62" i="6"/>
  <c r="M62" i="6"/>
  <c r="L62" i="6"/>
  <c r="O61" i="6"/>
  <c r="N61" i="6"/>
  <c r="M61" i="6"/>
  <c r="L61" i="6"/>
  <c r="O60" i="6"/>
  <c r="N60" i="6"/>
  <c r="M60" i="6"/>
  <c r="L60" i="6"/>
  <c r="O59" i="6"/>
  <c r="N59" i="6"/>
  <c r="M59"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2C2B59-AD35-41A0-8803-D8ADF5CFC1B9}" keepAlive="1" name="ModelConnection_ExternalData_1"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2" xr16:uid="{B260042E-A8B9-44A2-9BE7-B41A5EAF21EF}" name="Query - dDate" description="Connection to the 'dDate' query in the workbook." type="100" refreshedVersion="8" minRefreshableVersion="5">
    <extLst>
      <ext xmlns:x15="http://schemas.microsoft.com/office/spreadsheetml/2010/11/main" uri="{DE250136-89BD-433C-8126-D09CA5730AF9}">
        <x15:connection id="ef6ff07f-0f45-4d05-9ebf-08df55c76981"/>
      </ext>
    </extLst>
  </connection>
  <connection id="3" xr16:uid="{F635480B-40A5-4234-8985-D8D1B0553C13}" name="Query - inventory" description="Connection to the 'inventory' query in the workbook." type="100" refreshedVersion="8" minRefreshableVersion="5">
    <extLst>
      <ext xmlns:x15="http://schemas.microsoft.com/office/spreadsheetml/2010/11/main" uri="{DE250136-89BD-433C-8126-D09CA5730AF9}">
        <x15:connection id="e63bf5c1-082b-4eca-84e6-40497110379f">
          <x15:oledbPr connection="Provider=Microsoft.Mashup.OleDb.1;Data Source=$Workbook$;Location=inventory;Extended Properties=&quot;&quot;">
            <x15:dbTables>
              <x15:dbTable name="inventory"/>
            </x15:dbTables>
          </x15:oledbPr>
        </x15:connection>
      </ext>
    </extLst>
  </connection>
  <connection id="4" xr16:uid="{A431B383-8E60-4B4A-90E6-890BDD9DBB61}" name="Query - products" description="Connection to the 'products' query in the workbook." type="100" refreshedVersion="8" minRefreshableVersion="5">
    <extLst>
      <ext xmlns:x15="http://schemas.microsoft.com/office/spreadsheetml/2010/11/main" uri="{DE250136-89BD-433C-8126-D09CA5730AF9}">
        <x15:connection id="1f3a04bf-88ce-43a3-bee9-b96f37497a4e"/>
      </ext>
    </extLst>
  </connection>
  <connection id="5" xr16:uid="{BD71AB54-B606-478A-80D8-3546FAEE9487}" name="Query - sales" description="Connection to the 'sales' query in the workbook." type="100" refreshedVersion="8" minRefreshableVersion="5">
    <extLst>
      <ext xmlns:x15="http://schemas.microsoft.com/office/spreadsheetml/2010/11/main" uri="{DE250136-89BD-433C-8126-D09CA5730AF9}">
        <x15:connection id="25d7f074-1df1-46fe-a97d-2adf5b3fac6c"/>
      </ext>
    </extLst>
  </connection>
  <connection id="6" xr16:uid="{D8642731-DE6D-4EBE-9F83-DE5516D6CF07}" name="Query - stores" description="Connection to the 'stores' query in the workbook." type="100" refreshedVersion="8" minRefreshableVersion="5">
    <extLst>
      <ext xmlns:x15="http://schemas.microsoft.com/office/spreadsheetml/2010/11/main" uri="{DE250136-89BD-433C-8126-D09CA5730AF9}">
        <x15:connection id="4912905f-8a71-4bc9-ba1d-c92d75f83d5c">
          <x15:oledbPr connection="Provider=Microsoft.Mashup.OleDb.1;Data Source=$Workbook$;Location=stores;Extended Properties=&quot;&quot;">
            <x15:dbTables>
              <x15:dbTable name="stores"/>
            </x15:dbTables>
          </x15:oledbPr>
        </x15:connection>
      </ext>
    </extLst>
  </connection>
  <connection id="7" xr16:uid="{1CBBEEA1-D84A-4E9A-8ABC-957476ACDCD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12">
    <s v="ThisWorkbookDataModel"/>
    <s v="{[products].[Product_Category].[All]}"/>
    <s v="{[products].[Product_Name].[All]}"/>
    <s v="{[dDate].[Year].&amp;[2017]}"/>
    <s v="{[dDate].[Quarter].&amp;[1],[dDate].[Quarter].&amp;[2],[dDate].[Quarter].&amp;[3]}"/>
    <s v="{[dDate].[Month].[All]}"/>
    <s v="{[dDate].[Year].&amp;[2018]}"/>
    <s v="{[products].[Product_Category].&amp;[Art &amp; Crafts]}"/>
    <s v="{[products].[Product_Category].&amp;[Electronics]}"/>
    <s v="{[products].[Product_Category].&amp;[Toys]}"/>
    <s v="{[dDate].[Quarter].[All]}"/>
    <s v="{[products].[Product_Name].&amp;[PlayDoh Can]}"/>
  </metadataStrings>
  <mdxMetadata count="11">
    <mdx n="0" f="s">
      <ms ns="1" c="0"/>
    </mdx>
    <mdx n="0" f="s">
      <ms ns="2" c="0"/>
    </mdx>
    <mdx n="0" f="s">
      <ms ns="3" c="0"/>
    </mdx>
    <mdx n="0" f="s">
      <ms ns="4" c="0"/>
    </mdx>
    <mdx n="0" f="s">
      <ms ns="5" c="0"/>
    </mdx>
    <mdx n="0" f="s">
      <ms ns="6" c="0"/>
    </mdx>
    <mdx n="0" f="s">
      <ms ns="7" c="0"/>
    </mdx>
    <mdx n="0" f="s">
      <ms ns="8" c="0"/>
    </mdx>
    <mdx n="0" f="s">
      <ms ns="9" c="0"/>
    </mdx>
    <mdx n="0" f="s">
      <ms ns="10" c="0"/>
    </mdx>
    <mdx n="0" f="s">
      <ms ns="11" c="0"/>
    </mdx>
  </mdxMetadata>
  <futureMetadata name="XLDAPR" count="1">
    <bk>
      <extLst>
        <ext xmlns:xda="http://schemas.microsoft.com/office/spreadsheetml/2017/dynamicarray" uri="{bdbb8cdc-fa1e-496e-a857-3c3f30c029c3}">
          <xda:dynamicArrayProperties fDynamic="1" fCollapsed="0"/>
        </ext>
      </extLst>
    </bk>
  </futureMetadata>
  <cellMetadata count="1">
    <bk>
      <rc t="2" v="0"/>
    </bk>
  </cellMetadata>
  <valueMetadata count="11">
    <bk>
      <rc t="1" v="0"/>
    </bk>
    <bk>
      <rc t="1" v="1"/>
    </bk>
    <bk>
      <rc t="1" v="2"/>
    </bk>
    <bk>
      <rc t="1" v="3"/>
    </bk>
    <bk>
      <rc t="1" v="4"/>
    </bk>
    <bk>
      <rc t="1" v="5"/>
    </bk>
    <bk>
      <rc t="1" v="6"/>
    </bk>
    <bk>
      <rc t="1" v="7"/>
    </bk>
    <bk>
      <rc t="1" v="8"/>
    </bk>
    <bk>
      <rc t="1" v="9"/>
    </bk>
    <bk>
      <rc t="1" v="10"/>
    </bk>
  </valueMetadata>
</metadata>
</file>

<file path=xl/sharedStrings.xml><?xml version="1.0" encoding="utf-8"?>
<sst xmlns="http://schemas.openxmlformats.org/spreadsheetml/2006/main" count="1162" uniqueCount="149">
  <si>
    <t>Year</t>
  </si>
  <si>
    <t>Grand Total</t>
  </si>
  <si>
    <t>Month</t>
  </si>
  <si>
    <t>2017 Total</t>
  </si>
  <si>
    <t>2018 Total</t>
  </si>
  <si>
    <t>Total Revenue</t>
  </si>
  <si>
    <t>Total Units</t>
  </si>
  <si>
    <t>January</t>
  </si>
  <si>
    <t>February</t>
  </si>
  <si>
    <t>March</t>
  </si>
  <si>
    <t>April</t>
  </si>
  <si>
    <t>May</t>
  </si>
  <si>
    <t>June</t>
  </si>
  <si>
    <t>July</t>
  </si>
  <si>
    <t>August</t>
  </si>
  <si>
    <t>September</t>
  </si>
  <si>
    <t>October</t>
  </si>
  <si>
    <t>November</t>
  </si>
  <si>
    <t>December</t>
  </si>
  <si>
    <t>% Gross Profit</t>
  </si>
  <si>
    <t>Total COGS</t>
  </si>
  <si>
    <t>SUM(sales[Units])</t>
  </si>
  <si>
    <t>SUMX(sales,ROUND(RELATED(products[Product_Price])*sales[Units],2))</t>
  </si>
  <si>
    <t>SUMX(sales,RELATED(products[Product_Cost])*sales[Units])</t>
  </si>
  <si>
    <t>Avg Daily Revenue</t>
  </si>
  <si>
    <t>AVERAGEX(dDate,[Total Revenue])</t>
  </si>
  <si>
    <t>Total Gross Profit</t>
  </si>
  <si>
    <t>[Total Revenue] - [Total COGS]</t>
  </si>
  <si>
    <t>DIVIDE([Total Gross Profit],[Total Revenue])</t>
  </si>
  <si>
    <t>Avg Transactional Revenue</t>
  </si>
  <si>
    <t>AVERAGEX(sales,ROUND(RELATED(products[Product_Price])*sales[Units],2))</t>
  </si>
  <si>
    <t>Rolling 12 Month Avg Trans Rev</t>
  </si>
  <si>
    <t>CALCULATE([Avg Transactional Revenue],DATESINPERIOD(dDate[Date],LASTDATE(dDate[Date]),-1,YEAR))</t>
  </si>
  <si>
    <t>Product_Category</t>
  </si>
  <si>
    <t>Art &amp; Crafts</t>
  </si>
  <si>
    <t>Electronics</t>
  </si>
  <si>
    <t>Games</t>
  </si>
  <si>
    <t>Sports &amp; Outdoors</t>
  </si>
  <si>
    <t>Toys</t>
  </si>
  <si>
    <t>Product_Name</t>
  </si>
  <si>
    <t>Action Figure</t>
  </si>
  <si>
    <t>Animal Figures</t>
  </si>
  <si>
    <t>Barrel O' Slime</t>
  </si>
  <si>
    <t>Chutes &amp; Ladders</t>
  </si>
  <si>
    <t>Classic Dominoes</t>
  </si>
  <si>
    <t>Colorbuds</t>
  </si>
  <si>
    <t>Dart Gun</t>
  </si>
  <si>
    <t>Deck Of Cards</t>
  </si>
  <si>
    <t>Dino Egg</t>
  </si>
  <si>
    <t>Dinosaur Figures</t>
  </si>
  <si>
    <t>Etch A Sketch</t>
  </si>
  <si>
    <t>Foam Disk Launcher</t>
  </si>
  <si>
    <t>Gamer Headphones</t>
  </si>
  <si>
    <t>Glass Marbles</t>
  </si>
  <si>
    <t>Hot Wheels 5-Pack</t>
  </si>
  <si>
    <t>Jenga</t>
  </si>
  <si>
    <t>Kids Makeup Kit</t>
  </si>
  <si>
    <t>Lego Bricks</t>
  </si>
  <si>
    <t>Magic Sand</t>
  </si>
  <si>
    <t>Mini Basketball Hoop</t>
  </si>
  <si>
    <t>Mini Ping Pong Set</t>
  </si>
  <si>
    <t>Monopoly</t>
  </si>
  <si>
    <t>Mr. Potatohead</t>
  </si>
  <si>
    <t>Nerf Gun</t>
  </si>
  <si>
    <t>PlayDoh Can</t>
  </si>
  <si>
    <t>PlayDoh Playset</t>
  </si>
  <si>
    <t>PlayDoh Toolkit</t>
  </si>
  <si>
    <t>Playfoam</t>
  </si>
  <si>
    <t>Plush Pony</t>
  </si>
  <si>
    <t>Rubik's Cube</t>
  </si>
  <si>
    <t>Splash Balls</t>
  </si>
  <si>
    <t>Supersoaker Water Gun</t>
  </si>
  <si>
    <t>Teddy Bear</t>
  </si>
  <si>
    <t>Toy Robot</t>
  </si>
  <si>
    <t>Uno Card Game</t>
  </si>
  <si>
    <t>Gross Profit</t>
  </si>
  <si>
    <t>% Profit Margin</t>
  </si>
  <si>
    <t>Amount_Lost_in_Sales</t>
  </si>
  <si>
    <t>CALCULATE(SUM(inventory[Product_Selling_Price]),FILTER(inventory, inventory[Stock_On_Hand] = 0))</t>
  </si>
  <si>
    <t>Product_ProfitX</t>
  </si>
  <si>
    <t>SUMX(sales,sales[Units]*sales[Product_Profit])</t>
  </si>
  <si>
    <t>Product_SalesX</t>
  </si>
  <si>
    <t>SUMX(sales,sales[Units]*sales[Product_Price])</t>
  </si>
  <si>
    <t>Product_CostX</t>
  </si>
  <si>
    <t>SUMX(sales,sales[Units]*sales[Product_Cost])</t>
  </si>
  <si>
    <t>Total_Units_Sold</t>
  </si>
  <si>
    <t>SUMX(sales,sales[Units])</t>
  </si>
  <si>
    <t>CountofTop_10_Expensive_Products_Sold</t>
  </si>
  <si>
    <t>Product_Ranking</t>
  </si>
  <si>
    <t>RANKX(ALL(products[Product_Price]),[Product_SalesX])</t>
  </si>
  <si>
    <t>Product_Pricess</t>
  </si>
  <si>
    <t>SUM(products[Product_Price])</t>
  </si>
  <si>
    <t>RankX AllSelected</t>
  </si>
  <si>
    <t>RANKX(ALLSELECTED(products[Product_Name]),[Product_Pricess],,0)</t>
  </si>
  <si>
    <t>CALCULATE([Total_Units_Sold],FILTER(VALUES(products[Product_Price]),IF(RANKX(ALL(products[Product_Price]),[Total_Units_Sold],,DESC)&lt;=10,[Total_Units_Sold],BLANK())))</t>
  </si>
  <si>
    <t>Quarter</t>
  </si>
  <si>
    <t>Revenue &amp; Profit by Month</t>
  </si>
  <si>
    <t>Categories Profit by Quarter</t>
  </si>
  <si>
    <t>Categories Profit by Month</t>
  </si>
  <si>
    <t>Art &amp; Crafts Total</t>
  </si>
  <si>
    <t>Electronics Total</t>
  </si>
  <si>
    <t>All</t>
  </si>
  <si>
    <t>category</t>
  </si>
  <si>
    <t>Games Total</t>
  </si>
  <si>
    <t>Sports &amp; Outdoors Total</t>
  </si>
  <si>
    <t>Toys Total</t>
  </si>
  <si>
    <t>Profit Trend 2017 vs 2018</t>
  </si>
  <si>
    <t>2017</t>
  </si>
  <si>
    <t>(Multiple Items)</t>
  </si>
  <si>
    <t>YOY % Change Profit</t>
  </si>
  <si>
    <t>Product Gross Profit 2017 vs 2018  - No 4th Quarter</t>
  </si>
  <si>
    <t>YOY % Products Change Profit</t>
  </si>
  <si>
    <t>Total transaction</t>
  </si>
  <si>
    <t>2018</t>
  </si>
  <si>
    <t>Avg Monthly Profit</t>
  </si>
  <si>
    <t>*AAA</t>
  </si>
  <si>
    <t>% Year change</t>
  </si>
  <si>
    <t>% Year change(no q4)</t>
  </si>
  <si>
    <t>Store_ID</t>
  </si>
  <si>
    <t>Inv Product in Store</t>
  </si>
  <si>
    <t>Inv Total Stock</t>
  </si>
  <si>
    <t>Product_ID</t>
  </si>
  <si>
    <t>Avg Monthly Unit Sold</t>
  </si>
  <si>
    <t>Potential Monthly Profit</t>
  </si>
  <si>
    <t>Mon</t>
  </si>
  <si>
    <t>Jan</t>
  </si>
  <si>
    <t>Feb</t>
  </si>
  <si>
    <t>Mar</t>
  </si>
  <si>
    <t>Apr</t>
  </si>
  <si>
    <t>Jun</t>
  </si>
  <si>
    <t>Jul</t>
  </si>
  <si>
    <t>Aug</t>
  </si>
  <si>
    <t>Sep</t>
  </si>
  <si>
    <t>Oct</t>
  </si>
  <si>
    <t>Nov</t>
  </si>
  <si>
    <t>Dec</t>
  </si>
  <si>
    <t>Profit Margin</t>
  </si>
  <si>
    <t>Product Category</t>
  </si>
  <si>
    <t>Units Sold</t>
  </si>
  <si>
    <t>% of Grand Total</t>
  </si>
  <si>
    <t>Product Name</t>
  </si>
  <si>
    <t>new</t>
  </si>
  <si>
    <t>old</t>
  </si>
  <si>
    <t>new:</t>
  </si>
  <si>
    <t>Product_Cost</t>
  </si>
  <si>
    <t>Product_Price</t>
  </si>
  <si>
    <t>Last 3 Months Avg units sold</t>
  </si>
  <si>
    <t xml:space="preserve">Units sold diff </t>
  </si>
  <si>
    <t>Units sold diff - last 3m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</si>
</sst>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0\);\$#,##0.00"/>
    <numFmt numFmtId="165" formatCode="0%;\-0%;0%"/>
    <numFmt numFmtId="166" formatCode="\$#,##0;\(\$#,##0\);\$#,##0"/>
    <numFmt numFmtId="167" formatCode="&quot;$&quot;#,##0"/>
    <numFmt numFmtId="168" formatCode="0.00%;\-0.00%;0.00%"/>
  </numFmts>
  <fonts count="11" x14ac:knownFonts="1">
    <font>
      <sz val="11"/>
      <color theme="1"/>
      <name val="Calibri"/>
      <family val="2"/>
      <scheme val="minor"/>
    </font>
    <font>
      <sz val="12"/>
      <color theme="1"/>
      <name val="Calibri"/>
      <family val="2"/>
      <scheme val="minor"/>
    </font>
    <font>
      <b/>
      <sz val="14"/>
      <color theme="1"/>
      <name val="Calibri"/>
      <family val="2"/>
      <scheme val="minor"/>
    </font>
    <font>
      <b/>
      <sz val="11"/>
      <color theme="1"/>
      <name val="Calibri"/>
      <family val="2"/>
      <scheme val="minor"/>
    </font>
    <font>
      <sz val="11"/>
      <color theme="0" tint="-0.249977111117893"/>
      <name val="Calibri"/>
      <family val="2"/>
      <scheme val="minor"/>
    </font>
    <font>
      <sz val="11"/>
      <color theme="0" tint="-0.34998626667073579"/>
      <name val="Calibri"/>
      <family val="2"/>
      <scheme val="minor"/>
    </font>
    <font>
      <b/>
      <sz val="12"/>
      <color theme="1"/>
      <name val="Calibri"/>
      <family val="2"/>
      <scheme val="minor"/>
    </font>
    <font>
      <b/>
      <sz val="12"/>
      <color theme="0"/>
      <name val="Calibri"/>
      <family val="2"/>
      <scheme val="minor"/>
    </font>
    <font>
      <sz val="11"/>
      <color theme="0" tint="-0.499984740745262"/>
      <name val="Calibri"/>
      <family val="2"/>
      <scheme val="minor"/>
    </font>
    <font>
      <sz val="11"/>
      <color theme="0" tint="-0.14999847407452621"/>
      <name val="Calibri"/>
      <family val="2"/>
      <scheme val="minor"/>
    </font>
    <font>
      <sz val="11"/>
      <color theme="1"/>
      <name val="Calibri"/>
      <family val="2"/>
      <scheme val="minor"/>
    </font>
  </fonts>
  <fills count="7">
    <fill>
      <patternFill patternType="none"/>
    </fill>
    <fill>
      <patternFill patternType="gray125"/>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0" tint="-4.9989318521683403E-2"/>
        <bgColor indexed="64"/>
      </patternFill>
    </fill>
  </fills>
  <borders count="7">
    <border>
      <left/>
      <right/>
      <top/>
      <bottom/>
      <diagonal/>
    </border>
    <border>
      <left/>
      <right/>
      <top/>
      <bottom style="thin">
        <color indexed="64"/>
      </bottom>
      <diagonal/>
    </border>
    <border>
      <left/>
      <right/>
      <top/>
      <bottom style="thin">
        <color theme="4" tint="0.39997558519241921"/>
      </bottom>
      <diagonal/>
    </border>
    <border>
      <left/>
      <right/>
      <top style="thin">
        <color indexed="64"/>
      </top>
      <bottom style="medium">
        <color indexed="64"/>
      </bottom>
      <diagonal/>
    </border>
    <border>
      <left/>
      <right style="thin">
        <color indexed="64"/>
      </right>
      <top/>
      <bottom/>
      <diagonal/>
    </border>
    <border>
      <left style="thin">
        <color auto="1"/>
      </left>
      <right style="thin">
        <color auto="1"/>
      </right>
      <top/>
      <bottom/>
      <diagonal/>
    </border>
    <border>
      <left style="thin">
        <color auto="1"/>
      </left>
      <right/>
      <top/>
      <bottom/>
      <diagonal/>
    </border>
  </borders>
  <cellStyleXfs count="2">
    <xf numFmtId="0" fontId="0" fillId="0" borderId="0"/>
    <xf numFmtId="9" fontId="10" fillId="0" borderId="0" applyFont="0" applyFill="0" applyBorder="0" applyAlignment="0" applyProtection="0"/>
  </cellStyleXfs>
  <cellXfs count="53">
    <xf numFmtId="0" fontId="0" fillId="0" borderId="0" xfId="0"/>
    <xf numFmtId="0" fontId="0" fillId="0" borderId="0" xfId="0" pivotButton="1"/>
    <xf numFmtId="164" fontId="0" fillId="0" borderId="0" xfId="0" applyNumberFormat="1"/>
    <xf numFmtId="3" fontId="0" fillId="0" borderId="0" xfId="0" applyNumberFormat="1"/>
    <xf numFmtId="165" fontId="0" fillId="0" borderId="0" xfId="0" applyNumberFormat="1"/>
    <xf numFmtId="166" fontId="0" fillId="0" borderId="0" xfId="0" applyNumberFormat="1"/>
    <xf numFmtId="9" fontId="0" fillId="0" borderId="0" xfId="0" applyNumberFormat="1"/>
    <xf numFmtId="0" fontId="1" fillId="0" borderId="0" xfId="0" applyFont="1"/>
    <xf numFmtId="167" fontId="1" fillId="0" borderId="0" xfId="0" applyNumberFormat="1" applyFont="1"/>
    <xf numFmtId="9" fontId="1" fillId="0" borderId="0" xfId="0" applyNumberFormat="1" applyFont="1"/>
    <xf numFmtId="0" fontId="2" fillId="0" borderId="1" xfId="0" applyFont="1" applyBorder="1"/>
    <xf numFmtId="0" fontId="2" fillId="0" borderId="0" xfId="0" applyFont="1"/>
    <xf numFmtId="0" fontId="3" fillId="0" borderId="0" xfId="0" applyFont="1"/>
    <xf numFmtId="1" fontId="0" fillId="0" borderId="0" xfId="0" applyNumberFormat="1"/>
    <xf numFmtId="0" fontId="3" fillId="2" borderId="2" xfId="0" applyFont="1" applyFill="1" applyBorder="1"/>
    <xf numFmtId="0" fontId="4" fillId="0" borderId="0" xfId="0" applyFont="1"/>
    <xf numFmtId="3" fontId="4" fillId="0" borderId="0" xfId="0" applyNumberFormat="1" applyFont="1"/>
    <xf numFmtId="0" fontId="5" fillId="0" borderId="0" xfId="0" applyFont="1"/>
    <xf numFmtId="3" fontId="5" fillId="0" borderId="0" xfId="0" applyNumberFormat="1" applyFont="1"/>
    <xf numFmtId="166" fontId="5" fillId="0" borderId="0" xfId="0" applyNumberFormat="1" applyFont="1"/>
    <xf numFmtId="165" fontId="5" fillId="0" borderId="0" xfId="0" applyNumberFormat="1" applyFont="1"/>
    <xf numFmtId="0" fontId="7" fillId="4" borderId="0" xfId="0" applyFont="1" applyFill="1"/>
    <xf numFmtId="167" fontId="4" fillId="0" borderId="0" xfId="0" applyNumberFormat="1" applyFont="1"/>
    <xf numFmtId="9" fontId="4" fillId="0" borderId="0" xfId="0" applyNumberFormat="1" applyFont="1"/>
    <xf numFmtId="0" fontId="3" fillId="0" borderId="3" xfId="0" applyFont="1" applyBorder="1"/>
    <xf numFmtId="3" fontId="3" fillId="0" borderId="3" xfId="0" applyNumberFormat="1" applyFont="1" applyBorder="1"/>
    <xf numFmtId="167" fontId="3" fillId="0" borderId="3" xfId="0" applyNumberFormat="1" applyFont="1" applyBorder="1"/>
    <xf numFmtId="9" fontId="3" fillId="0" borderId="3" xfId="0" applyNumberFormat="1" applyFont="1" applyBorder="1"/>
    <xf numFmtId="0" fontId="3" fillId="5" borderId="0" xfId="0" applyFont="1" applyFill="1"/>
    <xf numFmtId="3" fontId="3" fillId="5" borderId="0" xfId="0" applyNumberFormat="1" applyFont="1" applyFill="1"/>
    <xf numFmtId="167" fontId="3" fillId="5" borderId="0" xfId="0" applyNumberFormat="1" applyFont="1" applyFill="1"/>
    <xf numFmtId="9" fontId="3" fillId="5" borderId="0" xfId="0" applyNumberFormat="1" applyFont="1" applyFill="1"/>
    <xf numFmtId="168" fontId="0" fillId="0" borderId="0" xfId="0" applyNumberFormat="1"/>
    <xf numFmtId="0" fontId="3" fillId="6" borderId="0" xfId="0" applyFont="1" applyFill="1"/>
    <xf numFmtId="3" fontId="3" fillId="6" borderId="0" xfId="0" applyNumberFormat="1" applyFont="1" applyFill="1"/>
    <xf numFmtId="167" fontId="3" fillId="6" borderId="0" xfId="0" applyNumberFormat="1" applyFont="1" applyFill="1"/>
    <xf numFmtId="9" fontId="3" fillId="6" borderId="0" xfId="0" applyNumberFormat="1" applyFont="1" applyFill="1"/>
    <xf numFmtId="0" fontId="8" fillId="0" borderId="0" xfId="0" applyFont="1"/>
    <xf numFmtId="3" fontId="8" fillId="0" borderId="0" xfId="0" applyNumberFormat="1" applyFont="1"/>
    <xf numFmtId="167" fontId="8" fillId="0" borderId="0" xfId="0" applyNumberFormat="1" applyFont="1"/>
    <xf numFmtId="9" fontId="8" fillId="0" borderId="0" xfId="0" applyNumberFormat="1" applyFont="1"/>
    <xf numFmtId="0" fontId="6" fillId="3" borderId="4" xfId="0" applyFont="1" applyFill="1" applyBorder="1"/>
    <xf numFmtId="0" fontId="6" fillId="3" borderId="5" xfId="0" applyFont="1" applyFill="1" applyBorder="1"/>
    <xf numFmtId="0" fontId="6" fillId="3" borderId="6" xfId="0" applyFont="1" applyFill="1" applyBorder="1"/>
    <xf numFmtId="0" fontId="0" fillId="0" borderId="0" xfId="0" applyNumberFormat="1"/>
    <xf numFmtId="0" fontId="0" fillId="5" borderId="0" xfId="0" applyFill="1"/>
    <xf numFmtId="3" fontId="0" fillId="5" borderId="0" xfId="0" applyNumberFormat="1" applyFill="1"/>
    <xf numFmtId="165" fontId="0" fillId="5" borderId="0" xfId="0" applyNumberFormat="1" applyFill="1"/>
    <xf numFmtId="0" fontId="9" fillId="0" borderId="0" xfId="0" applyFont="1"/>
    <xf numFmtId="3" fontId="9" fillId="0" borderId="0" xfId="0" applyNumberFormat="1" applyFont="1"/>
    <xf numFmtId="165" fontId="9" fillId="0" borderId="0" xfId="0" applyNumberFormat="1" applyFont="1"/>
    <xf numFmtId="9" fontId="9" fillId="0" borderId="0" xfId="0" applyNumberFormat="1" applyFont="1"/>
    <xf numFmtId="9" fontId="0" fillId="0" borderId="0" xfId="1" applyFont="1"/>
  </cellXfs>
  <cellStyles count="2">
    <cellStyle name="Normal" xfId="0" builtinId="0"/>
    <cellStyle name="Percent" xfId="1" builtinId="5"/>
  </cellStyles>
  <dxfs count="15">
    <dxf>
      <numFmt numFmtId="0" formatCode="General"/>
    </dxf>
    <dxf>
      <numFmt numFmtId="0" formatCode="General"/>
    </dxf>
    <dxf>
      <fill>
        <patternFill>
          <bgColor theme="7" tint="0.39994506668294322"/>
        </patternFill>
      </fill>
    </dxf>
    <dxf>
      <fill>
        <patternFill>
          <bgColor rgb="FF92D050"/>
        </patternFill>
      </fill>
    </dxf>
    <dxf>
      <fill>
        <patternFill>
          <bgColor theme="4" tint="0.59996337778862885"/>
        </patternFill>
      </fill>
    </dxf>
    <dxf>
      <font>
        <color theme="0" tint="-0.14999847407452621"/>
      </font>
    </dxf>
    <dxf>
      <font>
        <color theme="0" tint="-0.1499984740745262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theme="0" tint="-0.34998626667073579"/>
      </font>
    </dxf>
    <dxf>
      <font>
        <color theme="0" tint="-0.34998626667073579"/>
      </font>
    </dxf>
  </dxfs>
  <tableStyles count="0" defaultTableStyle="TableStyleMedium2" defaultPivotStyle="PivotStyleLight16"/>
  <colors>
    <mruColors>
      <color rgb="FF5C4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40.xml"/><Relationship Id="rId21" Type="http://schemas.openxmlformats.org/officeDocument/2006/relationships/pivotCacheDefinition" Target="pivotCache/pivotCacheDefinition12.xml"/><Relationship Id="rId42" Type="http://schemas.openxmlformats.org/officeDocument/2006/relationships/pivotCacheDefinition" Target="pivotCache/pivotCacheDefinition33.xml"/><Relationship Id="rId63" Type="http://schemas.microsoft.com/office/2007/relationships/slicerCache" Target="slicerCaches/slicerCache2.xml"/><Relationship Id="rId84" Type="http://schemas.openxmlformats.org/officeDocument/2006/relationships/customXml" Target="../customXml/item7.xml"/><Relationship Id="rId138" Type="http://schemas.openxmlformats.org/officeDocument/2006/relationships/customXml" Target="../customXml/item61.xml"/><Relationship Id="rId159" Type="http://schemas.openxmlformats.org/officeDocument/2006/relationships/customXml" Target="../customXml/item82.xml"/><Relationship Id="rId170" Type="http://schemas.openxmlformats.org/officeDocument/2006/relationships/customXml" Target="../customXml/item93.xml"/><Relationship Id="rId107" Type="http://schemas.openxmlformats.org/officeDocument/2006/relationships/customXml" Target="../customXml/item30.xml"/><Relationship Id="rId11" Type="http://schemas.openxmlformats.org/officeDocument/2006/relationships/pivotCacheDefinition" Target="pivotCache/pivotCacheDefinition2.xml"/><Relationship Id="rId32" Type="http://schemas.openxmlformats.org/officeDocument/2006/relationships/pivotCacheDefinition" Target="pivotCache/pivotCacheDefinition23.xml"/><Relationship Id="rId53" Type="http://schemas.openxmlformats.org/officeDocument/2006/relationships/pivotCacheDefinition" Target="pivotCache/pivotCacheDefinition44.xml"/><Relationship Id="rId74" Type="http://schemas.openxmlformats.org/officeDocument/2006/relationships/sharedStrings" Target="sharedStrings.xml"/><Relationship Id="rId128" Type="http://schemas.openxmlformats.org/officeDocument/2006/relationships/customXml" Target="../customXml/item51.xml"/><Relationship Id="rId149" Type="http://schemas.openxmlformats.org/officeDocument/2006/relationships/customXml" Target="../customXml/item72.xml"/><Relationship Id="rId5" Type="http://schemas.openxmlformats.org/officeDocument/2006/relationships/worksheet" Target="worksheets/sheet5.xml"/><Relationship Id="rId95" Type="http://schemas.openxmlformats.org/officeDocument/2006/relationships/customXml" Target="../customXml/item18.xml"/><Relationship Id="rId160" Type="http://schemas.openxmlformats.org/officeDocument/2006/relationships/customXml" Target="../customXml/item83.xml"/><Relationship Id="rId181" Type="http://schemas.openxmlformats.org/officeDocument/2006/relationships/customXml" Target="../customXml/item104.xml"/><Relationship Id="rId22" Type="http://schemas.openxmlformats.org/officeDocument/2006/relationships/pivotCacheDefinition" Target="pivotCache/pivotCacheDefinition13.xml"/><Relationship Id="rId43" Type="http://schemas.openxmlformats.org/officeDocument/2006/relationships/pivotCacheDefinition" Target="pivotCache/pivotCacheDefinition34.xml"/><Relationship Id="rId64" Type="http://schemas.microsoft.com/office/2007/relationships/slicerCache" Target="slicerCaches/slicerCache3.xml"/><Relationship Id="rId118" Type="http://schemas.openxmlformats.org/officeDocument/2006/relationships/customXml" Target="../customXml/item41.xml"/><Relationship Id="rId139" Type="http://schemas.openxmlformats.org/officeDocument/2006/relationships/customXml" Target="../customXml/item62.xml"/><Relationship Id="rId85" Type="http://schemas.openxmlformats.org/officeDocument/2006/relationships/customXml" Target="../customXml/item8.xml"/><Relationship Id="rId150" Type="http://schemas.openxmlformats.org/officeDocument/2006/relationships/customXml" Target="../customXml/item73.xml"/><Relationship Id="rId171" Type="http://schemas.openxmlformats.org/officeDocument/2006/relationships/customXml" Target="../customXml/item94.xml"/><Relationship Id="rId12" Type="http://schemas.openxmlformats.org/officeDocument/2006/relationships/pivotCacheDefinition" Target="pivotCache/pivotCacheDefinition3.xml"/><Relationship Id="rId33" Type="http://schemas.openxmlformats.org/officeDocument/2006/relationships/pivotCacheDefinition" Target="pivotCache/pivotCacheDefinition24.xml"/><Relationship Id="rId108" Type="http://schemas.openxmlformats.org/officeDocument/2006/relationships/customXml" Target="../customXml/item31.xml"/><Relationship Id="rId129" Type="http://schemas.openxmlformats.org/officeDocument/2006/relationships/customXml" Target="../customXml/item52.xml"/><Relationship Id="rId54" Type="http://schemas.openxmlformats.org/officeDocument/2006/relationships/pivotCacheDefinition" Target="pivotCache/pivotCacheDefinition45.xml"/><Relationship Id="rId75" Type="http://schemas.openxmlformats.org/officeDocument/2006/relationships/sheetMetadata" Target="metadata.xml"/><Relationship Id="rId96" Type="http://schemas.openxmlformats.org/officeDocument/2006/relationships/customXml" Target="../customXml/item19.xml"/><Relationship Id="rId140" Type="http://schemas.openxmlformats.org/officeDocument/2006/relationships/customXml" Target="../customXml/item63.xml"/><Relationship Id="rId161" Type="http://schemas.openxmlformats.org/officeDocument/2006/relationships/customXml" Target="../customXml/item84.xml"/><Relationship Id="rId182" Type="http://schemas.openxmlformats.org/officeDocument/2006/relationships/customXml" Target="../customXml/item105.xml"/><Relationship Id="rId6" Type="http://schemas.openxmlformats.org/officeDocument/2006/relationships/worksheet" Target="worksheets/sheet6.xml"/><Relationship Id="rId23" Type="http://schemas.openxmlformats.org/officeDocument/2006/relationships/pivotCacheDefinition" Target="pivotCache/pivotCacheDefinition14.xml"/><Relationship Id="rId119" Type="http://schemas.openxmlformats.org/officeDocument/2006/relationships/customXml" Target="../customXml/item42.xml"/><Relationship Id="rId44" Type="http://schemas.openxmlformats.org/officeDocument/2006/relationships/pivotCacheDefinition" Target="pivotCache/pivotCacheDefinition35.xml"/><Relationship Id="rId60" Type="http://schemas.openxmlformats.org/officeDocument/2006/relationships/pivotCacheDefinition" Target="pivotCache/pivotCacheDefinition51.xml"/><Relationship Id="rId65" Type="http://schemas.microsoft.com/office/2007/relationships/slicerCache" Target="slicerCaches/slicerCache4.xml"/><Relationship Id="rId81" Type="http://schemas.openxmlformats.org/officeDocument/2006/relationships/customXml" Target="../customXml/item4.xml"/><Relationship Id="rId86" Type="http://schemas.openxmlformats.org/officeDocument/2006/relationships/customXml" Target="../customXml/item9.xml"/><Relationship Id="rId130" Type="http://schemas.openxmlformats.org/officeDocument/2006/relationships/customXml" Target="../customXml/item53.xml"/><Relationship Id="rId135" Type="http://schemas.openxmlformats.org/officeDocument/2006/relationships/customXml" Target="../customXml/item58.xml"/><Relationship Id="rId151" Type="http://schemas.openxmlformats.org/officeDocument/2006/relationships/customXml" Target="../customXml/item74.xml"/><Relationship Id="rId156" Type="http://schemas.openxmlformats.org/officeDocument/2006/relationships/customXml" Target="../customXml/item79.xml"/><Relationship Id="rId177" Type="http://schemas.openxmlformats.org/officeDocument/2006/relationships/customXml" Target="../customXml/item100.xml"/><Relationship Id="rId172" Type="http://schemas.openxmlformats.org/officeDocument/2006/relationships/customXml" Target="../customXml/item95.xml"/><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39" Type="http://schemas.openxmlformats.org/officeDocument/2006/relationships/pivotCacheDefinition" Target="pivotCache/pivotCacheDefinition30.xml"/><Relationship Id="rId109" Type="http://schemas.openxmlformats.org/officeDocument/2006/relationships/customXml" Target="../customXml/item32.xml"/><Relationship Id="rId34" Type="http://schemas.openxmlformats.org/officeDocument/2006/relationships/pivotCacheDefinition" Target="pivotCache/pivotCacheDefinition25.xml"/><Relationship Id="rId50" Type="http://schemas.openxmlformats.org/officeDocument/2006/relationships/pivotCacheDefinition" Target="pivotCache/pivotCacheDefinition41.xml"/><Relationship Id="rId55" Type="http://schemas.openxmlformats.org/officeDocument/2006/relationships/pivotCacheDefinition" Target="pivotCache/pivotCacheDefinition46.xml"/><Relationship Id="rId76" Type="http://schemas.openxmlformats.org/officeDocument/2006/relationships/powerPivotData" Target="model/item.data"/><Relationship Id="rId97" Type="http://schemas.openxmlformats.org/officeDocument/2006/relationships/customXml" Target="../customXml/item20.xml"/><Relationship Id="rId104" Type="http://schemas.openxmlformats.org/officeDocument/2006/relationships/customXml" Target="../customXml/item27.xml"/><Relationship Id="rId120" Type="http://schemas.openxmlformats.org/officeDocument/2006/relationships/customXml" Target="../customXml/item43.xml"/><Relationship Id="rId125" Type="http://schemas.openxmlformats.org/officeDocument/2006/relationships/customXml" Target="../customXml/item48.xml"/><Relationship Id="rId141" Type="http://schemas.openxmlformats.org/officeDocument/2006/relationships/customXml" Target="../customXml/item64.xml"/><Relationship Id="rId146" Type="http://schemas.openxmlformats.org/officeDocument/2006/relationships/customXml" Target="../customXml/item69.xml"/><Relationship Id="rId167" Type="http://schemas.openxmlformats.org/officeDocument/2006/relationships/customXml" Target="../customXml/item90.xml"/><Relationship Id="rId7" Type="http://schemas.openxmlformats.org/officeDocument/2006/relationships/worksheet" Target="worksheets/sheet7.xml"/><Relationship Id="rId71" Type="http://schemas.openxmlformats.org/officeDocument/2006/relationships/theme" Target="theme/theme1.xml"/><Relationship Id="rId92" Type="http://schemas.openxmlformats.org/officeDocument/2006/relationships/customXml" Target="../customXml/item15.xml"/><Relationship Id="rId162" Type="http://schemas.openxmlformats.org/officeDocument/2006/relationships/customXml" Target="../customXml/item85.xml"/><Relationship Id="rId2" Type="http://schemas.openxmlformats.org/officeDocument/2006/relationships/worksheet" Target="worksheets/sheet2.xml"/><Relationship Id="rId29" Type="http://schemas.openxmlformats.org/officeDocument/2006/relationships/pivotCacheDefinition" Target="pivotCache/pivotCacheDefinition20.xml"/><Relationship Id="rId24" Type="http://schemas.openxmlformats.org/officeDocument/2006/relationships/pivotCacheDefinition" Target="pivotCache/pivotCacheDefinition15.xml"/><Relationship Id="rId40" Type="http://schemas.openxmlformats.org/officeDocument/2006/relationships/pivotCacheDefinition" Target="pivotCache/pivotCacheDefinition31.xml"/><Relationship Id="rId45" Type="http://schemas.openxmlformats.org/officeDocument/2006/relationships/pivotCacheDefinition" Target="pivotCache/pivotCacheDefinition36.xml"/><Relationship Id="rId66" Type="http://schemas.microsoft.com/office/2007/relationships/slicerCache" Target="slicerCaches/slicerCache5.xml"/><Relationship Id="rId87" Type="http://schemas.openxmlformats.org/officeDocument/2006/relationships/customXml" Target="../customXml/item10.xml"/><Relationship Id="rId110" Type="http://schemas.openxmlformats.org/officeDocument/2006/relationships/customXml" Target="../customXml/item33.xml"/><Relationship Id="rId115" Type="http://schemas.openxmlformats.org/officeDocument/2006/relationships/customXml" Target="../customXml/item38.xml"/><Relationship Id="rId131" Type="http://schemas.openxmlformats.org/officeDocument/2006/relationships/customXml" Target="../customXml/item54.xml"/><Relationship Id="rId136" Type="http://schemas.openxmlformats.org/officeDocument/2006/relationships/customXml" Target="../customXml/item59.xml"/><Relationship Id="rId157" Type="http://schemas.openxmlformats.org/officeDocument/2006/relationships/customXml" Target="../customXml/item80.xml"/><Relationship Id="rId178" Type="http://schemas.openxmlformats.org/officeDocument/2006/relationships/customXml" Target="../customXml/item101.xml"/><Relationship Id="rId61" Type="http://schemas.openxmlformats.org/officeDocument/2006/relationships/pivotCacheDefinition" Target="pivotCache/pivotCacheDefinition52.xml"/><Relationship Id="rId82" Type="http://schemas.openxmlformats.org/officeDocument/2006/relationships/customXml" Target="../customXml/item5.xml"/><Relationship Id="rId152" Type="http://schemas.openxmlformats.org/officeDocument/2006/relationships/customXml" Target="../customXml/item75.xml"/><Relationship Id="rId173" Type="http://schemas.openxmlformats.org/officeDocument/2006/relationships/customXml" Target="../customXml/item96.xml"/><Relationship Id="rId19" Type="http://schemas.openxmlformats.org/officeDocument/2006/relationships/pivotCacheDefinition" Target="pivotCache/pivotCacheDefinition10.xml"/><Relationship Id="rId14" Type="http://schemas.openxmlformats.org/officeDocument/2006/relationships/pivotCacheDefinition" Target="pivotCache/pivotCacheDefinition5.xml"/><Relationship Id="rId30" Type="http://schemas.openxmlformats.org/officeDocument/2006/relationships/pivotCacheDefinition" Target="pivotCache/pivotCacheDefinition21.xml"/><Relationship Id="rId35" Type="http://schemas.openxmlformats.org/officeDocument/2006/relationships/pivotCacheDefinition" Target="pivotCache/pivotCacheDefinition26.xml"/><Relationship Id="rId56" Type="http://schemas.openxmlformats.org/officeDocument/2006/relationships/pivotCacheDefinition" Target="pivotCache/pivotCacheDefinition47.xml"/><Relationship Id="rId77" Type="http://schemas.openxmlformats.org/officeDocument/2006/relationships/calcChain" Target="calcChain.xml"/><Relationship Id="rId100" Type="http://schemas.openxmlformats.org/officeDocument/2006/relationships/customXml" Target="../customXml/item23.xml"/><Relationship Id="rId105" Type="http://schemas.openxmlformats.org/officeDocument/2006/relationships/customXml" Target="../customXml/item28.xml"/><Relationship Id="rId126" Type="http://schemas.openxmlformats.org/officeDocument/2006/relationships/customXml" Target="../customXml/item49.xml"/><Relationship Id="rId147" Type="http://schemas.openxmlformats.org/officeDocument/2006/relationships/customXml" Target="../customXml/item70.xml"/><Relationship Id="rId168" Type="http://schemas.openxmlformats.org/officeDocument/2006/relationships/customXml" Target="../customXml/item91.xml"/><Relationship Id="rId8" Type="http://schemas.openxmlformats.org/officeDocument/2006/relationships/worksheet" Target="worksheets/sheet8.xml"/><Relationship Id="rId51" Type="http://schemas.openxmlformats.org/officeDocument/2006/relationships/pivotCacheDefinition" Target="pivotCache/pivotCacheDefinition42.xml"/><Relationship Id="rId72" Type="http://schemas.openxmlformats.org/officeDocument/2006/relationships/connections" Target="connections.xml"/><Relationship Id="rId93" Type="http://schemas.openxmlformats.org/officeDocument/2006/relationships/customXml" Target="../customXml/item16.xml"/><Relationship Id="rId98" Type="http://schemas.openxmlformats.org/officeDocument/2006/relationships/customXml" Target="../customXml/item21.xml"/><Relationship Id="rId121" Type="http://schemas.openxmlformats.org/officeDocument/2006/relationships/customXml" Target="../customXml/item44.xml"/><Relationship Id="rId142" Type="http://schemas.openxmlformats.org/officeDocument/2006/relationships/customXml" Target="../customXml/item65.xml"/><Relationship Id="rId163" Type="http://schemas.openxmlformats.org/officeDocument/2006/relationships/customXml" Target="../customXml/item86.xml"/><Relationship Id="rId3" Type="http://schemas.openxmlformats.org/officeDocument/2006/relationships/worksheet" Target="worksheets/sheet3.xml"/><Relationship Id="rId25" Type="http://schemas.openxmlformats.org/officeDocument/2006/relationships/pivotCacheDefinition" Target="pivotCache/pivotCacheDefinition16.xml"/><Relationship Id="rId46" Type="http://schemas.openxmlformats.org/officeDocument/2006/relationships/pivotCacheDefinition" Target="pivotCache/pivotCacheDefinition37.xml"/><Relationship Id="rId67" Type="http://schemas.microsoft.com/office/2007/relationships/slicerCache" Target="slicerCaches/slicerCache6.xml"/><Relationship Id="rId116" Type="http://schemas.openxmlformats.org/officeDocument/2006/relationships/customXml" Target="../customXml/item39.xml"/><Relationship Id="rId137" Type="http://schemas.openxmlformats.org/officeDocument/2006/relationships/customXml" Target="../customXml/item60.xml"/><Relationship Id="rId158" Type="http://schemas.openxmlformats.org/officeDocument/2006/relationships/customXml" Target="../customXml/item81.xml"/><Relationship Id="rId20" Type="http://schemas.openxmlformats.org/officeDocument/2006/relationships/pivotCacheDefinition" Target="pivotCache/pivotCacheDefinition11.xml"/><Relationship Id="rId41" Type="http://schemas.openxmlformats.org/officeDocument/2006/relationships/pivotCacheDefinition" Target="pivotCache/pivotCacheDefinition32.xml"/><Relationship Id="rId62" Type="http://schemas.microsoft.com/office/2007/relationships/slicerCache" Target="slicerCaches/slicerCache1.xml"/><Relationship Id="rId83" Type="http://schemas.openxmlformats.org/officeDocument/2006/relationships/customXml" Target="../customXml/item6.xml"/><Relationship Id="rId88" Type="http://schemas.openxmlformats.org/officeDocument/2006/relationships/customXml" Target="../customXml/item11.xml"/><Relationship Id="rId111" Type="http://schemas.openxmlformats.org/officeDocument/2006/relationships/customXml" Target="../customXml/item34.xml"/><Relationship Id="rId132" Type="http://schemas.openxmlformats.org/officeDocument/2006/relationships/customXml" Target="../customXml/item55.xml"/><Relationship Id="rId153" Type="http://schemas.openxmlformats.org/officeDocument/2006/relationships/customXml" Target="../customXml/item76.xml"/><Relationship Id="rId174" Type="http://schemas.openxmlformats.org/officeDocument/2006/relationships/customXml" Target="../customXml/item97.xml"/><Relationship Id="rId179" Type="http://schemas.openxmlformats.org/officeDocument/2006/relationships/customXml" Target="../customXml/item102.xml"/><Relationship Id="rId15" Type="http://schemas.openxmlformats.org/officeDocument/2006/relationships/pivotCacheDefinition" Target="pivotCache/pivotCacheDefinition6.xml"/><Relationship Id="rId36" Type="http://schemas.openxmlformats.org/officeDocument/2006/relationships/pivotCacheDefinition" Target="pivotCache/pivotCacheDefinition27.xml"/><Relationship Id="rId57" Type="http://schemas.openxmlformats.org/officeDocument/2006/relationships/pivotCacheDefinition" Target="pivotCache/pivotCacheDefinition48.xml"/><Relationship Id="rId106" Type="http://schemas.openxmlformats.org/officeDocument/2006/relationships/customXml" Target="../customXml/item29.xml"/><Relationship Id="rId127" Type="http://schemas.openxmlformats.org/officeDocument/2006/relationships/customXml" Target="../customXml/item50.xml"/><Relationship Id="rId10" Type="http://schemas.openxmlformats.org/officeDocument/2006/relationships/pivotCacheDefinition" Target="pivotCache/pivotCacheDefinition1.xml"/><Relationship Id="rId31" Type="http://schemas.openxmlformats.org/officeDocument/2006/relationships/pivotCacheDefinition" Target="pivotCache/pivotCacheDefinition22.xml"/><Relationship Id="rId52" Type="http://schemas.openxmlformats.org/officeDocument/2006/relationships/pivotCacheDefinition" Target="pivotCache/pivotCacheDefinition43.xml"/><Relationship Id="rId73" Type="http://schemas.openxmlformats.org/officeDocument/2006/relationships/styles" Target="styles.xml"/><Relationship Id="rId78" Type="http://schemas.openxmlformats.org/officeDocument/2006/relationships/customXml" Target="../customXml/item1.xml"/><Relationship Id="rId94" Type="http://schemas.openxmlformats.org/officeDocument/2006/relationships/customXml" Target="../customXml/item17.xml"/><Relationship Id="rId99" Type="http://schemas.openxmlformats.org/officeDocument/2006/relationships/customXml" Target="../customXml/item22.xml"/><Relationship Id="rId101" Type="http://schemas.openxmlformats.org/officeDocument/2006/relationships/customXml" Target="../customXml/item24.xml"/><Relationship Id="rId122" Type="http://schemas.openxmlformats.org/officeDocument/2006/relationships/customXml" Target="../customXml/item45.xml"/><Relationship Id="rId143" Type="http://schemas.openxmlformats.org/officeDocument/2006/relationships/customXml" Target="../customXml/item66.xml"/><Relationship Id="rId148" Type="http://schemas.openxmlformats.org/officeDocument/2006/relationships/customXml" Target="../customXml/item71.xml"/><Relationship Id="rId164" Type="http://schemas.openxmlformats.org/officeDocument/2006/relationships/customXml" Target="../customXml/item87.xml"/><Relationship Id="rId169" Type="http://schemas.openxmlformats.org/officeDocument/2006/relationships/customXml" Target="../customXml/item92.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customXml" Target="../customXml/item103.xml"/><Relationship Id="rId26" Type="http://schemas.openxmlformats.org/officeDocument/2006/relationships/pivotCacheDefinition" Target="pivotCache/pivotCacheDefinition17.xml"/><Relationship Id="rId47" Type="http://schemas.openxmlformats.org/officeDocument/2006/relationships/pivotCacheDefinition" Target="pivotCache/pivotCacheDefinition38.xml"/><Relationship Id="rId68" Type="http://schemas.microsoft.com/office/2007/relationships/slicerCache" Target="slicerCaches/slicerCache7.xml"/><Relationship Id="rId89" Type="http://schemas.openxmlformats.org/officeDocument/2006/relationships/customXml" Target="../customXml/item12.xml"/><Relationship Id="rId112" Type="http://schemas.openxmlformats.org/officeDocument/2006/relationships/customXml" Target="../customXml/item35.xml"/><Relationship Id="rId133" Type="http://schemas.openxmlformats.org/officeDocument/2006/relationships/customXml" Target="../customXml/item56.xml"/><Relationship Id="rId154" Type="http://schemas.openxmlformats.org/officeDocument/2006/relationships/customXml" Target="../customXml/item77.xml"/><Relationship Id="rId175" Type="http://schemas.openxmlformats.org/officeDocument/2006/relationships/customXml" Target="../customXml/item98.xml"/><Relationship Id="rId16" Type="http://schemas.openxmlformats.org/officeDocument/2006/relationships/pivotCacheDefinition" Target="pivotCache/pivotCacheDefinition7.xml"/><Relationship Id="rId37" Type="http://schemas.openxmlformats.org/officeDocument/2006/relationships/pivotCacheDefinition" Target="pivotCache/pivotCacheDefinition28.xml"/><Relationship Id="rId58" Type="http://schemas.openxmlformats.org/officeDocument/2006/relationships/pivotCacheDefinition" Target="pivotCache/pivotCacheDefinition49.xml"/><Relationship Id="rId79" Type="http://schemas.openxmlformats.org/officeDocument/2006/relationships/customXml" Target="../customXml/item2.xml"/><Relationship Id="rId102" Type="http://schemas.openxmlformats.org/officeDocument/2006/relationships/customXml" Target="../customXml/item25.xml"/><Relationship Id="rId123" Type="http://schemas.openxmlformats.org/officeDocument/2006/relationships/customXml" Target="../customXml/item46.xml"/><Relationship Id="rId144" Type="http://schemas.openxmlformats.org/officeDocument/2006/relationships/customXml" Target="../customXml/item67.xml"/><Relationship Id="rId90" Type="http://schemas.openxmlformats.org/officeDocument/2006/relationships/customXml" Target="../customXml/item13.xml"/><Relationship Id="rId165" Type="http://schemas.openxmlformats.org/officeDocument/2006/relationships/customXml" Target="../customXml/item88.xml"/><Relationship Id="rId27" Type="http://schemas.openxmlformats.org/officeDocument/2006/relationships/pivotCacheDefinition" Target="pivotCache/pivotCacheDefinition18.xml"/><Relationship Id="rId48" Type="http://schemas.openxmlformats.org/officeDocument/2006/relationships/pivotCacheDefinition" Target="pivotCache/pivotCacheDefinition39.xml"/><Relationship Id="rId69" Type="http://schemas.microsoft.com/office/2007/relationships/slicerCache" Target="slicerCaches/slicerCache8.xml"/><Relationship Id="rId113" Type="http://schemas.openxmlformats.org/officeDocument/2006/relationships/customXml" Target="../customXml/item36.xml"/><Relationship Id="rId134" Type="http://schemas.openxmlformats.org/officeDocument/2006/relationships/customXml" Target="../customXml/item57.xml"/><Relationship Id="rId80" Type="http://schemas.openxmlformats.org/officeDocument/2006/relationships/customXml" Target="../customXml/item3.xml"/><Relationship Id="rId155" Type="http://schemas.openxmlformats.org/officeDocument/2006/relationships/customXml" Target="../customXml/item78.xml"/><Relationship Id="rId176" Type="http://schemas.openxmlformats.org/officeDocument/2006/relationships/customXml" Target="../customXml/item99.xml"/><Relationship Id="rId17" Type="http://schemas.openxmlformats.org/officeDocument/2006/relationships/pivotCacheDefinition" Target="pivotCache/pivotCacheDefinition8.xml"/><Relationship Id="rId38" Type="http://schemas.openxmlformats.org/officeDocument/2006/relationships/pivotCacheDefinition" Target="pivotCache/pivotCacheDefinition29.xml"/><Relationship Id="rId59" Type="http://schemas.openxmlformats.org/officeDocument/2006/relationships/pivotCacheDefinition" Target="pivotCache/pivotCacheDefinition50.xml"/><Relationship Id="rId103" Type="http://schemas.openxmlformats.org/officeDocument/2006/relationships/customXml" Target="../customXml/item26.xml"/><Relationship Id="rId124" Type="http://schemas.openxmlformats.org/officeDocument/2006/relationships/customXml" Target="../customXml/item47.xml"/><Relationship Id="rId70" Type="http://schemas.microsoft.com/office/2007/relationships/slicerCache" Target="slicerCaches/slicerCache9.xml"/><Relationship Id="rId91" Type="http://schemas.openxmlformats.org/officeDocument/2006/relationships/customXml" Target="../customXml/item14.xml"/><Relationship Id="rId145" Type="http://schemas.openxmlformats.org/officeDocument/2006/relationships/customXml" Target="../customXml/item68.xml"/><Relationship Id="rId166" Type="http://schemas.openxmlformats.org/officeDocument/2006/relationships/customXml" Target="../customXml/item89.xml"/><Relationship Id="rId1" Type="http://schemas.openxmlformats.org/officeDocument/2006/relationships/worksheet" Target="worksheets/sheet1.xml"/><Relationship Id="rId28" Type="http://schemas.openxmlformats.org/officeDocument/2006/relationships/pivotCacheDefinition" Target="pivotCache/pivotCacheDefinition19.xml"/><Relationship Id="rId49" Type="http://schemas.openxmlformats.org/officeDocument/2006/relationships/pivotCacheDefinition" Target="pivotCache/pivotCacheDefinition40.xml"/><Relationship Id="rId114" Type="http://schemas.openxmlformats.org/officeDocument/2006/relationships/customXml" Target="../customXml/item3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 Sales Analysis.xlsx]pvt!PivotTable24</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 Sold Trend 2017-9/2018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pivotFmt>
      <c:pivotFmt>
        <c:idx val="3"/>
        <c:spPr>
          <a:ln w="28575" cap="rnd">
            <a:solidFill>
              <a:schemeClr val="bg1">
                <a:lumMod val="95000"/>
              </a:schemeClr>
            </a:solidFill>
            <a:round/>
          </a:ln>
          <a:effectLst/>
        </c:spPr>
        <c:marker>
          <c:symbol val="none"/>
        </c:marker>
      </c:pivotFmt>
      <c:pivotFmt>
        <c:idx val="4"/>
        <c:spPr>
          <a:ln w="28575" cap="rnd">
            <a:solidFill>
              <a:schemeClr val="bg1">
                <a:lumMod val="95000"/>
              </a:schemeClr>
            </a:solidFill>
            <a:round/>
          </a:ln>
          <a:effectLst/>
        </c:spPr>
        <c:marker>
          <c:symbol val="none"/>
        </c:marker>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1"/>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1"/>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0"/>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1"/>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2"/>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3"/>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4"/>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5"/>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6"/>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7"/>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8"/>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0"/>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1"/>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2"/>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3"/>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111403884522063E-2"/>
          <c:y val="0.11996385622867557"/>
          <c:w val="0.7874044440596234"/>
          <c:h val="0.65591954852884515"/>
        </c:manualLayout>
      </c:layout>
      <c:lineChart>
        <c:grouping val="standard"/>
        <c:varyColors val="0"/>
        <c:ser>
          <c:idx val="0"/>
          <c:order val="0"/>
          <c:tx>
            <c:strRef>
              <c:f>pvt!$M$74:$M$75</c:f>
              <c:strCache>
                <c:ptCount val="1"/>
                <c:pt idx="0">
                  <c:v>Art &amp; Crafts</c:v>
                </c:pt>
              </c:strCache>
            </c:strRef>
          </c:tx>
          <c:spPr>
            <a:ln w="28575" cap="rnd">
              <a:solidFill>
                <a:schemeClr val="accent1"/>
              </a:solidFill>
              <a:round/>
            </a:ln>
            <a:effectLst/>
          </c:spPr>
          <c:marker>
            <c:symbol val="none"/>
          </c:marker>
          <c:dPt>
            <c:idx val="1"/>
            <c:marker>
              <c:symbol val="none"/>
            </c:marker>
            <c:bubble3D val="0"/>
            <c:extLst>
              <c:ext xmlns:c16="http://schemas.microsoft.com/office/drawing/2014/chart" uri="{C3380CC4-5D6E-409C-BE32-E72D297353CC}">
                <c16:uniqueId val="{00000019-2664-4867-AD77-11767CC2C9C4}"/>
              </c:ext>
            </c:extLst>
          </c:dPt>
          <c:dPt>
            <c:idx val="2"/>
            <c:marker>
              <c:symbol val="none"/>
            </c:marker>
            <c:bubble3D val="0"/>
            <c:extLst>
              <c:ext xmlns:c16="http://schemas.microsoft.com/office/drawing/2014/chart" uri="{C3380CC4-5D6E-409C-BE32-E72D297353CC}">
                <c16:uniqueId val="{00000018-2664-4867-AD77-11767CC2C9C4}"/>
              </c:ext>
            </c:extLst>
          </c:dPt>
          <c:dPt>
            <c:idx val="3"/>
            <c:marker>
              <c:symbol val="none"/>
            </c:marker>
            <c:bubble3D val="0"/>
            <c:extLst>
              <c:ext xmlns:c16="http://schemas.microsoft.com/office/drawing/2014/chart" uri="{C3380CC4-5D6E-409C-BE32-E72D297353CC}">
                <c16:uniqueId val="{00000017-2664-4867-AD77-11767CC2C9C4}"/>
              </c:ext>
            </c:extLst>
          </c:dPt>
          <c:dPt>
            <c:idx val="4"/>
            <c:marker>
              <c:symbol val="none"/>
            </c:marker>
            <c:bubble3D val="0"/>
            <c:extLst>
              <c:ext xmlns:c16="http://schemas.microsoft.com/office/drawing/2014/chart" uri="{C3380CC4-5D6E-409C-BE32-E72D297353CC}">
                <c16:uniqueId val="{00000016-2664-4867-AD77-11767CC2C9C4}"/>
              </c:ext>
            </c:extLst>
          </c:dPt>
          <c:dPt>
            <c:idx val="5"/>
            <c:marker>
              <c:symbol val="none"/>
            </c:marker>
            <c:bubble3D val="0"/>
            <c:extLst>
              <c:ext xmlns:c16="http://schemas.microsoft.com/office/drawing/2014/chart" uri="{C3380CC4-5D6E-409C-BE32-E72D297353CC}">
                <c16:uniqueId val="{00000014-2664-4867-AD77-11767CC2C9C4}"/>
              </c:ext>
            </c:extLst>
          </c:dPt>
          <c:dPt>
            <c:idx val="6"/>
            <c:marker>
              <c:symbol val="none"/>
            </c:marker>
            <c:bubble3D val="0"/>
            <c:extLst>
              <c:ext xmlns:c16="http://schemas.microsoft.com/office/drawing/2014/chart" uri="{C3380CC4-5D6E-409C-BE32-E72D297353CC}">
                <c16:uniqueId val="{00000015-2664-4867-AD77-11767CC2C9C4}"/>
              </c:ext>
            </c:extLst>
          </c:dPt>
          <c:dPt>
            <c:idx val="7"/>
            <c:marker>
              <c:symbol val="none"/>
            </c:marker>
            <c:bubble3D val="0"/>
            <c:extLst>
              <c:ext xmlns:c16="http://schemas.microsoft.com/office/drawing/2014/chart" uri="{C3380CC4-5D6E-409C-BE32-E72D297353CC}">
                <c16:uniqueId val="{00000013-2664-4867-AD77-11767CC2C9C4}"/>
              </c:ext>
            </c:extLst>
          </c:dPt>
          <c:dPt>
            <c:idx val="8"/>
            <c:marker>
              <c:symbol val="none"/>
            </c:marker>
            <c:bubble3D val="0"/>
            <c:extLst>
              <c:ext xmlns:c16="http://schemas.microsoft.com/office/drawing/2014/chart" uri="{C3380CC4-5D6E-409C-BE32-E72D297353CC}">
                <c16:uniqueId val="{00000012-2664-4867-AD77-11767CC2C9C4}"/>
              </c:ext>
            </c:extLst>
          </c:dPt>
          <c:dPt>
            <c:idx val="9"/>
            <c:marker>
              <c:symbol val="none"/>
            </c:marker>
            <c:bubble3D val="0"/>
            <c:extLst>
              <c:ext xmlns:c16="http://schemas.microsoft.com/office/drawing/2014/chart" uri="{C3380CC4-5D6E-409C-BE32-E72D297353CC}">
                <c16:uniqueId val="{00000011-2664-4867-AD77-11767CC2C9C4}"/>
              </c:ext>
            </c:extLst>
          </c:dPt>
          <c:dPt>
            <c:idx val="10"/>
            <c:marker>
              <c:symbol val="none"/>
            </c:marker>
            <c:bubble3D val="0"/>
            <c:extLst>
              <c:ext xmlns:c16="http://schemas.microsoft.com/office/drawing/2014/chart" uri="{C3380CC4-5D6E-409C-BE32-E72D297353CC}">
                <c16:uniqueId val="{00000010-2664-4867-AD77-11767CC2C9C4}"/>
              </c:ext>
            </c:extLst>
          </c:dPt>
          <c:dPt>
            <c:idx val="11"/>
            <c:marker>
              <c:symbol val="none"/>
            </c:marker>
            <c:bubble3D val="0"/>
            <c:extLst>
              <c:ext xmlns:c16="http://schemas.microsoft.com/office/drawing/2014/chart" uri="{C3380CC4-5D6E-409C-BE32-E72D297353CC}">
                <c16:uniqueId val="{0000000F-2664-4867-AD77-11767CC2C9C4}"/>
              </c:ext>
            </c:extLst>
          </c:dPt>
          <c:dPt>
            <c:idx val="12"/>
            <c:marker>
              <c:symbol val="none"/>
            </c:marker>
            <c:bubble3D val="0"/>
            <c:extLst>
              <c:ext xmlns:c16="http://schemas.microsoft.com/office/drawing/2014/chart" uri="{C3380CC4-5D6E-409C-BE32-E72D297353CC}">
                <c16:uniqueId val="{0000000E-2664-4867-AD77-11767CC2C9C4}"/>
              </c:ext>
            </c:extLst>
          </c:dPt>
          <c:dPt>
            <c:idx val="13"/>
            <c:marker>
              <c:symbol val="none"/>
            </c:marker>
            <c:bubble3D val="0"/>
            <c:extLst>
              <c:ext xmlns:c16="http://schemas.microsoft.com/office/drawing/2014/chart" uri="{C3380CC4-5D6E-409C-BE32-E72D297353CC}">
                <c16:uniqueId val="{0000000D-2664-4867-AD77-11767CC2C9C4}"/>
              </c:ext>
            </c:extLst>
          </c:dPt>
          <c:dPt>
            <c:idx val="15"/>
            <c:marker>
              <c:symbol val="none"/>
            </c:marker>
            <c:bubble3D val="0"/>
            <c:extLst>
              <c:ext xmlns:c16="http://schemas.microsoft.com/office/drawing/2014/chart" uri="{C3380CC4-5D6E-409C-BE32-E72D297353CC}">
                <c16:uniqueId val="{0000000B-2664-4867-AD77-11767CC2C9C4}"/>
              </c:ext>
            </c:extLst>
          </c:dPt>
          <c:dPt>
            <c:idx val="16"/>
            <c:marker>
              <c:symbol val="none"/>
            </c:marker>
            <c:bubble3D val="0"/>
            <c:extLst>
              <c:ext xmlns:c16="http://schemas.microsoft.com/office/drawing/2014/chart" uri="{C3380CC4-5D6E-409C-BE32-E72D297353CC}">
                <c16:uniqueId val="{0000000A-2664-4867-AD77-11767CC2C9C4}"/>
              </c:ext>
            </c:extLst>
          </c:dPt>
          <c:dPt>
            <c:idx val="17"/>
            <c:marker>
              <c:symbol val="none"/>
            </c:marker>
            <c:bubble3D val="0"/>
            <c:extLst>
              <c:ext xmlns:c16="http://schemas.microsoft.com/office/drawing/2014/chart" uri="{C3380CC4-5D6E-409C-BE32-E72D297353CC}">
                <c16:uniqueId val="{00000009-2664-4867-AD77-11767CC2C9C4}"/>
              </c:ext>
            </c:extLst>
          </c:dPt>
          <c:dPt>
            <c:idx val="18"/>
            <c:marker>
              <c:symbol val="none"/>
            </c:marker>
            <c:bubble3D val="0"/>
            <c:extLst>
              <c:ext xmlns:c16="http://schemas.microsoft.com/office/drawing/2014/chart" uri="{C3380CC4-5D6E-409C-BE32-E72D297353CC}">
                <c16:uniqueId val="{00000008-2664-4867-AD77-11767CC2C9C4}"/>
              </c:ext>
            </c:extLst>
          </c:dPt>
          <c:dPt>
            <c:idx val="19"/>
            <c:marker>
              <c:symbol val="none"/>
            </c:marker>
            <c:bubble3D val="0"/>
            <c:extLst>
              <c:ext xmlns:c16="http://schemas.microsoft.com/office/drawing/2014/chart" uri="{C3380CC4-5D6E-409C-BE32-E72D297353CC}">
                <c16:uniqueId val="{00000007-2664-4867-AD77-11767CC2C9C4}"/>
              </c:ext>
            </c:extLst>
          </c:dPt>
          <c:dLbls>
            <c:dLbl>
              <c:idx val="1"/>
              <c:delete val="1"/>
              <c:extLst>
                <c:ext xmlns:c15="http://schemas.microsoft.com/office/drawing/2012/chart" uri="{CE6537A1-D6FC-4f65-9D91-7224C49458BB}"/>
                <c:ext xmlns:c16="http://schemas.microsoft.com/office/drawing/2014/chart" uri="{C3380CC4-5D6E-409C-BE32-E72D297353CC}">
                  <c16:uniqueId val="{00000019-2664-4867-AD77-11767CC2C9C4}"/>
                </c:ext>
              </c:extLst>
            </c:dLbl>
            <c:dLbl>
              <c:idx val="2"/>
              <c:delete val="1"/>
              <c:extLst>
                <c:ext xmlns:c15="http://schemas.microsoft.com/office/drawing/2012/chart" uri="{CE6537A1-D6FC-4f65-9D91-7224C49458BB}"/>
                <c:ext xmlns:c16="http://schemas.microsoft.com/office/drawing/2014/chart" uri="{C3380CC4-5D6E-409C-BE32-E72D297353CC}">
                  <c16:uniqueId val="{00000018-2664-4867-AD77-11767CC2C9C4}"/>
                </c:ext>
              </c:extLst>
            </c:dLbl>
            <c:dLbl>
              <c:idx val="3"/>
              <c:delete val="1"/>
              <c:extLst>
                <c:ext xmlns:c15="http://schemas.microsoft.com/office/drawing/2012/chart" uri="{CE6537A1-D6FC-4f65-9D91-7224C49458BB}"/>
                <c:ext xmlns:c16="http://schemas.microsoft.com/office/drawing/2014/chart" uri="{C3380CC4-5D6E-409C-BE32-E72D297353CC}">
                  <c16:uniqueId val="{00000017-2664-4867-AD77-11767CC2C9C4}"/>
                </c:ext>
              </c:extLst>
            </c:dLbl>
            <c:dLbl>
              <c:idx val="4"/>
              <c:delete val="1"/>
              <c:extLst>
                <c:ext xmlns:c15="http://schemas.microsoft.com/office/drawing/2012/chart" uri="{CE6537A1-D6FC-4f65-9D91-7224C49458BB}"/>
                <c:ext xmlns:c16="http://schemas.microsoft.com/office/drawing/2014/chart" uri="{C3380CC4-5D6E-409C-BE32-E72D297353CC}">
                  <c16:uniqueId val="{00000016-2664-4867-AD77-11767CC2C9C4}"/>
                </c:ext>
              </c:extLst>
            </c:dLbl>
            <c:dLbl>
              <c:idx val="5"/>
              <c:delete val="1"/>
              <c:extLst>
                <c:ext xmlns:c15="http://schemas.microsoft.com/office/drawing/2012/chart" uri="{CE6537A1-D6FC-4f65-9D91-7224C49458BB}"/>
                <c:ext xmlns:c16="http://schemas.microsoft.com/office/drawing/2014/chart" uri="{C3380CC4-5D6E-409C-BE32-E72D297353CC}">
                  <c16:uniqueId val="{00000014-2664-4867-AD77-11767CC2C9C4}"/>
                </c:ext>
              </c:extLst>
            </c:dLbl>
            <c:dLbl>
              <c:idx val="6"/>
              <c:delete val="1"/>
              <c:extLst>
                <c:ext xmlns:c15="http://schemas.microsoft.com/office/drawing/2012/chart" uri="{CE6537A1-D6FC-4f65-9D91-7224C49458BB}"/>
                <c:ext xmlns:c16="http://schemas.microsoft.com/office/drawing/2014/chart" uri="{C3380CC4-5D6E-409C-BE32-E72D297353CC}">
                  <c16:uniqueId val="{00000015-2664-4867-AD77-11767CC2C9C4}"/>
                </c:ext>
              </c:extLst>
            </c:dLbl>
            <c:dLbl>
              <c:idx val="7"/>
              <c:delete val="1"/>
              <c:extLst>
                <c:ext xmlns:c15="http://schemas.microsoft.com/office/drawing/2012/chart" uri="{CE6537A1-D6FC-4f65-9D91-7224C49458BB}"/>
                <c:ext xmlns:c16="http://schemas.microsoft.com/office/drawing/2014/chart" uri="{C3380CC4-5D6E-409C-BE32-E72D297353CC}">
                  <c16:uniqueId val="{00000013-2664-4867-AD77-11767CC2C9C4}"/>
                </c:ext>
              </c:extLst>
            </c:dLbl>
            <c:dLbl>
              <c:idx val="8"/>
              <c:delete val="1"/>
              <c:extLst>
                <c:ext xmlns:c15="http://schemas.microsoft.com/office/drawing/2012/chart" uri="{CE6537A1-D6FC-4f65-9D91-7224C49458BB}"/>
                <c:ext xmlns:c16="http://schemas.microsoft.com/office/drawing/2014/chart" uri="{C3380CC4-5D6E-409C-BE32-E72D297353CC}">
                  <c16:uniqueId val="{00000012-2664-4867-AD77-11767CC2C9C4}"/>
                </c:ext>
              </c:extLst>
            </c:dLbl>
            <c:dLbl>
              <c:idx val="9"/>
              <c:delete val="1"/>
              <c:extLst>
                <c:ext xmlns:c15="http://schemas.microsoft.com/office/drawing/2012/chart" uri="{CE6537A1-D6FC-4f65-9D91-7224C49458BB}"/>
                <c:ext xmlns:c16="http://schemas.microsoft.com/office/drawing/2014/chart" uri="{C3380CC4-5D6E-409C-BE32-E72D297353CC}">
                  <c16:uniqueId val="{00000011-2664-4867-AD77-11767CC2C9C4}"/>
                </c:ext>
              </c:extLst>
            </c:dLbl>
            <c:dLbl>
              <c:idx val="10"/>
              <c:delete val="1"/>
              <c:extLst>
                <c:ext xmlns:c15="http://schemas.microsoft.com/office/drawing/2012/chart" uri="{CE6537A1-D6FC-4f65-9D91-7224C49458BB}"/>
                <c:ext xmlns:c16="http://schemas.microsoft.com/office/drawing/2014/chart" uri="{C3380CC4-5D6E-409C-BE32-E72D297353CC}">
                  <c16:uniqueId val="{00000010-2664-4867-AD77-11767CC2C9C4}"/>
                </c:ext>
              </c:extLst>
            </c:dLbl>
            <c:dLbl>
              <c:idx val="11"/>
              <c:delete val="1"/>
              <c:extLst>
                <c:ext xmlns:c15="http://schemas.microsoft.com/office/drawing/2012/chart" uri="{CE6537A1-D6FC-4f65-9D91-7224C49458BB}"/>
                <c:ext xmlns:c16="http://schemas.microsoft.com/office/drawing/2014/chart" uri="{C3380CC4-5D6E-409C-BE32-E72D297353CC}">
                  <c16:uniqueId val="{0000000F-2664-4867-AD77-11767CC2C9C4}"/>
                </c:ext>
              </c:extLst>
            </c:dLbl>
            <c:dLbl>
              <c:idx val="12"/>
              <c:delete val="1"/>
              <c:extLst>
                <c:ext xmlns:c15="http://schemas.microsoft.com/office/drawing/2012/chart" uri="{CE6537A1-D6FC-4f65-9D91-7224C49458BB}"/>
                <c:ext xmlns:c16="http://schemas.microsoft.com/office/drawing/2014/chart" uri="{C3380CC4-5D6E-409C-BE32-E72D297353CC}">
                  <c16:uniqueId val="{0000000E-2664-4867-AD77-11767CC2C9C4}"/>
                </c:ext>
              </c:extLst>
            </c:dLbl>
            <c:dLbl>
              <c:idx val="13"/>
              <c:delete val="1"/>
              <c:extLst>
                <c:ext xmlns:c15="http://schemas.microsoft.com/office/drawing/2012/chart" uri="{CE6537A1-D6FC-4f65-9D91-7224C49458BB}"/>
                <c:ext xmlns:c16="http://schemas.microsoft.com/office/drawing/2014/chart" uri="{C3380CC4-5D6E-409C-BE32-E72D297353CC}">
                  <c16:uniqueId val="{0000000D-2664-4867-AD77-11767CC2C9C4}"/>
                </c:ext>
              </c:extLst>
            </c:dLbl>
            <c:dLbl>
              <c:idx val="15"/>
              <c:delete val="1"/>
              <c:extLst>
                <c:ext xmlns:c15="http://schemas.microsoft.com/office/drawing/2012/chart" uri="{CE6537A1-D6FC-4f65-9D91-7224C49458BB}"/>
                <c:ext xmlns:c16="http://schemas.microsoft.com/office/drawing/2014/chart" uri="{C3380CC4-5D6E-409C-BE32-E72D297353CC}">
                  <c16:uniqueId val="{0000000B-2664-4867-AD77-11767CC2C9C4}"/>
                </c:ext>
              </c:extLst>
            </c:dLbl>
            <c:dLbl>
              <c:idx val="16"/>
              <c:delete val="1"/>
              <c:extLst>
                <c:ext xmlns:c15="http://schemas.microsoft.com/office/drawing/2012/chart" uri="{CE6537A1-D6FC-4f65-9D91-7224C49458BB}"/>
                <c:ext xmlns:c16="http://schemas.microsoft.com/office/drawing/2014/chart" uri="{C3380CC4-5D6E-409C-BE32-E72D297353CC}">
                  <c16:uniqueId val="{0000000A-2664-4867-AD77-11767CC2C9C4}"/>
                </c:ext>
              </c:extLst>
            </c:dLbl>
            <c:dLbl>
              <c:idx val="17"/>
              <c:delete val="1"/>
              <c:extLst>
                <c:ext xmlns:c15="http://schemas.microsoft.com/office/drawing/2012/chart" uri="{CE6537A1-D6FC-4f65-9D91-7224C49458BB}"/>
                <c:ext xmlns:c16="http://schemas.microsoft.com/office/drawing/2014/chart" uri="{C3380CC4-5D6E-409C-BE32-E72D297353CC}">
                  <c16:uniqueId val="{00000009-2664-4867-AD77-11767CC2C9C4}"/>
                </c:ext>
              </c:extLst>
            </c:dLbl>
            <c:dLbl>
              <c:idx val="18"/>
              <c:delete val="1"/>
              <c:extLst>
                <c:ext xmlns:c15="http://schemas.microsoft.com/office/drawing/2012/chart" uri="{CE6537A1-D6FC-4f65-9D91-7224C49458BB}"/>
                <c:ext xmlns:c16="http://schemas.microsoft.com/office/drawing/2014/chart" uri="{C3380CC4-5D6E-409C-BE32-E72D297353CC}">
                  <c16:uniqueId val="{00000008-2664-4867-AD77-11767CC2C9C4}"/>
                </c:ext>
              </c:extLst>
            </c:dLbl>
            <c:dLbl>
              <c:idx val="19"/>
              <c:delete val="1"/>
              <c:extLst>
                <c:ext xmlns:c15="http://schemas.microsoft.com/office/drawing/2012/chart" uri="{CE6537A1-D6FC-4f65-9D91-7224C49458BB}"/>
                <c:ext xmlns:c16="http://schemas.microsoft.com/office/drawing/2014/chart" uri="{C3380CC4-5D6E-409C-BE32-E72D297353CC}">
                  <c16:uniqueId val="{00000007-2664-4867-AD77-11767CC2C9C4}"/>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pvt!$K$76:$L$99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pvt!$M$76:$M$99</c:f>
              <c:numCache>
                <c:formatCode>#,##0</c:formatCode>
                <c:ptCount val="21"/>
                <c:pt idx="0">
                  <c:v>4282</c:v>
                </c:pt>
                <c:pt idx="1">
                  <c:v>4727</c:v>
                </c:pt>
                <c:pt idx="2">
                  <c:v>6029</c:v>
                </c:pt>
                <c:pt idx="3">
                  <c:v>7296</c:v>
                </c:pt>
                <c:pt idx="4">
                  <c:v>7713</c:v>
                </c:pt>
                <c:pt idx="5">
                  <c:v>7988</c:v>
                </c:pt>
                <c:pt idx="6">
                  <c:v>8650</c:v>
                </c:pt>
                <c:pt idx="7">
                  <c:v>8777</c:v>
                </c:pt>
                <c:pt idx="8">
                  <c:v>11411</c:v>
                </c:pt>
                <c:pt idx="9">
                  <c:v>15310</c:v>
                </c:pt>
                <c:pt idx="10">
                  <c:v>17743</c:v>
                </c:pt>
                <c:pt idx="11">
                  <c:v>22586</c:v>
                </c:pt>
                <c:pt idx="12">
                  <c:v>21478</c:v>
                </c:pt>
                <c:pt idx="13">
                  <c:v>20790</c:v>
                </c:pt>
                <c:pt idx="14">
                  <c:v>25587</c:v>
                </c:pt>
                <c:pt idx="15">
                  <c:v>25685</c:v>
                </c:pt>
                <c:pt idx="16">
                  <c:v>24213</c:v>
                </c:pt>
                <c:pt idx="17">
                  <c:v>23734</c:v>
                </c:pt>
                <c:pt idx="18">
                  <c:v>22502</c:v>
                </c:pt>
                <c:pt idx="19">
                  <c:v>17837</c:v>
                </c:pt>
                <c:pt idx="20">
                  <c:v>21236</c:v>
                </c:pt>
              </c:numCache>
            </c:numRef>
          </c:val>
          <c:smooth val="1"/>
          <c:extLst>
            <c:ext xmlns:c16="http://schemas.microsoft.com/office/drawing/2014/chart" uri="{C3380CC4-5D6E-409C-BE32-E72D297353CC}">
              <c16:uniqueId val="{00000000-2664-4867-AD77-11767CC2C9C4}"/>
            </c:ext>
          </c:extLst>
        </c:ser>
        <c:ser>
          <c:idx val="1"/>
          <c:order val="1"/>
          <c:tx>
            <c:strRef>
              <c:f>pvt!$N$74:$N$75</c:f>
              <c:strCache>
                <c:ptCount val="1"/>
                <c:pt idx="0">
                  <c:v>Electronics</c:v>
                </c:pt>
              </c:strCache>
            </c:strRef>
          </c:tx>
          <c:spPr>
            <a:ln w="28575" cap="rnd">
              <a:solidFill>
                <a:schemeClr val="accent2"/>
              </a:solidFill>
              <a:round/>
            </a:ln>
            <a:effectLst/>
          </c:spPr>
          <c:marker>
            <c:symbol val="none"/>
          </c:marker>
          <c:dPt>
            <c:idx val="1"/>
            <c:marker>
              <c:symbol val="none"/>
            </c:marker>
            <c:bubble3D val="0"/>
            <c:extLst>
              <c:ext xmlns:c16="http://schemas.microsoft.com/office/drawing/2014/chart" uri="{C3380CC4-5D6E-409C-BE32-E72D297353CC}">
                <c16:uniqueId val="{0000002E-2664-4867-AD77-11767CC2C9C4}"/>
              </c:ext>
            </c:extLst>
          </c:dPt>
          <c:dPt>
            <c:idx val="2"/>
            <c:marker>
              <c:symbol val="none"/>
            </c:marker>
            <c:bubble3D val="0"/>
            <c:extLst>
              <c:ext xmlns:c16="http://schemas.microsoft.com/office/drawing/2014/chart" uri="{C3380CC4-5D6E-409C-BE32-E72D297353CC}">
                <c16:uniqueId val="{0000002D-2664-4867-AD77-11767CC2C9C4}"/>
              </c:ext>
            </c:extLst>
          </c:dPt>
          <c:dPt>
            <c:idx val="3"/>
            <c:marker>
              <c:symbol val="none"/>
            </c:marker>
            <c:bubble3D val="0"/>
            <c:extLst>
              <c:ext xmlns:c16="http://schemas.microsoft.com/office/drawing/2014/chart" uri="{C3380CC4-5D6E-409C-BE32-E72D297353CC}">
                <c16:uniqueId val="{0000002C-2664-4867-AD77-11767CC2C9C4}"/>
              </c:ext>
            </c:extLst>
          </c:dPt>
          <c:dPt>
            <c:idx val="4"/>
            <c:marker>
              <c:symbol val="none"/>
            </c:marker>
            <c:bubble3D val="0"/>
            <c:extLst>
              <c:ext xmlns:c16="http://schemas.microsoft.com/office/drawing/2014/chart" uri="{C3380CC4-5D6E-409C-BE32-E72D297353CC}">
                <c16:uniqueId val="{0000002B-2664-4867-AD77-11767CC2C9C4}"/>
              </c:ext>
            </c:extLst>
          </c:dPt>
          <c:dPt>
            <c:idx val="5"/>
            <c:marker>
              <c:symbol val="none"/>
            </c:marker>
            <c:bubble3D val="0"/>
            <c:extLst>
              <c:ext xmlns:c16="http://schemas.microsoft.com/office/drawing/2014/chart" uri="{C3380CC4-5D6E-409C-BE32-E72D297353CC}">
                <c16:uniqueId val="{0000002A-2664-4867-AD77-11767CC2C9C4}"/>
              </c:ext>
            </c:extLst>
          </c:dPt>
          <c:dPt>
            <c:idx val="6"/>
            <c:marker>
              <c:symbol val="none"/>
            </c:marker>
            <c:bubble3D val="0"/>
            <c:extLst>
              <c:ext xmlns:c16="http://schemas.microsoft.com/office/drawing/2014/chart" uri="{C3380CC4-5D6E-409C-BE32-E72D297353CC}">
                <c16:uniqueId val="{00000029-2664-4867-AD77-11767CC2C9C4}"/>
              </c:ext>
            </c:extLst>
          </c:dPt>
          <c:dPt>
            <c:idx val="7"/>
            <c:marker>
              <c:symbol val="none"/>
            </c:marker>
            <c:bubble3D val="0"/>
            <c:extLst>
              <c:ext xmlns:c16="http://schemas.microsoft.com/office/drawing/2014/chart" uri="{C3380CC4-5D6E-409C-BE32-E72D297353CC}">
                <c16:uniqueId val="{00000028-2664-4867-AD77-11767CC2C9C4}"/>
              </c:ext>
            </c:extLst>
          </c:dPt>
          <c:dPt>
            <c:idx val="8"/>
            <c:marker>
              <c:symbol val="none"/>
            </c:marker>
            <c:bubble3D val="0"/>
            <c:extLst>
              <c:ext xmlns:c16="http://schemas.microsoft.com/office/drawing/2014/chart" uri="{C3380CC4-5D6E-409C-BE32-E72D297353CC}">
                <c16:uniqueId val="{00000027-2664-4867-AD77-11767CC2C9C4}"/>
              </c:ext>
            </c:extLst>
          </c:dPt>
          <c:dPt>
            <c:idx val="9"/>
            <c:marker>
              <c:symbol val="none"/>
            </c:marker>
            <c:bubble3D val="0"/>
            <c:extLst>
              <c:ext xmlns:c16="http://schemas.microsoft.com/office/drawing/2014/chart" uri="{C3380CC4-5D6E-409C-BE32-E72D297353CC}">
                <c16:uniqueId val="{00000026-2664-4867-AD77-11767CC2C9C4}"/>
              </c:ext>
            </c:extLst>
          </c:dPt>
          <c:dPt>
            <c:idx val="10"/>
            <c:marker>
              <c:symbol val="none"/>
            </c:marker>
            <c:bubble3D val="0"/>
            <c:extLst>
              <c:ext xmlns:c16="http://schemas.microsoft.com/office/drawing/2014/chart" uri="{C3380CC4-5D6E-409C-BE32-E72D297353CC}">
                <c16:uniqueId val="{00000025-2664-4867-AD77-11767CC2C9C4}"/>
              </c:ext>
            </c:extLst>
          </c:dPt>
          <c:dPt>
            <c:idx val="11"/>
            <c:marker>
              <c:symbol val="none"/>
            </c:marker>
            <c:bubble3D val="0"/>
            <c:extLst>
              <c:ext xmlns:c16="http://schemas.microsoft.com/office/drawing/2014/chart" uri="{C3380CC4-5D6E-409C-BE32-E72D297353CC}">
                <c16:uniqueId val="{00000024-2664-4867-AD77-11767CC2C9C4}"/>
              </c:ext>
            </c:extLst>
          </c:dPt>
          <c:dPt>
            <c:idx val="12"/>
            <c:marker>
              <c:symbol val="none"/>
            </c:marker>
            <c:bubble3D val="0"/>
            <c:extLst>
              <c:ext xmlns:c16="http://schemas.microsoft.com/office/drawing/2014/chart" uri="{C3380CC4-5D6E-409C-BE32-E72D297353CC}">
                <c16:uniqueId val="{00000023-2664-4867-AD77-11767CC2C9C4}"/>
              </c:ext>
            </c:extLst>
          </c:dPt>
          <c:dPt>
            <c:idx val="13"/>
            <c:marker>
              <c:symbol val="none"/>
            </c:marker>
            <c:bubble3D val="0"/>
            <c:extLst>
              <c:ext xmlns:c16="http://schemas.microsoft.com/office/drawing/2014/chart" uri="{C3380CC4-5D6E-409C-BE32-E72D297353CC}">
                <c16:uniqueId val="{00000022-2664-4867-AD77-11767CC2C9C4}"/>
              </c:ext>
            </c:extLst>
          </c:dPt>
          <c:dPt>
            <c:idx val="14"/>
            <c:marker>
              <c:symbol val="none"/>
            </c:marker>
            <c:bubble3D val="0"/>
            <c:extLst>
              <c:ext xmlns:c16="http://schemas.microsoft.com/office/drawing/2014/chart" uri="{C3380CC4-5D6E-409C-BE32-E72D297353CC}">
                <c16:uniqueId val="{00000021-2664-4867-AD77-11767CC2C9C4}"/>
              </c:ext>
            </c:extLst>
          </c:dPt>
          <c:dPt>
            <c:idx val="15"/>
            <c:marker>
              <c:symbol val="none"/>
            </c:marker>
            <c:bubble3D val="0"/>
            <c:extLst>
              <c:ext xmlns:c16="http://schemas.microsoft.com/office/drawing/2014/chart" uri="{C3380CC4-5D6E-409C-BE32-E72D297353CC}">
                <c16:uniqueId val="{00000020-2664-4867-AD77-11767CC2C9C4}"/>
              </c:ext>
            </c:extLst>
          </c:dPt>
          <c:dPt>
            <c:idx val="16"/>
            <c:marker>
              <c:symbol val="none"/>
            </c:marker>
            <c:bubble3D val="0"/>
            <c:extLst>
              <c:ext xmlns:c16="http://schemas.microsoft.com/office/drawing/2014/chart" uri="{C3380CC4-5D6E-409C-BE32-E72D297353CC}">
                <c16:uniqueId val="{0000001F-2664-4867-AD77-11767CC2C9C4}"/>
              </c:ext>
            </c:extLst>
          </c:dPt>
          <c:dPt>
            <c:idx val="17"/>
            <c:marker>
              <c:symbol val="none"/>
            </c:marker>
            <c:bubble3D val="0"/>
            <c:extLst>
              <c:ext xmlns:c16="http://schemas.microsoft.com/office/drawing/2014/chart" uri="{C3380CC4-5D6E-409C-BE32-E72D297353CC}">
                <c16:uniqueId val="{0000001E-2664-4867-AD77-11767CC2C9C4}"/>
              </c:ext>
            </c:extLst>
          </c:dPt>
          <c:dPt>
            <c:idx val="18"/>
            <c:marker>
              <c:symbol val="none"/>
            </c:marker>
            <c:bubble3D val="0"/>
            <c:extLst>
              <c:ext xmlns:c16="http://schemas.microsoft.com/office/drawing/2014/chart" uri="{C3380CC4-5D6E-409C-BE32-E72D297353CC}">
                <c16:uniqueId val="{0000001C-2664-4867-AD77-11767CC2C9C4}"/>
              </c:ext>
            </c:extLst>
          </c:dPt>
          <c:dPt>
            <c:idx val="19"/>
            <c:marker>
              <c:symbol val="none"/>
            </c:marker>
            <c:bubble3D val="0"/>
            <c:extLst>
              <c:ext xmlns:c16="http://schemas.microsoft.com/office/drawing/2014/chart" uri="{C3380CC4-5D6E-409C-BE32-E72D297353CC}">
                <c16:uniqueId val="{0000001D-2664-4867-AD77-11767CC2C9C4}"/>
              </c:ext>
            </c:extLst>
          </c:dPt>
          <c:dLbls>
            <c:dLbl>
              <c:idx val="1"/>
              <c:delete val="1"/>
              <c:extLst>
                <c:ext xmlns:c15="http://schemas.microsoft.com/office/drawing/2012/chart" uri="{CE6537A1-D6FC-4f65-9D91-7224C49458BB}"/>
                <c:ext xmlns:c16="http://schemas.microsoft.com/office/drawing/2014/chart" uri="{C3380CC4-5D6E-409C-BE32-E72D297353CC}">
                  <c16:uniqueId val="{0000002E-2664-4867-AD77-11767CC2C9C4}"/>
                </c:ext>
              </c:extLst>
            </c:dLbl>
            <c:dLbl>
              <c:idx val="2"/>
              <c:delete val="1"/>
              <c:extLst>
                <c:ext xmlns:c15="http://schemas.microsoft.com/office/drawing/2012/chart" uri="{CE6537A1-D6FC-4f65-9D91-7224C49458BB}"/>
                <c:ext xmlns:c16="http://schemas.microsoft.com/office/drawing/2014/chart" uri="{C3380CC4-5D6E-409C-BE32-E72D297353CC}">
                  <c16:uniqueId val="{0000002D-2664-4867-AD77-11767CC2C9C4}"/>
                </c:ext>
              </c:extLst>
            </c:dLbl>
            <c:dLbl>
              <c:idx val="3"/>
              <c:delete val="1"/>
              <c:extLst>
                <c:ext xmlns:c15="http://schemas.microsoft.com/office/drawing/2012/chart" uri="{CE6537A1-D6FC-4f65-9D91-7224C49458BB}"/>
                <c:ext xmlns:c16="http://schemas.microsoft.com/office/drawing/2014/chart" uri="{C3380CC4-5D6E-409C-BE32-E72D297353CC}">
                  <c16:uniqueId val="{0000002C-2664-4867-AD77-11767CC2C9C4}"/>
                </c:ext>
              </c:extLst>
            </c:dLbl>
            <c:dLbl>
              <c:idx val="4"/>
              <c:delete val="1"/>
              <c:extLst>
                <c:ext xmlns:c15="http://schemas.microsoft.com/office/drawing/2012/chart" uri="{CE6537A1-D6FC-4f65-9D91-7224C49458BB}"/>
                <c:ext xmlns:c16="http://schemas.microsoft.com/office/drawing/2014/chart" uri="{C3380CC4-5D6E-409C-BE32-E72D297353CC}">
                  <c16:uniqueId val="{0000002B-2664-4867-AD77-11767CC2C9C4}"/>
                </c:ext>
              </c:extLst>
            </c:dLbl>
            <c:dLbl>
              <c:idx val="5"/>
              <c:delete val="1"/>
              <c:extLst>
                <c:ext xmlns:c15="http://schemas.microsoft.com/office/drawing/2012/chart" uri="{CE6537A1-D6FC-4f65-9D91-7224C49458BB}"/>
                <c:ext xmlns:c16="http://schemas.microsoft.com/office/drawing/2014/chart" uri="{C3380CC4-5D6E-409C-BE32-E72D297353CC}">
                  <c16:uniqueId val="{0000002A-2664-4867-AD77-11767CC2C9C4}"/>
                </c:ext>
              </c:extLst>
            </c:dLbl>
            <c:dLbl>
              <c:idx val="6"/>
              <c:delete val="1"/>
              <c:extLst>
                <c:ext xmlns:c15="http://schemas.microsoft.com/office/drawing/2012/chart" uri="{CE6537A1-D6FC-4f65-9D91-7224C49458BB}"/>
                <c:ext xmlns:c16="http://schemas.microsoft.com/office/drawing/2014/chart" uri="{C3380CC4-5D6E-409C-BE32-E72D297353CC}">
                  <c16:uniqueId val="{00000029-2664-4867-AD77-11767CC2C9C4}"/>
                </c:ext>
              </c:extLst>
            </c:dLbl>
            <c:dLbl>
              <c:idx val="7"/>
              <c:delete val="1"/>
              <c:extLst>
                <c:ext xmlns:c15="http://schemas.microsoft.com/office/drawing/2012/chart" uri="{CE6537A1-D6FC-4f65-9D91-7224C49458BB}"/>
                <c:ext xmlns:c16="http://schemas.microsoft.com/office/drawing/2014/chart" uri="{C3380CC4-5D6E-409C-BE32-E72D297353CC}">
                  <c16:uniqueId val="{00000028-2664-4867-AD77-11767CC2C9C4}"/>
                </c:ext>
              </c:extLst>
            </c:dLbl>
            <c:dLbl>
              <c:idx val="8"/>
              <c:delete val="1"/>
              <c:extLst>
                <c:ext xmlns:c15="http://schemas.microsoft.com/office/drawing/2012/chart" uri="{CE6537A1-D6FC-4f65-9D91-7224C49458BB}"/>
                <c:ext xmlns:c16="http://schemas.microsoft.com/office/drawing/2014/chart" uri="{C3380CC4-5D6E-409C-BE32-E72D297353CC}">
                  <c16:uniqueId val="{00000027-2664-4867-AD77-11767CC2C9C4}"/>
                </c:ext>
              </c:extLst>
            </c:dLbl>
            <c:dLbl>
              <c:idx val="9"/>
              <c:delete val="1"/>
              <c:extLst>
                <c:ext xmlns:c15="http://schemas.microsoft.com/office/drawing/2012/chart" uri="{CE6537A1-D6FC-4f65-9D91-7224C49458BB}"/>
                <c:ext xmlns:c16="http://schemas.microsoft.com/office/drawing/2014/chart" uri="{C3380CC4-5D6E-409C-BE32-E72D297353CC}">
                  <c16:uniqueId val="{00000026-2664-4867-AD77-11767CC2C9C4}"/>
                </c:ext>
              </c:extLst>
            </c:dLbl>
            <c:dLbl>
              <c:idx val="10"/>
              <c:delete val="1"/>
              <c:extLst>
                <c:ext xmlns:c15="http://schemas.microsoft.com/office/drawing/2012/chart" uri="{CE6537A1-D6FC-4f65-9D91-7224C49458BB}"/>
                <c:ext xmlns:c16="http://schemas.microsoft.com/office/drawing/2014/chart" uri="{C3380CC4-5D6E-409C-BE32-E72D297353CC}">
                  <c16:uniqueId val="{00000025-2664-4867-AD77-11767CC2C9C4}"/>
                </c:ext>
              </c:extLst>
            </c:dLbl>
            <c:dLbl>
              <c:idx val="11"/>
              <c:delete val="1"/>
              <c:extLst>
                <c:ext xmlns:c15="http://schemas.microsoft.com/office/drawing/2012/chart" uri="{CE6537A1-D6FC-4f65-9D91-7224C49458BB}"/>
                <c:ext xmlns:c16="http://schemas.microsoft.com/office/drawing/2014/chart" uri="{C3380CC4-5D6E-409C-BE32-E72D297353CC}">
                  <c16:uniqueId val="{00000024-2664-4867-AD77-11767CC2C9C4}"/>
                </c:ext>
              </c:extLst>
            </c:dLbl>
            <c:dLbl>
              <c:idx val="12"/>
              <c:delete val="1"/>
              <c:extLst>
                <c:ext xmlns:c15="http://schemas.microsoft.com/office/drawing/2012/chart" uri="{CE6537A1-D6FC-4f65-9D91-7224C49458BB}"/>
                <c:ext xmlns:c16="http://schemas.microsoft.com/office/drawing/2014/chart" uri="{C3380CC4-5D6E-409C-BE32-E72D297353CC}">
                  <c16:uniqueId val="{00000023-2664-4867-AD77-11767CC2C9C4}"/>
                </c:ext>
              </c:extLst>
            </c:dLbl>
            <c:dLbl>
              <c:idx val="13"/>
              <c:delete val="1"/>
              <c:extLst>
                <c:ext xmlns:c15="http://schemas.microsoft.com/office/drawing/2012/chart" uri="{CE6537A1-D6FC-4f65-9D91-7224C49458BB}"/>
                <c:ext xmlns:c16="http://schemas.microsoft.com/office/drawing/2014/chart" uri="{C3380CC4-5D6E-409C-BE32-E72D297353CC}">
                  <c16:uniqueId val="{00000022-2664-4867-AD77-11767CC2C9C4}"/>
                </c:ext>
              </c:extLst>
            </c:dLbl>
            <c:dLbl>
              <c:idx val="14"/>
              <c:delete val="1"/>
              <c:extLst>
                <c:ext xmlns:c15="http://schemas.microsoft.com/office/drawing/2012/chart" uri="{CE6537A1-D6FC-4f65-9D91-7224C49458BB}"/>
                <c:ext xmlns:c16="http://schemas.microsoft.com/office/drawing/2014/chart" uri="{C3380CC4-5D6E-409C-BE32-E72D297353CC}">
                  <c16:uniqueId val="{00000021-2664-4867-AD77-11767CC2C9C4}"/>
                </c:ext>
              </c:extLst>
            </c:dLbl>
            <c:dLbl>
              <c:idx val="15"/>
              <c:delete val="1"/>
              <c:extLst>
                <c:ext xmlns:c15="http://schemas.microsoft.com/office/drawing/2012/chart" uri="{CE6537A1-D6FC-4f65-9D91-7224C49458BB}"/>
                <c:ext xmlns:c16="http://schemas.microsoft.com/office/drawing/2014/chart" uri="{C3380CC4-5D6E-409C-BE32-E72D297353CC}">
                  <c16:uniqueId val="{00000020-2664-4867-AD77-11767CC2C9C4}"/>
                </c:ext>
              </c:extLst>
            </c:dLbl>
            <c:dLbl>
              <c:idx val="16"/>
              <c:delete val="1"/>
              <c:extLst>
                <c:ext xmlns:c15="http://schemas.microsoft.com/office/drawing/2012/chart" uri="{CE6537A1-D6FC-4f65-9D91-7224C49458BB}"/>
                <c:ext xmlns:c16="http://schemas.microsoft.com/office/drawing/2014/chart" uri="{C3380CC4-5D6E-409C-BE32-E72D297353CC}">
                  <c16:uniqueId val="{0000001F-2664-4867-AD77-11767CC2C9C4}"/>
                </c:ext>
              </c:extLst>
            </c:dLbl>
            <c:dLbl>
              <c:idx val="17"/>
              <c:delete val="1"/>
              <c:extLst>
                <c:ext xmlns:c15="http://schemas.microsoft.com/office/drawing/2012/chart" uri="{CE6537A1-D6FC-4f65-9D91-7224C49458BB}"/>
                <c:ext xmlns:c16="http://schemas.microsoft.com/office/drawing/2014/chart" uri="{C3380CC4-5D6E-409C-BE32-E72D297353CC}">
                  <c16:uniqueId val="{0000001E-2664-4867-AD77-11767CC2C9C4}"/>
                </c:ext>
              </c:extLst>
            </c:dLbl>
            <c:dLbl>
              <c:idx val="18"/>
              <c:delete val="1"/>
              <c:extLst>
                <c:ext xmlns:c15="http://schemas.microsoft.com/office/drawing/2012/chart" uri="{CE6537A1-D6FC-4f65-9D91-7224C49458BB}"/>
                <c:ext xmlns:c16="http://schemas.microsoft.com/office/drawing/2014/chart" uri="{C3380CC4-5D6E-409C-BE32-E72D297353CC}">
                  <c16:uniqueId val="{0000001C-2664-4867-AD77-11767CC2C9C4}"/>
                </c:ext>
              </c:extLst>
            </c:dLbl>
            <c:dLbl>
              <c:idx val="19"/>
              <c:delete val="1"/>
              <c:extLst>
                <c:ext xmlns:c15="http://schemas.microsoft.com/office/drawing/2012/chart" uri="{CE6537A1-D6FC-4f65-9D91-7224C49458BB}"/>
                <c:ext xmlns:c16="http://schemas.microsoft.com/office/drawing/2014/chart" uri="{C3380CC4-5D6E-409C-BE32-E72D297353CC}">
                  <c16:uniqueId val="{0000001D-2664-4867-AD77-11767CC2C9C4}"/>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pvt!$K$76:$L$99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pvt!$N$76:$N$99</c:f>
              <c:numCache>
                <c:formatCode>#,##0</c:formatCode>
                <c:ptCount val="21"/>
                <c:pt idx="0">
                  <c:v>8938</c:v>
                </c:pt>
                <c:pt idx="1">
                  <c:v>8359</c:v>
                </c:pt>
                <c:pt idx="2">
                  <c:v>8467</c:v>
                </c:pt>
                <c:pt idx="3">
                  <c:v>8024</c:v>
                </c:pt>
                <c:pt idx="4">
                  <c:v>7496</c:v>
                </c:pt>
                <c:pt idx="5">
                  <c:v>7217</c:v>
                </c:pt>
                <c:pt idx="6">
                  <c:v>7211</c:v>
                </c:pt>
                <c:pt idx="7">
                  <c:v>7594</c:v>
                </c:pt>
                <c:pt idx="8">
                  <c:v>6421</c:v>
                </c:pt>
                <c:pt idx="9">
                  <c:v>6635</c:v>
                </c:pt>
                <c:pt idx="10">
                  <c:v>5917</c:v>
                </c:pt>
                <c:pt idx="11">
                  <c:v>6202</c:v>
                </c:pt>
                <c:pt idx="12">
                  <c:v>5819</c:v>
                </c:pt>
                <c:pt idx="13">
                  <c:v>5531</c:v>
                </c:pt>
                <c:pt idx="14">
                  <c:v>5734</c:v>
                </c:pt>
                <c:pt idx="15">
                  <c:v>5084</c:v>
                </c:pt>
                <c:pt idx="16">
                  <c:v>4681</c:v>
                </c:pt>
                <c:pt idx="17">
                  <c:v>4766</c:v>
                </c:pt>
                <c:pt idx="18">
                  <c:v>5085</c:v>
                </c:pt>
                <c:pt idx="19">
                  <c:v>4812</c:v>
                </c:pt>
                <c:pt idx="20">
                  <c:v>4082</c:v>
                </c:pt>
              </c:numCache>
            </c:numRef>
          </c:val>
          <c:smooth val="1"/>
          <c:extLst>
            <c:ext xmlns:c16="http://schemas.microsoft.com/office/drawing/2014/chart" uri="{C3380CC4-5D6E-409C-BE32-E72D297353CC}">
              <c16:uniqueId val="{00000001-2664-4867-AD77-11767CC2C9C4}"/>
            </c:ext>
          </c:extLst>
        </c:ser>
        <c:ser>
          <c:idx val="2"/>
          <c:order val="2"/>
          <c:tx>
            <c:strRef>
              <c:f>pvt!$O$74:$O$75</c:f>
              <c:strCache>
                <c:ptCount val="1"/>
                <c:pt idx="0">
                  <c:v>Games</c:v>
                </c:pt>
              </c:strCache>
            </c:strRef>
          </c:tx>
          <c:spPr>
            <a:ln w="28575" cap="rnd">
              <a:solidFill>
                <a:schemeClr val="bg1">
                  <a:lumMod val="95000"/>
                </a:schemeClr>
              </a:solidFill>
              <a:round/>
            </a:ln>
            <a:effectLst/>
          </c:spPr>
          <c:marker>
            <c:symbol val="none"/>
          </c:marker>
          <c:cat>
            <c:multiLvlStrRef>
              <c:f>pvt!$K$76:$L$99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pvt!$O$76:$O$99</c:f>
              <c:numCache>
                <c:formatCode>#,##0</c:formatCode>
                <c:ptCount val="21"/>
                <c:pt idx="0">
                  <c:v>8802</c:v>
                </c:pt>
                <c:pt idx="1">
                  <c:v>7898</c:v>
                </c:pt>
                <c:pt idx="2">
                  <c:v>7745</c:v>
                </c:pt>
                <c:pt idx="3">
                  <c:v>9091</c:v>
                </c:pt>
                <c:pt idx="4">
                  <c:v>8139</c:v>
                </c:pt>
                <c:pt idx="5">
                  <c:v>9228</c:v>
                </c:pt>
                <c:pt idx="6">
                  <c:v>9379</c:v>
                </c:pt>
                <c:pt idx="7">
                  <c:v>7460</c:v>
                </c:pt>
                <c:pt idx="8">
                  <c:v>7490</c:v>
                </c:pt>
                <c:pt idx="9">
                  <c:v>8861</c:v>
                </c:pt>
                <c:pt idx="10">
                  <c:v>9313</c:v>
                </c:pt>
                <c:pt idx="11">
                  <c:v>15035</c:v>
                </c:pt>
                <c:pt idx="12">
                  <c:v>11981</c:v>
                </c:pt>
                <c:pt idx="13">
                  <c:v>10697</c:v>
                </c:pt>
                <c:pt idx="14">
                  <c:v>11541</c:v>
                </c:pt>
                <c:pt idx="15">
                  <c:v>10718</c:v>
                </c:pt>
                <c:pt idx="16">
                  <c:v>9171</c:v>
                </c:pt>
                <c:pt idx="17">
                  <c:v>8717</c:v>
                </c:pt>
                <c:pt idx="18">
                  <c:v>9442</c:v>
                </c:pt>
                <c:pt idx="19">
                  <c:v>7654</c:v>
                </c:pt>
                <c:pt idx="20">
                  <c:v>6311</c:v>
                </c:pt>
              </c:numCache>
            </c:numRef>
          </c:val>
          <c:smooth val="1"/>
          <c:extLst>
            <c:ext xmlns:c16="http://schemas.microsoft.com/office/drawing/2014/chart" uri="{C3380CC4-5D6E-409C-BE32-E72D297353CC}">
              <c16:uniqueId val="{00000002-2664-4867-AD77-11767CC2C9C4}"/>
            </c:ext>
          </c:extLst>
        </c:ser>
        <c:ser>
          <c:idx val="3"/>
          <c:order val="3"/>
          <c:tx>
            <c:strRef>
              <c:f>pvt!$P$74:$P$75</c:f>
              <c:strCache>
                <c:ptCount val="1"/>
                <c:pt idx="0">
                  <c:v>Sports &amp; Outdoors</c:v>
                </c:pt>
              </c:strCache>
            </c:strRef>
          </c:tx>
          <c:spPr>
            <a:ln w="28575" cap="rnd">
              <a:solidFill>
                <a:schemeClr val="bg1">
                  <a:lumMod val="95000"/>
                </a:schemeClr>
              </a:solidFill>
              <a:round/>
            </a:ln>
            <a:effectLst/>
          </c:spPr>
          <c:marker>
            <c:symbol val="none"/>
          </c:marker>
          <c:cat>
            <c:multiLvlStrRef>
              <c:f>pvt!$K$76:$L$99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pvt!$P$76:$P$99</c:f>
              <c:numCache>
                <c:formatCode>#,##0</c:formatCode>
                <c:ptCount val="21"/>
                <c:pt idx="0">
                  <c:v>5312</c:v>
                </c:pt>
                <c:pt idx="1">
                  <c:v>5451</c:v>
                </c:pt>
                <c:pt idx="2">
                  <c:v>5944</c:v>
                </c:pt>
                <c:pt idx="3">
                  <c:v>8382</c:v>
                </c:pt>
                <c:pt idx="4">
                  <c:v>7417</c:v>
                </c:pt>
                <c:pt idx="5">
                  <c:v>10145</c:v>
                </c:pt>
                <c:pt idx="6">
                  <c:v>11141</c:v>
                </c:pt>
                <c:pt idx="7">
                  <c:v>7551</c:v>
                </c:pt>
                <c:pt idx="8">
                  <c:v>6139</c:v>
                </c:pt>
                <c:pt idx="9">
                  <c:v>5549</c:v>
                </c:pt>
                <c:pt idx="10">
                  <c:v>5892</c:v>
                </c:pt>
                <c:pt idx="11">
                  <c:v>9790</c:v>
                </c:pt>
                <c:pt idx="12">
                  <c:v>6394</c:v>
                </c:pt>
                <c:pt idx="13">
                  <c:v>6188</c:v>
                </c:pt>
                <c:pt idx="14">
                  <c:v>10357</c:v>
                </c:pt>
                <c:pt idx="15">
                  <c:v>9773</c:v>
                </c:pt>
                <c:pt idx="16">
                  <c:v>10521</c:v>
                </c:pt>
                <c:pt idx="17">
                  <c:v>10727</c:v>
                </c:pt>
                <c:pt idx="18">
                  <c:v>10383</c:v>
                </c:pt>
                <c:pt idx="19">
                  <c:v>7741</c:v>
                </c:pt>
                <c:pt idx="20">
                  <c:v>8246</c:v>
                </c:pt>
              </c:numCache>
            </c:numRef>
          </c:val>
          <c:smooth val="1"/>
          <c:extLst>
            <c:ext xmlns:c16="http://schemas.microsoft.com/office/drawing/2014/chart" uri="{C3380CC4-5D6E-409C-BE32-E72D297353CC}">
              <c16:uniqueId val="{00000003-2664-4867-AD77-11767CC2C9C4}"/>
            </c:ext>
          </c:extLst>
        </c:ser>
        <c:ser>
          <c:idx val="4"/>
          <c:order val="4"/>
          <c:tx>
            <c:strRef>
              <c:f>pvt!$Q$74:$Q$75</c:f>
              <c:strCache>
                <c:ptCount val="1"/>
                <c:pt idx="0">
                  <c:v>Toys</c:v>
                </c:pt>
              </c:strCache>
            </c:strRef>
          </c:tx>
          <c:spPr>
            <a:ln w="28575" cap="rnd">
              <a:solidFill>
                <a:schemeClr val="bg1">
                  <a:lumMod val="95000"/>
                </a:schemeClr>
              </a:solidFill>
              <a:round/>
            </a:ln>
            <a:effectLst/>
          </c:spPr>
          <c:marker>
            <c:symbol val="none"/>
          </c:marker>
          <c:cat>
            <c:multiLvlStrRef>
              <c:f>pvt!$K$76:$L$99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pvt!$Q$76:$Q$99</c:f>
              <c:numCache>
                <c:formatCode>#,##0</c:formatCode>
                <c:ptCount val="21"/>
                <c:pt idx="0">
                  <c:v>10675</c:v>
                </c:pt>
                <c:pt idx="1">
                  <c:v>10500</c:v>
                </c:pt>
                <c:pt idx="2">
                  <c:v>11796</c:v>
                </c:pt>
                <c:pt idx="3">
                  <c:v>14309</c:v>
                </c:pt>
                <c:pt idx="4">
                  <c:v>16145</c:v>
                </c:pt>
                <c:pt idx="5">
                  <c:v>12600</c:v>
                </c:pt>
                <c:pt idx="6">
                  <c:v>9796</c:v>
                </c:pt>
                <c:pt idx="7">
                  <c:v>8545</c:v>
                </c:pt>
                <c:pt idx="8">
                  <c:v>10735</c:v>
                </c:pt>
                <c:pt idx="9">
                  <c:v>11506</c:v>
                </c:pt>
                <c:pt idx="10">
                  <c:v>12320</c:v>
                </c:pt>
                <c:pt idx="11">
                  <c:v>12418</c:v>
                </c:pt>
                <c:pt idx="12">
                  <c:v>10806</c:v>
                </c:pt>
                <c:pt idx="13">
                  <c:v>11375</c:v>
                </c:pt>
                <c:pt idx="14">
                  <c:v>16117</c:v>
                </c:pt>
                <c:pt idx="15">
                  <c:v>14333</c:v>
                </c:pt>
                <c:pt idx="16">
                  <c:v>15265</c:v>
                </c:pt>
                <c:pt idx="17">
                  <c:v>16331</c:v>
                </c:pt>
                <c:pt idx="18">
                  <c:v>16202</c:v>
                </c:pt>
                <c:pt idx="19">
                  <c:v>13149</c:v>
                </c:pt>
                <c:pt idx="20">
                  <c:v>12277</c:v>
                </c:pt>
              </c:numCache>
            </c:numRef>
          </c:val>
          <c:smooth val="1"/>
          <c:extLst>
            <c:ext xmlns:c16="http://schemas.microsoft.com/office/drawing/2014/chart" uri="{C3380CC4-5D6E-409C-BE32-E72D297353CC}">
              <c16:uniqueId val="{00000004-2664-4867-AD77-11767CC2C9C4}"/>
            </c:ext>
          </c:extLst>
        </c:ser>
        <c:dLbls>
          <c:showLegendKey val="0"/>
          <c:showVal val="0"/>
          <c:showCatName val="0"/>
          <c:showSerName val="0"/>
          <c:showPercent val="0"/>
          <c:showBubbleSize val="0"/>
        </c:dLbls>
        <c:smooth val="0"/>
        <c:axId val="256498207"/>
        <c:axId val="1939614991"/>
      </c:lineChart>
      <c:catAx>
        <c:axId val="256498207"/>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614991"/>
        <c:crosses val="autoZero"/>
        <c:auto val="1"/>
        <c:lblAlgn val="ctr"/>
        <c:lblOffset val="100"/>
        <c:noMultiLvlLbl val="0"/>
      </c:catAx>
      <c:valAx>
        <c:axId val="1939614991"/>
        <c:scaling>
          <c:orientation val="minMax"/>
        </c:scaling>
        <c:delete val="0"/>
        <c:axPos val="l"/>
        <c:numFmt formatCode=";;;"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49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 Sales Analysis.xlsx]pvt!PivotTable25</c:name>
    <c:fmtId val="1"/>
  </c:pivotSource>
  <c:chart>
    <c:autoTitleDeleted val="1"/>
    <c:pivotFmts>
      <c:pivotFmt>
        <c:idx val="0"/>
        <c:spPr>
          <a:solidFill>
            <a:schemeClr val="accent1"/>
          </a:solidFill>
          <a:ln>
            <a:noFill/>
          </a:ln>
          <a:effectLst/>
        </c:spPr>
        <c:marker>
          <c:symbol val="none"/>
        </c:marker>
        <c:dLbl>
          <c:idx val="0"/>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pvt!$Q$13</c:f>
              <c:strCache>
                <c:ptCount val="1"/>
                <c:pt idx="0">
                  <c:v>Total</c:v>
                </c:pt>
              </c:strCache>
            </c:strRef>
          </c:tx>
          <c:spPr>
            <a:solidFill>
              <a:schemeClr val="accent1"/>
            </a:solidFill>
            <a:ln>
              <a:noFill/>
            </a:ln>
            <a:effectLst/>
          </c:spPr>
          <c:invertIfNegative val="0"/>
          <c:dLbls>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pvt!$P$14:$P$16</c:f>
              <c:strCache>
                <c:ptCount val="2"/>
                <c:pt idx="0">
                  <c:v>2017</c:v>
                </c:pt>
                <c:pt idx="1">
                  <c:v>2018</c:v>
                </c:pt>
              </c:strCache>
            </c:strRef>
          </c:cat>
          <c:val>
            <c:numRef>
              <c:f>pvt!$Q$14:$Q$16</c:f>
              <c:numCache>
                <c:formatCode>\$#,##0;\(\$#,##0\);\$#,##0</c:formatCode>
                <c:ptCount val="2"/>
                <c:pt idx="0">
                  <c:v>1572037.0000000065</c:v>
                </c:pt>
                <c:pt idx="1">
                  <c:v>1824241.9999999404</c:v>
                </c:pt>
              </c:numCache>
            </c:numRef>
          </c:val>
          <c:extLst>
            <c:ext xmlns:c16="http://schemas.microsoft.com/office/drawing/2014/chart" uri="{C3380CC4-5D6E-409C-BE32-E72D297353CC}">
              <c16:uniqueId val="{00000000-FD54-46B8-B041-2A06236F8CCC}"/>
            </c:ext>
          </c:extLst>
        </c:ser>
        <c:dLbls>
          <c:dLblPos val="outEnd"/>
          <c:showLegendKey val="0"/>
          <c:showVal val="1"/>
          <c:showCatName val="0"/>
          <c:showSerName val="0"/>
          <c:showPercent val="0"/>
          <c:showBubbleSize val="0"/>
        </c:dLbls>
        <c:gapWidth val="80"/>
        <c:overlap val="-27"/>
        <c:axId val="622145279"/>
        <c:axId val="263825631"/>
      </c:barChart>
      <c:catAx>
        <c:axId val="622145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825631"/>
        <c:crosses val="autoZero"/>
        <c:auto val="1"/>
        <c:lblAlgn val="ctr"/>
        <c:lblOffset val="100"/>
        <c:noMultiLvlLbl val="0"/>
      </c:catAx>
      <c:valAx>
        <c:axId val="263825631"/>
        <c:scaling>
          <c:orientation val="minMax"/>
          <c:min val="0"/>
        </c:scaling>
        <c:delete val="0"/>
        <c:axPos val="l"/>
        <c:numFmt formatCode="\$#,##0;\(\$#,##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45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 Sales Analysis.xlsx]pvt!PivotTable3</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pvt!$D$74:$D$75</c:f>
              <c:strCache>
                <c:ptCount val="1"/>
                <c:pt idx="0">
                  <c:v>Art &amp; Crafts</c:v>
                </c:pt>
              </c:strCache>
            </c:strRef>
          </c:tx>
          <c:spPr>
            <a:ln w="28575" cap="rnd">
              <a:solidFill>
                <a:schemeClr val="accent1"/>
              </a:solidFill>
              <a:round/>
            </a:ln>
            <a:effectLst/>
          </c:spPr>
          <c:marker>
            <c:symbol val="none"/>
          </c:marker>
          <c:cat>
            <c:multiLvlStrRef>
              <c:f>pvt!$B$76:$C$85</c:f>
              <c:multiLvlStrCache>
                <c:ptCount val="7"/>
                <c:lvl>
                  <c:pt idx="0">
                    <c:v>1</c:v>
                  </c:pt>
                  <c:pt idx="1">
                    <c:v>2</c:v>
                  </c:pt>
                  <c:pt idx="2">
                    <c:v>3</c:v>
                  </c:pt>
                  <c:pt idx="3">
                    <c:v>4</c:v>
                  </c:pt>
                  <c:pt idx="4">
                    <c:v>1</c:v>
                  </c:pt>
                  <c:pt idx="5">
                    <c:v>2</c:v>
                  </c:pt>
                  <c:pt idx="6">
                    <c:v>3</c:v>
                  </c:pt>
                </c:lvl>
                <c:lvl>
                  <c:pt idx="0">
                    <c:v>2017</c:v>
                  </c:pt>
                  <c:pt idx="4">
                    <c:v>2018</c:v>
                  </c:pt>
                </c:lvl>
              </c:multiLvlStrCache>
            </c:multiLvlStrRef>
          </c:cat>
          <c:val>
            <c:numRef>
              <c:f>pvt!$D$76:$D$85</c:f>
              <c:numCache>
                <c:formatCode>\$#,##0;\(\$#,##0\);\$#,##0</c:formatCode>
                <c:ptCount val="7"/>
                <c:pt idx="0">
                  <c:v>34967.00000000959</c:v>
                </c:pt>
                <c:pt idx="1">
                  <c:v>55586.999999997817</c:v>
                </c:pt>
                <c:pt idx="2">
                  <c:v>54106.00000002177</c:v>
                </c:pt>
                <c:pt idx="3">
                  <c:v>128288.99999978492</c:v>
                </c:pt>
                <c:pt idx="4">
                  <c:v>156257.99999981577</c:v>
                </c:pt>
                <c:pt idx="5">
                  <c:v>164695.99999982747</c:v>
                </c:pt>
                <c:pt idx="6">
                  <c:v>159450.99999987701</c:v>
                </c:pt>
              </c:numCache>
            </c:numRef>
          </c:val>
          <c:smooth val="1"/>
          <c:extLst>
            <c:ext xmlns:c16="http://schemas.microsoft.com/office/drawing/2014/chart" uri="{C3380CC4-5D6E-409C-BE32-E72D297353CC}">
              <c16:uniqueId val="{00000000-95C0-4F85-BCC9-F2FB9668D1DF}"/>
            </c:ext>
          </c:extLst>
        </c:ser>
        <c:ser>
          <c:idx val="1"/>
          <c:order val="1"/>
          <c:tx>
            <c:strRef>
              <c:f>pvt!$E$74:$E$75</c:f>
              <c:strCache>
                <c:ptCount val="1"/>
                <c:pt idx="0">
                  <c:v>Electronics</c:v>
                </c:pt>
              </c:strCache>
            </c:strRef>
          </c:tx>
          <c:spPr>
            <a:ln w="28575" cap="rnd">
              <a:solidFill>
                <a:schemeClr val="accent2"/>
              </a:solidFill>
              <a:round/>
            </a:ln>
            <a:effectLst/>
          </c:spPr>
          <c:marker>
            <c:symbol val="none"/>
          </c:marker>
          <c:cat>
            <c:multiLvlStrRef>
              <c:f>pvt!$B$76:$C$85</c:f>
              <c:multiLvlStrCache>
                <c:ptCount val="7"/>
                <c:lvl>
                  <c:pt idx="0">
                    <c:v>1</c:v>
                  </c:pt>
                  <c:pt idx="1">
                    <c:v>2</c:v>
                  </c:pt>
                  <c:pt idx="2">
                    <c:v>3</c:v>
                  </c:pt>
                  <c:pt idx="3">
                    <c:v>4</c:v>
                  </c:pt>
                  <c:pt idx="4">
                    <c:v>1</c:v>
                  </c:pt>
                  <c:pt idx="5">
                    <c:v>2</c:v>
                  </c:pt>
                  <c:pt idx="6">
                    <c:v>3</c:v>
                  </c:pt>
                </c:lvl>
                <c:lvl>
                  <c:pt idx="0">
                    <c:v>2017</c:v>
                  </c:pt>
                  <c:pt idx="4">
                    <c:v>2018</c:v>
                  </c:pt>
                </c:lvl>
              </c:multiLvlStrCache>
            </c:multiLvlStrRef>
          </c:cat>
          <c:val>
            <c:numRef>
              <c:f>pvt!$E$76:$E$85</c:f>
              <c:numCache>
                <c:formatCode>\$#,##0;\(\$#,##0\);\$#,##0</c:formatCode>
                <c:ptCount val="7"/>
                <c:pt idx="0">
                  <c:v>199559.99999991216</c:v>
                </c:pt>
                <c:pt idx="1">
                  <c:v>175925.99999994595</c:v>
                </c:pt>
                <c:pt idx="2">
                  <c:v>161803.99999994959</c:v>
                </c:pt>
                <c:pt idx="3">
                  <c:v>137116.99999994133</c:v>
                </c:pt>
                <c:pt idx="4">
                  <c:v>122146.99999995454</c:v>
                </c:pt>
                <c:pt idx="5">
                  <c:v>104036.99999998065</c:v>
                </c:pt>
                <c:pt idx="6">
                  <c:v>100845.99999998577</c:v>
                </c:pt>
              </c:numCache>
            </c:numRef>
          </c:val>
          <c:smooth val="1"/>
          <c:extLst>
            <c:ext xmlns:c16="http://schemas.microsoft.com/office/drawing/2014/chart" uri="{C3380CC4-5D6E-409C-BE32-E72D297353CC}">
              <c16:uniqueId val="{00000001-95C0-4F85-BCC9-F2FB9668D1DF}"/>
            </c:ext>
          </c:extLst>
        </c:ser>
        <c:ser>
          <c:idx val="2"/>
          <c:order val="2"/>
          <c:tx>
            <c:strRef>
              <c:f>pvt!$F$74:$F$75</c:f>
              <c:strCache>
                <c:ptCount val="1"/>
                <c:pt idx="0">
                  <c:v>Games</c:v>
                </c:pt>
              </c:strCache>
            </c:strRef>
          </c:tx>
          <c:spPr>
            <a:ln w="28575" cap="rnd">
              <a:solidFill>
                <a:schemeClr val="accent3"/>
              </a:solidFill>
              <a:round/>
            </a:ln>
            <a:effectLst/>
          </c:spPr>
          <c:marker>
            <c:symbol val="none"/>
          </c:marker>
          <c:cat>
            <c:multiLvlStrRef>
              <c:f>pvt!$B$76:$C$85</c:f>
              <c:multiLvlStrCache>
                <c:ptCount val="7"/>
                <c:lvl>
                  <c:pt idx="0">
                    <c:v>1</c:v>
                  </c:pt>
                  <c:pt idx="1">
                    <c:v>2</c:v>
                  </c:pt>
                  <c:pt idx="2">
                    <c:v>3</c:v>
                  </c:pt>
                  <c:pt idx="3">
                    <c:v>4</c:v>
                  </c:pt>
                  <c:pt idx="4">
                    <c:v>1</c:v>
                  </c:pt>
                  <c:pt idx="5">
                    <c:v>2</c:v>
                  </c:pt>
                  <c:pt idx="6">
                    <c:v>3</c:v>
                  </c:pt>
                </c:lvl>
                <c:lvl>
                  <c:pt idx="0">
                    <c:v>2017</c:v>
                  </c:pt>
                  <c:pt idx="4">
                    <c:v>2018</c:v>
                  </c:pt>
                </c:lvl>
              </c:multiLvlStrCache>
            </c:multiLvlStrRef>
          </c:cat>
          <c:val>
            <c:numRef>
              <c:f>pvt!$F$76:$F$85</c:f>
              <c:numCache>
                <c:formatCode>\$#,##0;\(\$#,##0\);\$#,##0</c:formatCode>
                <c:ptCount val="7"/>
                <c:pt idx="0">
                  <c:v>79053.99999994578</c:v>
                </c:pt>
                <c:pt idx="1">
                  <c:v>91489.999999932596</c:v>
                </c:pt>
                <c:pt idx="2">
                  <c:v>91262.999999913649</c:v>
                </c:pt>
                <c:pt idx="3">
                  <c:v>116573.99999988603</c:v>
                </c:pt>
                <c:pt idx="4">
                  <c:v>117585.99999989581</c:v>
                </c:pt>
                <c:pt idx="5">
                  <c:v>100936.99999992354</c:v>
                </c:pt>
                <c:pt idx="6">
                  <c:v>77088.999999942782</c:v>
                </c:pt>
              </c:numCache>
            </c:numRef>
          </c:val>
          <c:smooth val="1"/>
          <c:extLst>
            <c:ext xmlns:c16="http://schemas.microsoft.com/office/drawing/2014/chart" uri="{C3380CC4-5D6E-409C-BE32-E72D297353CC}">
              <c16:uniqueId val="{00000002-95C0-4F85-BCC9-F2FB9668D1DF}"/>
            </c:ext>
          </c:extLst>
        </c:ser>
        <c:ser>
          <c:idx val="3"/>
          <c:order val="3"/>
          <c:tx>
            <c:strRef>
              <c:f>pvt!$G$74:$G$75</c:f>
              <c:strCache>
                <c:ptCount val="1"/>
                <c:pt idx="0">
                  <c:v>Sports &amp; Outdoors</c:v>
                </c:pt>
              </c:strCache>
            </c:strRef>
          </c:tx>
          <c:spPr>
            <a:ln w="28575" cap="rnd">
              <a:solidFill>
                <a:schemeClr val="accent4"/>
              </a:solidFill>
              <a:round/>
            </a:ln>
            <a:effectLst/>
          </c:spPr>
          <c:marker>
            <c:symbol val="none"/>
          </c:marker>
          <c:cat>
            <c:multiLvlStrRef>
              <c:f>pvt!$B$76:$C$85</c:f>
              <c:multiLvlStrCache>
                <c:ptCount val="7"/>
                <c:lvl>
                  <c:pt idx="0">
                    <c:v>1</c:v>
                  </c:pt>
                  <c:pt idx="1">
                    <c:v>2</c:v>
                  </c:pt>
                  <c:pt idx="2">
                    <c:v>3</c:v>
                  </c:pt>
                  <c:pt idx="3">
                    <c:v>4</c:v>
                  </c:pt>
                  <c:pt idx="4">
                    <c:v>1</c:v>
                  </c:pt>
                  <c:pt idx="5">
                    <c:v>2</c:v>
                  </c:pt>
                  <c:pt idx="6">
                    <c:v>3</c:v>
                  </c:pt>
                </c:lvl>
                <c:lvl>
                  <c:pt idx="0">
                    <c:v>2017</c:v>
                  </c:pt>
                  <c:pt idx="4">
                    <c:v>2018</c:v>
                  </c:pt>
                </c:lvl>
              </c:multiLvlStrCache>
            </c:multiLvlStrRef>
          </c:cat>
          <c:val>
            <c:numRef>
              <c:f>pvt!$G$76:$G$85</c:f>
              <c:numCache>
                <c:formatCode>\$#,##0;\(\$#,##0\);\$#,##0</c:formatCode>
                <c:ptCount val="7"/>
                <c:pt idx="0">
                  <c:v>54636.999999969848</c:v>
                </c:pt>
                <c:pt idx="1">
                  <c:v>68264.999999947409</c:v>
                </c:pt>
                <c:pt idx="2">
                  <c:v>62070.999999968946</c:v>
                </c:pt>
                <c:pt idx="3">
                  <c:v>70052.999999961059</c:v>
                </c:pt>
                <c:pt idx="4">
                  <c:v>79775.999999932799</c:v>
                </c:pt>
                <c:pt idx="5">
                  <c:v>91563.999999927997</c:v>
                </c:pt>
                <c:pt idx="6">
                  <c:v>79351.999999910651</c:v>
                </c:pt>
              </c:numCache>
            </c:numRef>
          </c:val>
          <c:smooth val="1"/>
          <c:extLst>
            <c:ext xmlns:c16="http://schemas.microsoft.com/office/drawing/2014/chart" uri="{C3380CC4-5D6E-409C-BE32-E72D297353CC}">
              <c16:uniqueId val="{00000003-95C0-4F85-BCC9-F2FB9668D1DF}"/>
            </c:ext>
          </c:extLst>
        </c:ser>
        <c:ser>
          <c:idx val="4"/>
          <c:order val="4"/>
          <c:tx>
            <c:strRef>
              <c:f>pvt!$H$74:$H$75</c:f>
              <c:strCache>
                <c:ptCount val="1"/>
                <c:pt idx="0">
                  <c:v>Toys</c:v>
                </c:pt>
              </c:strCache>
            </c:strRef>
          </c:tx>
          <c:spPr>
            <a:ln w="28575" cap="rnd">
              <a:solidFill>
                <a:schemeClr val="accent5"/>
              </a:solidFill>
              <a:round/>
            </a:ln>
            <a:effectLst/>
          </c:spPr>
          <c:marker>
            <c:symbol val="none"/>
          </c:marker>
          <c:cat>
            <c:multiLvlStrRef>
              <c:f>pvt!$B$76:$C$85</c:f>
              <c:multiLvlStrCache>
                <c:ptCount val="7"/>
                <c:lvl>
                  <c:pt idx="0">
                    <c:v>1</c:v>
                  </c:pt>
                  <c:pt idx="1">
                    <c:v>2</c:v>
                  </c:pt>
                  <c:pt idx="2">
                    <c:v>3</c:v>
                  </c:pt>
                  <c:pt idx="3">
                    <c:v>4</c:v>
                  </c:pt>
                  <c:pt idx="4">
                    <c:v>1</c:v>
                  </c:pt>
                  <c:pt idx="5">
                    <c:v>2</c:v>
                  </c:pt>
                  <c:pt idx="6">
                    <c:v>3</c:v>
                  </c:pt>
                </c:lvl>
                <c:lvl>
                  <c:pt idx="0">
                    <c:v>2017</c:v>
                  </c:pt>
                  <c:pt idx="4">
                    <c:v>2018</c:v>
                  </c:pt>
                </c:lvl>
              </c:multiLvlStrCache>
            </c:multiLvlStrRef>
          </c:cat>
          <c:val>
            <c:numRef>
              <c:f>pvt!$H$76:$H$85</c:f>
              <c:numCache>
                <c:formatCode>\$#,##0;\(\$#,##0\);\$#,##0</c:formatCode>
                <c:ptCount val="7"/>
                <c:pt idx="0">
                  <c:v>134760.99999998248</c:v>
                </c:pt>
                <c:pt idx="1">
                  <c:v>175539.99999999045</c:v>
                </c:pt>
                <c:pt idx="2">
                  <c:v>133005.99999998871</c:v>
                </c:pt>
                <c:pt idx="3">
                  <c:v>165716.99999999302</c:v>
                </c:pt>
                <c:pt idx="4">
                  <c:v>150529.99999999208</c:v>
                </c:pt>
                <c:pt idx="5">
                  <c:v>171420.99999999569</c:v>
                </c:pt>
                <c:pt idx="6">
                  <c:v>148551.99999998859</c:v>
                </c:pt>
              </c:numCache>
            </c:numRef>
          </c:val>
          <c:smooth val="1"/>
          <c:extLst>
            <c:ext xmlns:c16="http://schemas.microsoft.com/office/drawing/2014/chart" uri="{C3380CC4-5D6E-409C-BE32-E72D297353CC}">
              <c16:uniqueId val="{00000004-95C0-4F85-BCC9-F2FB9668D1DF}"/>
            </c:ext>
          </c:extLst>
        </c:ser>
        <c:dLbls>
          <c:showLegendKey val="0"/>
          <c:showVal val="0"/>
          <c:showCatName val="0"/>
          <c:showSerName val="0"/>
          <c:showPercent val="0"/>
          <c:showBubbleSize val="0"/>
        </c:dLbls>
        <c:smooth val="0"/>
        <c:axId val="671363967"/>
        <c:axId val="1939616431"/>
      </c:lineChart>
      <c:catAx>
        <c:axId val="671363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616431"/>
        <c:crosses val="autoZero"/>
        <c:auto val="1"/>
        <c:lblAlgn val="ctr"/>
        <c:lblOffset val="100"/>
        <c:noMultiLvlLbl val="0"/>
      </c:catAx>
      <c:valAx>
        <c:axId val="19396164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363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 Sales Analysis.xlsx]pvt!PivotTable39</c:name>
    <c:fmtId val="27"/>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pvt!$H$34:$H$35</c:f>
              <c:strCache>
                <c:ptCount val="1"/>
                <c:pt idx="0">
                  <c:v>2017</c:v>
                </c:pt>
              </c:strCache>
            </c:strRef>
          </c:tx>
          <c:spPr>
            <a:ln w="28575" cap="rnd">
              <a:solidFill>
                <a:schemeClr val="accent1"/>
              </a:solidFill>
              <a:round/>
            </a:ln>
            <a:effectLst/>
          </c:spPr>
          <c:marker>
            <c:symbol val="none"/>
          </c:marker>
          <c:cat>
            <c:strRef>
              <c:f>pvt!$G$36:$G$48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pvt!$H$36:$H$48</c:f>
              <c:numCache>
                <c:formatCode>#,##0</c:formatCode>
                <c:ptCount val="12"/>
                <c:pt idx="0">
                  <c:v>38009</c:v>
                </c:pt>
                <c:pt idx="1">
                  <c:v>36935</c:v>
                </c:pt>
                <c:pt idx="2">
                  <c:v>39981</c:v>
                </c:pt>
                <c:pt idx="3">
                  <c:v>47102</c:v>
                </c:pt>
                <c:pt idx="4">
                  <c:v>46910</c:v>
                </c:pt>
                <c:pt idx="5">
                  <c:v>47178</c:v>
                </c:pt>
                <c:pt idx="6">
                  <c:v>46177</c:v>
                </c:pt>
                <c:pt idx="7">
                  <c:v>39927</c:v>
                </c:pt>
                <c:pt idx="8">
                  <c:v>42196</c:v>
                </c:pt>
                <c:pt idx="9">
                  <c:v>47861</c:v>
                </c:pt>
                <c:pt idx="10">
                  <c:v>51185</c:v>
                </c:pt>
                <c:pt idx="11">
                  <c:v>66031</c:v>
                </c:pt>
              </c:numCache>
            </c:numRef>
          </c:val>
          <c:smooth val="0"/>
          <c:extLst>
            <c:ext xmlns:c16="http://schemas.microsoft.com/office/drawing/2014/chart" uri="{C3380CC4-5D6E-409C-BE32-E72D297353CC}">
              <c16:uniqueId val="{00000000-26DB-4E95-A80E-B746A3CBCC31}"/>
            </c:ext>
          </c:extLst>
        </c:ser>
        <c:ser>
          <c:idx val="1"/>
          <c:order val="1"/>
          <c:tx>
            <c:strRef>
              <c:f>pvt!$I$34:$I$35</c:f>
              <c:strCache>
                <c:ptCount val="1"/>
                <c:pt idx="0">
                  <c:v>2018</c:v>
                </c:pt>
              </c:strCache>
            </c:strRef>
          </c:tx>
          <c:spPr>
            <a:ln w="28575" cap="rnd">
              <a:solidFill>
                <a:schemeClr val="accent2"/>
              </a:solidFill>
              <a:round/>
            </a:ln>
            <a:effectLst/>
          </c:spPr>
          <c:marker>
            <c:symbol val="none"/>
          </c:marker>
          <c:cat>
            <c:strRef>
              <c:f>pvt!$G$36:$G$48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pvt!$I$36:$I$48</c:f>
              <c:numCache>
                <c:formatCode>#,##0</c:formatCode>
                <c:ptCount val="12"/>
                <c:pt idx="0">
                  <c:v>56478</c:v>
                </c:pt>
                <c:pt idx="1">
                  <c:v>54581</c:v>
                </c:pt>
                <c:pt idx="2">
                  <c:v>69336</c:v>
                </c:pt>
                <c:pt idx="3">
                  <c:v>65593</c:v>
                </c:pt>
                <c:pt idx="4">
                  <c:v>63851</c:v>
                </c:pt>
                <c:pt idx="5">
                  <c:v>64275</c:v>
                </c:pt>
                <c:pt idx="6">
                  <c:v>63614</c:v>
                </c:pt>
                <c:pt idx="7">
                  <c:v>51193</c:v>
                </c:pt>
                <c:pt idx="8">
                  <c:v>52152</c:v>
                </c:pt>
              </c:numCache>
            </c:numRef>
          </c:val>
          <c:smooth val="0"/>
          <c:extLst>
            <c:ext xmlns:c16="http://schemas.microsoft.com/office/drawing/2014/chart" uri="{C3380CC4-5D6E-409C-BE32-E72D297353CC}">
              <c16:uniqueId val="{00000001-26DB-4E95-A80E-B746A3CBCC31}"/>
            </c:ext>
          </c:extLst>
        </c:ser>
        <c:dLbls>
          <c:showLegendKey val="0"/>
          <c:showVal val="0"/>
          <c:showCatName val="0"/>
          <c:showSerName val="0"/>
          <c:showPercent val="0"/>
          <c:showBubbleSize val="0"/>
        </c:dLbls>
        <c:smooth val="0"/>
        <c:axId val="630072495"/>
        <c:axId val="432054527"/>
      </c:lineChart>
      <c:catAx>
        <c:axId val="63007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054527"/>
        <c:crosses val="autoZero"/>
        <c:auto val="1"/>
        <c:lblAlgn val="ctr"/>
        <c:lblOffset val="100"/>
        <c:noMultiLvlLbl val="0"/>
      </c:catAx>
      <c:valAx>
        <c:axId val="43205452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072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 Sales Analysis.xlsx]Categories &amp; Top Products!PivotTable3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'Categories &amp; Top Products'!$C$55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'Categories &amp; Top Products'!$B$56:$B$61</c:f>
              <c:strCache>
                <c:ptCount val="5"/>
                <c:pt idx="0">
                  <c:v>Colorbuds</c:v>
                </c:pt>
                <c:pt idx="1">
                  <c:v>Action Figure</c:v>
                </c:pt>
                <c:pt idx="2">
                  <c:v>Lego Bricks</c:v>
                </c:pt>
                <c:pt idx="3">
                  <c:v>Deck Of Cards</c:v>
                </c:pt>
                <c:pt idx="4">
                  <c:v>Glass Marbles</c:v>
                </c:pt>
              </c:strCache>
            </c:strRef>
          </c:cat>
          <c:val>
            <c:numRef>
              <c:f>'Categories &amp; Top Products'!$C$56:$C$61</c:f>
              <c:numCache>
                <c:formatCode>\$#,##0;\(\$#,##0\);\$#,##0</c:formatCode>
                <c:ptCount val="5"/>
                <c:pt idx="0">
                  <c:v>601695.99999999511</c:v>
                </c:pt>
                <c:pt idx="1">
                  <c:v>222209.99999999831</c:v>
                </c:pt>
                <c:pt idx="2">
                  <c:v>166455</c:v>
                </c:pt>
                <c:pt idx="3">
                  <c:v>142649.99999999977</c:v>
                </c:pt>
                <c:pt idx="4">
                  <c:v>104360.00000000001</c:v>
                </c:pt>
              </c:numCache>
            </c:numRef>
          </c:val>
          <c:extLst>
            <c:ext xmlns:c16="http://schemas.microsoft.com/office/drawing/2014/chart" uri="{C3380CC4-5D6E-409C-BE32-E72D297353CC}">
              <c16:uniqueId val="{00000003-4CBF-4825-A8D5-67132820CC18}"/>
            </c:ext>
          </c:extLst>
        </c:ser>
        <c:dLbls>
          <c:showLegendKey val="0"/>
          <c:showVal val="0"/>
          <c:showCatName val="0"/>
          <c:showSerName val="0"/>
          <c:showPercent val="0"/>
          <c:showBubbleSize val="0"/>
        </c:dLbls>
        <c:gapWidth val="219"/>
        <c:overlap val="-27"/>
        <c:axId val="1946526687"/>
        <c:axId val="1890438335"/>
      </c:barChart>
      <c:catAx>
        <c:axId val="1946526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438335"/>
        <c:crosses val="autoZero"/>
        <c:auto val="1"/>
        <c:lblAlgn val="ctr"/>
        <c:lblOffset val="100"/>
        <c:noMultiLvlLbl val="0"/>
      </c:catAx>
      <c:valAx>
        <c:axId val="1890438335"/>
        <c:scaling>
          <c:orientation val="minMax"/>
        </c:scaling>
        <c:delete val="1"/>
        <c:axPos val="l"/>
        <c:numFmt formatCode="\$#,##0;\(\$#,##0\);\$#,##0" sourceLinked="1"/>
        <c:majorTickMark val="none"/>
        <c:minorTickMark val="none"/>
        <c:tickLblPos val="nextTo"/>
        <c:crossAx val="1946526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 Sales Analysis.xlsx]Categories &amp; Top Products!PivotTable4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'Categories &amp; Top Products'!$C$68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'Categories &amp; Top Products'!$B$69:$B$74</c:f>
              <c:strCache>
                <c:ptCount val="5"/>
                <c:pt idx="0">
                  <c:v>Colorbuds</c:v>
                </c:pt>
                <c:pt idx="1">
                  <c:v>Lego Bricks</c:v>
                </c:pt>
                <c:pt idx="2">
                  <c:v>Action Figure</c:v>
                </c:pt>
                <c:pt idx="3">
                  <c:v>Barrel O' Slime</c:v>
                </c:pt>
                <c:pt idx="4">
                  <c:v>Deck Of Cards</c:v>
                </c:pt>
              </c:strCache>
            </c:strRef>
          </c:cat>
          <c:val>
            <c:numRef>
              <c:f>'Categories &amp; Top Products'!$C$69:$C$74</c:f>
              <c:numCache>
                <c:formatCode>\$#,##0;\(\$#,##0\);\$#,##0</c:formatCode>
                <c:ptCount val="5"/>
                <c:pt idx="0">
                  <c:v>233248.00000000009</c:v>
                </c:pt>
                <c:pt idx="1">
                  <c:v>132230.0000000007</c:v>
                </c:pt>
                <c:pt idx="2">
                  <c:v>125538</c:v>
                </c:pt>
                <c:pt idx="3">
                  <c:v>122463.99999999996</c:v>
                </c:pt>
                <c:pt idx="4">
                  <c:v>109452</c:v>
                </c:pt>
              </c:numCache>
            </c:numRef>
          </c:val>
          <c:extLst>
            <c:ext xmlns:c16="http://schemas.microsoft.com/office/drawing/2014/chart" uri="{C3380CC4-5D6E-409C-BE32-E72D297353CC}">
              <c16:uniqueId val="{00000000-EB40-407D-9347-492508FF045A}"/>
            </c:ext>
          </c:extLst>
        </c:ser>
        <c:dLbls>
          <c:showLegendKey val="0"/>
          <c:showVal val="0"/>
          <c:showCatName val="0"/>
          <c:showSerName val="0"/>
          <c:showPercent val="0"/>
          <c:showBubbleSize val="0"/>
        </c:dLbls>
        <c:gapWidth val="219"/>
        <c:overlap val="-27"/>
        <c:axId val="626179535"/>
        <c:axId val="263821791"/>
      </c:barChart>
      <c:catAx>
        <c:axId val="62617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821791"/>
        <c:crosses val="autoZero"/>
        <c:auto val="1"/>
        <c:lblAlgn val="ctr"/>
        <c:lblOffset val="100"/>
        <c:noMultiLvlLbl val="0"/>
      </c:catAx>
      <c:valAx>
        <c:axId val="26382179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179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 Sales Analysis.xlsx]Categories &amp; Top Products!PivotTable6</c:name>
    <c:fmtId val="13"/>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a:noFill/>
          </a:ln>
          <a:effectLst/>
        </c:spPr>
      </c:pivotFmt>
      <c:pivotFmt>
        <c:idx val="2"/>
        <c:spPr>
          <a:solidFill>
            <a:schemeClr val="bg1">
              <a:lumMod val="85000"/>
            </a:schemeClr>
          </a:solidFill>
          <a:ln>
            <a:noFill/>
          </a:ln>
          <a:effectLst/>
        </c:spPr>
      </c:pivotFmt>
    </c:pivotFmts>
    <c:plotArea>
      <c:layout/>
      <c:barChart>
        <c:barDir val="bar"/>
        <c:grouping val="clustered"/>
        <c:varyColors val="0"/>
        <c:ser>
          <c:idx val="0"/>
          <c:order val="0"/>
          <c:tx>
            <c:strRef>
              <c:f>'Categories &amp; Top Products'!$M$2</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3-AFC4-4D72-8F01-C0930891AB18}"/>
              </c:ext>
            </c:extLst>
          </c:dPt>
          <c:dPt>
            <c:idx val="1"/>
            <c:invertIfNegative val="0"/>
            <c:bubble3D val="0"/>
            <c:spPr>
              <a:solidFill>
                <a:schemeClr val="bg1">
                  <a:lumMod val="85000"/>
                </a:schemeClr>
              </a:solidFill>
              <a:ln>
                <a:noFill/>
              </a:ln>
              <a:effectLst/>
            </c:spPr>
            <c:extLst>
              <c:ext xmlns:c16="http://schemas.microsoft.com/office/drawing/2014/chart" uri="{C3380CC4-5D6E-409C-BE32-E72D297353CC}">
                <c16:uniqueId val="{00000002-AFC4-4D72-8F01-C0930891AB1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'Categories &amp; Top Products'!$L$3:$L$8</c:f>
              <c:strCache>
                <c:ptCount val="5"/>
                <c:pt idx="0">
                  <c:v>Sports &amp; Outdoors</c:v>
                </c:pt>
                <c:pt idx="1">
                  <c:v>Games</c:v>
                </c:pt>
                <c:pt idx="2">
                  <c:v>Art &amp; Crafts</c:v>
                </c:pt>
                <c:pt idx="3">
                  <c:v>Electronics</c:v>
                </c:pt>
                <c:pt idx="4">
                  <c:v>Toys</c:v>
                </c:pt>
              </c:strCache>
            </c:strRef>
          </c:cat>
          <c:val>
            <c:numRef>
              <c:f>'Categories &amp; Top Products'!$M$3:$M$8</c:f>
              <c:numCache>
                <c:formatCode>\$#,##0;\(\$#,##0\);\$#,##0</c:formatCode>
                <c:ptCount val="5"/>
                <c:pt idx="0">
                  <c:v>505718.0000000312</c:v>
                </c:pt>
                <c:pt idx="1">
                  <c:v>673993.00000001653</c:v>
                </c:pt>
                <c:pt idx="2">
                  <c:v>753354.00000001257</c:v>
                </c:pt>
                <c:pt idx="3">
                  <c:v>1001436.9999999998</c:v>
                </c:pt>
                <c:pt idx="4">
                  <c:v>1079527.0000000396</c:v>
                </c:pt>
              </c:numCache>
            </c:numRef>
          </c:val>
          <c:extLst>
            <c:ext xmlns:c16="http://schemas.microsoft.com/office/drawing/2014/chart" uri="{C3380CC4-5D6E-409C-BE32-E72D297353CC}">
              <c16:uniqueId val="{00000000-AFC4-4D72-8F01-C0930891AB18}"/>
            </c:ext>
          </c:extLst>
        </c:ser>
        <c:dLbls>
          <c:dLblPos val="outEnd"/>
          <c:showLegendKey val="0"/>
          <c:showVal val="1"/>
          <c:showCatName val="0"/>
          <c:showSerName val="0"/>
          <c:showPercent val="0"/>
          <c:showBubbleSize val="0"/>
        </c:dLbls>
        <c:gapWidth val="40"/>
        <c:axId val="671405263"/>
        <c:axId val="1428903007"/>
      </c:barChart>
      <c:catAx>
        <c:axId val="671405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903007"/>
        <c:crosses val="autoZero"/>
        <c:auto val="1"/>
        <c:lblAlgn val="ctr"/>
        <c:lblOffset val="100"/>
        <c:noMultiLvlLbl val="0"/>
      </c:catAx>
      <c:valAx>
        <c:axId val="1428903007"/>
        <c:scaling>
          <c:orientation val="minMax"/>
        </c:scaling>
        <c:delete val="1"/>
        <c:axPos val="b"/>
        <c:numFmt formatCode="\$#,##0;\(\$#,##0\);\$#,##0" sourceLinked="1"/>
        <c:majorTickMark val="none"/>
        <c:minorTickMark val="none"/>
        <c:tickLblPos val="nextTo"/>
        <c:crossAx val="671405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 Sales Analysis.xlsx]Categories &amp; Top Products!PivotTable38</c:name>
    <c:fmtId val="2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'Categories &amp; Top Products'!$M$30</c:f>
              <c:strCache>
                <c:ptCount val="1"/>
                <c:pt idx="0">
                  <c:v>Total Units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'Categories &amp; Top Products'!$L$31:$L$36</c:f>
              <c:strCache>
                <c:ptCount val="5"/>
                <c:pt idx="0">
                  <c:v>Art &amp; Crafts</c:v>
                </c:pt>
                <c:pt idx="1">
                  <c:v>Toys</c:v>
                </c:pt>
                <c:pt idx="2">
                  <c:v>Games</c:v>
                </c:pt>
                <c:pt idx="3">
                  <c:v>Sports &amp; Outdoors</c:v>
                </c:pt>
                <c:pt idx="4">
                  <c:v>Electronics</c:v>
                </c:pt>
              </c:strCache>
            </c:strRef>
          </c:cat>
          <c:val>
            <c:numRef>
              <c:f>'Categories &amp; Top Products'!$M$31:$M$36</c:f>
              <c:numCache>
                <c:formatCode>#,##0</c:formatCode>
                <c:ptCount val="5"/>
                <c:pt idx="0">
                  <c:v>325574</c:v>
                </c:pt>
                <c:pt idx="1">
                  <c:v>267200</c:v>
                </c:pt>
                <c:pt idx="2">
                  <c:v>194673</c:v>
                </c:pt>
                <c:pt idx="3">
                  <c:v>169043</c:v>
                </c:pt>
                <c:pt idx="4">
                  <c:v>134075</c:v>
                </c:pt>
              </c:numCache>
            </c:numRef>
          </c:val>
          <c:extLst>
            <c:ext xmlns:c16="http://schemas.microsoft.com/office/drawing/2014/chart" uri="{C3380CC4-5D6E-409C-BE32-E72D297353CC}">
              <c16:uniqueId val="{00000000-50E6-4BE9-92A7-F2E3EA49BC3E}"/>
            </c:ext>
          </c:extLst>
        </c:ser>
        <c:ser>
          <c:idx val="1"/>
          <c:order val="1"/>
          <c:tx>
            <c:strRef>
              <c:f>'Categories &amp; Top Products'!$N$30</c:f>
              <c:strCache>
                <c:ptCount val="1"/>
                <c:pt idx="0">
                  <c:v>% Profit Margin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'Categories &amp; Top Products'!$L$31:$L$36</c:f>
              <c:strCache>
                <c:ptCount val="5"/>
                <c:pt idx="0">
                  <c:v>Art &amp; Crafts</c:v>
                </c:pt>
                <c:pt idx="1">
                  <c:v>Toys</c:v>
                </c:pt>
                <c:pt idx="2">
                  <c:v>Games</c:v>
                </c:pt>
                <c:pt idx="3">
                  <c:v>Sports &amp; Outdoors</c:v>
                </c:pt>
                <c:pt idx="4">
                  <c:v>Electronics</c:v>
                </c:pt>
              </c:strCache>
            </c:strRef>
          </c:cat>
          <c:val>
            <c:numRef>
              <c:f>'Categories &amp; Top Products'!$N$31:$N$36</c:f>
              <c:numCache>
                <c:formatCode>0%;\-0%;0%</c:formatCode>
                <c:ptCount val="5"/>
                <c:pt idx="0">
                  <c:v>0.27846675256958281</c:v>
                </c:pt>
                <c:pt idx="1">
                  <c:v>0.21195286066377511</c:v>
                </c:pt>
                <c:pt idx="2">
                  <c:v>0.3026684130665861</c:v>
                </c:pt>
                <c:pt idx="3">
                  <c:v>0.23279663596391989</c:v>
                </c:pt>
                <c:pt idx="4">
                  <c:v>0.44572272321893519</c:v>
                </c:pt>
              </c:numCache>
            </c:numRef>
          </c:val>
          <c:extLst>
            <c:ext xmlns:c16="http://schemas.microsoft.com/office/drawing/2014/chart" uri="{C3380CC4-5D6E-409C-BE32-E72D297353CC}">
              <c16:uniqueId val="{00000004-7D5E-45D3-B3F5-FD7C26439D0A}"/>
            </c:ext>
          </c:extLst>
        </c:ser>
        <c:dLbls>
          <c:dLblPos val="outEnd"/>
          <c:showLegendKey val="0"/>
          <c:showVal val="1"/>
          <c:showCatName val="0"/>
          <c:showSerName val="0"/>
          <c:showPercent val="0"/>
          <c:showBubbleSize val="0"/>
        </c:dLbls>
        <c:gapWidth val="30"/>
        <c:axId val="1423619583"/>
        <c:axId val="1112916303"/>
      </c:barChart>
      <c:catAx>
        <c:axId val="1423619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916303"/>
        <c:crosses val="autoZero"/>
        <c:auto val="1"/>
        <c:lblAlgn val="ctr"/>
        <c:lblOffset val="100"/>
        <c:noMultiLvlLbl val="0"/>
      </c:catAx>
      <c:valAx>
        <c:axId val="1112916303"/>
        <c:scaling>
          <c:orientation val="minMax"/>
        </c:scaling>
        <c:delete val="1"/>
        <c:axPos val="b"/>
        <c:numFmt formatCode="#,##0" sourceLinked="1"/>
        <c:majorTickMark val="none"/>
        <c:minorTickMark val="none"/>
        <c:tickLblPos val="nextTo"/>
        <c:crossAx val="142361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 Sold by</a:t>
            </a:r>
            <a:r>
              <a:rPr lang="en-US" baseline="0"/>
              <a:t> Category &amp;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'Categories &amp; Top Products'!$M$39</c:f>
              <c:strCache>
                <c:ptCount val="1"/>
                <c:pt idx="0">
                  <c:v>Total Units</c:v>
                </c:pt>
              </c:strCache>
            </c:strRef>
          </c:tx>
          <c:spPr>
            <a:solidFill>
              <a:schemeClr val="accent1"/>
            </a:solidFill>
            <a:ln>
              <a:noFill/>
            </a:ln>
            <a:effectLst/>
          </c:spPr>
          <c:invertIfNegative val="0"/>
          <c:dPt>
            <c:idx val="0"/>
            <c:invertIfNegative val="0"/>
            <c:bubble3D val="0"/>
            <c:spPr>
              <a:solidFill>
                <a:schemeClr val="bg1">
                  <a:lumMod val="50000"/>
                </a:schemeClr>
              </a:solidFill>
              <a:ln>
                <a:noFill/>
              </a:ln>
              <a:effectLst/>
            </c:spPr>
            <c:extLst>
              <c:ext xmlns:c16="http://schemas.microsoft.com/office/drawing/2014/chart" uri="{C3380CC4-5D6E-409C-BE32-E72D297353CC}">
                <c16:uniqueId val="{00000002-AB1E-4B9D-B440-4C008441F67A}"/>
              </c:ext>
            </c:extLst>
          </c:dPt>
          <c:dPt>
            <c:idx val="1"/>
            <c:invertIfNegative val="0"/>
            <c:bubble3D val="0"/>
            <c:spPr>
              <a:solidFill>
                <a:schemeClr val="bg1">
                  <a:lumMod val="65000"/>
                </a:schemeClr>
              </a:solidFill>
              <a:ln>
                <a:noFill/>
              </a:ln>
              <a:effectLst/>
            </c:spPr>
            <c:extLst>
              <c:ext xmlns:c16="http://schemas.microsoft.com/office/drawing/2014/chart" uri="{C3380CC4-5D6E-409C-BE32-E72D297353CC}">
                <c16:uniqueId val="{00000003-AB1E-4B9D-B440-4C008441F67A}"/>
              </c:ext>
            </c:extLst>
          </c:dPt>
          <c:dPt>
            <c:idx val="2"/>
            <c:invertIfNegative val="0"/>
            <c:bubble3D val="0"/>
            <c:spPr>
              <a:solidFill>
                <a:schemeClr val="bg1">
                  <a:lumMod val="75000"/>
                </a:schemeClr>
              </a:solidFill>
              <a:ln>
                <a:noFill/>
              </a:ln>
              <a:effectLst/>
            </c:spPr>
            <c:extLst>
              <c:ext xmlns:c16="http://schemas.microsoft.com/office/drawing/2014/chart" uri="{C3380CC4-5D6E-409C-BE32-E72D297353CC}">
                <c16:uniqueId val="{00000004-AB1E-4B9D-B440-4C008441F67A}"/>
              </c:ext>
            </c:extLst>
          </c:dPt>
          <c:dPt>
            <c:idx val="3"/>
            <c:invertIfNegative val="0"/>
            <c:bubble3D val="0"/>
            <c:spPr>
              <a:solidFill>
                <a:schemeClr val="bg1">
                  <a:lumMod val="85000"/>
                </a:schemeClr>
              </a:solidFill>
              <a:ln>
                <a:noFill/>
              </a:ln>
              <a:effectLst/>
            </c:spPr>
            <c:extLst>
              <c:ext xmlns:c16="http://schemas.microsoft.com/office/drawing/2014/chart" uri="{C3380CC4-5D6E-409C-BE32-E72D297353CC}">
                <c16:uniqueId val="{00000005-AB1E-4B9D-B440-4C008441F67A}"/>
              </c:ext>
            </c:extLst>
          </c:dPt>
          <c:dPt>
            <c:idx val="4"/>
            <c:invertIfNegative val="0"/>
            <c:bubble3D val="0"/>
            <c:spPr>
              <a:solidFill>
                <a:schemeClr val="bg1">
                  <a:lumMod val="95000"/>
                </a:schemeClr>
              </a:solidFill>
              <a:ln>
                <a:noFill/>
              </a:ln>
              <a:effectLst/>
            </c:spPr>
            <c:extLst>
              <c:ext xmlns:c16="http://schemas.microsoft.com/office/drawing/2014/chart" uri="{C3380CC4-5D6E-409C-BE32-E72D297353CC}">
                <c16:uniqueId val="{00000006-AB1E-4B9D-B440-4C008441F67A}"/>
              </c:ext>
            </c:extLst>
          </c:dPt>
          <c:dLbls>
            <c:dLbl>
              <c:idx val="4"/>
              <c:layout>
                <c:manualLayout>
                  <c:x val="0"/>
                  <c:y val="7.80276528597412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B1E-4B9D-B440-4C008441F67A}"/>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'Categories &amp; Top Products'!$L$40:$L$44</c:f>
              <c:strCache>
                <c:ptCount val="5"/>
                <c:pt idx="0">
                  <c:v>Art &amp; Crafts</c:v>
                </c:pt>
                <c:pt idx="1">
                  <c:v>Toys</c:v>
                </c:pt>
                <c:pt idx="2">
                  <c:v>Games</c:v>
                </c:pt>
                <c:pt idx="3">
                  <c:v>Sports &amp; Outdoors</c:v>
                </c:pt>
                <c:pt idx="4">
                  <c:v>Electronics</c:v>
                </c:pt>
              </c:strCache>
            </c:strRef>
          </c:cat>
          <c:val>
            <c:numRef>
              <c:f>'Categories &amp; Top Products'!$M$40:$M$44</c:f>
              <c:numCache>
                <c:formatCode>#,##0</c:formatCode>
                <c:ptCount val="5"/>
                <c:pt idx="0">
                  <c:v>325574</c:v>
                </c:pt>
                <c:pt idx="1">
                  <c:v>267200</c:v>
                </c:pt>
                <c:pt idx="2">
                  <c:v>194673</c:v>
                </c:pt>
                <c:pt idx="3">
                  <c:v>169043</c:v>
                </c:pt>
                <c:pt idx="4">
                  <c:v>134075</c:v>
                </c:pt>
              </c:numCache>
            </c:numRef>
          </c:val>
          <c:extLst>
            <c:ext xmlns:c16="http://schemas.microsoft.com/office/drawing/2014/chart" uri="{C3380CC4-5D6E-409C-BE32-E72D297353CC}">
              <c16:uniqueId val="{00000000-AB1E-4B9D-B440-4C008441F67A}"/>
            </c:ext>
          </c:extLst>
        </c:ser>
        <c:dLbls>
          <c:showLegendKey val="0"/>
          <c:showVal val="0"/>
          <c:showCatName val="0"/>
          <c:showSerName val="0"/>
          <c:showPercent val="0"/>
          <c:showBubbleSize val="0"/>
        </c:dLbls>
        <c:gapWidth val="60"/>
        <c:overlap val="-27"/>
        <c:axId val="895322863"/>
        <c:axId val="1010255007"/>
      </c:barChart>
      <c:scatterChart>
        <c:scatterStyle val="lineMarker"/>
        <c:varyColors val="0"/>
        <c:ser>
          <c:idx val="1"/>
          <c:order val="1"/>
          <c:tx>
            <c:strRef>
              <c:f>'Categories &amp; Top Products'!$N$39</c:f>
              <c:strCache>
                <c:ptCount val="1"/>
                <c:pt idx="0">
                  <c:v>% Profit Margin</c:v>
                </c:pt>
              </c:strCache>
            </c:strRef>
          </c:tx>
          <c:spPr>
            <a:ln w="25400" cap="rnd">
              <a:noFill/>
              <a:round/>
            </a:ln>
            <a:effectLst/>
          </c:spPr>
          <c:marker>
            <c:symbol val="circle"/>
            <c:size val="12"/>
            <c:spPr>
              <a:solidFill>
                <a:srgbClr val="7030A0"/>
              </a:solidFill>
              <a:ln w="9525">
                <a:noFill/>
              </a:ln>
              <a:effectLst/>
            </c:spPr>
          </c:marker>
          <c:dLbls>
            <c:dLbl>
              <c:idx val="4"/>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6="http://schemas.microsoft.com/office/drawing/2014/chart" uri="{C3380CC4-5D6E-409C-BE32-E72D297353CC}">
                  <c16:uniqueId val="{00000007-AB1E-4B9D-B440-4C008441F67A}"/>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'Categories &amp; Top Products'!$L$40:$L$44</c:f>
              <c:strCache>
                <c:ptCount val="5"/>
                <c:pt idx="0">
                  <c:v>Art &amp; Crafts</c:v>
                </c:pt>
                <c:pt idx="1">
                  <c:v>Toys</c:v>
                </c:pt>
                <c:pt idx="2">
                  <c:v>Games</c:v>
                </c:pt>
                <c:pt idx="3">
                  <c:v>Sports &amp; Outdoors</c:v>
                </c:pt>
                <c:pt idx="4">
                  <c:v>Electronics</c:v>
                </c:pt>
              </c:strCache>
            </c:strRef>
          </c:xVal>
          <c:yVal>
            <c:numRef>
              <c:f>'Categories &amp; Top Products'!$N$40:$N$44</c:f>
              <c:numCache>
                <c:formatCode>0%;\-0%;0%</c:formatCode>
                <c:ptCount val="5"/>
                <c:pt idx="0">
                  <c:v>0.27846675256958281</c:v>
                </c:pt>
                <c:pt idx="1">
                  <c:v>0.21195286066377511</c:v>
                </c:pt>
                <c:pt idx="2">
                  <c:v>0.3026684130665861</c:v>
                </c:pt>
                <c:pt idx="3">
                  <c:v>0.23279663596391989</c:v>
                </c:pt>
                <c:pt idx="4">
                  <c:v>0.44572272321893519</c:v>
                </c:pt>
              </c:numCache>
            </c:numRef>
          </c:yVal>
          <c:smooth val="0"/>
          <c:extLst>
            <c:ext xmlns:c16="http://schemas.microsoft.com/office/drawing/2014/chart" uri="{C3380CC4-5D6E-409C-BE32-E72D297353CC}">
              <c16:uniqueId val="{00000001-AB1E-4B9D-B440-4C008441F67A}"/>
            </c:ext>
          </c:extLst>
        </c:ser>
        <c:dLbls>
          <c:showLegendKey val="0"/>
          <c:showVal val="0"/>
          <c:showCatName val="0"/>
          <c:showSerName val="0"/>
          <c:showPercent val="0"/>
          <c:showBubbleSize val="0"/>
        </c:dLbls>
        <c:axId val="1010254047"/>
        <c:axId val="1010252127"/>
      </c:scatterChart>
      <c:catAx>
        <c:axId val="895322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255007"/>
        <c:crosses val="autoZero"/>
        <c:auto val="1"/>
        <c:lblAlgn val="ctr"/>
        <c:lblOffset val="100"/>
        <c:noMultiLvlLbl val="0"/>
      </c:catAx>
      <c:valAx>
        <c:axId val="1010255007"/>
        <c:scaling>
          <c:orientation val="minMax"/>
        </c:scaling>
        <c:delete val="0"/>
        <c:axPos val="l"/>
        <c:majorGridlines>
          <c:spPr>
            <a:ln w="9525" cap="flat" cmpd="sng" algn="ctr">
              <a:solidFill>
                <a:schemeClr val="bg1">
                  <a:lumMod val="95000"/>
                </a:schemeClr>
              </a:solidFill>
              <a:round/>
            </a:ln>
            <a:effectLst/>
          </c:spPr>
        </c:majorGridlines>
        <c:numFmt formatCode=";;;"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322863"/>
        <c:crosses val="autoZero"/>
        <c:crossBetween val="between"/>
      </c:valAx>
      <c:valAx>
        <c:axId val="1010252127"/>
        <c:scaling>
          <c:orientation val="minMax"/>
          <c:max val="1"/>
        </c:scaling>
        <c:delete val="0"/>
        <c:axPos val="r"/>
        <c:numFmt formatCode=";;;"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254047"/>
        <c:crosses val="max"/>
        <c:crossBetween val="midCat"/>
      </c:valAx>
      <c:valAx>
        <c:axId val="1010254047"/>
        <c:scaling>
          <c:orientation val="minMax"/>
        </c:scaling>
        <c:delete val="1"/>
        <c:axPos val="t"/>
        <c:majorTickMark val="out"/>
        <c:minorTickMark val="none"/>
        <c:tickLblPos val="nextTo"/>
        <c:crossAx val="1010252127"/>
        <c:crosses val="max"/>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 Sales Analysis.xlsx]Product Analysis!PivotTable23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'Product Analysis'!$O$5</c:f>
              <c:strCache>
                <c:ptCount val="1"/>
                <c:pt idx="0">
                  <c:v>Total</c:v>
                </c:pt>
              </c:strCache>
            </c:strRef>
          </c:tx>
          <c:spPr>
            <a:ln w="28575" cap="rnd">
              <a:solidFill>
                <a:schemeClr val="accent1"/>
              </a:solidFill>
              <a:round/>
            </a:ln>
            <a:effectLst/>
          </c:spPr>
          <c:marker>
            <c:symbol val="none"/>
          </c:marker>
          <c:cat>
            <c:multiLvlStrRef>
              <c:f>'Product Analysis'!$M$6:$N$29</c:f>
              <c:multiLvlStrCache>
                <c:ptCount val="21"/>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lvl>
                <c:lvl>
                  <c:pt idx="0">
                    <c:v>2017</c:v>
                  </c:pt>
                  <c:pt idx="12">
                    <c:v>2018</c:v>
                  </c:pt>
                </c:lvl>
              </c:multiLvlStrCache>
            </c:multiLvlStrRef>
          </c:cat>
          <c:val>
            <c:numRef>
              <c:f>'Product Analysis'!$O$6:$O$29</c:f>
              <c:numCache>
                <c:formatCode>\$#,##0;\(\$#,##0\);\$#,##0</c:formatCode>
                <c:ptCount val="21"/>
                <c:pt idx="0">
                  <c:v>1451.9999999999177</c:v>
                </c:pt>
                <c:pt idx="1">
                  <c:v>2335.9999999999263</c:v>
                </c:pt>
                <c:pt idx="2">
                  <c:v>3096.9999999999482</c:v>
                </c:pt>
                <c:pt idx="3">
                  <c:v>3463.9999999998763</c:v>
                </c:pt>
                <c:pt idx="4">
                  <c:v>3346.9999999999527</c:v>
                </c:pt>
                <c:pt idx="5">
                  <c:v>4431.9999999997599</c:v>
                </c:pt>
                <c:pt idx="6">
                  <c:v>5125.9999999996689</c:v>
                </c:pt>
                <c:pt idx="7">
                  <c:v>5007.9999999996653</c:v>
                </c:pt>
                <c:pt idx="8">
                  <c:v>4483.9999999997781</c:v>
                </c:pt>
                <c:pt idx="9">
                  <c:v>5058.9999999996417</c:v>
                </c:pt>
                <c:pt idx="10">
                  <c:v>4882.9999999996999</c:v>
                </c:pt>
                <c:pt idx="11">
                  <c:v>5496.9999999996198</c:v>
                </c:pt>
                <c:pt idx="12">
                  <c:v>4518.9999999997308</c:v>
                </c:pt>
                <c:pt idx="13">
                  <c:v>3886.9999999998618</c:v>
                </c:pt>
                <c:pt idx="14">
                  <c:v>6653.9999999994125</c:v>
                </c:pt>
                <c:pt idx="15">
                  <c:v>6733.999999999387</c:v>
                </c:pt>
                <c:pt idx="16">
                  <c:v>6673.9999999994725</c:v>
                </c:pt>
                <c:pt idx="17">
                  <c:v>7560.9999999993797</c:v>
                </c:pt>
                <c:pt idx="18">
                  <c:v>7149.9999999995071</c:v>
                </c:pt>
                <c:pt idx="19">
                  <c:v>5938.999999999578</c:v>
                </c:pt>
                <c:pt idx="20">
                  <c:v>5824.9999999994925</c:v>
                </c:pt>
              </c:numCache>
            </c:numRef>
          </c:val>
          <c:smooth val="0"/>
          <c:extLst>
            <c:ext xmlns:c16="http://schemas.microsoft.com/office/drawing/2014/chart" uri="{C3380CC4-5D6E-409C-BE32-E72D297353CC}">
              <c16:uniqueId val="{00000001-F8D4-48A5-BA27-1172A54447C3}"/>
            </c:ext>
          </c:extLst>
        </c:ser>
        <c:dLbls>
          <c:showLegendKey val="0"/>
          <c:showVal val="0"/>
          <c:showCatName val="0"/>
          <c:showSerName val="0"/>
          <c:showPercent val="0"/>
          <c:showBubbleSize val="0"/>
        </c:dLbls>
        <c:smooth val="0"/>
        <c:axId val="961916143"/>
        <c:axId val="1418829887"/>
      </c:lineChart>
      <c:catAx>
        <c:axId val="961916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829887"/>
        <c:crosses val="autoZero"/>
        <c:auto val="1"/>
        <c:lblAlgn val="ctr"/>
        <c:lblOffset val="100"/>
        <c:noMultiLvlLbl val="0"/>
      </c:catAx>
      <c:valAx>
        <c:axId val="14188298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16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 Sales Analysis.xlsx]Electronics!PivotTable26</c:name>
    <c:fmtId val="13"/>
  </c:pivotSource>
  <c:chart>
    <c:autoTitleDeleted val="0"/>
    <c:pivotFmts>
      <c:pivotFmt>
        <c:idx val="0"/>
        <c:spPr>
          <a:solidFill>
            <a:schemeClr val="accent1"/>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
        <c:idx val="4"/>
        <c:spPr>
          <a:solidFill>
            <a:schemeClr val="accent3"/>
          </a:solidFill>
          <a:ln>
            <a:noFill/>
          </a:ln>
          <a:effectLst/>
        </c:spPr>
      </c:pivotFmt>
    </c:pivotFmts>
    <c:plotArea>
      <c:layout>
        <c:manualLayout>
          <c:layoutTarget val="inner"/>
          <c:xMode val="edge"/>
          <c:yMode val="edge"/>
          <c:x val="3.2627990791443448E-2"/>
          <c:y val="4.6948356807511735E-2"/>
          <c:w val="0.8683705268259243"/>
          <c:h val="0.85404068409502587"/>
        </c:manualLayout>
      </c:layout>
      <c:barChart>
        <c:barDir val="bar"/>
        <c:grouping val="percentStacked"/>
        <c:varyColors val="0"/>
        <c:ser>
          <c:idx val="0"/>
          <c:order val="0"/>
          <c:tx>
            <c:strRef>
              <c:f>Electronics!$C$3:$C$4</c:f>
              <c:strCache>
                <c:ptCount val="1"/>
                <c:pt idx="0">
                  <c:v>Colorbuds</c:v>
                </c:pt>
              </c:strCache>
            </c:strRef>
          </c:tx>
          <c:spPr>
            <a:solidFill>
              <a:schemeClr val="accent1"/>
            </a:solidFill>
            <a:ln>
              <a:noFill/>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Electronics!$B$5</c:f>
              <c:strCache>
                <c:ptCount val="1"/>
                <c:pt idx="0">
                  <c:v>Total</c:v>
                </c:pt>
              </c:strCache>
            </c:strRef>
          </c:cat>
          <c:val>
            <c:numRef>
              <c:f>Electronics!$C$5</c:f>
              <c:numCache>
                <c:formatCode>\$#,##0;\(\$#,##0\);\$#,##0</c:formatCode>
                <c:ptCount val="1"/>
                <c:pt idx="0">
                  <c:v>834943.99999999243</c:v>
                </c:pt>
              </c:numCache>
            </c:numRef>
          </c:val>
          <c:extLst>
            <c:ext xmlns:c16="http://schemas.microsoft.com/office/drawing/2014/chart" uri="{C3380CC4-5D6E-409C-BE32-E72D297353CC}">
              <c16:uniqueId val="{00000000-E43E-4FFD-8E54-0A31CA5138E6}"/>
            </c:ext>
          </c:extLst>
        </c:ser>
        <c:ser>
          <c:idx val="1"/>
          <c:order val="1"/>
          <c:tx>
            <c:strRef>
              <c:f>Electronics!$D$3:$D$4</c:f>
              <c:strCache>
                <c:ptCount val="1"/>
                <c:pt idx="0">
                  <c:v>Gamer Headphones</c:v>
                </c:pt>
              </c:strCache>
            </c:strRef>
          </c:tx>
          <c:spPr>
            <a:solidFill>
              <a:schemeClr val="accent2"/>
            </a:solidFill>
            <a:ln>
              <a:noFill/>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Electronics!$B$5</c:f>
              <c:strCache>
                <c:ptCount val="1"/>
                <c:pt idx="0">
                  <c:v>Total</c:v>
                </c:pt>
              </c:strCache>
            </c:strRef>
          </c:cat>
          <c:val>
            <c:numRef>
              <c:f>Electronics!$D$5</c:f>
              <c:numCache>
                <c:formatCode>\$#,##0;\(\$#,##0\);\$#,##0</c:formatCode>
                <c:ptCount val="1"/>
                <c:pt idx="0">
                  <c:v>107748</c:v>
                </c:pt>
              </c:numCache>
            </c:numRef>
          </c:val>
          <c:extLst>
            <c:ext xmlns:c16="http://schemas.microsoft.com/office/drawing/2014/chart" uri="{C3380CC4-5D6E-409C-BE32-E72D297353CC}">
              <c16:uniqueId val="{00000001-E43E-4FFD-8E54-0A31CA5138E6}"/>
            </c:ext>
          </c:extLst>
        </c:ser>
        <c:ser>
          <c:idx val="2"/>
          <c:order val="2"/>
          <c:tx>
            <c:strRef>
              <c:f>Electronics!$E$3:$E$4</c:f>
              <c:strCache>
                <c:ptCount val="1"/>
                <c:pt idx="0">
                  <c:v>Toy Robot</c:v>
                </c:pt>
              </c:strCache>
            </c:strRef>
          </c:tx>
          <c:spPr>
            <a:solidFill>
              <a:schemeClr val="accent3"/>
            </a:solidFill>
            <a:ln>
              <a:noFill/>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Electronics!$B$5</c:f>
              <c:strCache>
                <c:ptCount val="1"/>
                <c:pt idx="0">
                  <c:v>Total</c:v>
                </c:pt>
              </c:strCache>
            </c:strRef>
          </c:cat>
          <c:val>
            <c:numRef>
              <c:f>Electronics!$E$5</c:f>
              <c:numCache>
                <c:formatCode>\$#,##0;\(\$#,##0\);\$#,##0</c:formatCode>
                <c:ptCount val="1"/>
                <c:pt idx="0">
                  <c:v>58745.00000000064</c:v>
                </c:pt>
              </c:numCache>
            </c:numRef>
          </c:val>
          <c:extLst>
            <c:ext xmlns:c16="http://schemas.microsoft.com/office/drawing/2014/chart" uri="{C3380CC4-5D6E-409C-BE32-E72D297353CC}">
              <c16:uniqueId val="{00000002-E43E-4FFD-8E54-0A31CA5138E6}"/>
            </c:ext>
          </c:extLst>
        </c:ser>
        <c:dLbls>
          <c:dLblPos val="ctr"/>
          <c:showLegendKey val="0"/>
          <c:showVal val="1"/>
          <c:showCatName val="0"/>
          <c:showSerName val="0"/>
          <c:showPercent val="0"/>
          <c:showBubbleSize val="0"/>
        </c:dLbls>
        <c:gapWidth val="150"/>
        <c:overlap val="100"/>
        <c:axId val="1951821327"/>
        <c:axId val="432061247"/>
      </c:barChart>
      <c:catAx>
        <c:axId val="1951821327"/>
        <c:scaling>
          <c:orientation val="minMax"/>
        </c:scaling>
        <c:delete val="1"/>
        <c:axPos val="l"/>
        <c:numFmt formatCode="General" sourceLinked="1"/>
        <c:majorTickMark val="none"/>
        <c:minorTickMark val="none"/>
        <c:tickLblPos val="nextTo"/>
        <c:crossAx val="432061247"/>
        <c:crosses val="autoZero"/>
        <c:auto val="1"/>
        <c:lblAlgn val="ctr"/>
        <c:lblOffset val="100"/>
        <c:noMultiLvlLbl val="0"/>
      </c:catAx>
      <c:valAx>
        <c:axId val="432061247"/>
        <c:scaling>
          <c:orientation val="minMax"/>
          <c:min val="0"/>
        </c:scaling>
        <c:delete val="1"/>
        <c:axPos val="b"/>
        <c:numFmt formatCode="0%" sourceLinked="1"/>
        <c:majorTickMark val="none"/>
        <c:minorTickMark val="none"/>
        <c:tickLblPos val="nextTo"/>
        <c:crossAx val="195182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 Sales Analysis.xlsx]Electronics!PivotTable28</c:name>
    <c:fmtId val="8"/>
  </c:pivotSource>
  <c:chart>
    <c:autoTitleDeleted val="0"/>
    <c:pivotFmts>
      <c:pivotFmt>
        <c:idx val="0"/>
        <c:spPr>
          <a:solidFill>
            <a:schemeClr val="accent1">
              <a:lumMod val="50000"/>
            </a:schemeClr>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Electronics!$C$28:$C$29</c:f>
              <c:strCache>
                <c:ptCount val="1"/>
                <c:pt idx="0">
                  <c:v>2017</c:v>
                </c:pt>
              </c:strCache>
            </c:strRef>
          </c:tx>
          <c:spPr>
            <a:solidFill>
              <a:schemeClr val="accent1">
                <a:lumMod val="50000"/>
              </a:schemeClr>
            </a:solidFill>
            <a:ln>
              <a:noFill/>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Electronics!$B$30:$B$33</c:f>
              <c:strCache>
                <c:ptCount val="3"/>
                <c:pt idx="0">
                  <c:v>Colorbuds</c:v>
                </c:pt>
                <c:pt idx="1">
                  <c:v>Gamer Headphones</c:v>
                </c:pt>
                <c:pt idx="2">
                  <c:v>Toy Robot</c:v>
                </c:pt>
              </c:strCache>
            </c:strRef>
          </c:cat>
          <c:val>
            <c:numRef>
              <c:f>Electronics!$C$30:$C$33</c:f>
              <c:numCache>
                <c:formatCode>\$#,##0;\(\$#,##0\);\$#,##0</c:formatCode>
                <c:ptCount val="3"/>
                <c:pt idx="0">
                  <c:v>497096.00000000244</c:v>
                </c:pt>
                <c:pt idx="1">
                  <c:v>13464</c:v>
                </c:pt>
                <c:pt idx="2">
                  <c:v>26729.999999999869</c:v>
                </c:pt>
              </c:numCache>
            </c:numRef>
          </c:val>
          <c:extLst>
            <c:ext xmlns:c16="http://schemas.microsoft.com/office/drawing/2014/chart" uri="{C3380CC4-5D6E-409C-BE32-E72D297353CC}">
              <c16:uniqueId val="{00000000-9734-462B-9DD8-8D0ACA367381}"/>
            </c:ext>
          </c:extLst>
        </c:ser>
        <c:ser>
          <c:idx val="1"/>
          <c:order val="1"/>
          <c:tx>
            <c:strRef>
              <c:f>Electronics!$D$28:$D$29</c:f>
              <c:strCache>
                <c:ptCount val="1"/>
                <c:pt idx="0">
                  <c:v>2018</c:v>
                </c:pt>
              </c:strCache>
            </c:strRef>
          </c:tx>
          <c:spPr>
            <a:solidFill>
              <a:schemeClr val="bg1">
                <a:lumMod val="75000"/>
              </a:schemeClr>
            </a:solidFill>
            <a:ln>
              <a:noFill/>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Electronics!$B$30:$B$33</c:f>
              <c:strCache>
                <c:ptCount val="3"/>
                <c:pt idx="0">
                  <c:v>Colorbuds</c:v>
                </c:pt>
                <c:pt idx="1">
                  <c:v>Gamer Headphones</c:v>
                </c:pt>
                <c:pt idx="2">
                  <c:v>Toy Robot</c:v>
                </c:pt>
              </c:strCache>
            </c:strRef>
          </c:cat>
          <c:val>
            <c:numRef>
              <c:f>Electronics!$D$30:$D$33</c:f>
              <c:numCache>
                <c:formatCode>\$#,##0;\(\$#,##0\);\$#,##0</c:formatCode>
                <c:ptCount val="3"/>
                <c:pt idx="0">
                  <c:v>233248.00000000009</c:v>
                </c:pt>
                <c:pt idx="1">
                  <c:v>69551.999999999942</c:v>
                </c:pt>
                <c:pt idx="2">
                  <c:v>24230</c:v>
                </c:pt>
              </c:numCache>
            </c:numRef>
          </c:val>
          <c:extLst>
            <c:ext xmlns:c16="http://schemas.microsoft.com/office/drawing/2014/chart" uri="{C3380CC4-5D6E-409C-BE32-E72D297353CC}">
              <c16:uniqueId val="{00000002-9734-462B-9DD8-8D0ACA367381}"/>
            </c:ext>
          </c:extLst>
        </c:ser>
        <c:dLbls>
          <c:dLblPos val="outEnd"/>
          <c:showLegendKey val="0"/>
          <c:showVal val="1"/>
          <c:showCatName val="0"/>
          <c:showSerName val="0"/>
          <c:showPercent val="0"/>
          <c:showBubbleSize val="0"/>
        </c:dLbls>
        <c:gapWidth val="60"/>
        <c:overlap val="-27"/>
        <c:axId val="626260447"/>
        <c:axId val="827751599"/>
      </c:barChart>
      <c:catAx>
        <c:axId val="62626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751599"/>
        <c:crosses val="autoZero"/>
        <c:auto val="1"/>
        <c:lblAlgn val="ctr"/>
        <c:lblOffset val="100"/>
        <c:noMultiLvlLbl val="0"/>
      </c:catAx>
      <c:valAx>
        <c:axId val="827751599"/>
        <c:scaling>
          <c:orientation val="minMax"/>
        </c:scaling>
        <c:delete val="1"/>
        <c:axPos val="l"/>
        <c:numFmt formatCode="\$#,##0;\(\$#,##0\);\$#,##0" sourceLinked="1"/>
        <c:majorTickMark val="none"/>
        <c:minorTickMark val="none"/>
        <c:tickLblPos val="nextTo"/>
        <c:crossAx val="626260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 Sales Analysis.xlsx]Electronics!PivotTable35</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Monthly Sales vs.</a:t>
            </a:r>
            <a:r>
              <a:rPr lang="en-US" baseline="0"/>
              <a:t> Current Inventory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
        <c:idx val="4"/>
        <c:spPr>
          <a:solidFill>
            <a:schemeClr val="bg1">
              <a:lumMod val="9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9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lumMod val="40000"/>
              <a:lumOff val="60000"/>
            </a:schemeClr>
          </a:solidFill>
          <a:ln>
            <a:noFill/>
          </a:ln>
          <a:effectLst/>
        </c:spPr>
      </c:pivotFmt>
    </c:pivotFmts>
    <c:plotArea>
      <c:layout/>
      <c:barChart>
        <c:barDir val="col"/>
        <c:grouping val="clustered"/>
        <c:varyColors val="0"/>
        <c:ser>
          <c:idx val="0"/>
          <c:order val="0"/>
          <c:tx>
            <c:strRef>
              <c:f>Electronics!$L$4</c:f>
              <c:strCache>
                <c:ptCount val="1"/>
                <c:pt idx="0">
                  <c:v>Avg Monthly Unit Sold</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0-254A-48A6-BCD3-0A48CF67BE6D}"/>
              </c:ext>
            </c:extLst>
          </c:dPt>
          <c:dPt>
            <c:idx val="1"/>
            <c:invertIfNegative val="0"/>
            <c:bubble3D val="0"/>
            <c:spPr>
              <a:solidFill>
                <a:schemeClr val="bg1">
                  <a:lumMod val="95000"/>
                </a:schemeClr>
              </a:solidFill>
              <a:ln>
                <a:noFill/>
              </a:ln>
              <a:effectLst/>
            </c:spPr>
            <c:extLst>
              <c:ext xmlns:c16="http://schemas.microsoft.com/office/drawing/2014/chart" uri="{C3380CC4-5D6E-409C-BE32-E72D297353CC}">
                <c16:uniqueId val="{00000004-254A-48A6-BCD3-0A48CF67BE6D}"/>
              </c:ext>
            </c:extLst>
          </c:dPt>
          <c:dPt>
            <c:idx val="2"/>
            <c:invertIfNegative val="0"/>
            <c:bubble3D val="0"/>
            <c:spPr>
              <a:solidFill>
                <a:schemeClr val="bg1">
                  <a:lumMod val="95000"/>
                </a:schemeClr>
              </a:solidFill>
              <a:ln>
                <a:noFill/>
              </a:ln>
              <a:effectLst/>
            </c:spPr>
            <c:extLst>
              <c:ext xmlns:c16="http://schemas.microsoft.com/office/drawing/2014/chart" uri="{C3380CC4-5D6E-409C-BE32-E72D297353CC}">
                <c16:uniqueId val="{00000002-254A-48A6-BCD3-0A48CF67BE6D}"/>
              </c:ext>
            </c:extLst>
          </c:dPt>
          <c:dLbls>
            <c:dLbl>
              <c:idx val="1"/>
              <c:delete val="1"/>
              <c:extLst>
                <c:ext xmlns:c15="http://schemas.microsoft.com/office/drawing/2012/chart" uri="{CE6537A1-D6FC-4f65-9D91-7224C49458BB}"/>
                <c:ext xmlns:c16="http://schemas.microsoft.com/office/drawing/2014/chart" uri="{C3380CC4-5D6E-409C-BE32-E72D297353CC}">
                  <c16:uniqueId val="{00000004-254A-48A6-BCD3-0A48CF67BE6D}"/>
                </c:ext>
              </c:extLst>
            </c:dLbl>
            <c:dLbl>
              <c:idx val="2"/>
              <c:delete val="1"/>
              <c:extLst>
                <c:ext xmlns:c15="http://schemas.microsoft.com/office/drawing/2012/chart" uri="{CE6537A1-D6FC-4f65-9D91-7224C49458BB}"/>
                <c:ext xmlns:c16="http://schemas.microsoft.com/office/drawing/2014/chart" uri="{C3380CC4-5D6E-409C-BE32-E72D297353CC}">
                  <c16:uniqueId val="{00000002-254A-48A6-BCD3-0A48CF67BE6D}"/>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Electronics!$K$5:$K$8</c:f>
              <c:strCache>
                <c:ptCount val="3"/>
                <c:pt idx="0">
                  <c:v>Colorbuds</c:v>
                </c:pt>
                <c:pt idx="1">
                  <c:v>Gamer Headphones</c:v>
                </c:pt>
                <c:pt idx="2">
                  <c:v>Toy Robot</c:v>
                </c:pt>
              </c:strCache>
            </c:strRef>
          </c:cat>
          <c:val>
            <c:numRef>
              <c:f>Electronics!$L$5:$L$8</c:f>
              <c:numCache>
                <c:formatCode>#,##0</c:formatCode>
                <c:ptCount val="3"/>
                <c:pt idx="0">
                  <c:v>3240</c:v>
                </c:pt>
                <c:pt idx="1">
                  <c:v>1288</c:v>
                </c:pt>
                <c:pt idx="2">
                  <c:v>538</c:v>
                </c:pt>
              </c:numCache>
            </c:numRef>
          </c:val>
          <c:extLst>
            <c:ext xmlns:c16="http://schemas.microsoft.com/office/drawing/2014/chart" uri="{C3380CC4-5D6E-409C-BE32-E72D297353CC}">
              <c16:uniqueId val="{00000000-B38E-4E7B-9746-28C1221DFAD4}"/>
            </c:ext>
          </c:extLst>
        </c:ser>
        <c:ser>
          <c:idx val="1"/>
          <c:order val="1"/>
          <c:tx>
            <c:strRef>
              <c:f>Electronics!$M$4</c:f>
              <c:strCache>
                <c:ptCount val="1"/>
                <c:pt idx="0">
                  <c:v>Inv Total Stock</c:v>
                </c:pt>
              </c:strCache>
            </c:strRef>
          </c:tx>
          <c:spPr>
            <a:solidFill>
              <a:schemeClr val="bg1">
                <a:lumMod val="50000"/>
              </a:schemeClr>
            </a:solidFill>
            <a:ln>
              <a:noFill/>
            </a:ln>
            <a:effectLst/>
          </c:spPr>
          <c:invertIfNegative val="0"/>
          <c:dPt>
            <c:idx val="0"/>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254A-48A6-BCD3-0A48CF67BE6D}"/>
              </c:ext>
            </c:extLst>
          </c:dPt>
          <c:dPt>
            <c:idx val="1"/>
            <c:invertIfNegative val="0"/>
            <c:bubble3D val="0"/>
            <c:spPr>
              <a:solidFill>
                <a:schemeClr val="bg1">
                  <a:lumMod val="95000"/>
                </a:schemeClr>
              </a:solidFill>
              <a:ln>
                <a:noFill/>
              </a:ln>
              <a:effectLst/>
            </c:spPr>
            <c:extLst>
              <c:ext xmlns:c16="http://schemas.microsoft.com/office/drawing/2014/chart" uri="{C3380CC4-5D6E-409C-BE32-E72D297353CC}">
                <c16:uniqueId val="{00000003-254A-48A6-BCD3-0A48CF67BE6D}"/>
              </c:ext>
            </c:extLst>
          </c:dPt>
          <c:dPt>
            <c:idx val="2"/>
            <c:invertIfNegative val="0"/>
            <c:bubble3D val="0"/>
            <c:spPr>
              <a:solidFill>
                <a:schemeClr val="bg1">
                  <a:lumMod val="95000"/>
                </a:schemeClr>
              </a:solidFill>
              <a:ln>
                <a:noFill/>
              </a:ln>
              <a:effectLst/>
            </c:spPr>
            <c:extLst>
              <c:ext xmlns:c16="http://schemas.microsoft.com/office/drawing/2014/chart" uri="{C3380CC4-5D6E-409C-BE32-E72D297353CC}">
                <c16:uniqueId val="{00000001-254A-48A6-BCD3-0A48CF67BE6D}"/>
              </c:ext>
            </c:extLst>
          </c:dPt>
          <c:dLbls>
            <c:dLbl>
              <c:idx val="1"/>
              <c:delete val="1"/>
              <c:extLst>
                <c:ext xmlns:c15="http://schemas.microsoft.com/office/drawing/2012/chart" uri="{CE6537A1-D6FC-4f65-9D91-7224C49458BB}"/>
                <c:ext xmlns:c16="http://schemas.microsoft.com/office/drawing/2014/chart" uri="{C3380CC4-5D6E-409C-BE32-E72D297353CC}">
                  <c16:uniqueId val="{00000003-254A-48A6-BCD3-0A48CF67BE6D}"/>
                </c:ext>
              </c:extLst>
            </c:dLbl>
            <c:dLbl>
              <c:idx val="2"/>
              <c:delete val="1"/>
              <c:extLst>
                <c:ext xmlns:c15="http://schemas.microsoft.com/office/drawing/2012/chart" uri="{CE6537A1-D6FC-4f65-9D91-7224C49458BB}"/>
                <c:ext xmlns:c16="http://schemas.microsoft.com/office/drawing/2014/chart" uri="{C3380CC4-5D6E-409C-BE32-E72D297353CC}">
                  <c16:uniqueId val="{00000001-254A-48A6-BCD3-0A48CF67BE6D}"/>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Electronics!$K$5:$K$8</c:f>
              <c:strCache>
                <c:ptCount val="3"/>
                <c:pt idx="0">
                  <c:v>Colorbuds</c:v>
                </c:pt>
                <c:pt idx="1">
                  <c:v>Gamer Headphones</c:v>
                </c:pt>
                <c:pt idx="2">
                  <c:v>Toy Robot</c:v>
                </c:pt>
              </c:strCache>
            </c:strRef>
          </c:cat>
          <c:val>
            <c:numRef>
              <c:f>Electronics!$M$5:$M$8</c:f>
              <c:numCache>
                <c:formatCode>#,##0</c:formatCode>
                <c:ptCount val="3"/>
                <c:pt idx="0">
                  <c:v>1159</c:v>
                </c:pt>
                <c:pt idx="1">
                  <c:v>637</c:v>
                </c:pt>
                <c:pt idx="2">
                  <c:v>622</c:v>
                </c:pt>
              </c:numCache>
            </c:numRef>
          </c:val>
          <c:extLst>
            <c:ext xmlns:c16="http://schemas.microsoft.com/office/drawing/2014/chart" uri="{C3380CC4-5D6E-409C-BE32-E72D297353CC}">
              <c16:uniqueId val="{00000003-B38E-4E7B-9746-28C1221DFAD4}"/>
            </c:ext>
          </c:extLst>
        </c:ser>
        <c:dLbls>
          <c:showLegendKey val="0"/>
          <c:showVal val="0"/>
          <c:showCatName val="0"/>
          <c:showSerName val="0"/>
          <c:showPercent val="0"/>
          <c:showBubbleSize val="0"/>
        </c:dLbls>
        <c:gapWidth val="90"/>
        <c:overlap val="-27"/>
        <c:axId val="1111777199"/>
        <c:axId val="827750159"/>
      </c:barChart>
      <c:catAx>
        <c:axId val="1111777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827750159"/>
        <c:crosses val="autoZero"/>
        <c:auto val="1"/>
        <c:lblAlgn val="ctr"/>
        <c:lblOffset val="100"/>
        <c:noMultiLvlLbl val="0"/>
      </c:catAx>
      <c:valAx>
        <c:axId val="827750159"/>
        <c:scaling>
          <c:orientation val="minMax"/>
        </c:scaling>
        <c:delete val="1"/>
        <c:axPos val="l"/>
        <c:numFmt formatCode="#,##0" sourceLinked="1"/>
        <c:majorTickMark val="out"/>
        <c:minorTickMark val="none"/>
        <c:tickLblPos val="nextTo"/>
        <c:crossAx val="1111777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 Sales Analysis.xlsx]Electronics!PivotTable11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Electronic Category</a:t>
            </a:r>
            <a:r>
              <a:rPr lang="en-US" baseline="0"/>
              <a:t> Products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508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508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
        <c:spPr>
          <a:ln w="508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ln w="508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spPr>
          <a:ln w="508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ln w="508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
        <c:spPr>
          <a:ln w="508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spPr>
          <a:ln w="508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spPr>
          <a:ln w="508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
        <c:spPr>
          <a:ln w="508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
        <c:spPr>
          <a:ln w="508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
        <c:spPr>
          <a:ln w="508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
        <c:spPr>
          <a:ln w="508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
        <c:spPr>
          <a:ln w="508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
        <c:spPr>
          <a:ln w="508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
        <c:spPr>
          <a:ln w="508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
        <c:spPr>
          <a:ln w="508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5"/>
        <c:spPr>
          <a:ln w="508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
        <c:spPr>
          <a:ln w="508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
        <c:spPr>
          <a:ln w="508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bg1">
                <a:lumMod val="95000"/>
              </a:schemeClr>
            </a:solidFill>
            <a:round/>
          </a:ln>
          <a:effectLst/>
        </c:spPr>
        <c:marker>
          <c:symbol val="none"/>
        </c:marker>
      </c:pivotFmt>
      <c:pivotFmt>
        <c:idx val="60"/>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bg1">
                <a:lumMod val="95000"/>
              </a:schemeClr>
            </a:solidFill>
            <a:round/>
          </a:ln>
          <a:effectLst/>
        </c:spPr>
        <c:marker>
          <c:symbol val="none"/>
        </c:marker>
        <c:dLbl>
          <c:idx val="0"/>
          <c:layout>
            <c:manualLayout>
              <c:x val="-4.1690601084720176E-2"/>
              <c:y val="7.0851862094619853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2"/>
        <c:spPr>
          <a:ln w="28575" cap="rnd">
            <a:solidFill>
              <a:schemeClr val="bg1">
                <a:lumMod val="95000"/>
              </a:schemeClr>
            </a:solidFill>
            <a:round/>
          </a:ln>
          <a:effectLst/>
        </c:spPr>
        <c:marker>
          <c:symbol val="none"/>
        </c:marker>
        <c:dLbl>
          <c:idx val="0"/>
          <c:layout>
            <c:manualLayout>
              <c:x val="-6.6300025523850434E-3"/>
              <c:y val="-1.645305162575569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550492291941601E-2"/>
          <c:y val="3.1081818604548714E-2"/>
          <c:w val="0.88483625914359043"/>
          <c:h val="0.85618573800630049"/>
        </c:manualLayout>
      </c:layout>
      <c:lineChart>
        <c:grouping val="standard"/>
        <c:varyColors val="0"/>
        <c:ser>
          <c:idx val="0"/>
          <c:order val="0"/>
          <c:tx>
            <c:strRef>
              <c:f>Electronics!$S$4:$S$5</c:f>
              <c:strCache>
                <c:ptCount val="1"/>
                <c:pt idx="0">
                  <c:v>Colorbuds</c:v>
                </c:pt>
              </c:strCache>
            </c:strRef>
          </c:tx>
          <c:spPr>
            <a:ln w="50800" cap="rnd">
              <a:solidFill>
                <a:schemeClr val="accent2"/>
              </a:solidFill>
              <a:round/>
            </a:ln>
            <a:effectLst/>
          </c:spPr>
          <c:marker>
            <c:symbol val="none"/>
          </c:marker>
          <c:dPt>
            <c:idx val="1"/>
            <c:marker>
              <c:symbol val="none"/>
            </c:marker>
            <c:bubble3D val="0"/>
            <c:extLst>
              <c:ext xmlns:c16="http://schemas.microsoft.com/office/drawing/2014/chart" uri="{C3380CC4-5D6E-409C-BE32-E72D297353CC}">
                <c16:uniqueId val="{00000016-408B-4144-8F07-68D075269E44}"/>
              </c:ext>
            </c:extLst>
          </c:dPt>
          <c:dPt>
            <c:idx val="2"/>
            <c:marker>
              <c:symbol val="none"/>
            </c:marker>
            <c:bubble3D val="0"/>
            <c:extLst>
              <c:ext xmlns:c16="http://schemas.microsoft.com/office/drawing/2014/chart" uri="{C3380CC4-5D6E-409C-BE32-E72D297353CC}">
                <c16:uniqueId val="{00000015-408B-4144-8F07-68D075269E44}"/>
              </c:ext>
            </c:extLst>
          </c:dPt>
          <c:dPt>
            <c:idx val="3"/>
            <c:marker>
              <c:symbol val="none"/>
            </c:marker>
            <c:bubble3D val="0"/>
            <c:extLst>
              <c:ext xmlns:c16="http://schemas.microsoft.com/office/drawing/2014/chart" uri="{C3380CC4-5D6E-409C-BE32-E72D297353CC}">
                <c16:uniqueId val="{00000014-408B-4144-8F07-68D075269E44}"/>
              </c:ext>
            </c:extLst>
          </c:dPt>
          <c:dPt>
            <c:idx val="4"/>
            <c:marker>
              <c:symbol val="none"/>
            </c:marker>
            <c:bubble3D val="0"/>
            <c:extLst>
              <c:ext xmlns:c16="http://schemas.microsoft.com/office/drawing/2014/chart" uri="{C3380CC4-5D6E-409C-BE32-E72D297353CC}">
                <c16:uniqueId val="{00000013-408B-4144-8F07-68D075269E44}"/>
              </c:ext>
            </c:extLst>
          </c:dPt>
          <c:dPt>
            <c:idx val="5"/>
            <c:marker>
              <c:symbol val="none"/>
            </c:marker>
            <c:bubble3D val="0"/>
            <c:extLst>
              <c:ext xmlns:c16="http://schemas.microsoft.com/office/drawing/2014/chart" uri="{C3380CC4-5D6E-409C-BE32-E72D297353CC}">
                <c16:uniqueId val="{00000012-408B-4144-8F07-68D075269E44}"/>
              </c:ext>
            </c:extLst>
          </c:dPt>
          <c:dPt>
            <c:idx val="6"/>
            <c:marker>
              <c:symbol val="none"/>
            </c:marker>
            <c:bubble3D val="0"/>
            <c:extLst>
              <c:ext xmlns:c16="http://schemas.microsoft.com/office/drawing/2014/chart" uri="{C3380CC4-5D6E-409C-BE32-E72D297353CC}">
                <c16:uniqueId val="{00000011-408B-4144-8F07-68D075269E44}"/>
              </c:ext>
            </c:extLst>
          </c:dPt>
          <c:dPt>
            <c:idx val="7"/>
            <c:marker>
              <c:symbol val="none"/>
            </c:marker>
            <c:bubble3D val="0"/>
            <c:extLst>
              <c:ext xmlns:c16="http://schemas.microsoft.com/office/drawing/2014/chart" uri="{C3380CC4-5D6E-409C-BE32-E72D297353CC}">
                <c16:uniqueId val="{00000010-408B-4144-8F07-68D075269E44}"/>
              </c:ext>
            </c:extLst>
          </c:dPt>
          <c:dPt>
            <c:idx val="8"/>
            <c:marker>
              <c:symbol val="none"/>
            </c:marker>
            <c:bubble3D val="0"/>
            <c:extLst>
              <c:ext xmlns:c16="http://schemas.microsoft.com/office/drawing/2014/chart" uri="{C3380CC4-5D6E-409C-BE32-E72D297353CC}">
                <c16:uniqueId val="{0000000F-408B-4144-8F07-68D075269E44}"/>
              </c:ext>
            </c:extLst>
          </c:dPt>
          <c:dPt>
            <c:idx val="9"/>
            <c:marker>
              <c:symbol val="none"/>
            </c:marker>
            <c:bubble3D val="0"/>
            <c:extLst>
              <c:ext xmlns:c16="http://schemas.microsoft.com/office/drawing/2014/chart" uri="{C3380CC4-5D6E-409C-BE32-E72D297353CC}">
                <c16:uniqueId val="{0000000E-408B-4144-8F07-68D075269E44}"/>
              </c:ext>
            </c:extLst>
          </c:dPt>
          <c:dPt>
            <c:idx val="10"/>
            <c:marker>
              <c:symbol val="none"/>
            </c:marker>
            <c:bubble3D val="0"/>
            <c:extLst>
              <c:ext xmlns:c16="http://schemas.microsoft.com/office/drawing/2014/chart" uri="{C3380CC4-5D6E-409C-BE32-E72D297353CC}">
                <c16:uniqueId val="{0000000D-408B-4144-8F07-68D075269E44}"/>
              </c:ext>
            </c:extLst>
          </c:dPt>
          <c:dPt>
            <c:idx val="11"/>
            <c:marker>
              <c:symbol val="none"/>
            </c:marker>
            <c:bubble3D val="0"/>
            <c:extLst>
              <c:ext xmlns:c16="http://schemas.microsoft.com/office/drawing/2014/chart" uri="{C3380CC4-5D6E-409C-BE32-E72D297353CC}">
                <c16:uniqueId val="{0000000C-408B-4144-8F07-68D075269E44}"/>
              </c:ext>
            </c:extLst>
          </c:dPt>
          <c:dPt>
            <c:idx val="12"/>
            <c:marker>
              <c:symbol val="none"/>
            </c:marker>
            <c:bubble3D val="0"/>
            <c:extLst>
              <c:ext xmlns:c16="http://schemas.microsoft.com/office/drawing/2014/chart" uri="{C3380CC4-5D6E-409C-BE32-E72D297353CC}">
                <c16:uniqueId val="{0000000B-408B-4144-8F07-68D075269E44}"/>
              </c:ext>
            </c:extLst>
          </c:dPt>
          <c:dPt>
            <c:idx val="13"/>
            <c:marker>
              <c:symbol val="none"/>
            </c:marker>
            <c:bubble3D val="0"/>
            <c:extLst>
              <c:ext xmlns:c16="http://schemas.microsoft.com/office/drawing/2014/chart" uri="{C3380CC4-5D6E-409C-BE32-E72D297353CC}">
                <c16:uniqueId val="{0000000A-408B-4144-8F07-68D075269E44}"/>
              </c:ext>
            </c:extLst>
          </c:dPt>
          <c:dPt>
            <c:idx val="14"/>
            <c:marker>
              <c:symbol val="none"/>
            </c:marker>
            <c:bubble3D val="0"/>
            <c:extLst>
              <c:ext xmlns:c16="http://schemas.microsoft.com/office/drawing/2014/chart" uri="{C3380CC4-5D6E-409C-BE32-E72D297353CC}">
                <c16:uniqueId val="{00000009-408B-4144-8F07-68D075269E44}"/>
              </c:ext>
            </c:extLst>
          </c:dPt>
          <c:dPt>
            <c:idx val="15"/>
            <c:marker>
              <c:symbol val="none"/>
            </c:marker>
            <c:bubble3D val="0"/>
            <c:extLst>
              <c:ext xmlns:c16="http://schemas.microsoft.com/office/drawing/2014/chart" uri="{C3380CC4-5D6E-409C-BE32-E72D297353CC}">
                <c16:uniqueId val="{00000008-408B-4144-8F07-68D075269E44}"/>
              </c:ext>
            </c:extLst>
          </c:dPt>
          <c:dPt>
            <c:idx val="16"/>
            <c:marker>
              <c:symbol val="none"/>
            </c:marker>
            <c:bubble3D val="0"/>
            <c:extLst>
              <c:ext xmlns:c16="http://schemas.microsoft.com/office/drawing/2014/chart" uri="{C3380CC4-5D6E-409C-BE32-E72D297353CC}">
                <c16:uniqueId val="{00000007-408B-4144-8F07-68D075269E44}"/>
              </c:ext>
            </c:extLst>
          </c:dPt>
          <c:dPt>
            <c:idx val="17"/>
            <c:marker>
              <c:symbol val="none"/>
            </c:marker>
            <c:bubble3D val="0"/>
            <c:extLst>
              <c:ext xmlns:c16="http://schemas.microsoft.com/office/drawing/2014/chart" uri="{C3380CC4-5D6E-409C-BE32-E72D297353CC}">
                <c16:uniqueId val="{00000006-408B-4144-8F07-68D075269E44}"/>
              </c:ext>
            </c:extLst>
          </c:dPt>
          <c:dPt>
            <c:idx val="18"/>
            <c:marker>
              <c:symbol val="none"/>
            </c:marker>
            <c:bubble3D val="0"/>
            <c:extLst>
              <c:ext xmlns:c16="http://schemas.microsoft.com/office/drawing/2014/chart" uri="{C3380CC4-5D6E-409C-BE32-E72D297353CC}">
                <c16:uniqueId val="{00000005-408B-4144-8F07-68D075269E44}"/>
              </c:ext>
            </c:extLst>
          </c:dPt>
          <c:dPt>
            <c:idx val="19"/>
            <c:marker>
              <c:symbol val="none"/>
            </c:marker>
            <c:bubble3D val="0"/>
            <c:extLst>
              <c:ext xmlns:c16="http://schemas.microsoft.com/office/drawing/2014/chart" uri="{C3380CC4-5D6E-409C-BE32-E72D297353CC}">
                <c16:uniqueId val="{00000004-408B-4144-8F07-68D075269E44}"/>
              </c:ext>
            </c:extLst>
          </c:dPt>
          <c:dLbls>
            <c:dLbl>
              <c:idx val="1"/>
              <c:delete val="1"/>
              <c:extLst>
                <c:ext xmlns:c15="http://schemas.microsoft.com/office/drawing/2012/chart" uri="{CE6537A1-D6FC-4f65-9D91-7224C49458BB}"/>
                <c:ext xmlns:c16="http://schemas.microsoft.com/office/drawing/2014/chart" uri="{C3380CC4-5D6E-409C-BE32-E72D297353CC}">
                  <c16:uniqueId val="{00000016-408B-4144-8F07-68D075269E44}"/>
                </c:ext>
              </c:extLst>
            </c:dLbl>
            <c:dLbl>
              <c:idx val="2"/>
              <c:delete val="1"/>
              <c:extLst>
                <c:ext xmlns:c15="http://schemas.microsoft.com/office/drawing/2012/chart" uri="{CE6537A1-D6FC-4f65-9D91-7224C49458BB}"/>
                <c:ext xmlns:c16="http://schemas.microsoft.com/office/drawing/2014/chart" uri="{C3380CC4-5D6E-409C-BE32-E72D297353CC}">
                  <c16:uniqueId val="{00000015-408B-4144-8F07-68D075269E44}"/>
                </c:ext>
              </c:extLst>
            </c:dLbl>
            <c:dLbl>
              <c:idx val="3"/>
              <c:delete val="1"/>
              <c:extLst>
                <c:ext xmlns:c15="http://schemas.microsoft.com/office/drawing/2012/chart" uri="{CE6537A1-D6FC-4f65-9D91-7224C49458BB}"/>
                <c:ext xmlns:c16="http://schemas.microsoft.com/office/drawing/2014/chart" uri="{C3380CC4-5D6E-409C-BE32-E72D297353CC}">
                  <c16:uniqueId val="{00000014-408B-4144-8F07-68D075269E44}"/>
                </c:ext>
              </c:extLst>
            </c:dLbl>
            <c:dLbl>
              <c:idx val="4"/>
              <c:delete val="1"/>
              <c:extLst>
                <c:ext xmlns:c15="http://schemas.microsoft.com/office/drawing/2012/chart" uri="{CE6537A1-D6FC-4f65-9D91-7224C49458BB}"/>
                <c:ext xmlns:c16="http://schemas.microsoft.com/office/drawing/2014/chart" uri="{C3380CC4-5D6E-409C-BE32-E72D297353CC}">
                  <c16:uniqueId val="{00000013-408B-4144-8F07-68D075269E44}"/>
                </c:ext>
              </c:extLst>
            </c:dLbl>
            <c:dLbl>
              <c:idx val="5"/>
              <c:delete val="1"/>
              <c:extLst>
                <c:ext xmlns:c15="http://schemas.microsoft.com/office/drawing/2012/chart" uri="{CE6537A1-D6FC-4f65-9D91-7224C49458BB}"/>
                <c:ext xmlns:c16="http://schemas.microsoft.com/office/drawing/2014/chart" uri="{C3380CC4-5D6E-409C-BE32-E72D297353CC}">
                  <c16:uniqueId val="{00000012-408B-4144-8F07-68D075269E44}"/>
                </c:ext>
              </c:extLst>
            </c:dLbl>
            <c:dLbl>
              <c:idx val="6"/>
              <c:delete val="1"/>
              <c:extLst>
                <c:ext xmlns:c15="http://schemas.microsoft.com/office/drawing/2012/chart" uri="{CE6537A1-D6FC-4f65-9D91-7224C49458BB}"/>
                <c:ext xmlns:c16="http://schemas.microsoft.com/office/drawing/2014/chart" uri="{C3380CC4-5D6E-409C-BE32-E72D297353CC}">
                  <c16:uniqueId val="{00000011-408B-4144-8F07-68D075269E44}"/>
                </c:ext>
              </c:extLst>
            </c:dLbl>
            <c:dLbl>
              <c:idx val="7"/>
              <c:delete val="1"/>
              <c:extLst>
                <c:ext xmlns:c15="http://schemas.microsoft.com/office/drawing/2012/chart" uri="{CE6537A1-D6FC-4f65-9D91-7224C49458BB}"/>
                <c:ext xmlns:c16="http://schemas.microsoft.com/office/drawing/2014/chart" uri="{C3380CC4-5D6E-409C-BE32-E72D297353CC}">
                  <c16:uniqueId val="{00000010-408B-4144-8F07-68D075269E44}"/>
                </c:ext>
              </c:extLst>
            </c:dLbl>
            <c:dLbl>
              <c:idx val="8"/>
              <c:delete val="1"/>
              <c:extLst>
                <c:ext xmlns:c15="http://schemas.microsoft.com/office/drawing/2012/chart" uri="{CE6537A1-D6FC-4f65-9D91-7224C49458BB}"/>
                <c:ext xmlns:c16="http://schemas.microsoft.com/office/drawing/2014/chart" uri="{C3380CC4-5D6E-409C-BE32-E72D297353CC}">
                  <c16:uniqueId val="{0000000F-408B-4144-8F07-68D075269E44}"/>
                </c:ext>
              </c:extLst>
            </c:dLbl>
            <c:dLbl>
              <c:idx val="9"/>
              <c:delete val="1"/>
              <c:extLst>
                <c:ext xmlns:c15="http://schemas.microsoft.com/office/drawing/2012/chart" uri="{CE6537A1-D6FC-4f65-9D91-7224C49458BB}"/>
                <c:ext xmlns:c16="http://schemas.microsoft.com/office/drawing/2014/chart" uri="{C3380CC4-5D6E-409C-BE32-E72D297353CC}">
                  <c16:uniqueId val="{0000000E-408B-4144-8F07-68D075269E44}"/>
                </c:ext>
              </c:extLst>
            </c:dLbl>
            <c:dLbl>
              <c:idx val="10"/>
              <c:delete val="1"/>
              <c:extLst>
                <c:ext xmlns:c15="http://schemas.microsoft.com/office/drawing/2012/chart" uri="{CE6537A1-D6FC-4f65-9D91-7224C49458BB}"/>
                <c:ext xmlns:c16="http://schemas.microsoft.com/office/drawing/2014/chart" uri="{C3380CC4-5D6E-409C-BE32-E72D297353CC}">
                  <c16:uniqueId val="{0000000D-408B-4144-8F07-68D075269E44}"/>
                </c:ext>
              </c:extLst>
            </c:dLbl>
            <c:dLbl>
              <c:idx val="11"/>
              <c:delete val="1"/>
              <c:extLst>
                <c:ext xmlns:c15="http://schemas.microsoft.com/office/drawing/2012/chart" uri="{CE6537A1-D6FC-4f65-9D91-7224C49458BB}"/>
                <c:ext xmlns:c16="http://schemas.microsoft.com/office/drawing/2014/chart" uri="{C3380CC4-5D6E-409C-BE32-E72D297353CC}">
                  <c16:uniqueId val="{0000000C-408B-4144-8F07-68D075269E44}"/>
                </c:ext>
              </c:extLst>
            </c:dLbl>
            <c:dLbl>
              <c:idx val="12"/>
              <c:delete val="1"/>
              <c:extLst>
                <c:ext xmlns:c15="http://schemas.microsoft.com/office/drawing/2012/chart" uri="{CE6537A1-D6FC-4f65-9D91-7224C49458BB}"/>
                <c:ext xmlns:c16="http://schemas.microsoft.com/office/drawing/2014/chart" uri="{C3380CC4-5D6E-409C-BE32-E72D297353CC}">
                  <c16:uniqueId val="{0000000B-408B-4144-8F07-68D075269E44}"/>
                </c:ext>
              </c:extLst>
            </c:dLbl>
            <c:dLbl>
              <c:idx val="13"/>
              <c:delete val="1"/>
              <c:extLst>
                <c:ext xmlns:c15="http://schemas.microsoft.com/office/drawing/2012/chart" uri="{CE6537A1-D6FC-4f65-9D91-7224C49458BB}"/>
                <c:ext xmlns:c16="http://schemas.microsoft.com/office/drawing/2014/chart" uri="{C3380CC4-5D6E-409C-BE32-E72D297353CC}">
                  <c16:uniqueId val="{0000000A-408B-4144-8F07-68D075269E44}"/>
                </c:ext>
              </c:extLst>
            </c:dLbl>
            <c:dLbl>
              <c:idx val="14"/>
              <c:delete val="1"/>
              <c:extLst>
                <c:ext xmlns:c15="http://schemas.microsoft.com/office/drawing/2012/chart" uri="{CE6537A1-D6FC-4f65-9D91-7224C49458BB}"/>
                <c:ext xmlns:c16="http://schemas.microsoft.com/office/drawing/2014/chart" uri="{C3380CC4-5D6E-409C-BE32-E72D297353CC}">
                  <c16:uniqueId val="{00000009-408B-4144-8F07-68D075269E44}"/>
                </c:ext>
              </c:extLst>
            </c:dLbl>
            <c:dLbl>
              <c:idx val="15"/>
              <c:delete val="1"/>
              <c:extLst>
                <c:ext xmlns:c15="http://schemas.microsoft.com/office/drawing/2012/chart" uri="{CE6537A1-D6FC-4f65-9D91-7224C49458BB}"/>
                <c:ext xmlns:c16="http://schemas.microsoft.com/office/drawing/2014/chart" uri="{C3380CC4-5D6E-409C-BE32-E72D297353CC}">
                  <c16:uniqueId val="{00000008-408B-4144-8F07-68D075269E44}"/>
                </c:ext>
              </c:extLst>
            </c:dLbl>
            <c:dLbl>
              <c:idx val="16"/>
              <c:delete val="1"/>
              <c:extLst>
                <c:ext xmlns:c15="http://schemas.microsoft.com/office/drawing/2012/chart" uri="{CE6537A1-D6FC-4f65-9D91-7224C49458BB}"/>
                <c:ext xmlns:c16="http://schemas.microsoft.com/office/drawing/2014/chart" uri="{C3380CC4-5D6E-409C-BE32-E72D297353CC}">
                  <c16:uniqueId val="{00000007-408B-4144-8F07-68D075269E44}"/>
                </c:ext>
              </c:extLst>
            </c:dLbl>
            <c:dLbl>
              <c:idx val="17"/>
              <c:delete val="1"/>
              <c:extLst>
                <c:ext xmlns:c15="http://schemas.microsoft.com/office/drawing/2012/chart" uri="{CE6537A1-D6FC-4f65-9D91-7224C49458BB}"/>
                <c:ext xmlns:c16="http://schemas.microsoft.com/office/drawing/2014/chart" uri="{C3380CC4-5D6E-409C-BE32-E72D297353CC}">
                  <c16:uniqueId val="{00000006-408B-4144-8F07-68D075269E44}"/>
                </c:ext>
              </c:extLst>
            </c:dLbl>
            <c:dLbl>
              <c:idx val="18"/>
              <c:delete val="1"/>
              <c:extLst>
                <c:ext xmlns:c15="http://schemas.microsoft.com/office/drawing/2012/chart" uri="{CE6537A1-D6FC-4f65-9D91-7224C49458BB}"/>
                <c:ext xmlns:c16="http://schemas.microsoft.com/office/drawing/2014/chart" uri="{C3380CC4-5D6E-409C-BE32-E72D297353CC}">
                  <c16:uniqueId val="{00000005-408B-4144-8F07-68D075269E44}"/>
                </c:ext>
              </c:extLst>
            </c:dLbl>
            <c:dLbl>
              <c:idx val="19"/>
              <c:delete val="1"/>
              <c:extLst>
                <c:ext xmlns:c15="http://schemas.microsoft.com/office/drawing/2012/chart" uri="{CE6537A1-D6FC-4f65-9D91-7224C49458BB}"/>
                <c:ext xmlns:c16="http://schemas.microsoft.com/office/drawing/2014/chart" uri="{C3380CC4-5D6E-409C-BE32-E72D297353CC}">
                  <c16:uniqueId val="{00000004-408B-4144-8F07-68D075269E44}"/>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Electronics!$Q$6:$R$29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Electronics!$S$6:$S$29</c:f>
              <c:numCache>
                <c:formatCode>#,##0</c:formatCode>
                <c:ptCount val="21"/>
                <c:pt idx="0">
                  <c:v>8110</c:v>
                </c:pt>
                <c:pt idx="1">
                  <c:v>7627</c:v>
                </c:pt>
                <c:pt idx="2">
                  <c:v>7843</c:v>
                </c:pt>
                <c:pt idx="3">
                  <c:v>7267</c:v>
                </c:pt>
                <c:pt idx="4">
                  <c:v>6974</c:v>
                </c:pt>
                <c:pt idx="5">
                  <c:v>6506</c:v>
                </c:pt>
                <c:pt idx="6">
                  <c:v>6511</c:v>
                </c:pt>
                <c:pt idx="7">
                  <c:v>6368</c:v>
                </c:pt>
                <c:pt idx="8">
                  <c:v>4931</c:v>
                </c:pt>
                <c:pt idx="9">
                  <c:v>4713</c:v>
                </c:pt>
                <c:pt idx="10">
                  <c:v>4284</c:v>
                </c:pt>
                <c:pt idx="11">
                  <c:v>4078</c:v>
                </c:pt>
                <c:pt idx="12">
                  <c:v>3666</c:v>
                </c:pt>
                <c:pt idx="13">
                  <c:v>3301</c:v>
                </c:pt>
                <c:pt idx="14">
                  <c:v>3660</c:v>
                </c:pt>
                <c:pt idx="15">
                  <c:v>3369</c:v>
                </c:pt>
                <c:pt idx="16">
                  <c:v>2795</c:v>
                </c:pt>
                <c:pt idx="17">
                  <c:v>3069</c:v>
                </c:pt>
                <c:pt idx="18">
                  <c:v>3537</c:v>
                </c:pt>
                <c:pt idx="19">
                  <c:v>3165</c:v>
                </c:pt>
                <c:pt idx="20">
                  <c:v>2594</c:v>
                </c:pt>
              </c:numCache>
            </c:numRef>
          </c:val>
          <c:smooth val="1"/>
          <c:extLst>
            <c:ext xmlns:c16="http://schemas.microsoft.com/office/drawing/2014/chart" uri="{C3380CC4-5D6E-409C-BE32-E72D297353CC}">
              <c16:uniqueId val="{00000000-408B-4144-8F07-68D075269E44}"/>
            </c:ext>
          </c:extLst>
        </c:ser>
        <c:ser>
          <c:idx val="1"/>
          <c:order val="1"/>
          <c:tx>
            <c:strRef>
              <c:f>Electronics!$T$4:$T$5</c:f>
              <c:strCache>
                <c:ptCount val="1"/>
                <c:pt idx="0">
                  <c:v>Gamer Headphones</c:v>
                </c:pt>
              </c:strCache>
            </c:strRef>
          </c:tx>
          <c:spPr>
            <a:ln w="28575" cap="rnd">
              <a:solidFill>
                <a:schemeClr val="bg1">
                  <a:lumMod val="95000"/>
                </a:schemeClr>
              </a:solidFill>
              <a:round/>
            </a:ln>
            <a:effectLst/>
          </c:spPr>
          <c:marker>
            <c:symbol val="none"/>
          </c:marker>
          <c:dPt>
            <c:idx val="6"/>
            <c:marker>
              <c:symbol val="none"/>
            </c:marker>
            <c:bubble3D val="0"/>
            <c:extLst>
              <c:ext xmlns:c16="http://schemas.microsoft.com/office/drawing/2014/chart" uri="{C3380CC4-5D6E-409C-BE32-E72D297353CC}">
                <c16:uniqueId val="{00000038-408B-4144-8F07-68D075269E44}"/>
              </c:ext>
            </c:extLst>
          </c:dPt>
          <c:dPt>
            <c:idx val="7"/>
            <c:marker>
              <c:symbol val="none"/>
            </c:marker>
            <c:bubble3D val="0"/>
            <c:extLst>
              <c:ext xmlns:c16="http://schemas.microsoft.com/office/drawing/2014/chart" uri="{C3380CC4-5D6E-409C-BE32-E72D297353CC}">
                <c16:uniqueId val="{00000023-408B-4144-8F07-68D075269E44}"/>
              </c:ext>
            </c:extLst>
          </c:dPt>
          <c:dPt>
            <c:idx val="8"/>
            <c:marker>
              <c:symbol val="none"/>
            </c:marker>
            <c:bubble3D val="0"/>
            <c:extLst>
              <c:ext xmlns:c16="http://schemas.microsoft.com/office/drawing/2014/chart" uri="{C3380CC4-5D6E-409C-BE32-E72D297353CC}">
                <c16:uniqueId val="{00000022-408B-4144-8F07-68D075269E44}"/>
              </c:ext>
            </c:extLst>
          </c:dPt>
          <c:dPt>
            <c:idx val="9"/>
            <c:marker>
              <c:symbol val="none"/>
            </c:marker>
            <c:bubble3D val="0"/>
            <c:extLst>
              <c:ext xmlns:c16="http://schemas.microsoft.com/office/drawing/2014/chart" uri="{C3380CC4-5D6E-409C-BE32-E72D297353CC}">
                <c16:uniqueId val="{00000021-408B-4144-8F07-68D075269E44}"/>
              </c:ext>
            </c:extLst>
          </c:dPt>
          <c:dPt>
            <c:idx val="10"/>
            <c:marker>
              <c:symbol val="none"/>
            </c:marker>
            <c:bubble3D val="0"/>
            <c:extLst>
              <c:ext xmlns:c16="http://schemas.microsoft.com/office/drawing/2014/chart" uri="{C3380CC4-5D6E-409C-BE32-E72D297353CC}">
                <c16:uniqueId val="{00000020-408B-4144-8F07-68D075269E44}"/>
              </c:ext>
            </c:extLst>
          </c:dPt>
          <c:dPt>
            <c:idx val="11"/>
            <c:marker>
              <c:symbol val="none"/>
            </c:marker>
            <c:bubble3D val="0"/>
            <c:extLst>
              <c:ext xmlns:c16="http://schemas.microsoft.com/office/drawing/2014/chart" uri="{C3380CC4-5D6E-409C-BE32-E72D297353CC}">
                <c16:uniqueId val="{0000001F-408B-4144-8F07-68D075269E44}"/>
              </c:ext>
            </c:extLst>
          </c:dPt>
          <c:dPt>
            <c:idx val="12"/>
            <c:marker>
              <c:symbol val="none"/>
            </c:marker>
            <c:bubble3D val="0"/>
            <c:extLst>
              <c:ext xmlns:c16="http://schemas.microsoft.com/office/drawing/2014/chart" uri="{C3380CC4-5D6E-409C-BE32-E72D297353CC}">
                <c16:uniqueId val="{0000001E-408B-4144-8F07-68D075269E44}"/>
              </c:ext>
            </c:extLst>
          </c:dPt>
          <c:dPt>
            <c:idx val="13"/>
            <c:marker>
              <c:symbol val="none"/>
            </c:marker>
            <c:bubble3D val="0"/>
            <c:extLst>
              <c:ext xmlns:c16="http://schemas.microsoft.com/office/drawing/2014/chart" uri="{C3380CC4-5D6E-409C-BE32-E72D297353CC}">
                <c16:uniqueId val="{0000001D-408B-4144-8F07-68D075269E44}"/>
              </c:ext>
            </c:extLst>
          </c:dPt>
          <c:dPt>
            <c:idx val="14"/>
            <c:marker>
              <c:symbol val="none"/>
            </c:marker>
            <c:bubble3D val="0"/>
            <c:extLst>
              <c:ext xmlns:c16="http://schemas.microsoft.com/office/drawing/2014/chart" uri="{C3380CC4-5D6E-409C-BE32-E72D297353CC}">
                <c16:uniqueId val="{0000001C-408B-4144-8F07-68D075269E44}"/>
              </c:ext>
            </c:extLst>
          </c:dPt>
          <c:dPt>
            <c:idx val="15"/>
            <c:marker>
              <c:symbol val="none"/>
            </c:marker>
            <c:bubble3D val="0"/>
            <c:extLst>
              <c:ext xmlns:c16="http://schemas.microsoft.com/office/drawing/2014/chart" uri="{C3380CC4-5D6E-409C-BE32-E72D297353CC}">
                <c16:uniqueId val="{0000001B-408B-4144-8F07-68D075269E44}"/>
              </c:ext>
            </c:extLst>
          </c:dPt>
          <c:dPt>
            <c:idx val="16"/>
            <c:marker>
              <c:symbol val="none"/>
            </c:marker>
            <c:bubble3D val="0"/>
            <c:extLst>
              <c:ext xmlns:c16="http://schemas.microsoft.com/office/drawing/2014/chart" uri="{C3380CC4-5D6E-409C-BE32-E72D297353CC}">
                <c16:uniqueId val="{0000001A-408B-4144-8F07-68D075269E44}"/>
              </c:ext>
            </c:extLst>
          </c:dPt>
          <c:dPt>
            <c:idx val="17"/>
            <c:marker>
              <c:symbol val="none"/>
            </c:marker>
            <c:bubble3D val="0"/>
            <c:extLst>
              <c:ext xmlns:c16="http://schemas.microsoft.com/office/drawing/2014/chart" uri="{C3380CC4-5D6E-409C-BE32-E72D297353CC}">
                <c16:uniqueId val="{00000019-408B-4144-8F07-68D075269E44}"/>
              </c:ext>
            </c:extLst>
          </c:dPt>
          <c:dPt>
            <c:idx val="18"/>
            <c:marker>
              <c:symbol val="none"/>
            </c:marker>
            <c:bubble3D val="0"/>
            <c:extLst>
              <c:ext xmlns:c16="http://schemas.microsoft.com/office/drawing/2014/chart" uri="{C3380CC4-5D6E-409C-BE32-E72D297353CC}">
                <c16:uniqueId val="{00000018-408B-4144-8F07-68D075269E44}"/>
              </c:ext>
            </c:extLst>
          </c:dPt>
          <c:dPt>
            <c:idx val="19"/>
            <c:marker>
              <c:symbol val="none"/>
            </c:marker>
            <c:bubble3D val="0"/>
            <c:extLst>
              <c:ext xmlns:c16="http://schemas.microsoft.com/office/drawing/2014/chart" uri="{C3380CC4-5D6E-409C-BE32-E72D297353CC}">
                <c16:uniqueId val="{00000017-408B-4144-8F07-68D075269E44}"/>
              </c:ext>
            </c:extLst>
          </c:dPt>
          <c:dLbls>
            <c:dLbl>
              <c:idx val="6"/>
              <c:layout>
                <c:manualLayout>
                  <c:x val="-4.1690601084720176E-2"/>
                  <c:y val="7.0851862094619853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8-408B-4144-8F07-68D075269E44}"/>
                </c:ext>
              </c:extLst>
            </c:dLbl>
            <c:dLbl>
              <c:idx val="7"/>
              <c:delete val="1"/>
              <c:extLst>
                <c:ext xmlns:c15="http://schemas.microsoft.com/office/drawing/2012/chart" uri="{CE6537A1-D6FC-4f65-9D91-7224C49458BB}"/>
                <c:ext xmlns:c16="http://schemas.microsoft.com/office/drawing/2014/chart" uri="{C3380CC4-5D6E-409C-BE32-E72D297353CC}">
                  <c16:uniqueId val="{00000023-408B-4144-8F07-68D075269E44}"/>
                </c:ext>
              </c:extLst>
            </c:dLbl>
            <c:dLbl>
              <c:idx val="8"/>
              <c:delete val="1"/>
              <c:extLst>
                <c:ext xmlns:c15="http://schemas.microsoft.com/office/drawing/2012/chart" uri="{CE6537A1-D6FC-4f65-9D91-7224C49458BB}"/>
                <c:ext xmlns:c16="http://schemas.microsoft.com/office/drawing/2014/chart" uri="{C3380CC4-5D6E-409C-BE32-E72D297353CC}">
                  <c16:uniqueId val="{00000022-408B-4144-8F07-68D075269E44}"/>
                </c:ext>
              </c:extLst>
            </c:dLbl>
            <c:dLbl>
              <c:idx val="9"/>
              <c:delete val="1"/>
              <c:extLst>
                <c:ext xmlns:c15="http://schemas.microsoft.com/office/drawing/2012/chart" uri="{CE6537A1-D6FC-4f65-9D91-7224C49458BB}"/>
                <c:ext xmlns:c16="http://schemas.microsoft.com/office/drawing/2014/chart" uri="{C3380CC4-5D6E-409C-BE32-E72D297353CC}">
                  <c16:uniqueId val="{00000021-408B-4144-8F07-68D075269E44}"/>
                </c:ext>
              </c:extLst>
            </c:dLbl>
            <c:dLbl>
              <c:idx val="10"/>
              <c:delete val="1"/>
              <c:extLst>
                <c:ext xmlns:c15="http://schemas.microsoft.com/office/drawing/2012/chart" uri="{CE6537A1-D6FC-4f65-9D91-7224C49458BB}"/>
                <c:ext xmlns:c16="http://schemas.microsoft.com/office/drawing/2014/chart" uri="{C3380CC4-5D6E-409C-BE32-E72D297353CC}">
                  <c16:uniqueId val="{00000020-408B-4144-8F07-68D075269E44}"/>
                </c:ext>
              </c:extLst>
            </c:dLbl>
            <c:dLbl>
              <c:idx val="11"/>
              <c:delete val="1"/>
              <c:extLst>
                <c:ext xmlns:c15="http://schemas.microsoft.com/office/drawing/2012/chart" uri="{CE6537A1-D6FC-4f65-9D91-7224C49458BB}"/>
                <c:ext xmlns:c16="http://schemas.microsoft.com/office/drawing/2014/chart" uri="{C3380CC4-5D6E-409C-BE32-E72D297353CC}">
                  <c16:uniqueId val="{0000001F-408B-4144-8F07-68D075269E44}"/>
                </c:ext>
              </c:extLst>
            </c:dLbl>
            <c:dLbl>
              <c:idx val="12"/>
              <c:delete val="1"/>
              <c:extLst>
                <c:ext xmlns:c15="http://schemas.microsoft.com/office/drawing/2012/chart" uri="{CE6537A1-D6FC-4f65-9D91-7224C49458BB}"/>
                <c:ext xmlns:c16="http://schemas.microsoft.com/office/drawing/2014/chart" uri="{C3380CC4-5D6E-409C-BE32-E72D297353CC}">
                  <c16:uniqueId val="{0000001E-408B-4144-8F07-68D075269E44}"/>
                </c:ext>
              </c:extLst>
            </c:dLbl>
            <c:dLbl>
              <c:idx val="13"/>
              <c:delete val="1"/>
              <c:extLst>
                <c:ext xmlns:c15="http://schemas.microsoft.com/office/drawing/2012/chart" uri="{CE6537A1-D6FC-4f65-9D91-7224C49458BB}"/>
                <c:ext xmlns:c16="http://schemas.microsoft.com/office/drawing/2014/chart" uri="{C3380CC4-5D6E-409C-BE32-E72D297353CC}">
                  <c16:uniqueId val="{0000001D-408B-4144-8F07-68D075269E44}"/>
                </c:ext>
              </c:extLst>
            </c:dLbl>
            <c:dLbl>
              <c:idx val="14"/>
              <c:delete val="1"/>
              <c:extLst>
                <c:ext xmlns:c15="http://schemas.microsoft.com/office/drawing/2012/chart" uri="{CE6537A1-D6FC-4f65-9D91-7224C49458BB}"/>
                <c:ext xmlns:c16="http://schemas.microsoft.com/office/drawing/2014/chart" uri="{C3380CC4-5D6E-409C-BE32-E72D297353CC}">
                  <c16:uniqueId val="{0000001C-408B-4144-8F07-68D075269E44}"/>
                </c:ext>
              </c:extLst>
            </c:dLbl>
            <c:dLbl>
              <c:idx val="15"/>
              <c:delete val="1"/>
              <c:extLst>
                <c:ext xmlns:c15="http://schemas.microsoft.com/office/drawing/2012/chart" uri="{CE6537A1-D6FC-4f65-9D91-7224C49458BB}"/>
                <c:ext xmlns:c16="http://schemas.microsoft.com/office/drawing/2014/chart" uri="{C3380CC4-5D6E-409C-BE32-E72D297353CC}">
                  <c16:uniqueId val="{0000001B-408B-4144-8F07-68D075269E44}"/>
                </c:ext>
              </c:extLst>
            </c:dLbl>
            <c:dLbl>
              <c:idx val="16"/>
              <c:delete val="1"/>
              <c:extLst>
                <c:ext xmlns:c15="http://schemas.microsoft.com/office/drawing/2012/chart" uri="{CE6537A1-D6FC-4f65-9D91-7224C49458BB}"/>
                <c:ext xmlns:c16="http://schemas.microsoft.com/office/drawing/2014/chart" uri="{C3380CC4-5D6E-409C-BE32-E72D297353CC}">
                  <c16:uniqueId val="{0000001A-408B-4144-8F07-68D075269E44}"/>
                </c:ext>
              </c:extLst>
            </c:dLbl>
            <c:dLbl>
              <c:idx val="17"/>
              <c:delete val="1"/>
              <c:extLst>
                <c:ext xmlns:c15="http://schemas.microsoft.com/office/drawing/2012/chart" uri="{CE6537A1-D6FC-4f65-9D91-7224C49458BB}"/>
                <c:ext xmlns:c16="http://schemas.microsoft.com/office/drawing/2014/chart" uri="{C3380CC4-5D6E-409C-BE32-E72D297353CC}">
                  <c16:uniqueId val="{00000019-408B-4144-8F07-68D075269E44}"/>
                </c:ext>
              </c:extLst>
            </c:dLbl>
            <c:dLbl>
              <c:idx val="18"/>
              <c:delete val="1"/>
              <c:extLst>
                <c:ext xmlns:c15="http://schemas.microsoft.com/office/drawing/2012/chart" uri="{CE6537A1-D6FC-4f65-9D91-7224C49458BB}"/>
                <c:ext xmlns:c16="http://schemas.microsoft.com/office/drawing/2014/chart" uri="{C3380CC4-5D6E-409C-BE32-E72D297353CC}">
                  <c16:uniqueId val="{00000018-408B-4144-8F07-68D075269E44}"/>
                </c:ext>
              </c:extLst>
            </c:dLbl>
            <c:dLbl>
              <c:idx val="19"/>
              <c:delete val="1"/>
              <c:extLst>
                <c:ext xmlns:c15="http://schemas.microsoft.com/office/drawing/2012/chart" uri="{CE6537A1-D6FC-4f65-9D91-7224C49458BB}"/>
                <c:ext xmlns:c16="http://schemas.microsoft.com/office/drawing/2014/chart" uri="{C3380CC4-5D6E-409C-BE32-E72D297353CC}">
                  <c16:uniqueId val="{00000017-408B-4144-8F07-68D075269E44}"/>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Electronics!$Q$6:$R$29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Electronics!$T$6:$T$29</c:f>
              <c:numCache>
                <c:formatCode>#,##0</c:formatCode>
                <c:ptCount val="21"/>
                <c:pt idx="6">
                  <c:v>234</c:v>
                </c:pt>
                <c:pt idx="7">
                  <c:v>878</c:v>
                </c:pt>
                <c:pt idx="8">
                  <c:v>1132</c:v>
                </c:pt>
                <c:pt idx="9">
                  <c:v>1361</c:v>
                </c:pt>
                <c:pt idx="10">
                  <c:v>1245</c:v>
                </c:pt>
                <c:pt idx="11">
                  <c:v>1516</c:v>
                </c:pt>
                <c:pt idx="12">
                  <c:v>1627</c:v>
                </c:pt>
                <c:pt idx="13">
                  <c:v>1688</c:v>
                </c:pt>
                <c:pt idx="14">
                  <c:v>1531</c:v>
                </c:pt>
                <c:pt idx="15">
                  <c:v>1180</c:v>
                </c:pt>
                <c:pt idx="16">
                  <c:v>1402</c:v>
                </c:pt>
                <c:pt idx="17">
                  <c:v>1101</c:v>
                </c:pt>
                <c:pt idx="18">
                  <c:v>931</c:v>
                </c:pt>
                <c:pt idx="19">
                  <c:v>1130</c:v>
                </c:pt>
                <c:pt idx="20">
                  <c:v>1002</c:v>
                </c:pt>
              </c:numCache>
            </c:numRef>
          </c:val>
          <c:smooth val="1"/>
          <c:extLst>
            <c:ext xmlns:c16="http://schemas.microsoft.com/office/drawing/2014/chart" uri="{C3380CC4-5D6E-409C-BE32-E72D297353CC}">
              <c16:uniqueId val="{00000001-408B-4144-8F07-68D075269E44}"/>
            </c:ext>
          </c:extLst>
        </c:ser>
        <c:ser>
          <c:idx val="2"/>
          <c:order val="2"/>
          <c:tx>
            <c:strRef>
              <c:f>Electronics!$U$4:$U$5</c:f>
              <c:strCache>
                <c:ptCount val="1"/>
                <c:pt idx="0">
                  <c:v>Toy Robot</c:v>
                </c:pt>
              </c:strCache>
            </c:strRef>
          </c:tx>
          <c:spPr>
            <a:ln w="28575" cap="rnd">
              <a:solidFill>
                <a:schemeClr val="bg1">
                  <a:lumMod val="95000"/>
                </a:schemeClr>
              </a:solidFill>
              <a:round/>
            </a:ln>
            <a:effectLst/>
          </c:spPr>
          <c:marker>
            <c:symbol val="none"/>
          </c:marker>
          <c:dPt>
            <c:idx val="1"/>
            <c:marker>
              <c:symbol val="none"/>
            </c:marker>
            <c:bubble3D val="0"/>
            <c:extLst>
              <c:ext xmlns:c16="http://schemas.microsoft.com/office/drawing/2014/chart" uri="{C3380CC4-5D6E-409C-BE32-E72D297353CC}">
                <c16:uniqueId val="{00000035-408B-4144-8F07-68D075269E44}"/>
              </c:ext>
            </c:extLst>
          </c:dPt>
          <c:dPt>
            <c:idx val="2"/>
            <c:marker>
              <c:symbol val="none"/>
            </c:marker>
            <c:bubble3D val="0"/>
            <c:extLst>
              <c:ext xmlns:c16="http://schemas.microsoft.com/office/drawing/2014/chart" uri="{C3380CC4-5D6E-409C-BE32-E72D297353CC}">
                <c16:uniqueId val="{00000034-408B-4144-8F07-68D075269E44}"/>
              </c:ext>
            </c:extLst>
          </c:dPt>
          <c:dPt>
            <c:idx val="3"/>
            <c:marker>
              <c:symbol val="none"/>
            </c:marker>
            <c:bubble3D val="0"/>
            <c:extLst>
              <c:ext xmlns:c16="http://schemas.microsoft.com/office/drawing/2014/chart" uri="{C3380CC4-5D6E-409C-BE32-E72D297353CC}">
                <c16:uniqueId val="{00000033-408B-4144-8F07-68D075269E44}"/>
              </c:ext>
            </c:extLst>
          </c:dPt>
          <c:dPt>
            <c:idx val="4"/>
            <c:marker>
              <c:symbol val="none"/>
            </c:marker>
            <c:bubble3D val="0"/>
            <c:extLst>
              <c:ext xmlns:c16="http://schemas.microsoft.com/office/drawing/2014/chart" uri="{C3380CC4-5D6E-409C-BE32-E72D297353CC}">
                <c16:uniqueId val="{00000032-408B-4144-8F07-68D075269E44}"/>
              </c:ext>
            </c:extLst>
          </c:dPt>
          <c:dPt>
            <c:idx val="5"/>
            <c:marker>
              <c:symbol val="none"/>
            </c:marker>
            <c:bubble3D val="0"/>
            <c:extLst>
              <c:ext xmlns:c16="http://schemas.microsoft.com/office/drawing/2014/chart" uri="{C3380CC4-5D6E-409C-BE32-E72D297353CC}">
                <c16:uniqueId val="{00000031-408B-4144-8F07-68D075269E44}"/>
              </c:ext>
            </c:extLst>
          </c:dPt>
          <c:dPt>
            <c:idx val="6"/>
            <c:marker>
              <c:symbol val="none"/>
            </c:marker>
            <c:bubble3D val="0"/>
            <c:extLst>
              <c:ext xmlns:c16="http://schemas.microsoft.com/office/drawing/2014/chart" uri="{C3380CC4-5D6E-409C-BE32-E72D297353CC}">
                <c16:uniqueId val="{00000037-408B-4144-8F07-68D075269E44}"/>
              </c:ext>
            </c:extLst>
          </c:dPt>
          <c:dPt>
            <c:idx val="7"/>
            <c:marker>
              <c:symbol val="none"/>
            </c:marker>
            <c:bubble3D val="0"/>
            <c:extLst>
              <c:ext xmlns:c16="http://schemas.microsoft.com/office/drawing/2014/chart" uri="{C3380CC4-5D6E-409C-BE32-E72D297353CC}">
                <c16:uniqueId val="{00000030-408B-4144-8F07-68D075269E44}"/>
              </c:ext>
            </c:extLst>
          </c:dPt>
          <c:dPt>
            <c:idx val="8"/>
            <c:marker>
              <c:symbol val="none"/>
            </c:marker>
            <c:bubble3D val="0"/>
            <c:extLst>
              <c:ext xmlns:c16="http://schemas.microsoft.com/office/drawing/2014/chart" uri="{C3380CC4-5D6E-409C-BE32-E72D297353CC}">
                <c16:uniqueId val="{0000002F-408B-4144-8F07-68D075269E44}"/>
              </c:ext>
            </c:extLst>
          </c:dPt>
          <c:dPt>
            <c:idx val="9"/>
            <c:marker>
              <c:symbol val="none"/>
            </c:marker>
            <c:bubble3D val="0"/>
            <c:extLst>
              <c:ext xmlns:c16="http://schemas.microsoft.com/office/drawing/2014/chart" uri="{C3380CC4-5D6E-409C-BE32-E72D297353CC}">
                <c16:uniqueId val="{0000002E-408B-4144-8F07-68D075269E44}"/>
              </c:ext>
            </c:extLst>
          </c:dPt>
          <c:dPt>
            <c:idx val="10"/>
            <c:marker>
              <c:symbol val="none"/>
            </c:marker>
            <c:bubble3D val="0"/>
            <c:extLst>
              <c:ext xmlns:c16="http://schemas.microsoft.com/office/drawing/2014/chart" uri="{C3380CC4-5D6E-409C-BE32-E72D297353CC}">
                <c16:uniqueId val="{0000002D-408B-4144-8F07-68D075269E44}"/>
              </c:ext>
            </c:extLst>
          </c:dPt>
          <c:dPt>
            <c:idx val="11"/>
            <c:marker>
              <c:symbol val="none"/>
            </c:marker>
            <c:bubble3D val="0"/>
            <c:extLst>
              <c:ext xmlns:c16="http://schemas.microsoft.com/office/drawing/2014/chart" uri="{C3380CC4-5D6E-409C-BE32-E72D297353CC}">
                <c16:uniqueId val="{0000002C-408B-4144-8F07-68D075269E44}"/>
              </c:ext>
            </c:extLst>
          </c:dPt>
          <c:dPt>
            <c:idx val="12"/>
            <c:marker>
              <c:symbol val="none"/>
            </c:marker>
            <c:bubble3D val="0"/>
            <c:extLst>
              <c:ext xmlns:c16="http://schemas.microsoft.com/office/drawing/2014/chart" uri="{C3380CC4-5D6E-409C-BE32-E72D297353CC}">
                <c16:uniqueId val="{0000002B-408B-4144-8F07-68D075269E44}"/>
              </c:ext>
            </c:extLst>
          </c:dPt>
          <c:dPt>
            <c:idx val="13"/>
            <c:marker>
              <c:symbol val="none"/>
            </c:marker>
            <c:bubble3D val="0"/>
            <c:extLst>
              <c:ext xmlns:c16="http://schemas.microsoft.com/office/drawing/2014/chart" uri="{C3380CC4-5D6E-409C-BE32-E72D297353CC}">
                <c16:uniqueId val="{0000002A-408B-4144-8F07-68D075269E44}"/>
              </c:ext>
            </c:extLst>
          </c:dPt>
          <c:dPt>
            <c:idx val="14"/>
            <c:marker>
              <c:symbol val="none"/>
            </c:marker>
            <c:bubble3D val="0"/>
            <c:extLst>
              <c:ext xmlns:c16="http://schemas.microsoft.com/office/drawing/2014/chart" uri="{C3380CC4-5D6E-409C-BE32-E72D297353CC}">
                <c16:uniqueId val="{00000029-408B-4144-8F07-68D075269E44}"/>
              </c:ext>
            </c:extLst>
          </c:dPt>
          <c:dPt>
            <c:idx val="15"/>
            <c:marker>
              <c:symbol val="none"/>
            </c:marker>
            <c:bubble3D val="0"/>
            <c:extLst>
              <c:ext xmlns:c16="http://schemas.microsoft.com/office/drawing/2014/chart" uri="{C3380CC4-5D6E-409C-BE32-E72D297353CC}">
                <c16:uniqueId val="{00000028-408B-4144-8F07-68D075269E44}"/>
              </c:ext>
            </c:extLst>
          </c:dPt>
          <c:dPt>
            <c:idx val="16"/>
            <c:marker>
              <c:symbol val="none"/>
            </c:marker>
            <c:bubble3D val="0"/>
            <c:extLst>
              <c:ext xmlns:c16="http://schemas.microsoft.com/office/drawing/2014/chart" uri="{C3380CC4-5D6E-409C-BE32-E72D297353CC}">
                <c16:uniqueId val="{00000027-408B-4144-8F07-68D075269E44}"/>
              </c:ext>
            </c:extLst>
          </c:dPt>
          <c:dPt>
            <c:idx val="17"/>
            <c:marker>
              <c:symbol val="none"/>
            </c:marker>
            <c:bubble3D val="0"/>
            <c:extLst>
              <c:ext xmlns:c16="http://schemas.microsoft.com/office/drawing/2014/chart" uri="{C3380CC4-5D6E-409C-BE32-E72D297353CC}">
                <c16:uniqueId val="{00000026-408B-4144-8F07-68D075269E44}"/>
              </c:ext>
            </c:extLst>
          </c:dPt>
          <c:dPt>
            <c:idx val="18"/>
            <c:marker>
              <c:symbol val="none"/>
            </c:marker>
            <c:bubble3D val="0"/>
            <c:extLst>
              <c:ext xmlns:c16="http://schemas.microsoft.com/office/drawing/2014/chart" uri="{C3380CC4-5D6E-409C-BE32-E72D297353CC}">
                <c16:uniqueId val="{00000025-408B-4144-8F07-68D075269E44}"/>
              </c:ext>
            </c:extLst>
          </c:dPt>
          <c:dPt>
            <c:idx val="19"/>
            <c:marker>
              <c:symbol val="none"/>
            </c:marker>
            <c:bubble3D val="0"/>
            <c:extLst>
              <c:ext xmlns:c16="http://schemas.microsoft.com/office/drawing/2014/chart" uri="{C3380CC4-5D6E-409C-BE32-E72D297353CC}">
                <c16:uniqueId val="{00000024-408B-4144-8F07-68D075269E44}"/>
              </c:ext>
            </c:extLst>
          </c:dPt>
          <c:dPt>
            <c:idx val="20"/>
            <c:marker>
              <c:symbol val="none"/>
            </c:marker>
            <c:bubble3D val="0"/>
            <c:extLst>
              <c:ext xmlns:c16="http://schemas.microsoft.com/office/drawing/2014/chart" uri="{C3380CC4-5D6E-409C-BE32-E72D297353CC}">
                <c16:uniqueId val="{00000039-408B-4144-8F07-68D075269E44}"/>
              </c:ext>
            </c:extLst>
          </c:dPt>
          <c:dLbls>
            <c:dLbl>
              <c:idx val="1"/>
              <c:delete val="1"/>
              <c:extLst>
                <c:ext xmlns:c15="http://schemas.microsoft.com/office/drawing/2012/chart" uri="{CE6537A1-D6FC-4f65-9D91-7224C49458BB}"/>
                <c:ext xmlns:c16="http://schemas.microsoft.com/office/drawing/2014/chart" uri="{C3380CC4-5D6E-409C-BE32-E72D297353CC}">
                  <c16:uniqueId val="{00000035-408B-4144-8F07-68D075269E44}"/>
                </c:ext>
              </c:extLst>
            </c:dLbl>
            <c:dLbl>
              <c:idx val="2"/>
              <c:delete val="1"/>
              <c:extLst>
                <c:ext xmlns:c15="http://schemas.microsoft.com/office/drawing/2012/chart" uri="{CE6537A1-D6FC-4f65-9D91-7224C49458BB}"/>
                <c:ext xmlns:c16="http://schemas.microsoft.com/office/drawing/2014/chart" uri="{C3380CC4-5D6E-409C-BE32-E72D297353CC}">
                  <c16:uniqueId val="{00000034-408B-4144-8F07-68D075269E44}"/>
                </c:ext>
              </c:extLst>
            </c:dLbl>
            <c:dLbl>
              <c:idx val="3"/>
              <c:delete val="1"/>
              <c:extLst>
                <c:ext xmlns:c15="http://schemas.microsoft.com/office/drawing/2012/chart" uri="{CE6537A1-D6FC-4f65-9D91-7224C49458BB}"/>
                <c:ext xmlns:c16="http://schemas.microsoft.com/office/drawing/2014/chart" uri="{C3380CC4-5D6E-409C-BE32-E72D297353CC}">
                  <c16:uniqueId val="{00000033-408B-4144-8F07-68D075269E44}"/>
                </c:ext>
              </c:extLst>
            </c:dLbl>
            <c:dLbl>
              <c:idx val="4"/>
              <c:delete val="1"/>
              <c:extLst>
                <c:ext xmlns:c15="http://schemas.microsoft.com/office/drawing/2012/chart" uri="{CE6537A1-D6FC-4f65-9D91-7224C49458BB}"/>
                <c:ext xmlns:c16="http://schemas.microsoft.com/office/drawing/2014/chart" uri="{C3380CC4-5D6E-409C-BE32-E72D297353CC}">
                  <c16:uniqueId val="{00000032-408B-4144-8F07-68D075269E44}"/>
                </c:ext>
              </c:extLst>
            </c:dLbl>
            <c:dLbl>
              <c:idx val="5"/>
              <c:delete val="1"/>
              <c:extLst>
                <c:ext xmlns:c15="http://schemas.microsoft.com/office/drawing/2012/chart" uri="{CE6537A1-D6FC-4f65-9D91-7224C49458BB}"/>
                <c:ext xmlns:c16="http://schemas.microsoft.com/office/drawing/2014/chart" uri="{C3380CC4-5D6E-409C-BE32-E72D297353CC}">
                  <c16:uniqueId val="{00000031-408B-4144-8F07-68D075269E44}"/>
                </c:ext>
              </c:extLst>
            </c:dLbl>
            <c:dLbl>
              <c:idx val="6"/>
              <c:delete val="1"/>
              <c:extLst>
                <c:ext xmlns:c15="http://schemas.microsoft.com/office/drawing/2012/chart" uri="{CE6537A1-D6FC-4f65-9D91-7224C49458BB}"/>
                <c:ext xmlns:c16="http://schemas.microsoft.com/office/drawing/2014/chart" uri="{C3380CC4-5D6E-409C-BE32-E72D297353CC}">
                  <c16:uniqueId val="{00000037-408B-4144-8F07-68D075269E44}"/>
                </c:ext>
              </c:extLst>
            </c:dLbl>
            <c:dLbl>
              <c:idx val="7"/>
              <c:delete val="1"/>
              <c:extLst>
                <c:ext xmlns:c15="http://schemas.microsoft.com/office/drawing/2012/chart" uri="{CE6537A1-D6FC-4f65-9D91-7224C49458BB}"/>
                <c:ext xmlns:c16="http://schemas.microsoft.com/office/drawing/2014/chart" uri="{C3380CC4-5D6E-409C-BE32-E72D297353CC}">
                  <c16:uniqueId val="{00000030-408B-4144-8F07-68D075269E44}"/>
                </c:ext>
              </c:extLst>
            </c:dLbl>
            <c:dLbl>
              <c:idx val="8"/>
              <c:delete val="1"/>
              <c:extLst>
                <c:ext xmlns:c15="http://schemas.microsoft.com/office/drawing/2012/chart" uri="{CE6537A1-D6FC-4f65-9D91-7224C49458BB}"/>
                <c:ext xmlns:c16="http://schemas.microsoft.com/office/drawing/2014/chart" uri="{C3380CC4-5D6E-409C-BE32-E72D297353CC}">
                  <c16:uniqueId val="{0000002F-408B-4144-8F07-68D075269E44}"/>
                </c:ext>
              </c:extLst>
            </c:dLbl>
            <c:dLbl>
              <c:idx val="9"/>
              <c:delete val="1"/>
              <c:extLst>
                <c:ext xmlns:c15="http://schemas.microsoft.com/office/drawing/2012/chart" uri="{CE6537A1-D6FC-4f65-9D91-7224C49458BB}"/>
                <c:ext xmlns:c16="http://schemas.microsoft.com/office/drawing/2014/chart" uri="{C3380CC4-5D6E-409C-BE32-E72D297353CC}">
                  <c16:uniqueId val="{0000002E-408B-4144-8F07-68D075269E44}"/>
                </c:ext>
              </c:extLst>
            </c:dLbl>
            <c:dLbl>
              <c:idx val="10"/>
              <c:delete val="1"/>
              <c:extLst>
                <c:ext xmlns:c15="http://schemas.microsoft.com/office/drawing/2012/chart" uri="{CE6537A1-D6FC-4f65-9D91-7224C49458BB}"/>
                <c:ext xmlns:c16="http://schemas.microsoft.com/office/drawing/2014/chart" uri="{C3380CC4-5D6E-409C-BE32-E72D297353CC}">
                  <c16:uniqueId val="{0000002D-408B-4144-8F07-68D075269E44}"/>
                </c:ext>
              </c:extLst>
            </c:dLbl>
            <c:dLbl>
              <c:idx val="11"/>
              <c:delete val="1"/>
              <c:extLst>
                <c:ext xmlns:c15="http://schemas.microsoft.com/office/drawing/2012/chart" uri="{CE6537A1-D6FC-4f65-9D91-7224C49458BB}"/>
                <c:ext xmlns:c16="http://schemas.microsoft.com/office/drawing/2014/chart" uri="{C3380CC4-5D6E-409C-BE32-E72D297353CC}">
                  <c16:uniqueId val="{0000002C-408B-4144-8F07-68D075269E44}"/>
                </c:ext>
              </c:extLst>
            </c:dLbl>
            <c:dLbl>
              <c:idx val="12"/>
              <c:delete val="1"/>
              <c:extLst>
                <c:ext xmlns:c15="http://schemas.microsoft.com/office/drawing/2012/chart" uri="{CE6537A1-D6FC-4f65-9D91-7224C49458BB}"/>
                <c:ext xmlns:c16="http://schemas.microsoft.com/office/drawing/2014/chart" uri="{C3380CC4-5D6E-409C-BE32-E72D297353CC}">
                  <c16:uniqueId val="{0000002B-408B-4144-8F07-68D075269E44}"/>
                </c:ext>
              </c:extLst>
            </c:dLbl>
            <c:dLbl>
              <c:idx val="13"/>
              <c:delete val="1"/>
              <c:extLst>
                <c:ext xmlns:c15="http://schemas.microsoft.com/office/drawing/2012/chart" uri="{CE6537A1-D6FC-4f65-9D91-7224C49458BB}"/>
                <c:ext xmlns:c16="http://schemas.microsoft.com/office/drawing/2014/chart" uri="{C3380CC4-5D6E-409C-BE32-E72D297353CC}">
                  <c16:uniqueId val="{0000002A-408B-4144-8F07-68D075269E44}"/>
                </c:ext>
              </c:extLst>
            </c:dLbl>
            <c:dLbl>
              <c:idx val="14"/>
              <c:delete val="1"/>
              <c:extLst>
                <c:ext xmlns:c15="http://schemas.microsoft.com/office/drawing/2012/chart" uri="{CE6537A1-D6FC-4f65-9D91-7224C49458BB}"/>
                <c:ext xmlns:c16="http://schemas.microsoft.com/office/drawing/2014/chart" uri="{C3380CC4-5D6E-409C-BE32-E72D297353CC}">
                  <c16:uniqueId val="{00000029-408B-4144-8F07-68D075269E44}"/>
                </c:ext>
              </c:extLst>
            </c:dLbl>
            <c:dLbl>
              <c:idx val="15"/>
              <c:delete val="1"/>
              <c:extLst>
                <c:ext xmlns:c15="http://schemas.microsoft.com/office/drawing/2012/chart" uri="{CE6537A1-D6FC-4f65-9D91-7224C49458BB}"/>
                <c:ext xmlns:c16="http://schemas.microsoft.com/office/drawing/2014/chart" uri="{C3380CC4-5D6E-409C-BE32-E72D297353CC}">
                  <c16:uniqueId val="{00000028-408B-4144-8F07-68D075269E44}"/>
                </c:ext>
              </c:extLst>
            </c:dLbl>
            <c:dLbl>
              <c:idx val="16"/>
              <c:delete val="1"/>
              <c:extLst>
                <c:ext xmlns:c15="http://schemas.microsoft.com/office/drawing/2012/chart" uri="{CE6537A1-D6FC-4f65-9D91-7224C49458BB}"/>
                <c:ext xmlns:c16="http://schemas.microsoft.com/office/drawing/2014/chart" uri="{C3380CC4-5D6E-409C-BE32-E72D297353CC}">
                  <c16:uniqueId val="{00000027-408B-4144-8F07-68D075269E44}"/>
                </c:ext>
              </c:extLst>
            </c:dLbl>
            <c:dLbl>
              <c:idx val="17"/>
              <c:delete val="1"/>
              <c:extLst>
                <c:ext xmlns:c15="http://schemas.microsoft.com/office/drawing/2012/chart" uri="{CE6537A1-D6FC-4f65-9D91-7224C49458BB}"/>
                <c:ext xmlns:c16="http://schemas.microsoft.com/office/drawing/2014/chart" uri="{C3380CC4-5D6E-409C-BE32-E72D297353CC}">
                  <c16:uniqueId val="{00000026-408B-4144-8F07-68D075269E44}"/>
                </c:ext>
              </c:extLst>
            </c:dLbl>
            <c:dLbl>
              <c:idx val="18"/>
              <c:delete val="1"/>
              <c:extLst>
                <c:ext xmlns:c15="http://schemas.microsoft.com/office/drawing/2012/chart" uri="{CE6537A1-D6FC-4f65-9D91-7224C49458BB}"/>
                <c:ext xmlns:c16="http://schemas.microsoft.com/office/drawing/2014/chart" uri="{C3380CC4-5D6E-409C-BE32-E72D297353CC}">
                  <c16:uniqueId val="{00000025-408B-4144-8F07-68D075269E44}"/>
                </c:ext>
              </c:extLst>
            </c:dLbl>
            <c:dLbl>
              <c:idx val="19"/>
              <c:delete val="1"/>
              <c:extLst>
                <c:ext xmlns:c15="http://schemas.microsoft.com/office/drawing/2012/chart" uri="{CE6537A1-D6FC-4f65-9D91-7224C49458BB}"/>
                <c:ext xmlns:c16="http://schemas.microsoft.com/office/drawing/2014/chart" uri="{C3380CC4-5D6E-409C-BE32-E72D297353CC}">
                  <c16:uniqueId val="{00000024-408B-4144-8F07-68D075269E44}"/>
                </c:ext>
              </c:extLst>
            </c:dLbl>
            <c:dLbl>
              <c:idx val="20"/>
              <c:layout>
                <c:manualLayout>
                  <c:x val="-6.6300025523850434E-3"/>
                  <c:y val="-1.645305162575569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9-408B-4144-8F07-68D075269E44}"/>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Electronics!$Q$6:$R$29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Electronics!$U$6:$U$29</c:f>
              <c:numCache>
                <c:formatCode>#,##0</c:formatCode>
                <c:ptCount val="21"/>
                <c:pt idx="0">
                  <c:v>828</c:v>
                </c:pt>
                <c:pt idx="1">
                  <c:v>732</c:v>
                </c:pt>
                <c:pt idx="2">
                  <c:v>624</c:v>
                </c:pt>
                <c:pt idx="3">
                  <c:v>757</c:v>
                </c:pt>
                <c:pt idx="4">
                  <c:v>522</c:v>
                </c:pt>
                <c:pt idx="5">
                  <c:v>711</c:v>
                </c:pt>
                <c:pt idx="6">
                  <c:v>466</c:v>
                </c:pt>
                <c:pt idx="7">
                  <c:v>348</c:v>
                </c:pt>
                <c:pt idx="8">
                  <c:v>358</c:v>
                </c:pt>
                <c:pt idx="9">
                  <c:v>561</c:v>
                </c:pt>
                <c:pt idx="10">
                  <c:v>388</c:v>
                </c:pt>
                <c:pt idx="11">
                  <c:v>608</c:v>
                </c:pt>
                <c:pt idx="12">
                  <c:v>526</c:v>
                </c:pt>
                <c:pt idx="13">
                  <c:v>542</c:v>
                </c:pt>
                <c:pt idx="14">
                  <c:v>543</c:v>
                </c:pt>
                <c:pt idx="15">
                  <c:v>535</c:v>
                </c:pt>
                <c:pt idx="16">
                  <c:v>484</c:v>
                </c:pt>
                <c:pt idx="17">
                  <c:v>596</c:v>
                </c:pt>
                <c:pt idx="18">
                  <c:v>617</c:v>
                </c:pt>
                <c:pt idx="19">
                  <c:v>517</c:v>
                </c:pt>
                <c:pt idx="20">
                  <c:v>486</c:v>
                </c:pt>
              </c:numCache>
            </c:numRef>
          </c:val>
          <c:smooth val="1"/>
          <c:extLst>
            <c:ext xmlns:c16="http://schemas.microsoft.com/office/drawing/2014/chart" uri="{C3380CC4-5D6E-409C-BE32-E72D297353CC}">
              <c16:uniqueId val="{00000002-408B-4144-8F07-68D075269E44}"/>
            </c:ext>
          </c:extLst>
        </c:ser>
        <c:dLbls>
          <c:showLegendKey val="0"/>
          <c:showVal val="0"/>
          <c:showCatName val="0"/>
          <c:showSerName val="0"/>
          <c:showPercent val="0"/>
          <c:showBubbleSize val="0"/>
        </c:dLbls>
        <c:smooth val="0"/>
        <c:axId val="508656111"/>
        <c:axId val="1872249487"/>
      </c:lineChart>
      <c:catAx>
        <c:axId val="508656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249487"/>
        <c:crosses val="autoZero"/>
        <c:auto val="1"/>
        <c:lblAlgn val="ctr"/>
        <c:lblOffset val="100"/>
        <c:noMultiLvlLbl val="0"/>
      </c:catAx>
      <c:valAx>
        <c:axId val="1872249487"/>
        <c:scaling>
          <c:orientation val="minMax"/>
        </c:scaling>
        <c:delete val="0"/>
        <c:axPos val="l"/>
        <c:numFmt formatCode=";;;"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6561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 Sales Analysis.xlsx]Electronics!PivotTable1</c:name>
    <c:fmtId val="21"/>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5.5232380962629939E-2"/>
          <c:y val="2.9034689075266976E-2"/>
          <c:w val="0.88637215879769338"/>
          <c:h val="0.86565771988113449"/>
        </c:manualLayout>
      </c:layout>
      <c:lineChart>
        <c:grouping val="standard"/>
        <c:varyColors val="0"/>
        <c:ser>
          <c:idx val="0"/>
          <c:order val="0"/>
          <c:tx>
            <c:strRef>
              <c:f>Electronics!$AE$4:$AE$5</c:f>
              <c:strCache>
                <c:ptCount val="1"/>
                <c:pt idx="0">
                  <c:v>Colorbuds</c:v>
                </c:pt>
              </c:strCache>
            </c:strRef>
          </c:tx>
          <c:spPr>
            <a:ln w="28575" cap="rnd">
              <a:solidFill>
                <a:schemeClr val="accent1"/>
              </a:solidFill>
              <a:round/>
            </a:ln>
            <a:effectLst/>
          </c:spPr>
          <c:marker>
            <c:symbol val="none"/>
          </c:marker>
          <c:cat>
            <c:multiLvlStrRef>
              <c:f>Electronics!$AC$6:$AD$29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Electronics!$AE$6:$AE$29</c:f>
              <c:numCache>
                <c:formatCode>\$#,##0;\(\$#,##0\);\$#,##0</c:formatCode>
                <c:ptCount val="21"/>
                <c:pt idx="0">
                  <c:v>64879.999999994761</c:v>
                </c:pt>
                <c:pt idx="1">
                  <c:v>61015.999999994572</c:v>
                </c:pt>
                <c:pt idx="2">
                  <c:v>62743.999999994332</c:v>
                </c:pt>
                <c:pt idx="3">
                  <c:v>58135.999999995867</c:v>
                </c:pt>
                <c:pt idx="4">
                  <c:v>55791.999999994987</c:v>
                </c:pt>
                <c:pt idx="5">
                  <c:v>52047.999999996027</c:v>
                </c:pt>
                <c:pt idx="6">
                  <c:v>52087.999999996275</c:v>
                </c:pt>
                <c:pt idx="7">
                  <c:v>50943.999999996275</c:v>
                </c:pt>
                <c:pt idx="8">
                  <c:v>39448.000000001623</c:v>
                </c:pt>
                <c:pt idx="9">
                  <c:v>37704.000000002328</c:v>
                </c:pt>
                <c:pt idx="10">
                  <c:v>34272.000000002387</c:v>
                </c:pt>
                <c:pt idx="11">
                  <c:v>32624.000000002481</c:v>
                </c:pt>
                <c:pt idx="12">
                  <c:v>29328.000000002728</c:v>
                </c:pt>
                <c:pt idx="13">
                  <c:v>26408.000000002652</c:v>
                </c:pt>
                <c:pt idx="14">
                  <c:v>29280.000000002485</c:v>
                </c:pt>
                <c:pt idx="15">
                  <c:v>26952.000000002474</c:v>
                </c:pt>
                <c:pt idx="16">
                  <c:v>22360.000000002176</c:v>
                </c:pt>
                <c:pt idx="17">
                  <c:v>24552.000000002434</c:v>
                </c:pt>
                <c:pt idx="18">
                  <c:v>28296.000000002728</c:v>
                </c:pt>
                <c:pt idx="19">
                  <c:v>25320.000000002208</c:v>
                </c:pt>
                <c:pt idx="20">
                  <c:v>20752.000000001972</c:v>
                </c:pt>
              </c:numCache>
            </c:numRef>
          </c:val>
          <c:smooth val="0"/>
          <c:extLst>
            <c:ext xmlns:c16="http://schemas.microsoft.com/office/drawing/2014/chart" uri="{C3380CC4-5D6E-409C-BE32-E72D297353CC}">
              <c16:uniqueId val="{00000000-C897-430E-A47C-C8A08B22FA12}"/>
            </c:ext>
          </c:extLst>
        </c:ser>
        <c:ser>
          <c:idx val="1"/>
          <c:order val="1"/>
          <c:tx>
            <c:strRef>
              <c:f>Electronics!$AF$4:$AF$5</c:f>
              <c:strCache>
                <c:ptCount val="1"/>
                <c:pt idx="0">
                  <c:v>Gamer Headphones</c:v>
                </c:pt>
              </c:strCache>
            </c:strRef>
          </c:tx>
          <c:spPr>
            <a:ln w="28575" cap="rnd">
              <a:solidFill>
                <a:schemeClr val="accent2"/>
              </a:solidFill>
              <a:round/>
            </a:ln>
            <a:effectLst/>
          </c:spPr>
          <c:marker>
            <c:symbol val="none"/>
          </c:marker>
          <c:cat>
            <c:multiLvlStrRef>
              <c:f>Electronics!$AC$6:$AD$29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Electronics!$AF$6:$AF$29</c:f>
              <c:numCache>
                <c:formatCode>\$#,##0;\(\$#,##0\);\$#,##0</c:formatCode>
                <c:ptCount val="21"/>
                <c:pt idx="6">
                  <c:v>1403.9999999999914</c:v>
                </c:pt>
                <c:pt idx="7">
                  <c:v>5267.9999999999909</c:v>
                </c:pt>
                <c:pt idx="8">
                  <c:v>6792.0000000001892</c:v>
                </c:pt>
                <c:pt idx="9">
                  <c:v>8166.0000000003711</c:v>
                </c:pt>
                <c:pt idx="10">
                  <c:v>7470.000000000342</c:v>
                </c:pt>
                <c:pt idx="11">
                  <c:v>9096.0000000005311</c:v>
                </c:pt>
                <c:pt idx="12">
                  <c:v>9762.0000000005602</c:v>
                </c:pt>
                <c:pt idx="13">
                  <c:v>10128.00000000076</c:v>
                </c:pt>
                <c:pt idx="14">
                  <c:v>9186.0000000005602</c:v>
                </c:pt>
                <c:pt idx="15">
                  <c:v>7080.0000000003893</c:v>
                </c:pt>
                <c:pt idx="16">
                  <c:v>8412.0000000005275</c:v>
                </c:pt>
                <c:pt idx="17">
                  <c:v>6606.0000000003674</c:v>
                </c:pt>
                <c:pt idx="18">
                  <c:v>5586.0000000001055</c:v>
                </c:pt>
                <c:pt idx="19">
                  <c:v>6780.0000000004038</c:v>
                </c:pt>
                <c:pt idx="20">
                  <c:v>6012.0000000001182</c:v>
                </c:pt>
              </c:numCache>
            </c:numRef>
          </c:val>
          <c:smooth val="0"/>
          <c:extLst>
            <c:ext xmlns:c16="http://schemas.microsoft.com/office/drawing/2014/chart" uri="{C3380CC4-5D6E-409C-BE32-E72D297353CC}">
              <c16:uniqueId val="{00000001-C897-430E-A47C-C8A08B22FA12}"/>
            </c:ext>
          </c:extLst>
        </c:ser>
        <c:ser>
          <c:idx val="2"/>
          <c:order val="2"/>
          <c:tx>
            <c:strRef>
              <c:f>Electronics!$AG$4:$AG$5</c:f>
              <c:strCache>
                <c:ptCount val="1"/>
                <c:pt idx="0">
                  <c:v>Toy Robot</c:v>
                </c:pt>
              </c:strCache>
            </c:strRef>
          </c:tx>
          <c:spPr>
            <a:ln w="28575" cap="rnd">
              <a:solidFill>
                <a:schemeClr val="accent3"/>
              </a:solidFill>
              <a:round/>
            </a:ln>
            <a:effectLst/>
          </c:spPr>
          <c:marker>
            <c:symbol val="none"/>
          </c:marker>
          <c:cat>
            <c:multiLvlStrRef>
              <c:f>Electronics!$AC$6:$AD$29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Electronics!$AG$6:$AG$29</c:f>
              <c:numCache>
                <c:formatCode>\$#,##0;\(\$#,##0\);\$#,##0</c:formatCode>
                <c:ptCount val="21"/>
                <c:pt idx="0">
                  <c:v>4140.0000000002001</c:v>
                </c:pt>
                <c:pt idx="1">
                  <c:v>3660.0000000000218</c:v>
                </c:pt>
                <c:pt idx="2">
                  <c:v>3119.9999999999964</c:v>
                </c:pt>
                <c:pt idx="3">
                  <c:v>3785.0000000000455</c:v>
                </c:pt>
                <c:pt idx="4">
                  <c:v>2609.9999999999964</c:v>
                </c:pt>
                <c:pt idx="5">
                  <c:v>3555.0000000000528</c:v>
                </c:pt>
                <c:pt idx="6">
                  <c:v>2329.9999999999964</c:v>
                </c:pt>
                <c:pt idx="7">
                  <c:v>1739.9999999999918</c:v>
                </c:pt>
                <c:pt idx="8">
                  <c:v>1789.9999999999936</c:v>
                </c:pt>
                <c:pt idx="9">
                  <c:v>2804.9999999999964</c:v>
                </c:pt>
                <c:pt idx="10">
                  <c:v>1939.9999999999845</c:v>
                </c:pt>
                <c:pt idx="11">
                  <c:v>3039.9999999999964</c:v>
                </c:pt>
                <c:pt idx="12">
                  <c:v>2629.9999999999964</c:v>
                </c:pt>
                <c:pt idx="13">
                  <c:v>2709.9999999999818</c:v>
                </c:pt>
                <c:pt idx="14">
                  <c:v>2714.9999999999964</c:v>
                </c:pt>
                <c:pt idx="15">
                  <c:v>2674.9999999999964</c:v>
                </c:pt>
                <c:pt idx="16">
                  <c:v>2419.9999999999964</c:v>
                </c:pt>
                <c:pt idx="17">
                  <c:v>2979.9999999999964</c:v>
                </c:pt>
                <c:pt idx="18">
                  <c:v>3084.9999999999964</c:v>
                </c:pt>
                <c:pt idx="19">
                  <c:v>2584.9999999999964</c:v>
                </c:pt>
                <c:pt idx="20">
                  <c:v>2429.9999999999964</c:v>
                </c:pt>
              </c:numCache>
            </c:numRef>
          </c:val>
          <c:smooth val="0"/>
          <c:extLst>
            <c:ext xmlns:c16="http://schemas.microsoft.com/office/drawing/2014/chart" uri="{C3380CC4-5D6E-409C-BE32-E72D297353CC}">
              <c16:uniqueId val="{00000002-C897-430E-A47C-C8A08B22FA12}"/>
            </c:ext>
          </c:extLst>
        </c:ser>
        <c:dLbls>
          <c:showLegendKey val="0"/>
          <c:showVal val="0"/>
          <c:showCatName val="0"/>
          <c:showSerName val="0"/>
          <c:showPercent val="0"/>
          <c:showBubbleSize val="0"/>
        </c:dLbls>
        <c:smooth val="0"/>
        <c:axId val="2060769648"/>
        <c:axId val="719154560"/>
      </c:lineChart>
      <c:catAx>
        <c:axId val="206076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154560"/>
        <c:crosses val="autoZero"/>
        <c:auto val="1"/>
        <c:lblAlgn val="ctr"/>
        <c:lblOffset val="100"/>
        <c:noMultiLvlLbl val="0"/>
      </c:catAx>
      <c:valAx>
        <c:axId val="71915456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76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 Sales Analysis.xlsx]Arts!PivotTable17</c:name>
    <c:fmtId val="2"/>
  </c:pivotSource>
  <c:chart>
    <c:autoTitleDeleted val="0"/>
    <c:pivotFmts>
      <c:pivotFmt>
        <c:idx val="0"/>
        <c:spPr>
          <a:solidFill>
            <a:schemeClr val="bg1">
              <a:lumMod val="95000"/>
            </a:schemeClr>
          </a:solidFill>
          <a:ln>
            <a:noFill/>
          </a:ln>
          <a:effectLst/>
        </c:spPr>
        <c:marker>
          <c:symbol val="none"/>
        </c:marker>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9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75000"/>
            </a:schemeClr>
          </a:solidFill>
          <a:ln>
            <a:noFill/>
          </a:ln>
          <a:effectLst/>
        </c:spPr>
      </c:pivotFmt>
      <c:pivotFmt>
        <c:idx val="8"/>
        <c:spPr>
          <a:solidFill>
            <a:schemeClr val="bg1">
              <a:lumMod val="75000"/>
            </a:schemeClr>
          </a:solidFill>
          <a:ln>
            <a:noFill/>
          </a:ln>
          <a:effectLst/>
        </c:spPr>
      </c:pivotFmt>
      <c:pivotFmt>
        <c:idx val="9"/>
        <c:spPr>
          <a:solidFill>
            <a:schemeClr val="bg1">
              <a:lumMod val="95000"/>
            </a:schemeClr>
          </a:solidFill>
          <a:ln>
            <a:noFill/>
          </a:ln>
          <a:effectLst/>
        </c:spPr>
      </c:pivotFmt>
      <c:pivotFmt>
        <c:idx val="10"/>
        <c:spPr>
          <a:solidFill>
            <a:schemeClr val="bg1">
              <a:lumMod val="95000"/>
            </a:schemeClr>
          </a:solidFill>
          <a:ln>
            <a:noFill/>
          </a:ln>
          <a:effectLst/>
        </c:spPr>
      </c:pivotFmt>
      <c:pivotFmt>
        <c:idx val="11"/>
        <c:spPr>
          <a:solidFill>
            <a:schemeClr val="bg1">
              <a:lumMod val="95000"/>
            </a:schemeClr>
          </a:solidFill>
          <a:ln>
            <a:noFill/>
          </a:ln>
          <a:effectLst/>
        </c:spPr>
      </c:pivotFmt>
    </c:pivotFmts>
    <c:plotArea>
      <c:layout/>
      <c:barChart>
        <c:barDir val="col"/>
        <c:grouping val="clustered"/>
        <c:varyColors val="0"/>
        <c:ser>
          <c:idx val="0"/>
          <c:order val="0"/>
          <c:tx>
            <c:strRef>
              <c:f>Arts!$C$77:$C$78</c:f>
              <c:strCache>
                <c:ptCount val="1"/>
                <c:pt idx="0">
                  <c:v>2017</c:v>
                </c:pt>
              </c:strCache>
            </c:strRef>
          </c:tx>
          <c:spPr>
            <a:solidFill>
              <a:schemeClr val="bg1">
                <a:lumMod val="95000"/>
              </a:schemeClr>
            </a:solidFill>
            <a:ln>
              <a:noFill/>
            </a:ln>
            <a:effectLst/>
          </c:spPr>
          <c:invertIfNegative val="0"/>
          <c:dPt>
            <c:idx val="0"/>
            <c:invertIfNegative val="0"/>
            <c:bubble3D val="0"/>
            <c:spPr>
              <a:solidFill>
                <a:schemeClr val="bg1">
                  <a:lumMod val="75000"/>
                </a:schemeClr>
              </a:solidFill>
              <a:ln>
                <a:noFill/>
              </a:ln>
              <a:effectLst/>
            </c:spPr>
            <c:extLst>
              <c:ext xmlns:c16="http://schemas.microsoft.com/office/drawing/2014/chart" uri="{C3380CC4-5D6E-409C-BE32-E72D297353CC}">
                <c16:uniqueId val="{00000006-6593-4D3E-969F-8ACEB533FA62}"/>
              </c:ext>
            </c:extLst>
          </c:dPt>
          <c:dPt>
            <c:idx val="1"/>
            <c:invertIfNegative val="0"/>
            <c:bubble3D val="0"/>
            <c:spPr>
              <a:solidFill>
                <a:schemeClr val="bg1">
                  <a:lumMod val="75000"/>
                </a:schemeClr>
              </a:solidFill>
              <a:ln>
                <a:noFill/>
              </a:ln>
              <a:effectLst/>
            </c:spPr>
            <c:extLst>
              <c:ext xmlns:c16="http://schemas.microsoft.com/office/drawing/2014/chart" uri="{C3380CC4-5D6E-409C-BE32-E72D297353CC}">
                <c16:uniqueId val="{00000005-6593-4D3E-969F-8ACEB533FA62}"/>
              </c:ext>
            </c:extLst>
          </c:dPt>
          <c:dPt>
            <c:idx val="4"/>
            <c:invertIfNegative val="0"/>
            <c:bubble3D val="0"/>
            <c:extLst>
              <c:ext xmlns:c16="http://schemas.microsoft.com/office/drawing/2014/chart" uri="{C3380CC4-5D6E-409C-BE32-E72D297353CC}">
                <c16:uniqueId val="{00000007-6593-4D3E-969F-8ACEB533FA62}"/>
              </c:ext>
            </c:extLst>
          </c:dPt>
          <c:dPt>
            <c:idx val="5"/>
            <c:invertIfNegative val="0"/>
            <c:bubble3D val="0"/>
            <c:extLst>
              <c:ext xmlns:c16="http://schemas.microsoft.com/office/drawing/2014/chart" uri="{C3380CC4-5D6E-409C-BE32-E72D297353CC}">
                <c16:uniqueId val="{00000008-6593-4D3E-969F-8ACEB533FA62}"/>
              </c:ext>
            </c:extLst>
          </c:dPt>
          <c:dPt>
            <c:idx val="7"/>
            <c:invertIfNegative val="0"/>
            <c:bubble3D val="0"/>
            <c:extLst>
              <c:ext xmlns:c16="http://schemas.microsoft.com/office/drawing/2014/chart" uri="{C3380CC4-5D6E-409C-BE32-E72D297353CC}">
                <c16:uniqueId val="{00000009-6593-4D3E-969F-8ACEB533FA62}"/>
              </c:ext>
            </c:extLst>
          </c:dPt>
          <c:cat>
            <c:strRef>
              <c:f>Arts!$B$79:$B$87</c:f>
              <c:strCache>
                <c:ptCount val="8"/>
                <c:pt idx="0">
                  <c:v>Barrel O' Slime</c:v>
                </c:pt>
                <c:pt idx="1">
                  <c:v>PlayDoh Can</c:v>
                </c:pt>
                <c:pt idx="2">
                  <c:v>Magic Sand</c:v>
                </c:pt>
                <c:pt idx="3">
                  <c:v>Etch A Sketch</c:v>
                </c:pt>
                <c:pt idx="4">
                  <c:v>Kids Makeup Kit</c:v>
                </c:pt>
                <c:pt idx="5">
                  <c:v>PlayDoh Toolkit</c:v>
                </c:pt>
                <c:pt idx="6">
                  <c:v>Playfoam</c:v>
                </c:pt>
                <c:pt idx="7">
                  <c:v>PlayDoh Playset</c:v>
                </c:pt>
              </c:strCache>
            </c:strRef>
          </c:cat>
          <c:val>
            <c:numRef>
              <c:f>Arts!$C$79:$C$87</c:f>
              <c:numCache>
                <c:formatCode>#,##0</c:formatCode>
                <c:ptCount val="8"/>
                <c:pt idx="0">
                  <c:v>5331</c:v>
                </c:pt>
                <c:pt idx="1">
                  <c:v>32746</c:v>
                </c:pt>
                <c:pt idx="2">
                  <c:v>218</c:v>
                </c:pt>
                <c:pt idx="4">
                  <c:v>12857</c:v>
                </c:pt>
                <c:pt idx="5">
                  <c:v>13070</c:v>
                </c:pt>
                <c:pt idx="7">
                  <c:v>2651</c:v>
                </c:pt>
              </c:numCache>
            </c:numRef>
          </c:val>
          <c:extLst>
            <c:ext xmlns:c16="http://schemas.microsoft.com/office/drawing/2014/chart" uri="{C3380CC4-5D6E-409C-BE32-E72D297353CC}">
              <c16:uniqueId val="{00000000-6F33-42E2-A12A-834A68D09B07}"/>
            </c:ext>
          </c:extLst>
        </c:ser>
        <c:ser>
          <c:idx val="1"/>
          <c:order val="1"/>
          <c:tx>
            <c:strRef>
              <c:f>Arts!$D$77:$D$78</c:f>
              <c:strCache>
                <c:ptCount val="1"/>
                <c:pt idx="0">
                  <c:v>2018</c:v>
                </c:pt>
              </c:strCache>
            </c:strRef>
          </c:tx>
          <c:spPr>
            <a:solidFill>
              <a:schemeClr val="accent1">
                <a:lumMod val="75000"/>
              </a:schemeClr>
            </a:solidFill>
            <a:ln>
              <a:noFill/>
            </a:ln>
            <a:effectLst/>
          </c:spPr>
          <c:invertIfNegative val="0"/>
          <c:dPt>
            <c:idx val="3"/>
            <c:invertIfNegative val="0"/>
            <c:bubble3D val="0"/>
            <c:spPr>
              <a:solidFill>
                <a:schemeClr val="bg1">
                  <a:lumMod val="95000"/>
                </a:schemeClr>
              </a:solidFill>
              <a:ln>
                <a:noFill/>
              </a:ln>
              <a:effectLst/>
            </c:spPr>
            <c:extLst>
              <c:ext xmlns:c16="http://schemas.microsoft.com/office/drawing/2014/chart" uri="{C3380CC4-5D6E-409C-BE32-E72D297353CC}">
                <c16:uniqueId val="{00000000-6593-4D3E-969F-8ACEB533FA62}"/>
              </c:ext>
            </c:extLst>
          </c:dPt>
          <c:dPt>
            <c:idx val="4"/>
            <c:invertIfNegative val="0"/>
            <c:bubble3D val="0"/>
            <c:spPr>
              <a:solidFill>
                <a:schemeClr val="bg1">
                  <a:lumMod val="95000"/>
                </a:schemeClr>
              </a:solidFill>
              <a:ln>
                <a:noFill/>
              </a:ln>
              <a:effectLst/>
            </c:spPr>
            <c:extLst>
              <c:ext xmlns:c16="http://schemas.microsoft.com/office/drawing/2014/chart" uri="{C3380CC4-5D6E-409C-BE32-E72D297353CC}">
                <c16:uniqueId val="{00000001-6593-4D3E-969F-8ACEB533FA62}"/>
              </c:ext>
            </c:extLst>
          </c:dPt>
          <c:dPt>
            <c:idx val="5"/>
            <c:invertIfNegative val="0"/>
            <c:bubble3D val="0"/>
            <c:spPr>
              <a:solidFill>
                <a:schemeClr val="bg1">
                  <a:lumMod val="95000"/>
                </a:schemeClr>
              </a:solidFill>
              <a:ln>
                <a:noFill/>
              </a:ln>
              <a:effectLst/>
            </c:spPr>
            <c:extLst>
              <c:ext xmlns:c16="http://schemas.microsoft.com/office/drawing/2014/chart" uri="{C3380CC4-5D6E-409C-BE32-E72D297353CC}">
                <c16:uniqueId val="{00000002-6593-4D3E-969F-8ACEB533FA62}"/>
              </c:ext>
            </c:extLst>
          </c:dPt>
          <c:dPt>
            <c:idx val="6"/>
            <c:invertIfNegative val="0"/>
            <c:bubble3D val="0"/>
            <c:spPr>
              <a:solidFill>
                <a:schemeClr val="bg1">
                  <a:lumMod val="95000"/>
                </a:schemeClr>
              </a:solidFill>
              <a:ln>
                <a:noFill/>
              </a:ln>
              <a:effectLst/>
            </c:spPr>
            <c:extLst>
              <c:ext xmlns:c16="http://schemas.microsoft.com/office/drawing/2014/chart" uri="{C3380CC4-5D6E-409C-BE32-E72D297353CC}">
                <c16:uniqueId val="{00000003-6593-4D3E-969F-8ACEB533FA62}"/>
              </c:ext>
            </c:extLst>
          </c:dPt>
          <c:dPt>
            <c:idx val="7"/>
            <c:invertIfNegative val="0"/>
            <c:bubble3D val="0"/>
            <c:spPr>
              <a:solidFill>
                <a:schemeClr val="bg1">
                  <a:lumMod val="95000"/>
                </a:schemeClr>
              </a:solidFill>
              <a:ln>
                <a:noFill/>
              </a:ln>
              <a:effectLst/>
            </c:spPr>
            <c:extLst>
              <c:ext xmlns:c16="http://schemas.microsoft.com/office/drawing/2014/chart" uri="{C3380CC4-5D6E-409C-BE32-E72D297353CC}">
                <c16:uniqueId val="{00000004-6593-4D3E-969F-8ACEB533FA62}"/>
              </c:ext>
            </c:extLst>
          </c:dPt>
          <c:dLbls>
            <c:dLbl>
              <c:idx val="3"/>
              <c:delete val="1"/>
              <c:extLst>
                <c:ext xmlns:c15="http://schemas.microsoft.com/office/drawing/2012/chart" uri="{CE6537A1-D6FC-4f65-9D91-7224C49458BB}"/>
                <c:ext xmlns:c16="http://schemas.microsoft.com/office/drawing/2014/chart" uri="{C3380CC4-5D6E-409C-BE32-E72D297353CC}">
                  <c16:uniqueId val="{00000000-6593-4D3E-969F-8ACEB533FA62}"/>
                </c:ext>
              </c:extLst>
            </c:dLbl>
            <c:dLbl>
              <c:idx val="4"/>
              <c:delete val="1"/>
              <c:extLst>
                <c:ext xmlns:c15="http://schemas.microsoft.com/office/drawing/2012/chart" uri="{CE6537A1-D6FC-4f65-9D91-7224C49458BB}"/>
                <c:ext xmlns:c16="http://schemas.microsoft.com/office/drawing/2014/chart" uri="{C3380CC4-5D6E-409C-BE32-E72D297353CC}">
                  <c16:uniqueId val="{00000001-6593-4D3E-969F-8ACEB533FA62}"/>
                </c:ext>
              </c:extLst>
            </c:dLbl>
            <c:dLbl>
              <c:idx val="5"/>
              <c:delete val="1"/>
              <c:extLst>
                <c:ext xmlns:c15="http://schemas.microsoft.com/office/drawing/2012/chart" uri="{CE6537A1-D6FC-4f65-9D91-7224C49458BB}"/>
                <c:ext xmlns:c16="http://schemas.microsoft.com/office/drawing/2014/chart" uri="{C3380CC4-5D6E-409C-BE32-E72D297353CC}">
                  <c16:uniqueId val="{00000002-6593-4D3E-969F-8ACEB533FA62}"/>
                </c:ext>
              </c:extLst>
            </c:dLbl>
            <c:dLbl>
              <c:idx val="6"/>
              <c:delete val="1"/>
              <c:extLst>
                <c:ext xmlns:c15="http://schemas.microsoft.com/office/drawing/2012/chart" uri="{CE6537A1-D6FC-4f65-9D91-7224C49458BB}"/>
                <c:ext xmlns:c16="http://schemas.microsoft.com/office/drawing/2014/chart" uri="{C3380CC4-5D6E-409C-BE32-E72D297353CC}">
                  <c16:uniqueId val="{00000003-6593-4D3E-969F-8ACEB533FA62}"/>
                </c:ext>
              </c:extLst>
            </c:dLbl>
            <c:dLbl>
              <c:idx val="7"/>
              <c:delete val="1"/>
              <c:extLst>
                <c:ext xmlns:c15="http://schemas.microsoft.com/office/drawing/2012/chart" uri="{CE6537A1-D6FC-4f65-9D91-7224C49458BB}"/>
                <c:ext xmlns:c16="http://schemas.microsoft.com/office/drawing/2014/chart" uri="{C3380CC4-5D6E-409C-BE32-E72D297353CC}">
                  <c16:uniqueId val="{00000004-6593-4D3E-969F-8ACEB533FA6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Arts!$B$79:$B$87</c:f>
              <c:strCache>
                <c:ptCount val="8"/>
                <c:pt idx="0">
                  <c:v>Barrel O' Slime</c:v>
                </c:pt>
                <c:pt idx="1">
                  <c:v>PlayDoh Can</c:v>
                </c:pt>
                <c:pt idx="2">
                  <c:v>Magic Sand</c:v>
                </c:pt>
                <c:pt idx="3">
                  <c:v>Etch A Sketch</c:v>
                </c:pt>
                <c:pt idx="4">
                  <c:v>Kids Makeup Kit</c:v>
                </c:pt>
                <c:pt idx="5">
                  <c:v>PlayDoh Toolkit</c:v>
                </c:pt>
                <c:pt idx="6">
                  <c:v>Playfoam</c:v>
                </c:pt>
                <c:pt idx="7">
                  <c:v>PlayDoh Playset</c:v>
                </c:pt>
              </c:strCache>
            </c:strRef>
          </c:cat>
          <c:val>
            <c:numRef>
              <c:f>Arts!$D$79:$D$87</c:f>
              <c:numCache>
                <c:formatCode>#,##0</c:formatCode>
                <c:ptCount val="8"/>
                <c:pt idx="0">
                  <c:v>61232</c:v>
                </c:pt>
                <c:pt idx="1">
                  <c:v>54943</c:v>
                </c:pt>
                <c:pt idx="2">
                  <c:v>54337</c:v>
                </c:pt>
                <c:pt idx="3">
                  <c:v>9627</c:v>
                </c:pt>
                <c:pt idx="4">
                  <c:v>8437</c:v>
                </c:pt>
                <c:pt idx="5">
                  <c:v>7662</c:v>
                </c:pt>
                <c:pt idx="6">
                  <c:v>4158</c:v>
                </c:pt>
                <c:pt idx="7">
                  <c:v>2666</c:v>
                </c:pt>
              </c:numCache>
            </c:numRef>
          </c:val>
          <c:extLst>
            <c:ext xmlns:c16="http://schemas.microsoft.com/office/drawing/2014/chart" uri="{C3380CC4-5D6E-409C-BE32-E72D297353CC}">
              <c16:uniqueId val="{00000001-6F33-42E2-A12A-834A68D09B07}"/>
            </c:ext>
          </c:extLst>
        </c:ser>
        <c:dLbls>
          <c:showLegendKey val="0"/>
          <c:showVal val="0"/>
          <c:showCatName val="0"/>
          <c:showSerName val="0"/>
          <c:showPercent val="0"/>
          <c:showBubbleSize val="0"/>
        </c:dLbls>
        <c:gapWidth val="60"/>
        <c:overlap val="-27"/>
        <c:axId val="1208459567"/>
        <c:axId val="2091030831"/>
      </c:barChart>
      <c:catAx>
        <c:axId val="120845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030831"/>
        <c:crosses val="autoZero"/>
        <c:auto val="1"/>
        <c:lblAlgn val="ctr"/>
        <c:lblOffset val="100"/>
        <c:noMultiLvlLbl val="0"/>
      </c:catAx>
      <c:valAx>
        <c:axId val="209103083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459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 Sales Analysis.xlsx]Arts!PivotTable14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Art &amp; Crafts Products</a:t>
            </a:r>
            <a:r>
              <a:rPr lang="en-US" baseline="0"/>
              <a:t> Sales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5080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50800"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50800"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50800"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50800"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50800"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50800"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50800"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50800"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50800"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50800"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50800"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50800"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50800"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50800" cap="rnd">
            <a:solidFill>
              <a:schemeClr val="accent1"/>
            </a:solidFill>
            <a:round/>
          </a:ln>
          <a:effectLst/>
        </c:spPr>
        <c:marker>
          <c:symbol val="none"/>
        </c:marker>
        <c:dLbl>
          <c:idx val="0"/>
          <c:layout>
            <c:manualLayout>
              <c:x val="-3.2372051410006167E-2"/>
              <c:y val="-3.36458884493159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w="50800" cap="rnd">
            <a:solidFill>
              <a:schemeClr val="bg1">
                <a:lumMod val="50000"/>
              </a:schemeClr>
            </a:solidFill>
            <a:round/>
          </a:ln>
          <a:effectLst/>
        </c:spPr>
        <c:marker>
          <c:symbol val="none"/>
        </c:marker>
        <c:dLbl>
          <c:idx val="0"/>
          <c:layout>
            <c:manualLayout>
              <c:x val="-3.8090191545107024E-2"/>
              <c:y val="1.75264848311978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w="50800" cap="rnd">
            <a:solidFill>
              <a:schemeClr val="bg1">
                <a:lumMod val="50000"/>
              </a:schemeClr>
            </a:solidFill>
            <a:round/>
          </a:ln>
          <a:effectLst/>
        </c:spPr>
        <c:marker>
          <c:symbol val="none"/>
        </c:marker>
        <c:dLbl>
          <c:idx val="0"/>
          <c:layout>
            <c:manualLayout>
              <c:x val="-1.3440343975224141E-2"/>
              <c:y val="-1.46826758147512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w="50800" cap="rnd">
            <a:solidFill>
              <a:schemeClr val="accent1"/>
            </a:solidFill>
            <a:round/>
          </a:ln>
          <a:effectLst/>
        </c:spPr>
        <c:marker>
          <c:symbol val="none"/>
        </c:marker>
        <c:dLbl>
          <c:idx val="0"/>
          <c:layout>
            <c:manualLayout>
              <c:x val="-1.497243839464203E-2"/>
              <c:y val="-1.45912646948081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w="50800" cap="rnd">
            <a:solidFill>
              <a:srgbClr val="7030A0"/>
            </a:solidFill>
            <a:round/>
          </a:ln>
          <a:effectLst/>
        </c:spPr>
        <c:marker>
          <c:symbol val="none"/>
        </c:marker>
        <c:dLbl>
          <c:idx val="0"/>
          <c:layout>
            <c:manualLayout>
              <c:x val="-1.6509252163428519E-2"/>
              <c:y val="-2.25609756097561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w="50800" cap="rnd">
            <a:solidFill>
              <a:schemeClr val="bg1">
                <a:lumMod val="50000"/>
              </a:schemeClr>
            </a:solidFill>
            <a:round/>
          </a:ln>
          <a:effectLst/>
        </c:spPr>
        <c:marker>
          <c:symbol val="none"/>
        </c:marker>
        <c:dLbl>
          <c:idx val="0"/>
          <c:layout>
            <c:manualLayout>
              <c:x val="-7.2883695507094696E-3"/>
              <c:y val="-3.85003974396519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w="5080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5080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5080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5080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5080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5080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5080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5080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5080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50800" cap="rnd">
            <a:solidFill>
              <a:schemeClr val="accent1"/>
            </a:solidFill>
            <a:round/>
          </a:ln>
          <a:effectLst/>
        </c:spPr>
        <c:marker>
          <c:symbol val="none"/>
        </c:marker>
        <c:dLbl>
          <c:idx val="0"/>
          <c:layout>
            <c:manualLayout>
              <c:x val="-3.2372051410006167E-2"/>
              <c:y val="-3.36458884493159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50800" cap="rnd">
            <a:solidFill>
              <a:schemeClr val="accent1"/>
            </a:solidFill>
            <a:round/>
          </a:ln>
          <a:effectLst/>
        </c:spPr>
        <c:marker>
          <c:symbol val="none"/>
        </c:marker>
        <c:dLbl>
          <c:idx val="0"/>
          <c:layout>
            <c:manualLayout>
              <c:x val="-1.497243839464203E-2"/>
              <c:y val="-1.45912646948081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w="5080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w="5080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5080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5080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5080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5080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5080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5080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5080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50800"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50800"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50800" cap="rnd">
            <a:solidFill>
              <a:schemeClr val="bg1">
                <a:lumMod val="50000"/>
              </a:schemeClr>
            </a:solidFill>
            <a:round/>
          </a:ln>
          <a:effectLst/>
        </c:spPr>
        <c:marker>
          <c:symbol val="none"/>
        </c:marker>
        <c:dLbl>
          <c:idx val="0"/>
          <c:layout>
            <c:manualLayout>
              <c:x val="-3.8090191545107024E-2"/>
              <c:y val="1.75264848311978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50800"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50800"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50800"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50800"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50800"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50800"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50800"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50800"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50800" cap="rnd">
            <a:solidFill>
              <a:schemeClr val="bg1">
                <a:lumMod val="50000"/>
              </a:schemeClr>
            </a:solidFill>
            <a:round/>
          </a:ln>
          <a:effectLst/>
        </c:spPr>
        <c:marker>
          <c:symbol val="none"/>
        </c:marker>
        <c:dLbl>
          <c:idx val="0"/>
          <c:layout>
            <c:manualLayout>
              <c:x val="-7.2883695507094696E-3"/>
              <c:y val="-3.85003974396519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50800"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50800"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50800"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50800"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50800" cap="rnd">
            <a:solidFill>
              <a:schemeClr val="bg1">
                <a:lumMod val="50000"/>
              </a:schemeClr>
            </a:solidFill>
            <a:round/>
          </a:ln>
          <a:effectLst/>
        </c:spPr>
        <c:marker>
          <c:symbol val="none"/>
        </c:marker>
        <c:dLbl>
          <c:idx val="0"/>
          <c:layout>
            <c:manualLayout>
              <c:x val="-1.3440343975224141E-2"/>
              <c:y val="-1.46826758147512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508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50800" cap="rnd">
            <a:solidFill>
              <a:srgbClr val="7030A0"/>
            </a:solidFill>
            <a:round/>
          </a:ln>
          <a:effectLst/>
        </c:spPr>
        <c:marker>
          <c:symbol val="none"/>
        </c:marker>
        <c:dLbl>
          <c:idx val="0"/>
          <c:layout>
            <c:manualLayout>
              <c:x val="-1.6509252163428519E-2"/>
              <c:y val="-2.25609756097561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ln w="50800" cap="rnd">
            <a:solidFill>
              <a:schemeClr val="accent1"/>
            </a:solidFill>
            <a:round/>
          </a:ln>
          <a:effectLst/>
        </c:spPr>
        <c:marker>
          <c:symbol val="none"/>
        </c:marker>
      </c:pivotFmt>
      <c:pivotFmt>
        <c:idx val="14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dLbl>
          <c:idx val="0"/>
          <c:layout>
            <c:manualLayout>
              <c:x val="-3.2372051410006167E-2"/>
              <c:y val="-3.36458884493159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extLst>
        </c:dLbl>
      </c:pivotFmt>
      <c:pivotFmt>
        <c:idx val="14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dLbl>
          <c:idx val="0"/>
          <c:layout>
            <c:manualLayout>
              <c:x val="-1.497243839464203E-2"/>
              <c:y val="-1.45912646948081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9"/>
        <c:spPr>
          <a:ln w="50800" cap="rnd">
            <a:solidFill>
              <a:schemeClr val="bg1">
                <a:lumMod val="95000"/>
              </a:schemeClr>
            </a:solidFill>
            <a:round/>
          </a:ln>
          <a:effectLst/>
        </c:spPr>
        <c:marker>
          <c:symbol val="none"/>
        </c:marker>
      </c:pivotFmt>
      <c:pivotFmt>
        <c:idx val="160"/>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ln w="28575" cap="rnd">
            <a:solidFill>
              <a:schemeClr val="bg1">
                <a:lumMod val="95000"/>
              </a:schemeClr>
            </a:solidFill>
            <a:round/>
          </a:ln>
          <a:effectLst/>
        </c:spPr>
        <c:marker>
          <c:symbol val="none"/>
        </c:marker>
      </c:pivotFmt>
      <c:pivotFmt>
        <c:idx val="170"/>
        <c:spPr>
          <a:ln w="50800" cap="rnd">
            <a:solidFill>
              <a:schemeClr val="bg1">
                <a:lumMod val="50000"/>
              </a:schemeClr>
            </a:solidFill>
            <a:round/>
          </a:ln>
          <a:effectLst/>
        </c:spPr>
        <c:marker>
          <c:symbol val="none"/>
        </c:marker>
      </c:pivotFmt>
      <c:pivotFmt>
        <c:idx val="171"/>
        <c:dLbl>
          <c:idx val="0"/>
          <c:layout>
            <c:manualLayout>
              <c:x val="-3.8090191545107024E-2"/>
              <c:y val="1.75264848311978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dLbl>
          <c:idx val="0"/>
          <c:layout>
            <c:manualLayout>
              <c:x val="-7.2883695507094696E-3"/>
              <c:y val="-3.85003974396519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extLst>
        </c:dLbl>
      </c:pivotFmt>
      <c:pivotFmt>
        <c:idx val="18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dLbl>
          <c:idx val="0"/>
          <c:layout>
            <c:manualLayout>
              <c:x val="-1.3440343975224141E-2"/>
              <c:y val="-1.46826758147512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6"/>
        <c:spPr>
          <a:ln w="50800" cap="rnd">
            <a:solidFill>
              <a:srgbClr val="7030A0"/>
            </a:solidFill>
            <a:round/>
          </a:ln>
          <a:effectLst/>
        </c:spPr>
        <c:marker>
          <c:symbol val="none"/>
        </c:marker>
      </c:pivotFmt>
      <c:pivotFmt>
        <c:idx val="18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dLbl>
          <c:idx val="0"/>
          <c:layout>
            <c:manualLayout>
              <c:x val="-1.6509252163428519E-2"/>
              <c:y val="-2.25609756097561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7"/>
        <c:spPr>
          <a:ln w="28575" cap="rnd">
            <a:solidFill>
              <a:schemeClr val="bg1">
                <a:lumMod val="95000"/>
              </a:schemeClr>
            </a:solidFill>
            <a:round/>
          </a:ln>
          <a:effectLst/>
        </c:spPr>
        <c:marker>
          <c:symbol val="none"/>
        </c:marker>
      </c:pivotFmt>
      <c:pivotFmt>
        <c:idx val="208"/>
        <c:spPr>
          <a:ln w="28575" cap="rnd">
            <a:solidFill>
              <a:schemeClr val="bg1">
                <a:lumMod val="95000"/>
              </a:schemeClr>
            </a:solidFill>
            <a:round/>
          </a:ln>
          <a:effectLst/>
        </c:spPr>
        <c:marker>
          <c:symbol val="none"/>
        </c:marker>
      </c:pivotFmt>
      <c:pivotFmt>
        <c:idx val="209"/>
        <c:spPr>
          <a:ln w="28575" cap="rnd">
            <a:solidFill>
              <a:schemeClr val="bg1">
                <a:lumMod val="95000"/>
              </a:schemeClr>
            </a:solidFill>
            <a:round/>
          </a:ln>
          <a:effectLst/>
        </c:spPr>
        <c:marker>
          <c:symbol val="none"/>
        </c:marker>
      </c:pivotFmt>
      <c:pivotFmt>
        <c:idx val="210"/>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11"/>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12"/>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13"/>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14"/>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15"/>
        <c:dLbl>
          <c:idx val="0"/>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322707820879542E-2"/>
          <c:y val="2.9626110846613304E-2"/>
          <c:w val="0.82031793992031354"/>
          <c:h val="0.78375208225752235"/>
        </c:manualLayout>
      </c:layout>
      <c:lineChart>
        <c:grouping val="standard"/>
        <c:varyColors val="0"/>
        <c:ser>
          <c:idx val="0"/>
          <c:order val="0"/>
          <c:tx>
            <c:strRef>
              <c:f>Arts!$D$24:$D$25</c:f>
              <c:strCache>
                <c:ptCount val="1"/>
                <c:pt idx="0">
                  <c:v>Barrel O' Slime</c:v>
                </c:pt>
              </c:strCache>
            </c:strRef>
          </c:tx>
          <c:spPr>
            <a:ln w="50800" cap="rnd">
              <a:solidFill>
                <a:schemeClr val="accent1"/>
              </a:solidFill>
              <a:round/>
            </a:ln>
            <a:effectLst/>
          </c:spPr>
          <c:marker>
            <c:symbol val="none"/>
          </c:marker>
          <c:cat>
            <c:multiLvlStrRef>
              <c:f>Arts!$B$26:$C$49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Arts!$D$26:$D$49</c:f>
              <c:numCache>
                <c:formatCode>#,##0</c:formatCode>
                <c:ptCount val="21"/>
                <c:pt idx="0">
                  <c:v>76</c:v>
                </c:pt>
                <c:pt idx="1">
                  <c:v>18</c:v>
                </c:pt>
                <c:pt idx="6">
                  <c:v>20</c:v>
                </c:pt>
                <c:pt idx="7">
                  <c:v>969</c:v>
                </c:pt>
                <c:pt idx="8">
                  <c:v>4248</c:v>
                </c:pt>
                <c:pt idx="9">
                  <c:v>7574</c:v>
                </c:pt>
                <c:pt idx="10">
                  <c:v>8656</c:v>
                </c:pt>
                <c:pt idx="11">
                  <c:v>8870</c:v>
                </c:pt>
                <c:pt idx="12">
                  <c:v>7759</c:v>
                </c:pt>
                <c:pt idx="13">
                  <c:v>8191</c:v>
                </c:pt>
                <c:pt idx="14">
                  <c:v>10061</c:v>
                </c:pt>
                <c:pt idx="15">
                  <c:v>8015</c:v>
                </c:pt>
                <c:pt idx="16">
                  <c:v>6356</c:v>
                </c:pt>
                <c:pt idx="17">
                  <c:v>6525</c:v>
                </c:pt>
                <c:pt idx="18">
                  <c:v>5380</c:v>
                </c:pt>
                <c:pt idx="19">
                  <c:v>3692</c:v>
                </c:pt>
                <c:pt idx="20">
                  <c:v>5253</c:v>
                </c:pt>
              </c:numCache>
            </c:numRef>
          </c:val>
          <c:smooth val="1"/>
          <c:extLst>
            <c:ext xmlns:c16="http://schemas.microsoft.com/office/drawing/2014/chart" uri="{C3380CC4-5D6E-409C-BE32-E72D297353CC}">
              <c16:uniqueId val="{0000000E-AA98-4AC6-B8D4-7F43D652328F}"/>
            </c:ext>
          </c:extLst>
        </c:ser>
        <c:ser>
          <c:idx val="1"/>
          <c:order val="1"/>
          <c:tx>
            <c:strRef>
              <c:f>Arts!$E$24:$E$25</c:f>
              <c:strCache>
                <c:ptCount val="1"/>
                <c:pt idx="0">
                  <c:v>Etch A Sketch</c:v>
                </c:pt>
              </c:strCache>
            </c:strRef>
          </c:tx>
          <c:spPr>
            <a:ln w="50800" cap="rnd">
              <a:solidFill>
                <a:schemeClr val="bg1">
                  <a:lumMod val="95000"/>
                </a:schemeClr>
              </a:solidFill>
              <a:round/>
            </a:ln>
            <a:effectLst/>
          </c:spPr>
          <c:marker>
            <c:symbol val="none"/>
          </c:marker>
          <c:cat>
            <c:multiLvlStrRef>
              <c:f>Arts!$B$26:$C$49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Arts!$E$26:$E$49</c:f>
              <c:numCache>
                <c:formatCode>#,##0</c:formatCode>
                <c:ptCount val="21"/>
                <c:pt idx="10">
                  <c:v>957</c:v>
                </c:pt>
                <c:pt idx="11">
                  <c:v>1584</c:v>
                </c:pt>
                <c:pt idx="12">
                  <c:v>1170</c:v>
                </c:pt>
                <c:pt idx="13">
                  <c:v>1214</c:v>
                </c:pt>
                <c:pt idx="14">
                  <c:v>1007</c:v>
                </c:pt>
                <c:pt idx="15">
                  <c:v>1138</c:v>
                </c:pt>
                <c:pt idx="16">
                  <c:v>1240</c:v>
                </c:pt>
                <c:pt idx="17">
                  <c:v>914</c:v>
                </c:pt>
                <c:pt idx="18">
                  <c:v>1548</c:v>
                </c:pt>
                <c:pt idx="19">
                  <c:v>696</c:v>
                </c:pt>
                <c:pt idx="20">
                  <c:v>700</c:v>
                </c:pt>
              </c:numCache>
            </c:numRef>
          </c:val>
          <c:smooth val="1"/>
          <c:extLst>
            <c:ext xmlns:c16="http://schemas.microsoft.com/office/drawing/2014/chart" uri="{C3380CC4-5D6E-409C-BE32-E72D297353CC}">
              <c16:uniqueId val="{00000018-AA98-4AC6-B8D4-7F43D652328F}"/>
            </c:ext>
          </c:extLst>
        </c:ser>
        <c:ser>
          <c:idx val="2"/>
          <c:order val="2"/>
          <c:tx>
            <c:strRef>
              <c:f>Arts!$F$24:$F$25</c:f>
              <c:strCache>
                <c:ptCount val="1"/>
                <c:pt idx="0">
                  <c:v>Kids Makeup Kit</c:v>
                </c:pt>
              </c:strCache>
            </c:strRef>
          </c:tx>
          <c:spPr>
            <a:ln w="28575" cap="rnd">
              <a:solidFill>
                <a:schemeClr val="bg1">
                  <a:lumMod val="95000"/>
                </a:schemeClr>
              </a:solidFill>
              <a:round/>
            </a:ln>
            <a:effectLst/>
          </c:spPr>
          <c:marker>
            <c:symbol val="none"/>
          </c:marker>
          <c:cat>
            <c:multiLvlStrRef>
              <c:f>Arts!$B$26:$C$49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Arts!$F$26:$F$49</c:f>
              <c:numCache>
                <c:formatCode>#,##0</c:formatCode>
                <c:ptCount val="21"/>
                <c:pt idx="0">
                  <c:v>1114</c:v>
                </c:pt>
                <c:pt idx="1">
                  <c:v>999</c:v>
                </c:pt>
                <c:pt idx="2">
                  <c:v>1854</c:v>
                </c:pt>
                <c:pt idx="3">
                  <c:v>2391</c:v>
                </c:pt>
                <c:pt idx="4">
                  <c:v>2169</c:v>
                </c:pt>
                <c:pt idx="5">
                  <c:v>1448</c:v>
                </c:pt>
                <c:pt idx="6">
                  <c:v>1123</c:v>
                </c:pt>
                <c:pt idx="7">
                  <c:v>766</c:v>
                </c:pt>
                <c:pt idx="8">
                  <c:v>993</c:v>
                </c:pt>
                <c:pt idx="9">
                  <c:v>1091</c:v>
                </c:pt>
                <c:pt idx="10">
                  <c:v>978</c:v>
                </c:pt>
                <c:pt idx="11">
                  <c:v>1070</c:v>
                </c:pt>
                <c:pt idx="12">
                  <c:v>713</c:v>
                </c:pt>
                <c:pt idx="13">
                  <c:v>566</c:v>
                </c:pt>
                <c:pt idx="14">
                  <c:v>912</c:v>
                </c:pt>
                <c:pt idx="15">
                  <c:v>1081</c:v>
                </c:pt>
                <c:pt idx="16">
                  <c:v>1292</c:v>
                </c:pt>
                <c:pt idx="17">
                  <c:v>911</c:v>
                </c:pt>
                <c:pt idx="18">
                  <c:v>1213</c:v>
                </c:pt>
                <c:pt idx="19">
                  <c:v>791</c:v>
                </c:pt>
                <c:pt idx="20">
                  <c:v>958</c:v>
                </c:pt>
              </c:numCache>
            </c:numRef>
          </c:val>
          <c:smooth val="0"/>
          <c:extLst>
            <c:ext xmlns:c16="http://schemas.microsoft.com/office/drawing/2014/chart" uri="{C3380CC4-5D6E-409C-BE32-E72D297353CC}">
              <c16:uniqueId val="{00000019-AA98-4AC6-B8D4-7F43D652328F}"/>
            </c:ext>
          </c:extLst>
        </c:ser>
        <c:ser>
          <c:idx val="3"/>
          <c:order val="3"/>
          <c:tx>
            <c:strRef>
              <c:f>Arts!$G$24:$G$25</c:f>
              <c:strCache>
                <c:ptCount val="1"/>
                <c:pt idx="0">
                  <c:v>Magic Sand</c:v>
                </c:pt>
              </c:strCache>
            </c:strRef>
          </c:tx>
          <c:spPr>
            <a:ln w="50800" cap="rnd">
              <a:solidFill>
                <a:schemeClr val="bg1">
                  <a:lumMod val="50000"/>
                </a:schemeClr>
              </a:solidFill>
              <a:round/>
            </a:ln>
            <a:effectLst/>
          </c:spPr>
          <c:marker>
            <c:symbol val="none"/>
          </c:marker>
          <c:cat>
            <c:multiLvlStrRef>
              <c:f>Arts!$B$26:$C$49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Arts!$G$26:$G$49</c:f>
              <c:numCache>
                <c:formatCode>#,##0</c:formatCode>
                <c:ptCount val="21"/>
                <c:pt idx="6">
                  <c:v>5</c:v>
                </c:pt>
                <c:pt idx="7">
                  <c:v>63</c:v>
                </c:pt>
                <c:pt idx="8">
                  <c:v>150</c:v>
                </c:pt>
                <c:pt idx="9">
                  <c:v>248</c:v>
                </c:pt>
                <c:pt idx="10">
                  <c:v>1182</c:v>
                </c:pt>
                <c:pt idx="11">
                  <c:v>4613</c:v>
                </c:pt>
                <c:pt idx="12">
                  <c:v>6232</c:v>
                </c:pt>
                <c:pt idx="13">
                  <c:v>6222</c:v>
                </c:pt>
                <c:pt idx="14">
                  <c:v>6106</c:v>
                </c:pt>
                <c:pt idx="15">
                  <c:v>7701</c:v>
                </c:pt>
                <c:pt idx="16">
                  <c:v>7215</c:v>
                </c:pt>
                <c:pt idx="17">
                  <c:v>6441</c:v>
                </c:pt>
                <c:pt idx="18">
                  <c:v>5805</c:v>
                </c:pt>
                <c:pt idx="19">
                  <c:v>4092</c:v>
                </c:pt>
                <c:pt idx="20">
                  <c:v>4523</c:v>
                </c:pt>
              </c:numCache>
            </c:numRef>
          </c:val>
          <c:smooth val="1"/>
          <c:extLst>
            <c:ext xmlns:c16="http://schemas.microsoft.com/office/drawing/2014/chart" uri="{C3380CC4-5D6E-409C-BE32-E72D297353CC}">
              <c16:uniqueId val="{00000029-AA98-4AC6-B8D4-7F43D652328F}"/>
            </c:ext>
          </c:extLst>
        </c:ser>
        <c:ser>
          <c:idx val="4"/>
          <c:order val="4"/>
          <c:tx>
            <c:strRef>
              <c:f>Arts!$H$24:$H$25</c:f>
              <c:strCache>
                <c:ptCount val="1"/>
                <c:pt idx="0">
                  <c:v>PlayDoh Can</c:v>
                </c:pt>
              </c:strCache>
            </c:strRef>
          </c:tx>
          <c:spPr>
            <a:ln w="50800" cap="rnd">
              <a:solidFill>
                <a:srgbClr val="7030A0"/>
              </a:solidFill>
              <a:round/>
            </a:ln>
            <a:effectLst/>
          </c:spPr>
          <c:marker>
            <c:symbol val="none"/>
          </c:marker>
          <c:cat>
            <c:multiLvlStrRef>
              <c:f>Arts!$B$26:$C$49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Arts!$H$26:$H$49</c:f>
              <c:numCache>
                <c:formatCode>#,##0</c:formatCode>
                <c:ptCount val="21"/>
                <c:pt idx="0">
                  <c:v>1452</c:v>
                </c:pt>
                <c:pt idx="1">
                  <c:v>2336</c:v>
                </c:pt>
                <c:pt idx="2">
                  <c:v>3097</c:v>
                </c:pt>
                <c:pt idx="3">
                  <c:v>3464</c:v>
                </c:pt>
                <c:pt idx="4">
                  <c:v>3347</c:v>
                </c:pt>
                <c:pt idx="5">
                  <c:v>4432</c:v>
                </c:pt>
                <c:pt idx="6">
                  <c:v>5126</c:v>
                </c:pt>
                <c:pt idx="7">
                  <c:v>5008</c:v>
                </c:pt>
                <c:pt idx="8">
                  <c:v>4484</c:v>
                </c:pt>
                <c:pt idx="9">
                  <c:v>5059</c:v>
                </c:pt>
                <c:pt idx="10">
                  <c:v>4883</c:v>
                </c:pt>
                <c:pt idx="11">
                  <c:v>5497</c:v>
                </c:pt>
                <c:pt idx="12">
                  <c:v>4519</c:v>
                </c:pt>
                <c:pt idx="13">
                  <c:v>3887</c:v>
                </c:pt>
                <c:pt idx="14">
                  <c:v>6654</c:v>
                </c:pt>
                <c:pt idx="15">
                  <c:v>6734</c:v>
                </c:pt>
                <c:pt idx="16">
                  <c:v>6674</c:v>
                </c:pt>
                <c:pt idx="17">
                  <c:v>7561</c:v>
                </c:pt>
                <c:pt idx="18">
                  <c:v>7150</c:v>
                </c:pt>
                <c:pt idx="19">
                  <c:v>5939</c:v>
                </c:pt>
                <c:pt idx="20">
                  <c:v>5825</c:v>
                </c:pt>
              </c:numCache>
            </c:numRef>
          </c:val>
          <c:smooth val="1"/>
          <c:extLst>
            <c:ext xmlns:c16="http://schemas.microsoft.com/office/drawing/2014/chart" uri="{C3380CC4-5D6E-409C-BE32-E72D297353CC}">
              <c16:uniqueId val="{0000003E-AA98-4AC6-B8D4-7F43D652328F}"/>
            </c:ext>
          </c:extLst>
        </c:ser>
        <c:ser>
          <c:idx val="5"/>
          <c:order val="5"/>
          <c:tx>
            <c:strRef>
              <c:f>Arts!$I$24:$I$25</c:f>
              <c:strCache>
                <c:ptCount val="1"/>
                <c:pt idx="0">
                  <c:v>PlayDoh Playset</c:v>
                </c:pt>
              </c:strCache>
            </c:strRef>
          </c:tx>
          <c:spPr>
            <a:ln w="28575" cap="rnd">
              <a:solidFill>
                <a:schemeClr val="bg1">
                  <a:lumMod val="95000"/>
                </a:schemeClr>
              </a:solidFill>
              <a:round/>
            </a:ln>
            <a:effectLst/>
          </c:spPr>
          <c:marker>
            <c:symbol val="none"/>
          </c:marker>
          <c:cat>
            <c:multiLvlStrRef>
              <c:f>Arts!$B$26:$C$49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Arts!$I$26:$I$49</c:f>
              <c:numCache>
                <c:formatCode>#,##0</c:formatCode>
                <c:ptCount val="21"/>
                <c:pt idx="4">
                  <c:v>333</c:v>
                </c:pt>
                <c:pt idx="5">
                  <c:v>517</c:v>
                </c:pt>
                <c:pt idx="6">
                  <c:v>793</c:v>
                </c:pt>
                <c:pt idx="7">
                  <c:v>603</c:v>
                </c:pt>
                <c:pt idx="8">
                  <c:v>405</c:v>
                </c:pt>
                <c:pt idx="9">
                  <c:v>390</c:v>
                </c:pt>
                <c:pt idx="10">
                  <c:v>275</c:v>
                </c:pt>
                <c:pt idx="11">
                  <c:v>316</c:v>
                </c:pt>
                <c:pt idx="12">
                  <c:v>378</c:v>
                </c:pt>
                <c:pt idx="13">
                  <c:v>179</c:v>
                </c:pt>
                <c:pt idx="14">
                  <c:v>229</c:v>
                </c:pt>
                <c:pt idx="15">
                  <c:v>224</c:v>
                </c:pt>
                <c:pt idx="16">
                  <c:v>357</c:v>
                </c:pt>
                <c:pt idx="17">
                  <c:v>340</c:v>
                </c:pt>
                <c:pt idx="18">
                  <c:v>372</c:v>
                </c:pt>
                <c:pt idx="19">
                  <c:v>299</c:v>
                </c:pt>
                <c:pt idx="20">
                  <c:v>288</c:v>
                </c:pt>
              </c:numCache>
            </c:numRef>
          </c:val>
          <c:smooth val="0"/>
          <c:extLst>
            <c:ext xmlns:c16="http://schemas.microsoft.com/office/drawing/2014/chart" uri="{C3380CC4-5D6E-409C-BE32-E72D297353CC}">
              <c16:uniqueId val="{0000003F-AA98-4AC6-B8D4-7F43D652328F}"/>
            </c:ext>
          </c:extLst>
        </c:ser>
        <c:ser>
          <c:idx val="6"/>
          <c:order val="6"/>
          <c:tx>
            <c:strRef>
              <c:f>Arts!$J$24:$J$25</c:f>
              <c:strCache>
                <c:ptCount val="1"/>
                <c:pt idx="0">
                  <c:v>PlayDoh Toolkit</c:v>
                </c:pt>
              </c:strCache>
            </c:strRef>
          </c:tx>
          <c:spPr>
            <a:ln w="28575" cap="rnd">
              <a:solidFill>
                <a:schemeClr val="bg1">
                  <a:lumMod val="95000"/>
                </a:schemeClr>
              </a:solidFill>
              <a:round/>
            </a:ln>
            <a:effectLst/>
          </c:spPr>
          <c:marker>
            <c:symbol val="none"/>
          </c:marker>
          <c:cat>
            <c:multiLvlStrRef>
              <c:f>Arts!$B$26:$C$49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Arts!$J$26:$J$49</c:f>
              <c:numCache>
                <c:formatCode>#,##0</c:formatCode>
                <c:ptCount val="21"/>
                <c:pt idx="0">
                  <c:v>1640</c:v>
                </c:pt>
                <c:pt idx="1">
                  <c:v>1374</c:v>
                </c:pt>
                <c:pt idx="2">
                  <c:v>1078</c:v>
                </c:pt>
                <c:pt idx="3">
                  <c:v>1441</c:v>
                </c:pt>
                <c:pt idx="4">
                  <c:v>1864</c:v>
                </c:pt>
                <c:pt idx="5">
                  <c:v>1591</c:v>
                </c:pt>
                <c:pt idx="6">
                  <c:v>1583</c:v>
                </c:pt>
                <c:pt idx="7">
                  <c:v>1368</c:v>
                </c:pt>
                <c:pt idx="8">
                  <c:v>1131</c:v>
                </c:pt>
                <c:pt idx="9">
                  <c:v>948</c:v>
                </c:pt>
                <c:pt idx="10">
                  <c:v>812</c:v>
                </c:pt>
                <c:pt idx="11">
                  <c:v>636</c:v>
                </c:pt>
                <c:pt idx="12">
                  <c:v>707</c:v>
                </c:pt>
                <c:pt idx="13">
                  <c:v>531</c:v>
                </c:pt>
                <c:pt idx="14">
                  <c:v>618</c:v>
                </c:pt>
                <c:pt idx="15">
                  <c:v>792</c:v>
                </c:pt>
                <c:pt idx="16">
                  <c:v>1079</c:v>
                </c:pt>
                <c:pt idx="17">
                  <c:v>1042</c:v>
                </c:pt>
                <c:pt idx="18">
                  <c:v>1034</c:v>
                </c:pt>
                <c:pt idx="19">
                  <c:v>1017</c:v>
                </c:pt>
                <c:pt idx="20">
                  <c:v>842</c:v>
                </c:pt>
              </c:numCache>
            </c:numRef>
          </c:val>
          <c:smooth val="0"/>
          <c:extLst>
            <c:ext xmlns:c16="http://schemas.microsoft.com/office/drawing/2014/chart" uri="{C3380CC4-5D6E-409C-BE32-E72D297353CC}">
              <c16:uniqueId val="{00000040-AA98-4AC6-B8D4-7F43D652328F}"/>
            </c:ext>
          </c:extLst>
        </c:ser>
        <c:ser>
          <c:idx val="7"/>
          <c:order val="7"/>
          <c:tx>
            <c:strRef>
              <c:f>Arts!$K$24:$K$25</c:f>
              <c:strCache>
                <c:ptCount val="1"/>
                <c:pt idx="0">
                  <c:v>Playfoam</c:v>
                </c:pt>
              </c:strCache>
            </c:strRef>
          </c:tx>
          <c:spPr>
            <a:ln w="28575" cap="rnd">
              <a:solidFill>
                <a:schemeClr val="bg1">
                  <a:lumMod val="95000"/>
                </a:schemeClr>
              </a:solidFill>
              <a:round/>
            </a:ln>
            <a:effectLst/>
          </c:spPr>
          <c:marker>
            <c:symbol val="none"/>
          </c:marker>
          <c:cat>
            <c:multiLvlStrRef>
              <c:f>Arts!$B$26:$C$49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Arts!$K$26:$K$49</c:f>
              <c:numCache>
                <c:formatCode>#,##0</c:formatCode>
                <c:ptCount val="21"/>
                <c:pt idx="19">
                  <c:v>1311</c:v>
                </c:pt>
                <c:pt idx="20">
                  <c:v>2847</c:v>
                </c:pt>
              </c:numCache>
            </c:numRef>
          </c:val>
          <c:smooth val="0"/>
          <c:extLst>
            <c:ext xmlns:c16="http://schemas.microsoft.com/office/drawing/2014/chart" uri="{C3380CC4-5D6E-409C-BE32-E72D297353CC}">
              <c16:uniqueId val="{00000041-AA98-4AC6-B8D4-7F43D652328F}"/>
            </c:ext>
          </c:extLst>
        </c:ser>
        <c:dLbls>
          <c:showLegendKey val="0"/>
          <c:showVal val="0"/>
          <c:showCatName val="0"/>
          <c:showSerName val="0"/>
          <c:showPercent val="0"/>
          <c:showBubbleSize val="0"/>
        </c:dLbls>
        <c:smooth val="0"/>
        <c:axId val="505604463"/>
        <c:axId val="1872242767"/>
      </c:lineChart>
      <c:catAx>
        <c:axId val="505604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242767"/>
        <c:crosses val="autoZero"/>
        <c:auto val="1"/>
        <c:lblAlgn val="ctr"/>
        <c:lblOffset val="100"/>
        <c:noMultiLvlLbl val="0"/>
      </c:catAx>
      <c:valAx>
        <c:axId val="187224276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604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 Sales Analysis.xlsx]Arts!PivotTable3</c:name>
    <c:fmtId val="6"/>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bg1">
                <a:lumMod val="95000"/>
              </a:schemeClr>
            </a:solidFill>
            <a:round/>
          </a:ln>
          <a:effectLst/>
        </c:spPr>
        <c:marker>
          <c:symbol val="none"/>
        </c:marker>
      </c:pivotFmt>
      <c:pivotFmt>
        <c:idx val="6"/>
        <c:spPr>
          <a:ln w="28575" cap="rnd">
            <a:solidFill>
              <a:schemeClr val="bg1">
                <a:lumMod val="95000"/>
              </a:schemeClr>
            </a:solidFill>
            <a:round/>
          </a:ln>
          <a:effectLst/>
        </c:spPr>
        <c:marker>
          <c:symbol val="none"/>
        </c:marker>
      </c:pivotFmt>
      <c:pivotFmt>
        <c:idx val="7"/>
        <c:spPr>
          <a:ln w="28575" cap="rnd">
            <a:solidFill>
              <a:schemeClr val="bg1">
                <a:lumMod val="95000"/>
              </a:schemeClr>
            </a:solidFill>
            <a:round/>
          </a:ln>
          <a:effectLst/>
        </c:spPr>
        <c:marker>
          <c:symbol val="none"/>
        </c:marker>
      </c:pivotFmt>
    </c:pivotFmts>
    <c:plotArea>
      <c:layout/>
      <c:lineChart>
        <c:grouping val="standard"/>
        <c:varyColors val="0"/>
        <c:ser>
          <c:idx val="0"/>
          <c:order val="0"/>
          <c:tx>
            <c:strRef>
              <c:f>Arts!$S$24:$S$25</c:f>
              <c:strCache>
                <c:ptCount val="1"/>
                <c:pt idx="0">
                  <c:v>Barrel O' Slime</c:v>
                </c:pt>
              </c:strCache>
            </c:strRef>
          </c:tx>
          <c:spPr>
            <a:ln w="28575" cap="rnd">
              <a:solidFill>
                <a:schemeClr val="accent1"/>
              </a:solidFill>
              <a:round/>
            </a:ln>
            <a:effectLst/>
          </c:spPr>
          <c:marker>
            <c:symbol val="none"/>
          </c:marker>
          <c:cat>
            <c:multiLvlStrRef>
              <c:f>Arts!$Q$26:$R$49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Arts!$S$26:$S$49</c:f>
              <c:numCache>
                <c:formatCode>\$#,##0;\(\$#,##0\);\$#,##0</c:formatCode>
                <c:ptCount val="21"/>
                <c:pt idx="0">
                  <c:v>152.0000000000004</c:v>
                </c:pt>
                <c:pt idx="1">
                  <c:v>36.000000000000028</c:v>
                </c:pt>
                <c:pt idx="6">
                  <c:v>40.000000000000014</c:v>
                </c:pt>
                <c:pt idx="7">
                  <c:v>1937.9999999999634</c:v>
                </c:pt>
                <c:pt idx="8">
                  <c:v>8495.9999999995453</c:v>
                </c:pt>
                <c:pt idx="9">
                  <c:v>15147.999999999443</c:v>
                </c:pt>
                <c:pt idx="10">
                  <c:v>17311.999999999985</c:v>
                </c:pt>
                <c:pt idx="11">
                  <c:v>17739.999999999982</c:v>
                </c:pt>
                <c:pt idx="12">
                  <c:v>15517.999999999702</c:v>
                </c:pt>
                <c:pt idx="13">
                  <c:v>16382.00000000006</c:v>
                </c:pt>
                <c:pt idx="14">
                  <c:v>20122.000000000895</c:v>
                </c:pt>
                <c:pt idx="15">
                  <c:v>16030.000000000007</c:v>
                </c:pt>
                <c:pt idx="16">
                  <c:v>12711.999999999653</c:v>
                </c:pt>
                <c:pt idx="17">
                  <c:v>13049.999999999673</c:v>
                </c:pt>
                <c:pt idx="18">
                  <c:v>10759.999999999411</c:v>
                </c:pt>
                <c:pt idx="19">
                  <c:v>7383.9999999995989</c:v>
                </c:pt>
                <c:pt idx="20">
                  <c:v>10505.999999999729</c:v>
                </c:pt>
              </c:numCache>
            </c:numRef>
          </c:val>
          <c:smooth val="1"/>
          <c:extLst>
            <c:ext xmlns:c16="http://schemas.microsoft.com/office/drawing/2014/chart" uri="{C3380CC4-5D6E-409C-BE32-E72D297353CC}">
              <c16:uniqueId val="{00000000-9671-41F3-99CB-81A17FA30FB0}"/>
            </c:ext>
          </c:extLst>
        </c:ser>
        <c:ser>
          <c:idx val="1"/>
          <c:order val="1"/>
          <c:tx>
            <c:strRef>
              <c:f>Arts!$T$24:$T$25</c:f>
              <c:strCache>
                <c:ptCount val="1"/>
                <c:pt idx="0">
                  <c:v>Etch A Sketch</c:v>
                </c:pt>
              </c:strCache>
            </c:strRef>
          </c:tx>
          <c:spPr>
            <a:ln w="28575" cap="rnd">
              <a:solidFill>
                <a:schemeClr val="accent2"/>
              </a:solidFill>
              <a:round/>
            </a:ln>
            <a:effectLst/>
          </c:spPr>
          <c:marker>
            <c:symbol val="none"/>
          </c:marker>
          <c:cat>
            <c:multiLvlStrRef>
              <c:f>Arts!$Q$26:$R$49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Arts!$T$26:$T$49</c:f>
              <c:numCache>
                <c:formatCode>\$#,##0;\(\$#,##0\);\$#,##0</c:formatCode>
                <c:ptCount val="21"/>
                <c:pt idx="10">
                  <c:v>9570.0000000001073</c:v>
                </c:pt>
                <c:pt idx="11">
                  <c:v>15840.00000000115</c:v>
                </c:pt>
                <c:pt idx="12">
                  <c:v>11700.000000000604</c:v>
                </c:pt>
                <c:pt idx="13">
                  <c:v>12140.000000000466</c:v>
                </c:pt>
                <c:pt idx="14">
                  <c:v>10070.000000000111</c:v>
                </c:pt>
                <c:pt idx="15">
                  <c:v>11380.000000000426</c:v>
                </c:pt>
                <c:pt idx="16">
                  <c:v>12400.000000000482</c:v>
                </c:pt>
                <c:pt idx="17">
                  <c:v>9140.0000000001492</c:v>
                </c:pt>
                <c:pt idx="18">
                  <c:v>15480.000000000997</c:v>
                </c:pt>
                <c:pt idx="19">
                  <c:v>6959.9999999999627</c:v>
                </c:pt>
                <c:pt idx="20">
                  <c:v>6999.9999999999718</c:v>
                </c:pt>
              </c:numCache>
            </c:numRef>
          </c:val>
          <c:smooth val="1"/>
          <c:extLst>
            <c:ext xmlns:c16="http://schemas.microsoft.com/office/drawing/2014/chart" uri="{C3380CC4-5D6E-409C-BE32-E72D297353CC}">
              <c16:uniqueId val="{00000001-9671-41F3-99CB-81A17FA30FB0}"/>
            </c:ext>
          </c:extLst>
        </c:ser>
        <c:ser>
          <c:idx val="2"/>
          <c:order val="2"/>
          <c:tx>
            <c:strRef>
              <c:f>Arts!$U$24:$U$25</c:f>
              <c:strCache>
                <c:ptCount val="1"/>
                <c:pt idx="0">
                  <c:v>Kids Makeup Kit</c:v>
                </c:pt>
              </c:strCache>
            </c:strRef>
          </c:tx>
          <c:spPr>
            <a:ln w="28575" cap="rnd">
              <a:solidFill>
                <a:schemeClr val="accent3"/>
              </a:solidFill>
              <a:round/>
            </a:ln>
            <a:effectLst/>
          </c:spPr>
          <c:marker>
            <c:symbol val="none"/>
          </c:marker>
          <c:cat>
            <c:multiLvlStrRef>
              <c:f>Arts!$Q$26:$R$49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Arts!$U$26:$U$49</c:f>
              <c:numCache>
                <c:formatCode>\$#,##0;\(\$#,##0\);\$#,##0</c:formatCode>
                <c:ptCount val="21"/>
                <c:pt idx="0">
                  <c:v>6684.0000000001728</c:v>
                </c:pt>
                <c:pt idx="1">
                  <c:v>5994.0000000001455</c:v>
                </c:pt>
                <c:pt idx="2">
                  <c:v>11124.000000000415</c:v>
                </c:pt>
                <c:pt idx="3">
                  <c:v>14346.00000000024</c:v>
                </c:pt>
                <c:pt idx="4">
                  <c:v>13013.999999999993</c:v>
                </c:pt>
                <c:pt idx="5">
                  <c:v>8688.0000000006294</c:v>
                </c:pt>
                <c:pt idx="6">
                  <c:v>6738.0000000002565</c:v>
                </c:pt>
                <c:pt idx="7">
                  <c:v>4595.9999999999891</c:v>
                </c:pt>
                <c:pt idx="8">
                  <c:v>5958.0000000000909</c:v>
                </c:pt>
                <c:pt idx="9">
                  <c:v>6546.00000000008</c:v>
                </c:pt>
                <c:pt idx="10">
                  <c:v>5868.0000000000528</c:v>
                </c:pt>
                <c:pt idx="11">
                  <c:v>6420.0000000000564</c:v>
                </c:pt>
                <c:pt idx="12">
                  <c:v>4277.9999999999891</c:v>
                </c:pt>
                <c:pt idx="13">
                  <c:v>3395.9999999999727</c:v>
                </c:pt>
                <c:pt idx="14">
                  <c:v>5471.9999999999909</c:v>
                </c:pt>
                <c:pt idx="15">
                  <c:v>6486.0000000000509</c:v>
                </c:pt>
                <c:pt idx="16">
                  <c:v>7752.0000000003238</c:v>
                </c:pt>
                <c:pt idx="17">
                  <c:v>5466.0000000000255</c:v>
                </c:pt>
                <c:pt idx="18">
                  <c:v>7278.0000000002328</c:v>
                </c:pt>
                <c:pt idx="19">
                  <c:v>4745.9999999999891</c:v>
                </c:pt>
                <c:pt idx="20">
                  <c:v>5748.0000000000309</c:v>
                </c:pt>
              </c:numCache>
            </c:numRef>
          </c:val>
          <c:smooth val="1"/>
          <c:extLst>
            <c:ext xmlns:c16="http://schemas.microsoft.com/office/drawing/2014/chart" uri="{C3380CC4-5D6E-409C-BE32-E72D297353CC}">
              <c16:uniqueId val="{00000002-9671-41F3-99CB-81A17FA30FB0}"/>
            </c:ext>
          </c:extLst>
        </c:ser>
        <c:ser>
          <c:idx val="3"/>
          <c:order val="3"/>
          <c:tx>
            <c:strRef>
              <c:f>Arts!$V$24:$V$25</c:f>
              <c:strCache>
                <c:ptCount val="1"/>
                <c:pt idx="0">
                  <c:v>Magic Sand</c:v>
                </c:pt>
              </c:strCache>
            </c:strRef>
          </c:tx>
          <c:spPr>
            <a:ln w="28575" cap="rnd">
              <a:solidFill>
                <a:schemeClr val="accent4"/>
              </a:solidFill>
              <a:round/>
            </a:ln>
            <a:effectLst/>
          </c:spPr>
          <c:marker>
            <c:symbol val="none"/>
          </c:marker>
          <c:cat>
            <c:multiLvlStrRef>
              <c:f>Arts!$Q$26:$R$49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Arts!$V$26:$V$49</c:f>
              <c:numCache>
                <c:formatCode>\$#,##0;\(\$#,##0\);\$#,##0</c:formatCode>
                <c:ptCount val="21"/>
                <c:pt idx="6">
                  <c:v>10</c:v>
                </c:pt>
                <c:pt idx="7">
                  <c:v>126</c:v>
                </c:pt>
                <c:pt idx="8">
                  <c:v>299.99999999999591</c:v>
                </c:pt>
                <c:pt idx="9">
                  <c:v>495.99999999999818</c:v>
                </c:pt>
                <c:pt idx="10">
                  <c:v>2364.0000000000073</c:v>
                </c:pt>
                <c:pt idx="11">
                  <c:v>9225.9999999999782</c:v>
                </c:pt>
                <c:pt idx="12">
                  <c:v>12463.999999997061</c:v>
                </c:pt>
                <c:pt idx="13">
                  <c:v>12443.999999998516</c:v>
                </c:pt>
                <c:pt idx="14">
                  <c:v>12211.999999998661</c:v>
                </c:pt>
                <c:pt idx="15">
                  <c:v>15401.9999999992</c:v>
                </c:pt>
                <c:pt idx="16">
                  <c:v>14429.9999999992</c:v>
                </c:pt>
                <c:pt idx="17">
                  <c:v>12881.999999998909</c:v>
                </c:pt>
                <c:pt idx="18">
                  <c:v>11609.999999997919</c:v>
                </c:pt>
                <c:pt idx="19">
                  <c:v>8184.0000000000364</c:v>
                </c:pt>
                <c:pt idx="20">
                  <c:v>9045.9999999992579</c:v>
                </c:pt>
              </c:numCache>
            </c:numRef>
          </c:val>
          <c:smooth val="1"/>
          <c:extLst>
            <c:ext xmlns:c16="http://schemas.microsoft.com/office/drawing/2014/chart" uri="{C3380CC4-5D6E-409C-BE32-E72D297353CC}">
              <c16:uniqueId val="{00000003-9671-41F3-99CB-81A17FA30FB0}"/>
            </c:ext>
          </c:extLst>
        </c:ser>
        <c:ser>
          <c:idx val="4"/>
          <c:order val="4"/>
          <c:tx>
            <c:strRef>
              <c:f>Arts!$W$24:$W$25</c:f>
              <c:strCache>
                <c:ptCount val="1"/>
                <c:pt idx="0">
                  <c:v>PlayDoh Can</c:v>
                </c:pt>
              </c:strCache>
            </c:strRef>
          </c:tx>
          <c:spPr>
            <a:ln w="28575" cap="rnd">
              <a:solidFill>
                <a:schemeClr val="accent5"/>
              </a:solidFill>
              <a:round/>
            </a:ln>
            <a:effectLst/>
          </c:spPr>
          <c:marker>
            <c:symbol val="none"/>
          </c:marker>
          <c:cat>
            <c:multiLvlStrRef>
              <c:f>Arts!$Q$26:$R$49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Arts!$W$26:$W$49</c:f>
              <c:numCache>
                <c:formatCode>\$#,##0;\(\$#,##0\);\$#,##0</c:formatCode>
                <c:ptCount val="21"/>
                <c:pt idx="0">
                  <c:v>1451.9999999999177</c:v>
                </c:pt>
                <c:pt idx="1">
                  <c:v>2335.9999999999263</c:v>
                </c:pt>
                <c:pt idx="2">
                  <c:v>3096.9999999999482</c:v>
                </c:pt>
                <c:pt idx="3">
                  <c:v>3463.9999999998763</c:v>
                </c:pt>
                <c:pt idx="4">
                  <c:v>3346.9999999999527</c:v>
                </c:pt>
                <c:pt idx="5">
                  <c:v>4431.9999999997599</c:v>
                </c:pt>
                <c:pt idx="6">
                  <c:v>5125.9999999996689</c:v>
                </c:pt>
                <c:pt idx="7">
                  <c:v>5007.9999999996653</c:v>
                </c:pt>
                <c:pt idx="8">
                  <c:v>4483.9999999997781</c:v>
                </c:pt>
                <c:pt idx="9">
                  <c:v>5058.9999999996417</c:v>
                </c:pt>
                <c:pt idx="10">
                  <c:v>4882.9999999996999</c:v>
                </c:pt>
                <c:pt idx="11">
                  <c:v>5496.9999999996198</c:v>
                </c:pt>
                <c:pt idx="12">
                  <c:v>4518.9999999997308</c:v>
                </c:pt>
                <c:pt idx="13">
                  <c:v>3886.9999999998618</c:v>
                </c:pt>
                <c:pt idx="14">
                  <c:v>6653.9999999994125</c:v>
                </c:pt>
                <c:pt idx="15">
                  <c:v>6733.999999999387</c:v>
                </c:pt>
                <c:pt idx="16">
                  <c:v>6673.9999999994725</c:v>
                </c:pt>
                <c:pt idx="17">
                  <c:v>7560.9999999993797</c:v>
                </c:pt>
                <c:pt idx="18">
                  <c:v>7149.9999999995071</c:v>
                </c:pt>
                <c:pt idx="19">
                  <c:v>5938.999999999578</c:v>
                </c:pt>
                <c:pt idx="20">
                  <c:v>5824.9999999994925</c:v>
                </c:pt>
              </c:numCache>
            </c:numRef>
          </c:val>
          <c:smooth val="1"/>
          <c:extLst>
            <c:ext xmlns:c16="http://schemas.microsoft.com/office/drawing/2014/chart" uri="{C3380CC4-5D6E-409C-BE32-E72D297353CC}">
              <c16:uniqueId val="{00000004-9671-41F3-99CB-81A17FA30FB0}"/>
            </c:ext>
          </c:extLst>
        </c:ser>
        <c:ser>
          <c:idx val="5"/>
          <c:order val="5"/>
          <c:tx>
            <c:strRef>
              <c:f>Arts!$X$24:$X$25</c:f>
              <c:strCache>
                <c:ptCount val="1"/>
                <c:pt idx="0">
                  <c:v>PlayDoh Playset</c:v>
                </c:pt>
              </c:strCache>
            </c:strRef>
          </c:tx>
          <c:spPr>
            <a:ln w="28575" cap="rnd">
              <a:solidFill>
                <a:schemeClr val="bg1">
                  <a:lumMod val="95000"/>
                </a:schemeClr>
              </a:solidFill>
              <a:round/>
            </a:ln>
            <a:effectLst/>
          </c:spPr>
          <c:marker>
            <c:symbol val="none"/>
          </c:marker>
          <c:cat>
            <c:multiLvlStrRef>
              <c:f>Arts!$Q$26:$R$49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Arts!$X$26:$X$49</c:f>
              <c:numCache>
                <c:formatCode>\$#,##0;\(\$#,##0\);\$#,##0</c:formatCode>
                <c:ptCount val="21"/>
                <c:pt idx="4">
                  <c:v>1331.9999999999973</c:v>
                </c:pt>
                <c:pt idx="5">
                  <c:v>2067.9999999999964</c:v>
                </c:pt>
                <c:pt idx="6">
                  <c:v>3172.0000000000873</c:v>
                </c:pt>
                <c:pt idx="7">
                  <c:v>2411.9999999999964</c:v>
                </c:pt>
                <c:pt idx="8">
                  <c:v>1619.9999999999927</c:v>
                </c:pt>
                <c:pt idx="9">
                  <c:v>1559.9999999999936</c:v>
                </c:pt>
                <c:pt idx="10">
                  <c:v>1099.9999999999964</c:v>
                </c:pt>
                <c:pt idx="11">
                  <c:v>1263.9999999999964</c:v>
                </c:pt>
                <c:pt idx="12">
                  <c:v>1511.9999999999964</c:v>
                </c:pt>
                <c:pt idx="13">
                  <c:v>715.99999999999591</c:v>
                </c:pt>
                <c:pt idx="14">
                  <c:v>915.99999999999636</c:v>
                </c:pt>
                <c:pt idx="15">
                  <c:v>895.99999999999636</c:v>
                </c:pt>
                <c:pt idx="16">
                  <c:v>1427.9999999999891</c:v>
                </c:pt>
                <c:pt idx="17">
                  <c:v>1359.9999999999964</c:v>
                </c:pt>
                <c:pt idx="18">
                  <c:v>1487.9999999999964</c:v>
                </c:pt>
                <c:pt idx="19">
                  <c:v>1195.9999999999964</c:v>
                </c:pt>
                <c:pt idx="20">
                  <c:v>1151.9999999999964</c:v>
                </c:pt>
              </c:numCache>
            </c:numRef>
          </c:val>
          <c:smooth val="1"/>
          <c:extLst>
            <c:ext xmlns:c16="http://schemas.microsoft.com/office/drawing/2014/chart" uri="{C3380CC4-5D6E-409C-BE32-E72D297353CC}">
              <c16:uniqueId val="{00000005-9671-41F3-99CB-81A17FA30FB0}"/>
            </c:ext>
          </c:extLst>
        </c:ser>
        <c:ser>
          <c:idx val="6"/>
          <c:order val="6"/>
          <c:tx>
            <c:strRef>
              <c:f>Arts!$Y$24:$Y$25</c:f>
              <c:strCache>
                <c:ptCount val="1"/>
                <c:pt idx="0">
                  <c:v>PlayDoh Toolkit</c:v>
                </c:pt>
              </c:strCache>
            </c:strRef>
          </c:tx>
          <c:spPr>
            <a:ln w="28575" cap="rnd">
              <a:solidFill>
                <a:schemeClr val="bg1">
                  <a:lumMod val="95000"/>
                </a:schemeClr>
              </a:solidFill>
              <a:round/>
            </a:ln>
            <a:effectLst/>
          </c:spPr>
          <c:marker>
            <c:symbol val="none"/>
          </c:marker>
          <c:cat>
            <c:multiLvlStrRef>
              <c:f>Arts!$Q$26:$R$49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Arts!$Y$26:$Y$49</c:f>
              <c:numCache>
                <c:formatCode>\$#,##0;\(\$#,##0\);\$#,##0</c:formatCode>
                <c:ptCount val="21"/>
                <c:pt idx="0">
                  <c:v>1639.9999999999764</c:v>
                </c:pt>
                <c:pt idx="1">
                  <c:v>1373.9999999999782</c:v>
                </c:pt>
                <c:pt idx="2">
                  <c:v>1077.9999999999845</c:v>
                </c:pt>
                <c:pt idx="3">
                  <c:v>1440.9999999999764</c:v>
                </c:pt>
                <c:pt idx="4">
                  <c:v>1863.9999999999773</c:v>
                </c:pt>
                <c:pt idx="5">
                  <c:v>1590.9999999999764</c:v>
                </c:pt>
                <c:pt idx="6">
                  <c:v>1582.9999999999764</c:v>
                </c:pt>
                <c:pt idx="7">
                  <c:v>1367.9999999999764</c:v>
                </c:pt>
                <c:pt idx="8">
                  <c:v>1130.9999999999982</c:v>
                </c:pt>
                <c:pt idx="9">
                  <c:v>947.99999999997408</c:v>
                </c:pt>
                <c:pt idx="10">
                  <c:v>811.99999999997635</c:v>
                </c:pt>
                <c:pt idx="11">
                  <c:v>635.99999999997635</c:v>
                </c:pt>
                <c:pt idx="12">
                  <c:v>706.99999999997635</c:v>
                </c:pt>
                <c:pt idx="13">
                  <c:v>530.99999999999318</c:v>
                </c:pt>
                <c:pt idx="14">
                  <c:v>617.99999999997954</c:v>
                </c:pt>
                <c:pt idx="15">
                  <c:v>791.99999999997635</c:v>
                </c:pt>
                <c:pt idx="16">
                  <c:v>1078.9999999999836</c:v>
                </c:pt>
                <c:pt idx="17">
                  <c:v>1041.9999999999764</c:v>
                </c:pt>
                <c:pt idx="18">
                  <c:v>1033.9999999999791</c:v>
                </c:pt>
                <c:pt idx="19">
                  <c:v>1016.9999999999777</c:v>
                </c:pt>
                <c:pt idx="20">
                  <c:v>841.99999999997317</c:v>
                </c:pt>
              </c:numCache>
            </c:numRef>
          </c:val>
          <c:smooth val="1"/>
          <c:extLst>
            <c:ext xmlns:c16="http://schemas.microsoft.com/office/drawing/2014/chart" uri="{C3380CC4-5D6E-409C-BE32-E72D297353CC}">
              <c16:uniqueId val="{00000006-9671-41F3-99CB-81A17FA30FB0}"/>
            </c:ext>
          </c:extLst>
        </c:ser>
        <c:ser>
          <c:idx val="7"/>
          <c:order val="7"/>
          <c:tx>
            <c:strRef>
              <c:f>Arts!$Z$24:$Z$25</c:f>
              <c:strCache>
                <c:ptCount val="1"/>
                <c:pt idx="0">
                  <c:v>Playfoam</c:v>
                </c:pt>
              </c:strCache>
            </c:strRef>
          </c:tx>
          <c:spPr>
            <a:ln w="28575" cap="rnd">
              <a:solidFill>
                <a:schemeClr val="bg1">
                  <a:lumMod val="95000"/>
                </a:schemeClr>
              </a:solidFill>
              <a:round/>
            </a:ln>
            <a:effectLst/>
          </c:spPr>
          <c:marker>
            <c:symbol val="none"/>
          </c:marker>
          <c:cat>
            <c:multiLvlStrRef>
              <c:f>Arts!$Q$26:$R$49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Arts!$Z$26:$Z$49</c:f>
              <c:numCache>
                <c:formatCode>\$#,##0;\(\$#,##0\);\$#,##0</c:formatCode>
                <c:ptCount val="21"/>
                <c:pt idx="19">
                  <c:v>9176.9999999999054</c:v>
                </c:pt>
                <c:pt idx="20">
                  <c:v>19929.000000000175</c:v>
                </c:pt>
              </c:numCache>
            </c:numRef>
          </c:val>
          <c:smooth val="0"/>
          <c:extLst>
            <c:ext xmlns:c16="http://schemas.microsoft.com/office/drawing/2014/chart" uri="{C3380CC4-5D6E-409C-BE32-E72D297353CC}">
              <c16:uniqueId val="{00000007-9671-41F3-99CB-81A17FA30FB0}"/>
            </c:ext>
          </c:extLst>
        </c:ser>
        <c:dLbls>
          <c:showLegendKey val="0"/>
          <c:showVal val="0"/>
          <c:showCatName val="0"/>
          <c:showSerName val="0"/>
          <c:showPercent val="0"/>
          <c:showBubbleSize val="0"/>
        </c:dLbls>
        <c:smooth val="0"/>
        <c:axId val="1941096832"/>
        <c:axId val="1897437472"/>
      </c:lineChart>
      <c:catAx>
        <c:axId val="194109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437472"/>
        <c:crosses val="autoZero"/>
        <c:auto val="1"/>
        <c:lblAlgn val="ctr"/>
        <c:lblOffset val="100"/>
        <c:noMultiLvlLbl val="0"/>
      </c:catAx>
      <c:valAx>
        <c:axId val="189743747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096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 Sales Analysis.xlsx]pvt!PivotTable8</c:name>
    <c:fmtId val="10"/>
  </c:pivotSource>
  <c:chart>
    <c:title>
      <c:tx>
        <c:strRef>
          <c:f>pvt!$D$2</c:f>
          <c:strCache>
            <c:ptCount val="1"/>
            <c:pt idx="0">
              <c:v>Revenue &amp; Profit by Month</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lumMod val="50000"/>
              </a:schemeClr>
            </a:solidFill>
            <a:round/>
          </a:ln>
          <a:effectLst/>
        </c:spPr>
        <c:marker>
          <c:symbol val="none"/>
        </c:marker>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pvt!$D$2</c:f>
              <c:strCache>
                <c:ptCount val="1"/>
                <c:pt idx="0">
                  <c:v>Total</c:v>
                </c:pt>
              </c:strCache>
            </c:strRef>
          </c:tx>
          <c:spPr>
            <a:ln w="28575" cap="rnd">
              <a:solidFill>
                <a:schemeClr val="accent1">
                  <a:lumMod val="50000"/>
                </a:schemeClr>
              </a:solidFill>
              <a:round/>
            </a:ln>
            <a:effectLst/>
          </c:spPr>
          <c:marker>
            <c:symbol val="none"/>
          </c:marker>
          <c:cat>
            <c:multiLvlStrRef>
              <c:f>pvt!$D$2</c:f>
              <c:multiLvlStrCache>
                <c:ptCount val="21"/>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lvl>
                <c:lvl>
                  <c:pt idx="0">
                    <c:v>2017</c:v>
                  </c:pt>
                  <c:pt idx="12">
                    <c:v>2018</c:v>
                  </c:pt>
                </c:lvl>
              </c:multiLvlStrCache>
            </c:multiLvlStrRef>
          </c:cat>
          <c:val>
            <c:numRef>
              <c:f>pvt!$D$2</c:f>
              <c:numCache>
                <c:formatCode>\$#,##0;\(\$#,##0\);\$#,##0</c:formatCode>
                <c:ptCount val="21"/>
                <c:pt idx="0">
                  <c:v>167125.9999999766</c:v>
                </c:pt>
                <c:pt idx="1">
                  <c:v>161860.99999997637</c:v>
                </c:pt>
                <c:pt idx="2">
                  <c:v>173991.99999997113</c:v>
                </c:pt>
                <c:pt idx="3">
                  <c:v>190098.99999996641</c:v>
                </c:pt>
                <c:pt idx="4">
                  <c:v>186893.9999999787</c:v>
                </c:pt>
                <c:pt idx="5">
                  <c:v>189814.99999996775</c:v>
                </c:pt>
                <c:pt idx="6">
                  <c:v>176921.99999992206</c:v>
                </c:pt>
                <c:pt idx="7">
                  <c:v>158930.99999993015</c:v>
                </c:pt>
                <c:pt idx="8">
                  <c:v>166396.9999999539</c:v>
                </c:pt>
                <c:pt idx="9">
                  <c:v>178798.99999994517</c:v>
                </c:pt>
                <c:pt idx="10">
                  <c:v>192872.99999994255</c:v>
                </c:pt>
                <c:pt idx="11">
                  <c:v>246077.99999999139</c:v>
                </c:pt>
                <c:pt idx="12">
                  <c:v>205073.99999990826</c:v>
                </c:pt>
                <c:pt idx="13">
                  <c:v>189313.99999988521</c:v>
                </c:pt>
                <c:pt idx="14">
                  <c:v>231908.9999999844</c:v>
                </c:pt>
                <c:pt idx="15">
                  <c:v>215095.99999994156</c:v>
                </c:pt>
                <c:pt idx="16">
                  <c:v>210346.99999994028</c:v>
                </c:pt>
                <c:pt idx="17">
                  <c:v>207211.9999999844</c:v>
                </c:pt>
                <c:pt idx="18">
                  <c:v>209806.99999997998</c:v>
                </c:pt>
                <c:pt idx="19">
                  <c:v>175037.99999990838</c:v>
                </c:pt>
                <c:pt idx="20">
                  <c:v>180444.99999989301</c:v>
                </c:pt>
              </c:numCache>
            </c:numRef>
          </c:val>
          <c:smooth val="0"/>
          <c:extLst>
            <c:ext xmlns:c16="http://schemas.microsoft.com/office/drawing/2014/chart" uri="{C3380CC4-5D6E-409C-BE32-E72D297353CC}">
              <c16:uniqueId val="{00000000-6765-4EC5-9A41-A11DE309F74A}"/>
            </c:ext>
          </c:extLst>
        </c:ser>
        <c:dLbls>
          <c:showLegendKey val="0"/>
          <c:showVal val="0"/>
          <c:showCatName val="0"/>
          <c:showSerName val="0"/>
          <c:showPercent val="0"/>
          <c:showBubbleSize val="0"/>
        </c:dLbls>
        <c:smooth val="0"/>
        <c:axId val="665234320"/>
        <c:axId val="563736352"/>
      </c:lineChart>
      <c:catAx>
        <c:axId val="66523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736352"/>
        <c:crosses val="autoZero"/>
        <c:auto val="1"/>
        <c:lblAlgn val="ctr"/>
        <c:lblOffset val="100"/>
        <c:noMultiLvlLbl val="0"/>
      </c:catAx>
      <c:valAx>
        <c:axId val="5637363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234320"/>
        <c:crosses val="autoZero"/>
        <c:crossBetween val="between"/>
        <c:majorUnit val="200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 Sales Analysis.xlsx]pvt!PivotTable6</c:name>
    <c:fmtId val="8"/>
  </c:pivotSource>
  <c:chart>
    <c:title>
      <c:tx>
        <c:strRef>
          <c:f>pvt!$B$92</c:f>
          <c:strCache>
            <c:ptCount val="1"/>
            <c:pt idx="0">
              <c:v>Categories Profit by Month</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ln w="28575" cap="rnd">
            <a:solidFill>
              <a:srgbClr val="7030A0"/>
            </a:solidFill>
            <a:round/>
          </a:ln>
          <a:effectLst/>
        </c:spPr>
        <c:marker>
          <c:symbol val="none"/>
        </c:marker>
      </c:pivotFmt>
      <c:pivotFmt>
        <c:idx val="13"/>
        <c:spPr>
          <a:ln w="28575" cap="rnd">
            <a:solidFill>
              <a:schemeClr val="bg1">
                <a:lumMod val="95000"/>
              </a:schemeClr>
            </a:solidFill>
            <a:round/>
          </a:ln>
          <a:effectLst/>
        </c:spPr>
        <c:marker>
          <c:symbol val="none"/>
        </c:marker>
      </c:pivotFmt>
      <c:pivotFmt>
        <c:idx val="14"/>
        <c:spPr>
          <a:ln w="28575" cap="rnd">
            <a:solidFill>
              <a:schemeClr val="accent6">
                <a:lumMod val="60000"/>
                <a:lumOff val="40000"/>
              </a:schemeClr>
            </a:solidFill>
            <a:round/>
          </a:ln>
          <a:effectLst/>
        </c:spPr>
        <c:marker>
          <c:symbol val="none"/>
        </c:marker>
      </c:pivotFmt>
    </c:pivotFmts>
    <c:plotArea>
      <c:layout/>
      <c:lineChart>
        <c:grouping val="standard"/>
        <c:varyColors val="0"/>
        <c:ser>
          <c:idx val="0"/>
          <c:order val="0"/>
          <c:tx>
            <c:strRef>
              <c:f>pvt!$B$92</c:f>
              <c:strCache>
                <c:ptCount val="1"/>
                <c:pt idx="0">
                  <c:v>Art &amp; Crafts</c:v>
                </c:pt>
              </c:strCache>
            </c:strRef>
          </c:tx>
          <c:spPr>
            <a:ln w="28575" cap="rnd">
              <a:solidFill>
                <a:schemeClr val="accent1"/>
              </a:solidFill>
              <a:round/>
            </a:ln>
            <a:effectLst/>
          </c:spPr>
          <c:marker>
            <c:symbol val="none"/>
          </c:marker>
          <c:cat>
            <c:multiLvlStrRef>
              <c:f>pvt!$B$92</c:f>
              <c:multiLvlStrCache>
                <c:ptCount val="21"/>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lvl>
                <c:lvl>
                  <c:pt idx="0">
                    <c:v>2017</c:v>
                  </c:pt>
                  <c:pt idx="12">
                    <c:v>2018</c:v>
                  </c:pt>
                </c:lvl>
              </c:multiLvlStrCache>
            </c:multiLvlStrRef>
          </c:cat>
          <c:val>
            <c:numRef>
              <c:f>pvt!$B$92</c:f>
              <c:numCache>
                <c:formatCode>\$#,##0;\(\$#,##0\);\$#,##0</c:formatCode>
                <c:ptCount val="21"/>
                <c:pt idx="0">
                  <c:v>9928.0000000008113</c:v>
                </c:pt>
                <c:pt idx="1">
                  <c:v>9740.0000000006403</c:v>
                </c:pt>
                <c:pt idx="2">
                  <c:v>15298.999999998501</c:v>
                </c:pt>
                <c:pt idx="3">
                  <c:v>19250.999999998057</c:v>
                </c:pt>
                <c:pt idx="4">
                  <c:v>19556.999999996049</c:v>
                </c:pt>
                <c:pt idx="5">
                  <c:v>16778.999999998668</c:v>
                </c:pt>
                <c:pt idx="6">
                  <c:v>16668.999999998887</c:v>
                </c:pt>
                <c:pt idx="7">
                  <c:v>15447.999999999156</c:v>
                </c:pt>
                <c:pt idx="8">
                  <c:v>21988.999999999607</c:v>
                </c:pt>
                <c:pt idx="9">
                  <c:v>29756.9999999969</c:v>
                </c:pt>
                <c:pt idx="10">
                  <c:v>41908.999999995984</c:v>
                </c:pt>
                <c:pt idx="11">
                  <c:v>56623.000000022555</c:v>
                </c:pt>
                <c:pt idx="12">
                  <c:v>50698.000000022381</c:v>
                </c:pt>
                <c:pt idx="13">
                  <c:v>49496.000000021246</c:v>
                </c:pt>
                <c:pt idx="14">
                  <c:v>56064.000000034197</c:v>
                </c:pt>
                <c:pt idx="15">
                  <c:v>57720.000000028929</c:v>
                </c:pt>
                <c:pt idx="16">
                  <c:v>56475.000000021188</c:v>
                </c:pt>
                <c:pt idx="17">
                  <c:v>50501.000000032422</c:v>
                </c:pt>
                <c:pt idx="18">
                  <c:v>54800.000000023341</c:v>
                </c:pt>
                <c:pt idx="19">
                  <c:v>44603.000000008891</c:v>
                </c:pt>
                <c:pt idx="20">
                  <c:v>60048.000000026062</c:v>
                </c:pt>
              </c:numCache>
            </c:numRef>
          </c:val>
          <c:smooth val="1"/>
          <c:extLst>
            <c:ext xmlns:c16="http://schemas.microsoft.com/office/drawing/2014/chart" uri="{C3380CC4-5D6E-409C-BE32-E72D297353CC}">
              <c16:uniqueId val="{00000000-2E04-4F4B-9D5A-A298D94302B3}"/>
            </c:ext>
          </c:extLst>
        </c:ser>
        <c:ser>
          <c:idx val="1"/>
          <c:order val="1"/>
          <c:tx>
            <c:strRef>
              <c:f>pvt!$B$92</c:f>
              <c:strCache>
                <c:ptCount val="1"/>
                <c:pt idx="0">
                  <c:v>Electronics</c:v>
                </c:pt>
              </c:strCache>
            </c:strRef>
          </c:tx>
          <c:spPr>
            <a:ln w="28575" cap="rnd">
              <a:solidFill>
                <a:schemeClr val="accent2"/>
              </a:solidFill>
              <a:round/>
            </a:ln>
            <a:effectLst/>
          </c:spPr>
          <c:marker>
            <c:symbol val="none"/>
          </c:marker>
          <c:cat>
            <c:multiLvlStrRef>
              <c:f>pvt!$B$92</c:f>
              <c:multiLvlStrCache>
                <c:ptCount val="21"/>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lvl>
                <c:lvl>
                  <c:pt idx="0">
                    <c:v>2017</c:v>
                  </c:pt>
                  <c:pt idx="12">
                    <c:v>2018</c:v>
                  </c:pt>
                </c:lvl>
              </c:multiLvlStrCache>
            </c:multiLvlStrRef>
          </c:cat>
          <c:val>
            <c:numRef>
              <c:f>pvt!$B$92</c:f>
              <c:numCache>
                <c:formatCode>\$#,##0;\(\$#,##0\);\$#,##0</c:formatCode>
                <c:ptCount val="21"/>
                <c:pt idx="0">
                  <c:v>69019.999999992404</c:v>
                </c:pt>
                <c:pt idx="1">
                  <c:v>64675.999999995227</c:v>
                </c:pt>
                <c:pt idx="2">
                  <c:v>65863.999999993481</c:v>
                </c:pt>
                <c:pt idx="3">
                  <c:v>61920.999999993888</c:v>
                </c:pt>
                <c:pt idx="4">
                  <c:v>58401.999999993306</c:v>
                </c:pt>
                <c:pt idx="5">
                  <c:v>55602.999999994041</c:v>
                </c:pt>
                <c:pt idx="6">
                  <c:v>55821.999999994412</c:v>
                </c:pt>
                <c:pt idx="7">
                  <c:v>57951.999999994201</c:v>
                </c:pt>
                <c:pt idx="8">
                  <c:v>48029.999999995176</c:v>
                </c:pt>
                <c:pt idx="9">
                  <c:v>48674.999999995314</c:v>
                </c:pt>
                <c:pt idx="10">
                  <c:v>43681.999999995205</c:v>
                </c:pt>
                <c:pt idx="11">
                  <c:v>44759.999999997257</c:v>
                </c:pt>
                <c:pt idx="12">
                  <c:v>41719.999999998428</c:v>
                </c:pt>
                <c:pt idx="13">
                  <c:v>39245.999999995765</c:v>
                </c:pt>
                <c:pt idx="14">
                  <c:v>41180.999999996333</c:v>
                </c:pt>
                <c:pt idx="15">
                  <c:v>36706.999999996631</c:v>
                </c:pt>
                <c:pt idx="16">
                  <c:v>33191.999999997031</c:v>
                </c:pt>
                <c:pt idx="17">
                  <c:v>34137.99999999682</c:v>
                </c:pt>
                <c:pt idx="18">
                  <c:v>36966.99999999642</c:v>
                </c:pt>
                <c:pt idx="19">
                  <c:v>34684.999999996602</c:v>
                </c:pt>
                <c:pt idx="20">
                  <c:v>29193.999999997257</c:v>
                </c:pt>
              </c:numCache>
            </c:numRef>
          </c:val>
          <c:smooth val="1"/>
          <c:extLst>
            <c:ext xmlns:c16="http://schemas.microsoft.com/office/drawing/2014/chart" uri="{C3380CC4-5D6E-409C-BE32-E72D297353CC}">
              <c16:uniqueId val="{00000001-D2DC-42ED-9AB8-990E3BC97B73}"/>
            </c:ext>
          </c:extLst>
        </c:ser>
        <c:ser>
          <c:idx val="2"/>
          <c:order val="2"/>
          <c:tx>
            <c:strRef>
              <c:f>pvt!$B$92</c:f>
              <c:strCache>
                <c:ptCount val="1"/>
                <c:pt idx="0">
                  <c:v>Games</c:v>
                </c:pt>
              </c:strCache>
            </c:strRef>
          </c:tx>
          <c:spPr>
            <a:ln w="28575" cap="rnd">
              <a:solidFill>
                <a:srgbClr val="7030A0"/>
              </a:solidFill>
              <a:round/>
            </a:ln>
            <a:effectLst/>
          </c:spPr>
          <c:marker>
            <c:symbol val="none"/>
          </c:marker>
          <c:cat>
            <c:multiLvlStrRef>
              <c:f>pvt!$B$92</c:f>
              <c:multiLvlStrCache>
                <c:ptCount val="21"/>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lvl>
                <c:lvl>
                  <c:pt idx="0">
                    <c:v>2017</c:v>
                  </c:pt>
                  <c:pt idx="12">
                    <c:v>2018</c:v>
                  </c:pt>
                </c:lvl>
              </c:multiLvlStrCache>
            </c:multiLvlStrRef>
          </c:cat>
          <c:val>
            <c:numRef>
              <c:f>pvt!$B$92</c:f>
              <c:numCache>
                <c:formatCode>\$#,##0;\(\$#,##0\);\$#,##0</c:formatCode>
                <c:ptCount val="21"/>
                <c:pt idx="0">
                  <c:v>28307.999999997322</c:v>
                </c:pt>
                <c:pt idx="1">
                  <c:v>25763.999999996602</c:v>
                </c:pt>
                <c:pt idx="2">
                  <c:v>24981.999999997104</c:v>
                </c:pt>
                <c:pt idx="3">
                  <c:v>28401.00000000048</c:v>
                </c:pt>
                <c:pt idx="4">
                  <c:v>28627.999999996922</c:v>
                </c:pt>
                <c:pt idx="5">
                  <c:v>34461.000000000349</c:v>
                </c:pt>
                <c:pt idx="6">
                  <c:v>35407.000000003689</c:v>
                </c:pt>
                <c:pt idx="7">
                  <c:v>27868.99999999658</c:v>
                </c:pt>
                <c:pt idx="8">
                  <c:v>27986.999999995031</c:v>
                </c:pt>
                <c:pt idx="9">
                  <c:v>31315.000000005923</c:v>
                </c:pt>
                <c:pt idx="10">
                  <c:v>32875.000000008033</c:v>
                </c:pt>
                <c:pt idx="11">
                  <c:v>52384.000000016968</c:v>
                </c:pt>
                <c:pt idx="12">
                  <c:v>41824.00000001461</c:v>
                </c:pt>
                <c:pt idx="13">
                  <c:v>35758.000000010594</c:v>
                </c:pt>
                <c:pt idx="14">
                  <c:v>40004.000000014581</c:v>
                </c:pt>
                <c:pt idx="15">
                  <c:v>38014.00000001266</c:v>
                </c:pt>
                <c:pt idx="16">
                  <c:v>31726.000000008949</c:v>
                </c:pt>
                <c:pt idx="17">
                  <c:v>31197.000000003827</c:v>
                </c:pt>
                <c:pt idx="18">
                  <c:v>31956.000000007509</c:v>
                </c:pt>
                <c:pt idx="19">
                  <c:v>24610.999999998625</c:v>
                </c:pt>
                <c:pt idx="20">
                  <c:v>20521.999999997664</c:v>
                </c:pt>
              </c:numCache>
            </c:numRef>
          </c:val>
          <c:smooth val="1"/>
          <c:extLst>
            <c:ext xmlns:c16="http://schemas.microsoft.com/office/drawing/2014/chart" uri="{C3380CC4-5D6E-409C-BE32-E72D297353CC}">
              <c16:uniqueId val="{00000004-F6C7-4BC1-98D1-49207100F200}"/>
            </c:ext>
          </c:extLst>
        </c:ser>
        <c:ser>
          <c:idx val="3"/>
          <c:order val="3"/>
          <c:tx>
            <c:strRef>
              <c:f>pvt!$B$92</c:f>
              <c:strCache>
                <c:ptCount val="1"/>
                <c:pt idx="0">
                  <c:v>Sports &amp; Outdoors</c:v>
                </c:pt>
              </c:strCache>
            </c:strRef>
          </c:tx>
          <c:spPr>
            <a:ln w="28575" cap="rnd">
              <a:solidFill>
                <a:schemeClr val="bg1">
                  <a:lumMod val="95000"/>
                </a:schemeClr>
              </a:solidFill>
              <a:round/>
            </a:ln>
            <a:effectLst/>
          </c:spPr>
          <c:marker>
            <c:symbol val="none"/>
          </c:marker>
          <c:cat>
            <c:multiLvlStrRef>
              <c:f>pvt!$B$92</c:f>
              <c:multiLvlStrCache>
                <c:ptCount val="21"/>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lvl>
                <c:lvl>
                  <c:pt idx="0">
                    <c:v>2017</c:v>
                  </c:pt>
                  <c:pt idx="12">
                    <c:v>2018</c:v>
                  </c:pt>
                </c:lvl>
              </c:multiLvlStrCache>
            </c:multiLvlStrRef>
          </c:cat>
          <c:val>
            <c:numRef>
              <c:f>pvt!$B$92</c:f>
              <c:numCache>
                <c:formatCode>\$#,##0;\(\$#,##0\);\$#,##0</c:formatCode>
                <c:ptCount val="21"/>
                <c:pt idx="0">
                  <c:v>19408.999999997424</c:v>
                </c:pt>
                <c:pt idx="1">
                  <c:v>17944.99999999797</c:v>
                </c:pt>
                <c:pt idx="2">
                  <c:v>17282.999999996675</c:v>
                </c:pt>
                <c:pt idx="3">
                  <c:v>22447.999999998792</c:v>
                </c:pt>
                <c:pt idx="4">
                  <c:v>21718.999999997002</c:v>
                </c:pt>
                <c:pt idx="5">
                  <c:v>24097.999999998763</c:v>
                </c:pt>
                <c:pt idx="6">
                  <c:v>25479.999999999549</c:v>
                </c:pt>
                <c:pt idx="7">
                  <c:v>18555.999999996435</c:v>
                </c:pt>
                <c:pt idx="8">
                  <c:v>18034.999999996209</c:v>
                </c:pt>
                <c:pt idx="9">
                  <c:v>17060.999999997533</c:v>
                </c:pt>
                <c:pt idx="10">
                  <c:v>18123.999999996879</c:v>
                </c:pt>
                <c:pt idx="11">
                  <c:v>34868.000000012631</c:v>
                </c:pt>
                <c:pt idx="12">
                  <c:v>23244.99999999869</c:v>
                </c:pt>
                <c:pt idx="13">
                  <c:v>21848.999999996609</c:v>
                </c:pt>
                <c:pt idx="14">
                  <c:v>34682.000000013126</c:v>
                </c:pt>
                <c:pt idx="15">
                  <c:v>30007.000000012296</c:v>
                </c:pt>
                <c:pt idx="16">
                  <c:v>32552.000000011554</c:v>
                </c:pt>
                <c:pt idx="17">
                  <c:v>29005.000000011103</c:v>
                </c:pt>
                <c:pt idx="18">
                  <c:v>28823.000000011729</c:v>
                </c:pt>
                <c:pt idx="19">
                  <c:v>23284.000000002605</c:v>
                </c:pt>
                <c:pt idx="20">
                  <c:v>27245.000000008047</c:v>
                </c:pt>
              </c:numCache>
            </c:numRef>
          </c:val>
          <c:smooth val="0"/>
          <c:extLst>
            <c:ext xmlns:c16="http://schemas.microsoft.com/office/drawing/2014/chart" uri="{C3380CC4-5D6E-409C-BE32-E72D297353CC}">
              <c16:uniqueId val="{00000005-F6C7-4BC1-98D1-49207100F200}"/>
            </c:ext>
          </c:extLst>
        </c:ser>
        <c:ser>
          <c:idx val="4"/>
          <c:order val="4"/>
          <c:tx>
            <c:strRef>
              <c:f>pvt!$B$92</c:f>
              <c:strCache>
                <c:ptCount val="1"/>
                <c:pt idx="0">
                  <c:v>Toys</c:v>
                </c:pt>
              </c:strCache>
            </c:strRef>
          </c:tx>
          <c:spPr>
            <a:ln w="28575" cap="rnd">
              <a:solidFill>
                <a:schemeClr val="accent6">
                  <a:lumMod val="60000"/>
                  <a:lumOff val="40000"/>
                </a:schemeClr>
              </a:solidFill>
              <a:round/>
            </a:ln>
            <a:effectLst/>
          </c:spPr>
          <c:marker>
            <c:symbol val="none"/>
          </c:marker>
          <c:cat>
            <c:multiLvlStrRef>
              <c:f>pvt!$B$92</c:f>
              <c:multiLvlStrCache>
                <c:ptCount val="21"/>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lvl>
                <c:lvl>
                  <c:pt idx="0">
                    <c:v>2017</c:v>
                  </c:pt>
                  <c:pt idx="12">
                    <c:v>2018</c:v>
                  </c:pt>
                </c:lvl>
              </c:multiLvlStrCache>
            </c:multiLvlStrRef>
          </c:cat>
          <c:val>
            <c:numRef>
              <c:f>pvt!$B$92</c:f>
              <c:numCache>
                <c:formatCode>\$#,##0;\(\$#,##0\);\$#,##0</c:formatCode>
                <c:ptCount val="21"/>
                <c:pt idx="0">
                  <c:v>40460.999999990832</c:v>
                </c:pt>
                <c:pt idx="1">
                  <c:v>43735.99999998798</c:v>
                </c:pt>
                <c:pt idx="2">
                  <c:v>50563.999999955005</c:v>
                </c:pt>
                <c:pt idx="3">
                  <c:v>58077.99999995291</c:v>
                </c:pt>
                <c:pt idx="4">
                  <c:v>58587.999999942433</c:v>
                </c:pt>
                <c:pt idx="5">
                  <c:v>58873.999999953841</c:v>
                </c:pt>
                <c:pt idx="6">
                  <c:v>43544.000000017099</c:v>
                </c:pt>
                <c:pt idx="7">
                  <c:v>39106.000000014305</c:v>
                </c:pt>
                <c:pt idx="8">
                  <c:v>50355.999999983615</c:v>
                </c:pt>
                <c:pt idx="9">
                  <c:v>51990.999999965163</c:v>
                </c:pt>
                <c:pt idx="10">
                  <c:v>56282.999999969878</c:v>
                </c:pt>
                <c:pt idx="11">
                  <c:v>57442.999999969703</c:v>
                </c:pt>
                <c:pt idx="12">
                  <c:v>47586.999999964522</c:v>
                </c:pt>
                <c:pt idx="13">
                  <c:v>42964.999999959749</c:v>
                </c:pt>
                <c:pt idx="14">
                  <c:v>59977.999999959051</c:v>
                </c:pt>
                <c:pt idx="15">
                  <c:v>52647.999999963067</c:v>
                </c:pt>
                <c:pt idx="16">
                  <c:v>56401.999999967462</c:v>
                </c:pt>
                <c:pt idx="17">
                  <c:v>62370.999999957217</c:v>
                </c:pt>
                <c:pt idx="18">
                  <c:v>57260.999999953812</c:v>
                </c:pt>
                <c:pt idx="19">
                  <c:v>47854.999999970401</c:v>
                </c:pt>
                <c:pt idx="20">
                  <c:v>43435.999999961321</c:v>
                </c:pt>
              </c:numCache>
            </c:numRef>
          </c:val>
          <c:smooth val="1"/>
          <c:extLst>
            <c:ext xmlns:c16="http://schemas.microsoft.com/office/drawing/2014/chart" uri="{C3380CC4-5D6E-409C-BE32-E72D297353CC}">
              <c16:uniqueId val="{00000006-F6C7-4BC1-98D1-49207100F200}"/>
            </c:ext>
          </c:extLst>
        </c:ser>
        <c:dLbls>
          <c:showLegendKey val="0"/>
          <c:showVal val="0"/>
          <c:showCatName val="0"/>
          <c:showSerName val="0"/>
          <c:showPercent val="0"/>
          <c:showBubbleSize val="0"/>
        </c:dLbls>
        <c:smooth val="0"/>
        <c:axId val="665181888"/>
        <c:axId val="2137112575"/>
      </c:lineChart>
      <c:catAx>
        <c:axId val="66518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112575"/>
        <c:crosses val="autoZero"/>
        <c:auto val="1"/>
        <c:lblAlgn val="ctr"/>
        <c:lblOffset val="100"/>
        <c:noMultiLvlLbl val="0"/>
      </c:catAx>
      <c:valAx>
        <c:axId val="213711257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181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 Sales Analysis.xlsx]pvt!PivotTable10</c:name>
    <c:fmtId val="23"/>
  </c:pivotSource>
  <c:chart>
    <c:title>
      <c:tx>
        <c:strRef>
          <c:f>pvt!$D$31</c:f>
          <c:strCache>
            <c:ptCount val="1"/>
            <c:pt idx="0">
              <c:v>Profit Trend 2017 vs 2018</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pivotFmt>
      <c:pivotFmt>
        <c:idx val="3"/>
        <c:spPr>
          <a:solidFill>
            <a:schemeClr val="bg1">
              <a:lumMod val="85000"/>
            </a:schemeClr>
          </a:solidFill>
          <a:ln>
            <a:noFill/>
          </a:ln>
          <a:effectLst/>
        </c:spPr>
      </c:pivotFmt>
      <c:pivotFmt>
        <c:idx val="4"/>
        <c:spPr>
          <a:solidFill>
            <a:schemeClr val="bg1">
              <a:lumMod val="85000"/>
            </a:schemeClr>
          </a:solidFill>
          <a:ln>
            <a:noFill/>
          </a:ln>
          <a:effectLst/>
        </c:spPr>
      </c:pivotFmt>
      <c:pivotFmt>
        <c:idx val="5"/>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lumMod val="85000"/>
            </a:schemeClr>
          </a:solidFill>
          <a:ln>
            <a:noFill/>
          </a:ln>
          <a:effectLst/>
        </c:spPr>
      </c:pivotFmt>
      <c:pivotFmt>
        <c:idx val="7"/>
        <c:spPr>
          <a:solidFill>
            <a:schemeClr val="bg1">
              <a:lumMod val="85000"/>
            </a:schemeClr>
          </a:solidFill>
          <a:ln>
            <a:noFill/>
          </a:ln>
          <a:effectLst/>
        </c:spPr>
      </c:pivotFmt>
      <c:pivotFmt>
        <c:idx val="8"/>
        <c:spPr>
          <a:solidFill>
            <a:schemeClr val="bg1">
              <a:lumMod val="85000"/>
            </a:schemeClr>
          </a:solidFill>
          <a:ln>
            <a:noFill/>
          </a:ln>
          <a:effectLst/>
        </c:spPr>
      </c:pivotFmt>
      <c:pivotFmt>
        <c:idx val="9"/>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1">
              <a:lumMod val="75000"/>
            </a:schemeClr>
          </a:solidFill>
          <a:ln>
            <a:noFill/>
          </a:ln>
          <a:effectLst/>
        </c:spPr>
        <c:marker>
          <c:symbol val="none"/>
        </c:marker>
      </c:pivotFmt>
      <c:pivotFmt>
        <c:idx val="11"/>
        <c:spPr>
          <a:solidFill>
            <a:schemeClr val="bg1">
              <a:lumMod val="95000"/>
            </a:schemeClr>
          </a:solidFill>
          <a:ln>
            <a:noFill/>
          </a:ln>
          <a:effectLst/>
        </c:spPr>
      </c:pivotFmt>
      <c:pivotFmt>
        <c:idx val="12"/>
        <c:spPr>
          <a:solidFill>
            <a:schemeClr val="bg1">
              <a:lumMod val="95000"/>
            </a:schemeClr>
          </a:solidFill>
          <a:ln>
            <a:noFill/>
          </a:ln>
          <a:effectLst/>
        </c:spPr>
      </c:pivotFmt>
      <c:pivotFmt>
        <c:idx val="13"/>
        <c:spPr>
          <a:solidFill>
            <a:schemeClr val="bg1">
              <a:lumMod val="95000"/>
            </a:schemeClr>
          </a:solidFill>
          <a:ln>
            <a:noFill/>
          </a:ln>
          <a:effectLst/>
        </c:spPr>
      </c:pivotFmt>
      <c:pivotFmt>
        <c:idx val="14"/>
        <c:spPr>
          <a:solidFill>
            <a:schemeClr val="accent1">
              <a:lumMod val="50000"/>
            </a:schemeClr>
          </a:solidFill>
          <a:ln>
            <a:noFill/>
          </a:ln>
          <a:effectLst/>
        </c:spPr>
        <c:marker>
          <c:symbol val="none"/>
        </c:marke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pvt!$D$31</c:f>
              <c:strCache>
                <c:ptCount val="1"/>
                <c:pt idx="0">
                  <c:v>2017</c:v>
                </c:pt>
              </c:strCache>
            </c:strRef>
          </c:tx>
          <c:spPr>
            <a:solidFill>
              <a:schemeClr val="bg1">
                <a:lumMod val="75000"/>
              </a:schemeClr>
            </a:solidFill>
            <a:ln>
              <a:noFill/>
            </a:ln>
            <a:effectLst/>
          </c:spPr>
          <c:invertIfNegative val="0"/>
          <c:dPt>
            <c:idx val="9"/>
            <c:invertIfNegative val="0"/>
            <c:bubble3D val="0"/>
            <c:spPr>
              <a:solidFill>
                <a:schemeClr val="bg1">
                  <a:lumMod val="95000"/>
                </a:schemeClr>
              </a:solidFill>
              <a:ln>
                <a:noFill/>
              </a:ln>
              <a:effectLst/>
            </c:spPr>
            <c:extLst>
              <c:ext xmlns:c16="http://schemas.microsoft.com/office/drawing/2014/chart" uri="{C3380CC4-5D6E-409C-BE32-E72D297353CC}">
                <c16:uniqueId val="{00000001-5F44-4ECF-AB4C-8279A1372FF2}"/>
              </c:ext>
            </c:extLst>
          </c:dPt>
          <c:dPt>
            <c:idx val="10"/>
            <c:invertIfNegative val="0"/>
            <c:bubble3D val="0"/>
            <c:spPr>
              <a:solidFill>
                <a:schemeClr val="bg1">
                  <a:lumMod val="95000"/>
                </a:schemeClr>
              </a:solidFill>
              <a:ln>
                <a:noFill/>
              </a:ln>
              <a:effectLst/>
            </c:spPr>
            <c:extLst>
              <c:ext xmlns:c16="http://schemas.microsoft.com/office/drawing/2014/chart" uri="{C3380CC4-5D6E-409C-BE32-E72D297353CC}">
                <c16:uniqueId val="{00000003-5F44-4ECF-AB4C-8279A1372FF2}"/>
              </c:ext>
            </c:extLst>
          </c:dPt>
          <c:dPt>
            <c:idx val="11"/>
            <c:invertIfNegative val="0"/>
            <c:bubble3D val="0"/>
            <c:spPr>
              <a:solidFill>
                <a:schemeClr val="bg1">
                  <a:lumMod val="95000"/>
                </a:schemeClr>
              </a:solidFill>
              <a:ln>
                <a:noFill/>
              </a:ln>
              <a:effectLst/>
            </c:spPr>
            <c:extLst>
              <c:ext xmlns:c16="http://schemas.microsoft.com/office/drawing/2014/chart" uri="{C3380CC4-5D6E-409C-BE32-E72D297353CC}">
                <c16:uniqueId val="{00000005-5F44-4ECF-AB4C-8279A1372FF2}"/>
              </c:ext>
            </c:extLst>
          </c:dPt>
          <c:cat>
            <c:strRef>
              <c:f>pvt!$D$31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pvt!$D$31</c:f>
              <c:numCache>
                <c:formatCode>\$#,##0;\(\$#,##0\);\$#,##0</c:formatCode>
                <c:ptCount val="12"/>
                <c:pt idx="0">
                  <c:v>167125.9999999766</c:v>
                </c:pt>
                <c:pt idx="1">
                  <c:v>161860.99999997637</c:v>
                </c:pt>
                <c:pt idx="2">
                  <c:v>173991.99999997113</c:v>
                </c:pt>
                <c:pt idx="3">
                  <c:v>190098.99999996641</c:v>
                </c:pt>
                <c:pt idx="4">
                  <c:v>186893.9999999787</c:v>
                </c:pt>
                <c:pt idx="5">
                  <c:v>189814.99999996775</c:v>
                </c:pt>
                <c:pt idx="6">
                  <c:v>176921.99999992206</c:v>
                </c:pt>
                <c:pt idx="7">
                  <c:v>158930.99999993015</c:v>
                </c:pt>
                <c:pt idx="8">
                  <c:v>166396.9999999539</c:v>
                </c:pt>
                <c:pt idx="9">
                  <c:v>178798.99999994517</c:v>
                </c:pt>
                <c:pt idx="10">
                  <c:v>192872.99999994255</c:v>
                </c:pt>
                <c:pt idx="11">
                  <c:v>246077.99999999139</c:v>
                </c:pt>
              </c:numCache>
            </c:numRef>
          </c:val>
          <c:extLst>
            <c:ext xmlns:c16="http://schemas.microsoft.com/office/drawing/2014/chart" uri="{C3380CC4-5D6E-409C-BE32-E72D297353CC}">
              <c16:uniqueId val="{0000000B-2306-4D60-9EC2-A92A39D0CDDB}"/>
            </c:ext>
          </c:extLst>
        </c:ser>
        <c:ser>
          <c:idx val="1"/>
          <c:order val="1"/>
          <c:tx>
            <c:strRef>
              <c:f>pvt!$D$31</c:f>
              <c:strCache>
                <c:ptCount val="1"/>
                <c:pt idx="0">
                  <c:v>2018</c:v>
                </c:pt>
              </c:strCache>
            </c:strRef>
          </c:tx>
          <c:spPr>
            <a:solidFill>
              <a:schemeClr val="accent1">
                <a:lumMod val="50000"/>
              </a:schemeClr>
            </a:solidFill>
            <a:ln>
              <a:noFill/>
            </a:ln>
            <a:effectLst/>
          </c:spPr>
          <c:invertIfNegative val="0"/>
          <c:cat>
            <c:strRef>
              <c:f>pvt!$D$31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pvt!$D$31</c:f>
              <c:numCache>
                <c:formatCode>\$#,##0;\(\$#,##0\);\$#,##0</c:formatCode>
                <c:ptCount val="12"/>
                <c:pt idx="0">
                  <c:v>205073.99999990826</c:v>
                </c:pt>
                <c:pt idx="1">
                  <c:v>189313.99999988521</c:v>
                </c:pt>
                <c:pt idx="2">
                  <c:v>231908.9999999844</c:v>
                </c:pt>
                <c:pt idx="3">
                  <c:v>215095.99999994156</c:v>
                </c:pt>
                <c:pt idx="4">
                  <c:v>210346.99999994028</c:v>
                </c:pt>
                <c:pt idx="5">
                  <c:v>207211.9999999844</c:v>
                </c:pt>
                <c:pt idx="6">
                  <c:v>209806.99999997998</c:v>
                </c:pt>
                <c:pt idx="7">
                  <c:v>175037.99999990838</c:v>
                </c:pt>
                <c:pt idx="8">
                  <c:v>180444.99999989301</c:v>
                </c:pt>
              </c:numCache>
            </c:numRef>
          </c:val>
          <c:extLst>
            <c:ext xmlns:c16="http://schemas.microsoft.com/office/drawing/2014/chart" uri="{C3380CC4-5D6E-409C-BE32-E72D297353CC}">
              <c16:uniqueId val="{0000000C-2306-4D60-9EC2-A92A39D0CDDB}"/>
            </c:ext>
          </c:extLst>
        </c:ser>
        <c:dLbls>
          <c:showLegendKey val="0"/>
          <c:showVal val="0"/>
          <c:showCatName val="0"/>
          <c:showSerName val="0"/>
          <c:showPercent val="0"/>
          <c:showBubbleSize val="0"/>
        </c:dLbls>
        <c:gapWidth val="60"/>
        <c:axId val="430641568"/>
        <c:axId val="486026192"/>
      </c:barChart>
      <c:catAx>
        <c:axId val="43064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026192"/>
        <c:crosses val="autoZero"/>
        <c:auto val="1"/>
        <c:lblAlgn val="ctr"/>
        <c:lblOffset val="100"/>
        <c:noMultiLvlLbl val="0"/>
      </c:catAx>
      <c:valAx>
        <c:axId val="48602619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64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 Sales Analysis.xlsx]pvt!PivotTable1</c:name>
    <c:fmtId val="3"/>
  </c:pivotSource>
  <c:chart>
    <c:title>
      <c:tx>
        <c:strRef>
          <c:f>pvt!$B$52</c:f>
          <c:strCache>
            <c:ptCount val="1"/>
            <c:pt idx="0">
              <c:v>Profit Trend 2017 vs 2018</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2"/>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2"/>
            </a:solidFill>
            <a:round/>
          </a:ln>
          <a:effectLst/>
        </c:spPr>
        <c:marker>
          <c:symbol val="none"/>
        </c:marker>
        <c:dLbl>
          <c:idx val="0"/>
          <c:layout>
            <c:manualLayout>
              <c:x val="-3.4840960738776357E-2"/>
              <c:y val="-6.7327810341832675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2"/>
            </a:solidFill>
            <a:round/>
          </a:ln>
          <a:effectLst/>
        </c:spPr>
        <c:marker>
          <c:symbol val="none"/>
        </c:marker>
        <c:dLbl>
          <c:idx val="0"/>
          <c:layout>
            <c:manualLayout>
              <c:x val="-4.6090552719618455E-2"/>
              <c:y val="-7.0321152630051939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layout>
            <c:manualLayout>
              <c:x val="-3.8745543530237118E-2"/>
              <c:y val="5.2405881186937994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layout>
            <c:manualLayout>
              <c:x val="-4.6245271517465138E-2"/>
              <c:y val="-6.4334468053613356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layout>
            <c:manualLayout>
              <c:x val="-3.687061153343011E-2"/>
              <c:y val="5.5399223475157265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layout>
            <c:manualLayout>
              <c:x val="-3.4995679536623109E-2"/>
              <c:y val="6.1385908051595793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layout>
            <c:manualLayout>
              <c:x val="-3.687061153343011E-2"/>
              <c:y val="6.7372592628034328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layout>
            <c:manualLayout>
              <c:x val="-4.4370339520658136E-2"/>
              <c:y val="-3.7394387459640022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2"/>
            </a:solidFill>
            <a:round/>
          </a:ln>
          <a:effectLst/>
        </c:spPr>
        <c:marker>
          <c:symbol val="none"/>
        </c:marker>
        <c:dLbl>
          <c:idx val="0"/>
          <c:layout>
            <c:manualLayout>
              <c:x val="-5.5465212703653413E-2"/>
              <c:y val="-4.3381072036078522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2"/>
            </a:solidFill>
            <a:round/>
          </a:ln>
          <a:effectLst/>
        </c:spPr>
        <c:marker>
          <c:symbol val="none"/>
        </c:marker>
        <c:dLbl>
          <c:idx val="0"/>
          <c:layout>
            <c:manualLayout>
              <c:x val="-4.7965484716425408E-2"/>
              <c:y val="-4.9367756612517029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layout>
            <c:manualLayout>
              <c:x val="-4.4370339520658136E-2"/>
              <c:y val="-3.7394387459640022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layout>
            <c:manualLayout>
              <c:x val="-3.687061153343011E-2"/>
              <c:y val="6.7372592628034328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layout>
            <c:manualLayout>
              <c:x val="-3.4995679536623109E-2"/>
              <c:y val="6.1385908051595793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layout>
            <c:manualLayout>
              <c:x val="-3.687061153343011E-2"/>
              <c:y val="5.5399223475157265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layout>
            <c:manualLayout>
              <c:x val="-3.8745543530237118E-2"/>
              <c:y val="5.2405881186937994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layout>
            <c:manualLayout>
              <c:x val="-4.6245271517465138E-2"/>
              <c:y val="-6.4334468053613356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2"/>
            </a:solidFill>
            <a:round/>
          </a:ln>
          <a:effectLst/>
        </c:spPr>
        <c:marker>
          <c:symbol val="none"/>
        </c:marker>
        <c:dLbl>
          <c:idx val="0"/>
          <c:layout>
            <c:manualLayout>
              <c:x val="-5.5465212703653413E-2"/>
              <c:y val="-4.3381072036078522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2"/>
            </a:solidFill>
            <a:round/>
          </a:ln>
          <a:effectLst/>
        </c:spPr>
        <c:marker>
          <c:symbol val="none"/>
        </c:marker>
        <c:dLbl>
          <c:idx val="0"/>
          <c:layout>
            <c:manualLayout>
              <c:x val="-4.7965484716425408E-2"/>
              <c:y val="-4.9367756612517029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2"/>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2"/>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2"/>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2"/>
            </a:solidFill>
            <a:round/>
          </a:ln>
          <a:effectLst/>
        </c:spPr>
        <c:marker>
          <c:symbol val="none"/>
        </c:marker>
        <c:dLbl>
          <c:idx val="0"/>
          <c:layout>
            <c:manualLayout>
              <c:x val="-4.6090552719618455E-2"/>
              <c:y val="-7.0321152630051939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2"/>
            </a:solidFill>
            <a:round/>
          </a:ln>
          <a:effectLst/>
        </c:spPr>
        <c:marker>
          <c:symbol val="none"/>
        </c:marker>
        <c:dLbl>
          <c:idx val="0"/>
          <c:layout>
            <c:manualLayout>
              <c:x val="-3.4840960738776357E-2"/>
              <c:y val="-6.7327810341832675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0"/>
        <c:spPr>
          <a:ln w="28575" cap="rnd">
            <a:solidFill>
              <a:schemeClr val="bg1">
                <a:lumMod val="50000"/>
              </a:schemeClr>
            </a:solidFill>
            <a:round/>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1"/>
        <c:spPr>
          <a:ln w="28575" cap="rnd">
            <a:solidFill>
              <a:schemeClr val="bg1">
                <a:lumMod val="50000"/>
              </a:schemeClr>
            </a:solidFill>
            <a:round/>
          </a:ln>
          <a:effectLst/>
        </c:spPr>
        <c:marker>
          <c:symbol val="none"/>
        </c:marker>
        <c:dLbl>
          <c:idx val="0"/>
          <c:layout>
            <c:manualLayout>
              <c:x val="-6.3978271323555241E-2"/>
              <c:y val="-3.8424576616409113E-2"/>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2"/>
        <c:spPr>
          <a:ln w="28575" cap="rnd">
            <a:solidFill>
              <a:schemeClr val="bg1">
                <a:lumMod val="50000"/>
              </a:schemeClr>
            </a:solidFill>
            <a:round/>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bg1">
                <a:lumMod val="50000"/>
              </a:schemeClr>
            </a:solidFill>
            <a:round/>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bg1">
                <a:lumMod val="50000"/>
              </a:schemeClr>
            </a:solidFill>
            <a:round/>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bg1">
                <a:lumMod val="50000"/>
              </a:schemeClr>
            </a:solidFill>
            <a:round/>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bg1">
                <a:lumMod val="50000"/>
              </a:schemeClr>
            </a:solidFill>
            <a:round/>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bg1">
                <a:lumMod val="50000"/>
              </a:schemeClr>
            </a:solidFill>
            <a:round/>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bg1">
                <a:lumMod val="50000"/>
              </a:schemeClr>
            </a:solidFill>
            <a:round/>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bg1">
                <a:lumMod val="50000"/>
              </a:schemeClr>
            </a:solidFill>
            <a:round/>
          </a:ln>
          <a:effectLst/>
        </c:spPr>
        <c:marker>
          <c:symbol val="none"/>
        </c:marker>
        <c:dLbl>
          <c:idx val="0"/>
          <c:layout>
            <c:manualLayout>
              <c:x val="-6.2310618258271264E-2"/>
              <c:y val="5.3849726652066811E-2"/>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0"/>
        <c:spPr>
          <a:ln w="28575" cap="rnd">
            <a:solidFill>
              <a:schemeClr val="bg1">
                <a:lumMod val="50000"/>
              </a:schemeClr>
            </a:solidFill>
            <a:round/>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bg1">
                <a:lumMod val="50000"/>
              </a:schemeClr>
            </a:solidFill>
            <a:round/>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lumMod val="75000"/>
              </a:schemeClr>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lumMod val="75000"/>
              </a:schemeClr>
            </a:solidFill>
            <a:round/>
          </a:ln>
          <a:effectLst/>
        </c:spPr>
        <c:marker>
          <c:symbol val="none"/>
        </c:marker>
        <c:dLbl>
          <c:idx val="0"/>
          <c:layout>
            <c:manualLayout>
              <c:x val="-5.5465212703653413E-2"/>
              <c:y val="-4.3381072036078522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lumMod val="75000"/>
              </a:schemeClr>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lumMod val="75000"/>
              </a:schemeClr>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lumMod val="75000"/>
              </a:schemeClr>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lumMod val="75000"/>
              </a:schemeClr>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lumMod val="75000"/>
              </a:schemeClr>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lumMod val="75000"/>
              </a:schemeClr>
            </a:solidFill>
            <a:round/>
          </a:ln>
          <a:effectLst/>
        </c:spPr>
        <c:marker>
          <c:symbol val="none"/>
        </c:marker>
        <c:dLbl>
          <c:idx val="0"/>
          <c:layout>
            <c:manualLayout>
              <c:x val="-6.1372517094345866E-2"/>
              <c:y val="-7.0403521629218521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lumMod val="75000"/>
              </a:schemeClr>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lumMod val="75000"/>
              </a:schemeClr>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362922847969912E-2"/>
          <c:y val="3.8451470913265097E-2"/>
          <c:w val="0.81967593032425679"/>
          <c:h val="0.79189441892175694"/>
        </c:manualLayout>
      </c:layout>
      <c:lineChart>
        <c:grouping val="standard"/>
        <c:varyColors val="0"/>
        <c:ser>
          <c:idx val="0"/>
          <c:order val="0"/>
          <c:tx>
            <c:strRef>
              <c:f>pvt!$B$52</c:f>
              <c:strCache>
                <c:ptCount val="1"/>
                <c:pt idx="0">
                  <c:v>2017</c:v>
                </c:pt>
              </c:strCache>
            </c:strRef>
          </c:tx>
          <c:spPr>
            <a:ln w="28575" cap="rnd">
              <a:solidFill>
                <a:schemeClr val="bg1">
                  <a:lumMod val="50000"/>
                </a:schemeClr>
              </a:solidFill>
              <a:round/>
            </a:ln>
            <a:effectLst/>
          </c:spPr>
          <c:marker>
            <c:symbol val="none"/>
          </c:marker>
          <c:dPt>
            <c:idx val="0"/>
            <c:marker>
              <c:symbol val="none"/>
            </c:marker>
            <c:bubble3D val="0"/>
            <c:extLst>
              <c:ext xmlns:c16="http://schemas.microsoft.com/office/drawing/2014/chart" uri="{C3380CC4-5D6E-409C-BE32-E72D297353CC}">
                <c16:uniqueId val="{00000000-CBD8-489B-839A-77E61D703EBA}"/>
              </c:ext>
            </c:extLst>
          </c:dPt>
          <c:dPt>
            <c:idx val="1"/>
            <c:marker>
              <c:symbol val="none"/>
            </c:marker>
            <c:bubble3D val="0"/>
            <c:extLst>
              <c:ext xmlns:c16="http://schemas.microsoft.com/office/drawing/2014/chart" uri="{C3380CC4-5D6E-409C-BE32-E72D297353CC}">
                <c16:uniqueId val="{00000001-CBD8-489B-839A-77E61D703EBA}"/>
              </c:ext>
            </c:extLst>
          </c:dPt>
          <c:dPt>
            <c:idx val="2"/>
            <c:marker>
              <c:symbol val="none"/>
            </c:marker>
            <c:bubble3D val="0"/>
            <c:extLst>
              <c:ext xmlns:c16="http://schemas.microsoft.com/office/drawing/2014/chart" uri="{C3380CC4-5D6E-409C-BE32-E72D297353CC}">
                <c16:uniqueId val="{00000002-CBD8-489B-839A-77E61D703EBA}"/>
              </c:ext>
            </c:extLst>
          </c:dPt>
          <c:dPt>
            <c:idx val="3"/>
            <c:marker>
              <c:symbol val="none"/>
            </c:marker>
            <c:bubble3D val="0"/>
            <c:extLst>
              <c:ext xmlns:c16="http://schemas.microsoft.com/office/drawing/2014/chart" uri="{C3380CC4-5D6E-409C-BE32-E72D297353CC}">
                <c16:uniqueId val="{00000003-CBD8-489B-839A-77E61D703EBA}"/>
              </c:ext>
            </c:extLst>
          </c:dPt>
          <c:dPt>
            <c:idx val="4"/>
            <c:marker>
              <c:symbol val="none"/>
            </c:marker>
            <c:bubble3D val="0"/>
            <c:extLst>
              <c:ext xmlns:c16="http://schemas.microsoft.com/office/drawing/2014/chart" uri="{C3380CC4-5D6E-409C-BE32-E72D297353CC}">
                <c16:uniqueId val="{00000004-CBD8-489B-839A-77E61D703EBA}"/>
              </c:ext>
            </c:extLst>
          </c:dPt>
          <c:dPt>
            <c:idx val="5"/>
            <c:marker>
              <c:symbol val="none"/>
            </c:marker>
            <c:bubble3D val="0"/>
            <c:extLst>
              <c:ext xmlns:c16="http://schemas.microsoft.com/office/drawing/2014/chart" uri="{C3380CC4-5D6E-409C-BE32-E72D297353CC}">
                <c16:uniqueId val="{00000005-CBD8-489B-839A-77E61D703EBA}"/>
              </c:ext>
            </c:extLst>
          </c:dPt>
          <c:dPt>
            <c:idx val="6"/>
            <c:marker>
              <c:symbol val="none"/>
            </c:marker>
            <c:bubble3D val="0"/>
            <c:extLst>
              <c:ext xmlns:c16="http://schemas.microsoft.com/office/drawing/2014/chart" uri="{C3380CC4-5D6E-409C-BE32-E72D297353CC}">
                <c16:uniqueId val="{00000006-CBD8-489B-839A-77E61D703EBA}"/>
              </c:ext>
            </c:extLst>
          </c:dPt>
          <c:dPt>
            <c:idx val="7"/>
            <c:marker>
              <c:symbol val="none"/>
            </c:marker>
            <c:bubble3D val="0"/>
            <c:extLst>
              <c:ext xmlns:c16="http://schemas.microsoft.com/office/drawing/2014/chart" uri="{C3380CC4-5D6E-409C-BE32-E72D297353CC}">
                <c16:uniqueId val="{00000007-CBD8-489B-839A-77E61D703EBA}"/>
              </c:ext>
            </c:extLst>
          </c:dPt>
          <c:dPt>
            <c:idx val="8"/>
            <c:marker>
              <c:symbol val="none"/>
            </c:marker>
            <c:bubble3D val="0"/>
            <c:extLst>
              <c:ext xmlns:c16="http://schemas.microsoft.com/office/drawing/2014/chart" uri="{C3380CC4-5D6E-409C-BE32-E72D297353CC}">
                <c16:uniqueId val="{00000008-CBD8-489B-839A-77E61D703EBA}"/>
              </c:ext>
            </c:extLst>
          </c:dPt>
          <c:dPt>
            <c:idx val="9"/>
            <c:marker>
              <c:symbol val="none"/>
            </c:marker>
            <c:bubble3D val="0"/>
            <c:extLst>
              <c:ext xmlns:c16="http://schemas.microsoft.com/office/drawing/2014/chart" uri="{C3380CC4-5D6E-409C-BE32-E72D297353CC}">
                <c16:uniqueId val="{00000009-CBD8-489B-839A-77E61D703EBA}"/>
              </c:ext>
            </c:extLst>
          </c:dPt>
          <c:dPt>
            <c:idx val="10"/>
            <c:marker>
              <c:symbol val="none"/>
            </c:marker>
            <c:bubble3D val="0"/>
            <c:extLst>
              <c:ext xmlns:c16="http://schemas.microsoft.com/office/drawing/2014/chart" uri="{C3380CC4-5D6E-409C-BE32-E72D297353CC}">
                <c16:uniqueId val="{0000000A-CBD8-489B-839A-77E61D703EBA}"/>
              </c:ext>
            </c:extLst>
          </c:dPt>
          <c:dLbls>
            <c:dLbl>
              <c:idx val="0"/>
              <c:layout>
                <c:manualLayout>
                  <c:x val="-6.3978271323555241E-2"/>
                  <c:y val="-3.84245766164091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BD8-489B-839A-77E61D703EBA}"/>
                </c:ext>
              </c:extLst>
            </c:dLbl>
            <c:dLbl>
              <c:idx val="1"/>
              <c:delete val="1"/>
              <c:extLst>
                <c:ext xmlns:c15="http://schemas.microsoft.com/office/drawing/2012/chart" uri="{CE6537A1-D6FC-4f65-9D91-7224C49458BB}"/>
                <c:ext xmlns:c16="http://schemas.microsoft.com/office/drawing/2014/chart" uri="{C3380CC4-5D6E-409C-BE32-E72D297353CC}">
                  <c16:uniqueId val="{00000001-CBD8-489B-839A-77E61D703EBA}"/>
                </c:ext>
              </c:extLst>
            </c:dLbl>
            <c:dLbl>
              <c:idx val="2"/>
              <c:delete val="1"/>
              <c:extLst>
                <c:ext xmlns:c15="http://schemas.microsoft.com/office/drawing/2012/chart" uri="{CE6537A1-D6FC-4f65-9D91-7224C49458BB}"/>
                <c:ext xmlns:c16="http://schemas.microsoft.com/office/drawing/2014/chart" uri="{C3380CC4-5D6E-409C-BE32-E72D297353CC}">
                  <c16:uniqueId val="{00000002-CBD8-489B-839A-77E61D703EBA}"/>
                </c:ext>
              </c:extLst>
            </c:dLbl>
            <c:dLbl>
              <c:idx val="3"/>
              <c:delete val="1"/>
              <c:extLst>
                <c:ext xmlns:c15="http://schemas.microsoft.com/office/drawing/2012/chart" uri="{CE6537A1-D6FC-4f65-9D91-7224C49458BB}"/>
                <c:ext xmlns:c16="http://schemas.microsoft.com/office/drawing/2014/chart" uri="{C3380CC4-5D6E-409C-BE32-E72D297353CC}">
                  <c16:uniqueId val="{00000003-CBD8-489B-839A-77E61D703EBA}"/>
                </c:ext>
              </c:extLst>
            </c:dLbl>
            <c:dLbl>
              <c:idx val="4"/>
              <c:delete val="1"/>
              <c:extLst>
                <c:ext xmlns:c15="http://schemas.microsoft.com/office/drawing/2012/chart" uri="{CE6537A1-D6FC-4f65-9D91-7224C49458BB}"/>
                <c:ext xmlns:c16="http://schemas.microsoft.com/office/drawing/2014/chart" uri="{C3380CC4-5D6E-409C-BE32-E72D297353CC}">
                  <c16:uniqueId val="{00000004-CBD8-489B-839A-77E61D703EBA}"/>
                </c:ext>
              </c:extLst>
            </c:dLbl>
            <c:dLbl>
              <c:idx val="5"/>
              <c:delete val="1"/>
              <c:extLst>
                <c:ext xmlns:c15="http://schemas.microsoft.com/office/drawing/2012/chart" uri="{CE6537A1-D6FC-4f65-9D91-7224C49458BB}"/>
                <c:ext xmlns:c16="http://schemas.microsoft.com/office/drawing/2014/chart" uri="{C3380CC4-5D6E-409C-BE32-E72D297353CC}">
                  <c16:uniqueId val="{00000005-CBD8-489B-839A-77E61D703EBA}"/>
                </c:ext>
              </c:extLst>
            </c:dLbl>
            <c:dLbl>
              <c:idx val="6"/>
              <c:delete val="1"/>
              <c:extLst>
                <c:ext xmlns:c15="http://schemas.microsoft.com/office/drawing/2012/chart" uri="{CE6537A1-D6FC-4f65-9D91-7224C49458BB}"/>
                <c:ext xmlns:c16="http://schemas.microsoft.com/office/drawing/2014/chart" uri="{C3380CC4-5D6E-409C-BE32-E72D297353CC}">
                  <c16:uniqueId val="{00000006-CBD8-489B-839A-77E61D703EBA}"/>
                </c:ext>
              </c:extLst>
            </c:dLbl>
            <c:dLbl>
              <c:idx val="7"/>
              <c:delete val="1"/>
              <c:extLst>
                <c:ext xmlns:c15="http://schemas.microsoft.com/office/drawing/2012/chart" uri="{CE6537A1-D6FC-4f65-9D91-7224C49458BB}"/>
                <c:ext xmlns:c16="http://schemas.microsoft.com/office/drawing/2014/chart" uri="{C3380CC4-5D6E-409C-BE32-E72D297353CC}">
                  <c16:uniqueId val="{00000007-CBD8-489B-839A-77E61D703EBA}"/>
                </c:ext>
              </c:extLst>
            </c:dLbl>
            <c:dLbl>
              <c:idx val="8"/>
              <c:layout>
                <c:manualLayout>
                  <c:x val="-6.2310618258271264E-2"/>
                  <c:y val="5.384972665206681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BD8-489B-839A-77E61D703EBA}"/>
                </c:ext>
              </c:extLst>
            </c:dLbl>
            <c:dLbl>
              <c:idx val="9"/>
              <c:delete val="1"/>
              <c:extLst>
                <c:ext xmlns:c15="http://schemas.microsoft.com/office/drawing/2012/chart" uri="{CE6537A1-D6FC-4f65-9D91-7224C49458BB}"/>
                <c:ext xmlns:c16="http://schemas.microsoft.com/office/drawing/2014/chart" uri="{C3380CC4-5D6E-409C-BE32-E72D297353CC}">
                  <c16:uniqueId val="{00000009-CBD8-489B-839A-77E61D703EBA}"/>
                </c:ext>
              </c:extLst>
            </c:dLbl>
            <c:dLbl>
              <c:idx val="10"/>
              <c:delete val="1"/>
              <c:extLst>
                <c:ext xmlns:c15="http://schemas.microsoft.com/office/drawing/2012/chart" uri="{CE6537A1-D6FC-4f65-9D91-7224C49458BB}"/>
                <c:ext xmlns:c16="http://schemas.microsoft.com/office/drawing/2014/chart" uri="{C3380CC4-5D6E-409C-BE32-E72D297353CC}">
                  <c16:uniqueId val="{0000000A-CBD8-489B-839A-77E61D703EBA}"/>
                </c:ext>
              </c:extLst>
            </c:dLbl>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pvt!$B$52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pvt!$B$52</c:f>
              <c:numCache>
                <c:formatCode>\$#,##0;\(\$#,##0\);\$#,##0</c:formatCode>
                <c:ptCount val="12"/>
                <c:pt idx="0">
                  <c:v>167125.9999999766</c:v>
                </c:pt>
                <c:pt idx="1">
                  <c:v>161860.99999997637</c:v>
                </c:pt>
                <c:pt idx="2">
                  <c:v>173991.99999997113</c:v>
                </c:pt>
                <c:pt idx="3">
                  <c:v>190098.99999996641</c:v>
                </c:pt>
                <c:pt idx="4">
                  <c:v>186893.9999999787</c:v>
                </c:pt>
                <c:pt idx="5">
                  <c:v>189814.99999996775</c:v>
                </c:pt>
                <c:pt idx="6">
                  <c:v>176921.99999992206</c:v>
                </c:pt>
                <c:pt idx="7">
                  <c:v>158930.99999993015</c:v>
                </c:pt>
                <c:pt idx="8">
                  <c:v>166396.9999999539</c:v>
                </c:pt>
                <c:pt idx="9">
                  <c:v>178798.99999994517</c:v>
                </c:pt>
                <c:pt idx="10">
                  <c:v>192872.99999994255</c:v>
                </c:pt>
                <c:pt idx="11">
                  <c:v>246077.99999999139</c:v>
                </c:pt>
              </c:numCache>
            </c:numRef>
          </c:val>
          <c:smooth val="1"/>
          <c:extLst>
            <c:ext xmlns:c16="http://schemas.microsoft.com/office/drawing/2014/chart" uri="{C3380CC4-5D6E-409C-BE32-E72D297353CC}">
              <c16:uniqueId val="{0000000B-CBD8-489B-839A-77E61D703EBA}"/>
            </c:ext>
          </c:extLst>
        </c:ser>
        <c:ser>
          <c:idx val="1"/>
          <c:order val="1"/>
          <c:tx>
            <c:strRef>
              <c:f>pvt!$B$52</c:f>
              <c:strCache>
                <c:ptCount val="1"/>
                <c:pt idx="0">
                  <c:v>2018</c:v>
                </c:pt>
              </c:strCache>
            </c:strRef>
          </c:tx>
          <c:spPr>
            <a:ln w="28575" cap="rnd">
              <a:solidFill>
                <a:schemeClr val="accent1">
                  <a:lumMod val="75000"/>
                </a:schemeClr>
              </a:solidFill>
              <a:round/>
            </a:ln>
            <a:effectLst/>
          </c:spPr>
          <c:marker>
            <c:symbol val="none"/>
          </c:marker>
          <c:dPt>
            <c:idx val="0"/>
            <c:marker>
              <c:symbol val="none"/>
            </c:marker>
            <c:bubble3D val="0"/>
            <c:extLst>
              <c:ext xmlns:c16="http://schemas.microsoft.com/office/drawing/2014/chart" uri="{C3380CC4-5D6E-409C-BE32-E72D297353CC}">
                <c16:uniqueId val="{0000000C-CBD8-489B-839A-77E61D703EBA}"/>
              </c:ext>
            </c:extLst>
          </c:dPt>
          <c:dPt>
            <c:idx val="1"/>
            <c:marker>
              <c:symbol val="none"/>
            </c:marker>
            <c:bubble3D val="0"/>
            <c:extLst>
              <c:ext xmlns:c16="http://schemas.microsoft.com/office/drawing/2014/chart" uri="{C3380CC4-5D6E-409C-BE32-E72D297353CC}">
                <c16:uniqueId val="{0000000D-CBD8-489B-839A-77E61D703EBA}"/>
              </c:ext>
            </c:extLst>
          </c:dPt>
          <c:dPt>
            <c:idx val="2"/>
            <c:marker>
              <c:symbol val="none"/>
            </c:marker>
            <c:bubble3D val="0"/>
            <c:extLst>
              <c:ext xmlns:c16="http://schemas.microsoft.com/office/drawing/2014/chart" uri="{C3380CC4-5D6E-409C-BE32-E72D297353CC}">
                <c16:uniqueId val="{00000013-1AF2-4569-B9CA-E5430BBC9FA8}"/>
              </c:ext>
            </c:extLst>
          </c:dPt>
          <c:dPt>
            <c:idx val="3"/>
            <c:marker>
              <c:symbol val="none"/>
            </c:marker>
            <c:bubble3D val="0"/>
            <c:extLst>
              <c:ext xmlns:c16="http://schemas.microsoft.com/office/drawing/2014/chart" uri="{C3380CC4-5D6E-409C-BE32-E72D297353CC}">
                <c16:uniqueId val="{0000000E-CBD8-489B-839A-77E61D703EBA}"/>
              </c:ext>
            </c:extLst>
          </c:dPt>
          <c:dPt>
            <c:idx val="4"/>
            <c:marker>
              <c:symbol val="none"/>
            </c:marker>
            <c:bubble3D val="0"/>
            <c:extLst>
              <c:ext xmlns:c16="http://schemas.microsoft.com/office/drawing/2014/chart" uri="{C3380CC4-5D6E-409C-BE32-E72D297353CC}">
                <c16:uniqueId val="{0000000F-CBD8-489B-839A-77E61D703EBA}"/>
              </c:ext>
            </c:extLst>
          </c:dPt>
          <c:dPt>
            <c:idx val="5"/>
            <c:marker>
              <c:symbol val="none"/>
            </c:marker>
            <c:bubble3D val="0"/>
            <c:extLst>
              <c:ext xmlns:c16="http://schemas.microsoft.com/office/drawing/2014/chart" uri="{C3380CC4-5D6E-409C-BE32-E72D297353CC}">
                <c16:uniqueId val="{00000010-CBD8-489B-839A-77E61D703EBA}"/>
              </c:ext>
            </c:extLst>
          </c:dPt>
          <c:dPt>
            <c:idx val="6"/>
            <c:marker>
              <c:symbol val="none"/>
            </c:marker>
            <c:bubble3D val="0"/>
            <c:extLst>
              <c:ext xmlns:c16="http://schemas.microsoft.com/office/drawing/2014/chart" uri="{C3380CC4-5D6E-409C-BE32-E72D297353CC}">
                <c16:uniqueId val="{00000012-1AF2-4569-B9CA-E5430BBC9FA8}"/>
              </c:ext>
            </c:extLst>
          </c:dPt>
          <c:dPt>
            <c:idx val="7"/>
            <c:marker>
              <c:symbol val="none"/>
            </c:marker>
            <c:bubble3D val="0"/>
            <c:extLst>
              <c:ext xmlns:c16="http://schemas.microsoft.com/office/drawing/2014/chart" uri="{C3380CC4-5D6E-409C-BE32-E72D297353CC}">
                <c16:uniqueId val="{00000011-CBD8-489B-839A-77E61D703EBA}"/>
              </c:ext>
            </c:extLst>
          </c:dPt>
          <c:dPt>
            <c:idx val="8"/>
            <c:marker>
              <c:symbol val="none"/>
            </c:marker>
            <c:bubble3D val="0"/>
            <c:extLst>
              <c:ext xmlns:c16="http://schemas.microsoft.com/office/drawing/2014/chart" uri="{C3380CC4-5D6E-409C-BE32-E72D297353CC}">
                <c16:uniqueId val="{00000012-CBD8-489B-839A-77E61D703EBA}"/>
              </c:ext>
            </c:extLst>
          </c:dPt>
          <c:dLbls>
            <c:dLbl>
              <c:idx val="0"/>
              <c:layout>
                <c:manualLayout>
                  <c:x val="-5.5465212703653413E-2"/>
                  <c:y val="-4.338107203607852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BD8-489B-839A-77E61D703EBA}"/>
                </c:ext>
              </c:extLst>
            </c:dLbl>
            <c:dLbl>
              <c:idx val="1"/>
              <c:delete val="1"/>
              <c:extLst>
                <c:ext xmlns:c15="http://schemas.microsoft.com/office/drawing/2012/chart" uri="{CE6537A1-D6FC-4f65-9D91-7224C49458BB}"/>
                <c:ext xmlns:c16="http://schemas.microsoft.com/office/drawing/2014/chart" uri="{C3380CC4-5D6E-409C-BE32-E72D297353CC}">
                  <c16:uniqueId val="{0000000D-CBD8-489B-839A-77E61D703EBA}"/>
                </c:ext>
              </c:extLst>
            </c:dLbl>
            <c:dLbl>
              <c:idx val="2"/>
              <c:delete val="1"/>
              <c:extLst>
                <c:ext xmlns:c15="http://schemas.microsoft.com/office/drawing/2012/chart" uri="{CE6537A1-D6FC-4f65-9D91-7224C49458BB}"/>
                <c:ext xmlns:c16="http://schemas.microsoft.com/office/drawing/2014/chart" uri="{C3380CC4-5D6E-409C-BE32-E72D297353CC}">
                  <c16:uniqueId val="{00000013-1AF2-4569-B9CA-E5430BBC9FA8}"/>
                </c:ext>
              </c:extLst>
            </c:dLbl>
            <c:dLbl>
              <c:idx val="3"/>
              <c:delete val="1"/>
              <c:extLst>
                <c:ext xmlns:c15="http://schemas.microsoft.com/office/drawing/2012/chart" uri="{CE6537A1-D6FC-4f65-9D91-7224C49458BB}"/>
                <c:ext xmlns:c16="http://schemas.microsoft.com/office/drawing/2014/chart" uri="{C3380CC4-5D6E-409C-BE32-E72D297353CC}">
                  <c16:uniqueId val="{0000000E-CBD8-489B-839A-77E61D703EBA}"/>
                </c:ext>
              </c:extLst>
            </c:dLbl>
            <c:dLbl>
              <c:idx val="4"/>
              <c:delete val="1"/>
              <c:extLst>
                <c:ext xmlns:c15="http://schemas.microsoft.com/office/drawing/2012/chart" uri="{CE6537A1-D6FC-4f65-9D91-7224C49458BB}"/>
                <c:ext xmlns:c16="http://schemas.microsoft.com/office/drawing/2014/chart" uri="{C3380CC4-5D6E-409C-BE32-E72D297353CC}">
                  <c16:uniqueId val="{0000000F-CBD8-489B-839A-77E61D703EBA}"/>
                </c:ext>
              </c:extLst>
            </c:dLbl>
            <c:dLbl>
              <c:idx val="5"/>
              <c:delete val="1"/>
              <c:extLst>
                <c:ext xmlns:c15="http://schemas.microsoft.com/office/drawing/2012/chart" uri="{CE6537A1-D6FC-4f65-9D91-7224C49458BB}"/>
                <c:ext xmlns:c16="http://schemas.microsoft.com/office/drawing/2014/chart" uri="{C3380CC4-5D6E-409C-BE32-E72D297353CC}">
                  <c16:uniqueId val="{00000010-CBD8-489B-839A-77E61D703EBA}"/>
                </c:ext>
              </c:extLst>
            </c:dLbl>
            <c:dLbl>
              <c:idx val="6"/>
              <c:delete val="1"/>
              <c:extLst>
                <c:ext xmlns:c15="http://schemas.microsoft.com/office/drawing/2012/chart" uri="{CE6537A1-D6FC-4f65-9D91-7224C49458BB}"/>
                <c:ext xmlns:c16="http://schemas.microsoft.com/office/drawing/2014/chart" uri="{C3380CC4-5D6E-409C-BE32-E72D297353CC}">
                  <c16:uniqueId val="{00000012-1AF2-4569-B9CA-E5430BBC9FA8}"/>
                </c:ext>
              </c:extLst>
            </c:dLbl>
            <c:dLbl>
              <c:idx val="7"/>
              <c:delete val="1"/>
              <c:extLst>
                <c:ext xmlns:c15="http://schemas.microsoft.com/office/drawing/2012/chart" uri="{CE6537A1-D6FC-4f65-9D91-7224C49458BB}"/>
                <c:ext xmlns:c16="http://schemas.microsoft.com/office/drawing/2014/chart" uri="{C3380CC4-5D6E-409C-BE32-E72D297353CC}">
                  <c16:uniqueId val="{00000011-CBD8-489B-839A-77E61D703EBA}"/>
                </c:ext>
              </c:extLst>
            </c:dLbl>
            <c:dLbl>
              <c:idx val="8"/>
              <c:layout>
                <c:manualLayout>
                  <c:x val="-6.1372517094345866E-2"/>
                  <c:y val="-7.04035216292185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CBD8-489B-839A-77E61D703EBA}"/>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pvt!$B$52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pvt!$B$52</c:f>
              <c:numCache>
                <c:formatCode>\$#,##0;\(\$#,##0\);\$#,##0</c:formatCode>
                <c:ptCount val="12"/>
                <c:pt idx="0">
                  <c:v>205073.99999990826</c:v>
                </c:pt>
                <c:pt idx="1">
                  <c:v>189313.99999988521</c:v>
                </c:pt>
                <c:pt idx="2">
                  <c:v>231908.9999999844</c:v>
                </c:pt>
                <c:pt idx="3">
                  <c:v>215095.99999994156</c:v>
                </c:pt>
                <c:pt idx="4">
                  <c:v>210346.99999994028</c:v>
                </c:pt>
                <c:pt idx="5">
                  <c:v>207211.9999999844</c:v>
                </c:pt>
                <c:pt idx="6">
                  <c:v>209806.99999997998</c:v>
                </c:pt>
                <c:pt idx="7">
                  <c:v>175037.99999990838</c:v>
                </c:pt>
                <c:pt idx="8">
                  <c:v>180444.99999989301</c:v>
                </c:pt>
              </c:numCache>
            </c:numRef>
          </c:val>
          <c:smooth val="1"/>
          <c:extLst>
            <c:ext xmlns:c16="http://schemas.microsoft.com/office/drawing/2014/chart" uri="{C3380CC4-5D6E-409C-BE32-E72D297353CC}">
              <c16:uniqueId val="{00000013-CBD8-489B-839A-77E61D703EBA}"/>
            </c:ext>
          </c:extLst>
        </c:ser>
        <c:dLbls>
          <c:dLblPos val="t"/>
          <c:showLegendKey val="0"/>
          <c:showVal val="1"/>
          <c:showCatName val="0"/>
          <c:showSerName val="0"/>
          <c:showPercent val="0"/>
          <c:showBubbleSize val="0"/>
        </c:dLbls>
        <c:smooth val="0"/>
        <c:axId val="167486560"/>
        <c:axId val="1115428976"/>
      </c:lineChart>
      <c:catAx>
        <c:axId val="167486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428976"/>
        <c:crosses val="autoZero"/>
        <c:auto val="1"/>
        <c:lblAlgn val="ctr"/>
        <c:lblOffset val="100"/>
        <c:noMultiLvlLbl val="0"/>
      </c:catAx>
      <c:valAx>
        <c:axId val="1115428976"/>
        <c:scaling>
          <c:orientation val="minMax"/>
        </c:scaling>
        <c:delete val="1"/>
        <c:axPos val="l"/>
        <c:numFmt formatCode="\$#,##0;\(\$#,##0\);\$#,##0" sourceLinked="1"/>
        <c:majorTickMark val="out"/>
        <c:minorTickMark val="none"/>
        <c:tickLblPos val="nextTo"/>
        <c:crossAx val="167486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 Sales Analysis.xlsx]pvt!PivotTable2</c:name>
    <c:fmtId val="5"/>
  </c:pivotSource>
  <c:chart>
    <c:autoTitleDeleted val="1"/>
    <c:pivotFmts>
      <c:pivotFmt>
        <c:idx val="0"/>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pvt!$I$4</c:f>
              <c:strCache>
                <c:ptCount val="1"/>
                <c:pt idx="0">
                  <c:v>Total</c:v>
                </c:pt>
              </c:strCache>
            </c:strRef>
          </c:tx>
          <c:spPr>
            <a:solidFill>
              <a:schemeClr val="accent1"/>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pvt!$G$5:$H$28</c:f>
              <c:multiLvlStrCache>
                <c:ptCount val="21"/>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lvl>
                <c:lvl>
                  <c:pt idx="0">
                    <c:v>2017</c:v>
                  </c:pt>
                  <c:pt idx="12">
                    <c:v>2018</c:v>
                  </c:pt>
                </c:lvl>
              </c:multiLvlStrCache>
            </c:multiLvlStrRef>
          </c:cat>
          <c:val>
            <c:numRef>
              <c:f>pvt!$I$5:$I$28</c:f>
              <c:numCache>
                <c:formatCode>#,##0</c:formatCode>
                <c:ptCount val="21"/>
                <c:pt idx="0">
                  <c:v>38009</c:v>
                </c:pt>
                <c:pt idx="1">
                  <c:v>36935</c:v>
                </c:pt>
                <c:pt idx="2">
                  <c:v>39981</c:v>
                </c:pt>
                <c:pt idx="3">
                  <c:v>47102</c:v>
                </c:pt>
                <c:pt idx="4">
                  <c:v>46910</c:v>
                </c:pt>
                <c:pt idx="5">
                  <c:v>47178</c:v>
                </c:pt>
                <c:pt idx="6">
                  <c:v>46177</c:v>
                </c:pt>
                <c:pt idx="7">
                  <c:v>39927</c:v>
                </c:pt>
                <c:pt idx="8">
                  <c:v>42196</c:v>
                </c:pt>
                <c:pt idx="9">
                  <c:v>47861</c:v>
                </c:pt>
                <c:pt idx="10">
                  <c:v>51185</c:v>
                </c:pt>
                <c:pt idx="11">
                  <c:v>66031</c:v>
                </c:pt>
                <c:pt idx="12">
                  <c:v>56478</c:v>
                </c:pt>
                <c:pt idx="13">
                  <c:v>54581</c:v>
                </c:pt>
                <c:pt idx="14">
                  <c:v>69336</c:v>
                </c:pt>
                <c:pt idx="15">
                  <c:v>65593</c:v>
                </c:pt>
                <c:pt idx="16">
                  <c:v>63851</c:v>
                </c:pt>
                <c:pt idx="17">
                  <c:v>64275</c:v>
                </c:pt>
                <c:pt idx="18">
                  <c:v>63614</c:v>
                </c:pt>
                <c:pt idx="19">
                  <c:v>51193</c:v>
                </c:pt>
                <c:pt idx="20">
                  <c:v>52152</c:v>
                </c:pt>
              </c:numCache>
            </c:numRef>
          </c:val>
          <c:extLst>
            <c:ext xmlns:c16="http://schemas.microsoft.com/office/drawing/2014/chart" uri="{C3380CC4-5D6E-409C-BE32-E72D297353CC}">
              <c16:uniqueId val="{00000000-4C26-4D59-BB93-04C477B1B738}"/>
            </c:ext>
          </c:extLst>
        </c:ser>
        <c:dLbls>
          <c:showLegendKey val="0"/>
          <c:showVal val="0"/>
          <c:showCatName val="0"/>
          <c:showSerName val="0"/>
          <c:showPercent val="0"/>
          <c:showBubbleSize val="0"/>
        </c:dLbls>
        <c:gapWidth val="30"/>
        <c:overlap val="-27"/>
        <c:axId val="698871839"/>
        <c:axId val="1414637791"/>
      </c:barChart>
      <c:catAx>
        <c:axId val="698871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637791"/>
        <c:crosses val="autoZero"/>
        <c:auto val="1"/>
        <c:lblAlgn val="ctr"/>
        <c:lblOffset val="100"/>
        <c:noMultiLvlLbl val="0"/>
      </c:catAx>
      <c:valAx>
        <c:axId val="1414637791"/>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871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 Sales Analysis.xlsx]pvt!PivotTable11</c:name>
    <c:fmtId val="21"/>
  </c:pivotSource>
  <c:chart>
    <c:title>
      <c:tx>
        <c:strRef>
          <c:f>pvt!$D$122</c:f>
          <c:strCache>
            <c:ptCount val="1"/>
            <c:pt idx="0">
              <c:v>Product Gross Profit 2017 vs 2018  - No 4th Quarter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85000"/>
            </a:schemeClr>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85000"/>
            </a:schemeClr>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pvt!$D$122</c:f>
              <c:strCache>
                <c:ptCount val="1"/>
                <c:pt idx="0">
                  <c:v>2017</c:v>
                </c:pt>
              </c:strCache>
            </c:strRef>
          </c:tx>
          <c:spPr>
            <a:solidFill>
              <a:schemeClr val="bg1">
                <a:lumMod val="85000"/>
              </a:schemeClr>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pvt!$D$122</c:f>
              <c:multiLvlStrCache>
                <c:ptCount val="11"/>
                <c:lvl>
                  <c:pt idx="0">
                    <c:v>Barrel O' Slime</c:v>
                  </c:pt>
                  <c:pt idx="1">
                    <c:v>Etch A Sketch</c:v>
                  </c:pt>
                  <c:pt idx="2">
                    <c:v>Kids Makeup Kit</c:v>
                  </c:pt>
                  <c:pt idx="3">
                    <c:v>Magic Sand</c:v>
                  </c:pt>
                  <c:pt idx="4">
                    <c:v>PlayDoh Can</c:v>
                  </c:pt>
                  <c:pt idx="5">
                    <c:v>PlayDoh Playset</c:v>
                  </c:pt>
                  <c:pt idx="6">
                    <c:v>PlayDoh Toolkit</c:v>
                  </c:pt>
                  <c:pt idx="7">
                    <c:v>Playfoam</c:v>
                  </c:pt>
                  <c:pt idx="8">
                    <c:v>Colorbuds</c:v>
                  </c:pt>
                  <c:pt idx="9">
                    <c:v>Gamer Headphones</c:v>
                  </c:pt>
                  <c:pt idx="10">
                    <c:v>Toy Robot</c:v>
                  </c:pt>
                </c:lvl>
                <c:lvl>
                  <c:pt idx="0">
                    <c:v>Art &amp; Crafts</c:v>
                  </c:pt>
                  <c:pt idx="8">
                    <c:v>Electronics</c:v>
                  </c:pt>
                </c:lvl>
              </c:multiLvlStrCache>
            </c:multiLvlStrRef>
          </c:cat>
          <c:val>
            <c:numRef>
              <c:f>pvt!$D$122</c:f>
              <c:numCache>
                <c:formatCode>\$#,##0;\(\$#,##0\);\$#,##0</c:formatCode>
                <c:ptCount val="11"/>
                <c:pt idx="0">
                  <c:v>10662</c:v>
                </c:pt>
                <c:pt idx="2">
                  <c:v>77141.999999999971</c:v>
                </c:pt>
                <c:pt idx="3">
                  <c:v>436.00000000000045</c:v>
                </c:pt>
                <c:pt idx="4">
                  <c:v>32745.999999999956</c:v>
                </c:pt>
                <c:pt idx="5">
                  <c:v>10604.000000000007</c:v>
                </c:pt>
                <c:pt idx="6">
                  <c:v>13070</c:v>
                </c:pt>
                <c:pt idx="8">
                  <c:v>497096.00000000244</c:v>
                </c:pt>
                <c:pt idx="9">
                  <c:v>13464</c:v>
                </c:pt>
                <c:pt idx="10">
                  <c:v>26729.999999999869</c:v>
                </c:pt>
              </c:numCache>
            </c:numRef>
          </c:val>
          <c:extLst>
            <c:ext xmlns:c16="http://schemas.microsoft.com/office/drawing/2014/chart" uri="{C3380CC4-5D6E-409C-BE32-E72D297353CC}">
              <c16:uniqueId val="{00000000-9E82-4205-897F-5770FB525AED}"/>
            </c:ext>
          </c:extLst>
        </c:ser>
        <c:ser>
          <c:idx val="1"/>
          <c:order val="1"/>
          <c:tx>
            <c:strRef>
              <c:f>pvt!$D$122</c:f>
              <c:strCache>
                <c:ptCount val="1"/>
                <c:pt idx="0">
                  <c:v>2018</c:v>
                </c:pt>
              </c:strCache>
            </c:strRef>
          </c:tx>
          <c:spPr>
            <a:solidFill>
              <a:schemeClr val="accent1">
                <a:lumMod val="50000"/>
              </a:schemeClr>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pvt!$D$122</c:f>
              <c:multiLvlStrCache>
                <c:ptCount val="11"/>
                <c:lvl>
                  <c:pt idx="0">
                    <c:v>Barrel O' Slime</c:v>
                  </c:pt>
                  <c:pt idx="1">
                    <c:v>Etch A Sketch</c:v>
                  </c:pt>
                  <c:pt idx="2">
                    <c:v>Kids Makeup Kit</c:v>
                  </c:pt>
                  <c:pt idx="3">
                    <c:v>Magic Sand</c:v>
                  </c:pt>
                  <c:pt idx="4">
                    <c:v>PlayDoh Can</c:v>
                  </c:pt>
                  <c:pt idx="5">
                    <c:v>PlayDoh Playset</c:v>
                  </c:pt>
                  <c:pt idx="6">
                    <c:v>PlayDoh Toolkit</c:v>
                  </c:pt>
                  <c:pt idx="7">
                    <c:v>Playfoam</c:v>
                  </c:pt>
                  <c:pt idx="8">
                    <c:v>Colorbuds</c:v>
                  </c:pt>
                  <c:pt idx="9">
                    <c:v>Gamer Headphones</c:v>
                  </c:pt>
                  <c:pt idx="10">
                    <c:v>Toy Robot</c:v>
                  </c:pt>
                </c:lvl>
                <c:lvl>
                  <c:pt idx="0">
                    <c:v>Art &amp; Crafts</c:v>
                  </c:pt>
                  <c:pt idx="8">
                    <c:v>Electronics</c:v>
                  </c:pt>
                </c:lvl>
              </c:multiLvlStrCache>
            </c:multiLvlStrRef>
          </c:cat>
          <c:val>
            <c:numRef>
              <c:f>pvt!$D$122</c:f>
              <c:numCache>
                <c:formatCode>\$#,##0;\(\$#,##0\);\$#,##0</c:formatCode>
                <c:ptCount val="11"/>
                <c:pt idx="0">
                  <c:v>122464.00000000039</c:v>
                </c:pt>
                <c:pt idx="1">
                  <c:v>96269.999999999753</c:v>
                </c:pt>
                <c:pt idx="2">
                  <c:v>50621.999999999753</c:v>
                </c:pt>
                <c:pt idx="3">
                  <c:v>108674</c:v>
                </c:pt>
                <c:pt idx="4">
                  <c:v>54943.000000000175</c:v>
                </c:pt>
                <c:pt idx="5">
                  <c:v>10664</c:v>
                </c:pt>
                <c:pt idx="6">
                  <c:v>7661.9999999999964</c:v>
                </c:pt>
                <c:pt idx="7">
                  <c:v>29106</c:v>
                </c:pt>
                <c:pt idx="8">
                  <c:v>233248.00000000009</c:v>
                </c:pt>
                <c:pt idx="9">
                  <c:v>69551.999999999942</c:v>
                </c:pt>
                <c:pt idx="10">
                  <c:v>24230</c:v>
                </c:pt>
              </c:numCache>
            </c:numRef>
          </c:val>
          <c:extLst>
            <c:ext xmlns:c16="http://schemas.microsoft.com/office/drawing/2014/chart" uri="{C3380CC4-5D6E-409C-BE32-E72D297353CC}">
              <c16:uniqueId val="{00000003-97B9-4FC7-B206-6B7ED4058117}"/>
            </c:ext>
          </c:extLst>
        </c:ser>
        <c:dLbls>
          <c:dLblPos val="outEnd"/>
          <c:showLegendKey val="0"/>
          <c:showVal val="1"/>
          <c:showCatName val="0"/>
          <c:showSerName val="0"/>
          <c:showPercent val="0"/>
          <c:showBubbleSize val="0"/>
        </c:dLbls>
        <c:gapWidth val="80"/>
        <c:axId val="45510143"/>
        <c:axId val="2066865983"/>
      </c:barChart>
      <c:catAx>
        <c:axId val="45510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865983"/>
        <c:crosses val="autoZero"/>
        <c:auto val="1"/>
        <c:lblAlgn val="ctr"/>
        <c:lblOffset val="100"/>
        <c:noMultiLvlLbl val="0"/>
      </c:catAx>
      <c:valAx>
        <c:axId val="2066865983"/>
        <c:scaling>
          <c:orientation val="minMax"/>
        </c:scaling>
        <c:delete val="0"/>
        <c:axPos val="l"/>
        <c:numFmt formatCode=";;;"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10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 Sales Analysis.xlsx]pvt!PivotTable7</c:name>
    <c:fmtId val="28"/>
  </c:pivotSource>
  <c:chart>
    <c:title>
      <c:tx>
        <c:strRef>
          <c:f>pvt!$B$145</c:f>
          <c:strCache>
            <c:ptCount val="1"/>
            <c:pt idx="0">
              <c:v>YOY % Products Change Profit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50000"/>
            </a:schemeClr>
          </a:solidFill>
          <a:ln>
            <a:noFill/>
          </a:ln>
          <a:effectLst/>
        </c:spPr>
      </c:pivotFmt>
      <c:pivotFmt>
        <c:idx val="3"/>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pvt!$B$145</c:f>
              <c:strCache>
                <c:ptCount val="1"/>
                <c:pt idx="0">
                  <c:v>2018</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pvt!$B$145</c:f>
              <c:multiLvlStrCache>
                <c:ptCount val="8"/>
                <c:lvl>
                  <c:pt idx="0">
                    <c:v>Barrel O' Slime</c:v>
                  </c:pt>
                  <c:pt idx="1">
                    <c:v>Kids Makeup Kit</c:v>
                  </c:pt>
                  <c:pt idx="2">
                    <c:v>PlayDoh Can</c:v>
                  </c:pt>
                  <c:pt idx="3">
                    <c:v>PlayDoh Playset</c:v>
                  </c:pt>
                  <c:pt idx="4">
                    <c:v>PlayDoh Toolkit</c:v>
                  </c:pt>
                  <c:pt idx="5">
                    <c:v>Colorbuds</c:v>
                  </c:pt>
                  <c:pt idx="6">
                    <c:v>Gamer Headphones</c:v>
                  </c:pt>
                  <c:pt idx="7">
                    <c:v>Toy Robot</c:v>
                  </c:pt>
                </c:lvl>
                <c:lvl>
                  <c:pt idx="0">
                    <c:v>Art &amp; Crafts</c:v>
                  </c:pt>
                  <c:pt idx="5">
                    <c:v>Electronics</c:v>
                  </c:pt>
                </c:lvl>
              </c:multiLvlStrCache>
            </c:multiLvlStrRef>
          </c:cat>
          <c:val>
            <c:numRef>
              <c:f>pvt!$B$145</c:f>
              <c:numCache>
                <c:formatCode>0%;\-0%;0%</c:formatCode>
                <c:ptCount val="8"/>
                <c:pt idx="0">
                  <c:v>10.48602513599703</c:v>
                </c:pt>
                <c:pt idx="1">
                  <c:v>-0.34378159757331056</c:v>
                </c:pt>
                <c:pt idx="2">
                  <c:v>0.67785378366824001</c:v>
                </c:pt>
                <c:pt idx="3">
                  <c:v>5.6582421727656845E-3</c:v>
                </c:pt>
                <c:pt idx="4">
                  <c:v>-0.41377199693955652</c:v>
                </c:pt>
                <c:pt idx="5">
                  <c:v>-0.5307787630558275</c:v>
                </c:pt>
                <c:pt idx="6">
                  <c:v>4.1657754010695172</c:v>
                </c:pt>
                <c:pt idx="7">
                  <c:v>-9.3527871305651059E-2</c:v>
                </c:pt>
              </c:numCache>
            </c:numRef>
          </c:val>
          <c:extLst>
            <c:ext xmlns:c16="http://schemas.microsoft.com/office/drawing/2014/chart" uri="{C3380CC4-5D6E-409C-BE32-E72D297353CC}">
              <c16:uniqueId val="{00000003-973B-4EB7-BA75-1EE9CDCDC90B}"/>
            </c:ext>
          </c:extLst>
        </c:ser>
        <c:dLbls>
          <c:showLegendKey val="0"/>
          <c:showVal val="0"/>
          <c:showCatName val="0"/>
          <c:showSerName val="0"/>
          <c:showPercent val="0"/>
          <c:showBubbleSize val="0"/>
        </c:dLbls>
        <c:gapWidth val="30"/>
        <c:overlap val="-27"/>
        <c:axId val="585762175"/>
        <c:axId val="754866895"/>
      </c:barChart>
      <c:catAx>
        <c:axId val="585762175"/>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66895"/>
        <c:crosses val="autoZero"/>
        <c:auto val="1"/>
        <c:lblAlgn val="ctr"/>
        <c:lblOffset val="100"/>
        <c:noMultiLvlLbl val="0"/>
      </c:catAx>
      <c:valAx>
        <c:axId val="754866895"/>
        <c:scaling>
          <c:orientation val="minMax"/>
        </c:scaling>
        <c:delete val="1"/>
        <c:axPos val="l"/>
        <c:numFmt formatCode="0%;\-0%;0%" sourceLinked="1"/>
        <c:majorTickMark val="none"/>
        <c:minorTickMark val="none"/>
        <c:tickLblPos val="nextTo"/>
        <c:crossAx val="585762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chart" Target="../charts/chart15.xml"/><Relationship Id="rId4"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1.xml"/><Relationship Id="rId7" Type="http://schemas.openxmlformats.org/officeDocument/2006/relationships/chart" Target="../charts/chart25.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18</xdr:col>
      <xdr:colOff>738308</xdr:colOff>
      <xdr:row>74</xdr:row>
      <xdr:rowOff>64675</xdr:rowOff>
    </xdr:from>
    <xdr:to>
      <xdr:col>28</xdr:col>
      <xdr:colOff>274704</xdr:colOff>
      <xdr:row>97</xdr:row>
      <xdr:rowOff>76201</xdr:rowOff>
    </xdr:to>
    <xdr:graphicFrame macro="">
      <xdr:nvGraphicFramePr>
        <xdr:cNvPr id="8" name="Chart 7">
          <a:extLst>
            <a:ext uri="{FF2B5EF4-FFF2-40B4-BE49-F238E27FC236}">
              <a16:creationId xmlns:a16="http://schemas.microsoft.com/office/drawing/2014/main" id="{2E27B98E-DE94-2CE3-CEEC-DE76D5BDCC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43543</xdr:colOff>
      <xdr:row>16</xdr:row>
      <xdr:rowOff>163287</xdr:rowOff>
    </xdr:from>
    <xdr:to>
      <xdr:col>21</xdr:col>
      <xdr:colOff>32657</xdr:colOff>
      <xdr:row>39</xdr:row>
      <xdr:rowOff>87086</xdr:rowOff>
    </xdr:to>
    <xdr:graphicFrame macro="">
      <xdr:nvGraphicFramePr>
        <xdr:cNvPr id="9" name="Chart 8">
          <a:extLst>
            <a:ext uri="{FF2B5EF4-FFF2-40B4-BE49-F238E27FC236}">
              <a16:creationId xmlns:a16="http://schemas.microsoft.com/office/drawing/2014/main" id="{DFDC9730-A1FB-3103-E30F-DD0AFBF072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197223</xdr:colOff>
      <xdr:row>55</xdr:row>
      <xdr:rowOff>44824</xdr:rowOff>
    </xdr:from>
    <xdr:to>
      <xdr:col>11</xdr:col>
      <xdr:colOff>261256</xdr:colOff>
      <xdr:row>69</xdr:row>
      <xdr:rowOff>152400</xdr:rowOff>
    </xdr:to>
    <xdr:graphicFrame macro="">
      <xdr:nvGraphicFramePr>
        <xdr:cNvPr id="10" name="Chart 9">
          <a:extLst>
            <a:ext uri="{FF2B5EF4-FFF2-40B4-BE49-F238E27FC236}">
              <a16:creationId xmlns:a16="http://schemas.microsoft.com/office/drawing/2014/main" id="{618E8FD7-E4D7-39FD-18DE-C9AA52C614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391757</xdr:colOff>
      <xdr:row>34</xdr:row>
      <xdr:rowOff>38101</xdr:rowOff>
    </xdr:from>
    <xdr:to>
      <xdr:col>11</xdr:col>
      <xdr:colOff>904986</xdr:colOff>
      <xdr:row>52</xdr:row>
      <xdr:rowOff>91889</xdr:rowOff>
    </xdr:to>
    <xdr:graphicFrame macro="">
      <xdr:nvGraphicFramePr>
        <xdr:cNvPr id="12" name="Chart 11">
          <a:extLst>
            <a:ext uri="{FF2B5EF4-FFF2-40B4-BE49-F238E27FC236}">
              <a16:creationId xmlns:a16="http://schemas.microsoft.com/office/drawing/2014/main" id="{FC805B99-72B9-B6FA-01F4-9CFBAD95BE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364434</xdr:colOff>
      <xdr:row>80</xdr:row>
      <xdr:rowOff>99391</xdr:rowOff>
    </xdr:from>
    <xdr:to>
      <xdr:col>28</xdr:col>
      <xdr:colOff>86139</xdr:colOff>
      <xdr:row>82</xdr:row>
      <xdr:rowOff>19878</xdr:rowOff>
    </xdr:to>
    <xdr:sp macro="" textlink="">
      <xdr:nvSpPr>
        <xdr:cNvPr id="2" name="TextBox 1">
          <a:extLst>
            <a:ext uri="{FF2B5EF4-FFF2-40B4-BE49-F238E27FC236}">
              <a16:creationId xmlns:a16="http://schemas.microsoft.com/office/drawing/2014/main" id="{0DA5B39E-A2E4-AA39-B152-CE53BF654417}"/>
            </a:ext>
          </a:extLst>
        </xdr:cNvPr>
        <xdr:cNvSpPr txBox="1"/>
      </xdr:nvSpPr>
      <xdr:spPr>
        <a:xfrm>
          <a:off x="28459043" y="14941826"/>
          <a:ext cx="940905" cy="291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5"/>
              </a:solidFill>
            </a:rPr>
            <a:t>Art &amp; Crafts</a:t>
          </a:r>
        </a:p>
      </xdr:txBody>
    </xdr:sp>
    <xdr:clientData/>
  </xdr:twoCellAnchor>
  <xdr:twoCellAnchor>
    <xdr:from>
      <xdr:col>26</xdr:col>
      <xdr:colOff>371060</xdr:colOff>
      <xdr:row>89</xdr:row>
      <xdr:rowOff>59634</xdr:rowOff>
    </xdr:from>
    <xdr:to>
      <xdr:col>28</xdr:col>
      <xdr:colOff>92765</xdr:colOff>
      <xdr:row>90</xdr:row>
      <xdr:rowOff>165652</xdr:rowOff>
    </xdr:to>
    <xdr:sp macro="" textlink="">
      <xdr:nvSpPr>
        <xdr:cNvPr id="3" name="TextBox 2">
          <a:extLst>
            <a:ext uri="{FF2B5EF4-FFF2-40B4-BE49-F238E27FC236}">
              <a16:creationId xmlns:a16="http://schemas.microsoft.com/office/drawing/2014/main" id="{7F76A08D-22CD-4AC0-12E6-4B4CD5B2B536}"/>
            </a:ext>
          </a:extLst>
        </xdr:cNvPr>
        <xdr:cNvSpPr txBox="1"/>
      </xdr:nvSpPr>
      <xdr:spPr>
        <a:xfrm>
          <a:off x="28465669" y="16571843"/>
          <a:ext cx="940905" cy="291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2"/>
              </a:solidFill>
            </a:rPr>
            <a:t>Electronics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990600</xdr:colOff>
      <xdr:row>45</xdr:row>
      <xdr:rowOff>87630</xdr:rowOff>
    </xdr:from>
    <xdr:to>
      <xdr:col>8</xdr:col>
      <xdr:colOff>1318260</xdr:colOff>
      <xdr:row>61</xdr:row>
      <xdr:rowOff>15240</xdr:rowOff>
    </xdr:to>
    <xdr:graphicFrame macro="">
      <xdr:nvGraphicFramePr>
        <xdr:cNvPr id="3" name="Chart 2">
          <a:extLst>
            <a:ext uri="{FF2B5EF4-FFF2-40B4-BE49-F238E27FC236}">
              <a16:creationId xmlns:a16="http://schemas.microsoft.com/office/drawing/2014/main" id="{EE4AA2DE-10B8-8538-DAD4-41605BF70A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975360</xdr:colOff>
      <xdr:row>61</xdr:row>
      <xdr:rowOff>72390</xdr:rowOff>
    </xdr:from>
    <xdr:to>
      <xdr:col>8</xdr:col>
      <xdr:colOff>1341120</xdr:colOff>
      <xdr:row>76</xdr:row>
      <xdr:rowOff>152400</xdr:rowOff>
    </xdr:to>
    <xdr:graphicFrame macro="">
      <xdr:nvGraphicFramePr>
        <xdr:cNvPr id="4" name="Chart 3">
          <a:extLst>
            <a:ext uri="{FF2B5EF4-FFF2-40B4-BE49-F238E27FC236}">
              <a16:creationId xmlns:a16="http://schemas.microsoft.com/office/drawing/2014/main" id="{B1F6D059-D0C6-4824-8255-125D849E1E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15240</xdr:colOff>
      <xdr:row>8</xdr:row>
      <xdr:rowOff>125730</xdr:rowOff>
    </xdr:from>
    <xdr:to>
      <xdr:col>18</xdr:col>
      <xdr:colOff>396240</xdr:colOff>
      <xdr:row>26</xdr:row>
      <xdr:rowOff>15240</xdr:rowOff>
    </xdr:to>
    <xdr:graphicFrame macro="">
      <xdr:nvGraphicFramePr>
        <xdr:cNvPr id="6" name="Chart 5">
          <a:extLst>
            <a:ext uri="{FF2B5EF4-FFF2-40B4-BE49-F238E27FC236}">
              <a16:creationId xmlns:a16="http://schemas.microsoft.com/office/drawing/2014/main" id="{B7739F0F-AF25-C5F5-B141-A2DF4A5F07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480060</xdr:colOff>
      <xdr:row>8</xdr:row>
      <xdr:rowOff>163830</xdr:rowOff>
    </xdr:from>
    <xdr:to>
      <xdr:col>27</xdr:col>
      <xdr:colOff>198120</xdr:colOff>
      <xdr:row>26</xdr:row>
      <xdr:rowOff>22860</xdr:rowOff>
    </xdr:to>
    <xdr:graphicFrame macro="">
      <xdr:nvGraphicFramePr>
        <xdr:cNvPr id="7" name="Chart 6">
          <a:extLst>
            <a:ext uri="{FF2B5EF4-FFF2-40B4-BE49-F238E27FC236}">
              <a16:creationId xmlns:a16="http://schemas.microsoft.com/office/drawing/2014/main" id="{BD40C086-6873-8C0E-0E3A-77A7477C77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205740</xdr:colOff>
      <xdr:row>31</xdr:row>
      <xdr:rowOff>124384</xdr:rowOff>
    </xdr:from>
    <xdr:to>
      <xdr:col>27</xdr:col>
      <xdr:colOff>586740</xdr:colOff>
      <xdr:row>50</xdr:row>
      <xdr:rowOff>135815</xdr:rowOff>
    </xdr:to>
    <xdr:graphicFrame macro="">
      <xdr:nvGraphicFramePr>
        <xdr:cNvPr id="10" name="Chart 9">
          <a:extLst>
            <a:ext uri="{FF2B5EF4-FFF2-40B4-BE49-F238E27FC236}">
              <a16:creationId xmlns:a16="http://schemas.microsoft.com/office/drawing/2014/main" id="{F1010C65-7607-0E24-664C-B15C47A0D8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457200</xdr:colOff>
      <xdr:row>33</xdr:row>
      <xdr:rowOff>106680</xdr:rowOff>
    </xdr:from>
    <xdr:to>
      <xdr:col>19</xdr:col>
      <xdr:colOff>434340</xdr:colOff>
      <xdr:row>50</xdr:row>
      <xdr:rowOff>121920</xdr:rowOff>
    </xdr:to>
    <xdr:sp macro="" textlink="">
      <xdr:nvSpPr>
        <xdr:cNvPr id="11" name="Rectangle: Rounded Corners 10">
          <a:extLst>
            <a:ext uri="{FF2B5EF4-FFF2-40B4-BE49-F238E27FC236}">
              <a16:creationId xmlns:a16="http://schemas.microsoft.com/office/drawing/2014/main" id="{BA16E8BA-B650-878A-8AB9-B7AD560248C4}"/>
            </a:ext>
          </a:extLst>
        </xdr:cNvPr>
        <xdr:cNvSpPr/>
      </xdr:nvSpPr>
      <xdr:spPr>
        <a:xfrm>
          <a:off x="16192500" y="6141720"/>
          <a:ext cx="1196340" cy="3124200"/>
        </a:xfrm>
        <a:prstGeom prst="roundRect">
          <a:avLst/>
        </a:prstGeom>
        <a:noFill/>
        <a:ln w="25400">
          <a:solidFill>
            <a:schemeClr val="accent1">
              <a:lumMod val="50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388620</xdr:colOff>
      <xdr:row>33</xdr:row>
      <xdr:rowOff>83820</xdr:rowOff>
    </xdr:from>
    <xdr:to>
      <xdr:col>27</xdr:col>
      <xdr:colOff>365760</xdr:colOff>
      <xdr:row>50</xdr:row>
      <xdr:rowOff>121920</xdr:rowOff>
    </xdr:to>
    <xdr:sp macro="" textlink="">
      <xdr:nvSpPr>
        <xdr:cNvPr id="14" name="Rectangle: Rounded Corners 13">
          <a:extLst>
            <a:ext uri="{FF2B5EF4-FFF2-40B4-BE49-F238E27FC236}">
              <a16:creationId xmlns:a16="http://schemas.microsoft.com/office/drawing/2014/main" id="{04A4D3D1-8034-3321-A4C2-11502C0CB473}"/>
            </a:ext>
          </a:extLst>
        </xdr:cNvPr>
        <xdr:cNvSpPr/>
      </xdr:nvSpPr>
      <xdr:spPr>
        <a:xfrm>
          <a:off x="21000720" y="6118860"/>
          <a:ext cx="1196340" cy="3147060"/>
        </a:xfrm>
        <a:prstGeom prst="roundRect">
          <a:avLst/>
        </a:prstGeom>
        <a:noFill/>
        <a:ln w="25400">
          <a:solidFill>
            <a:schemeClr val="accent1">
              <a:lumMod val="50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192269</xdr:colOff>
      <xdr:row>1</xdr:row>
      <xdr:rowOff>116541</xdr:rowOff>
    </xdr:from>
    <xdr:to>
      <xdr:col>18</xdr:col>
      <xdr:colOff>337456</xdr:colOff>
      <xdr:row>11</xdr:row>
      <xdr:rowOff>43643</xdr:rowOff>
    </xdr:to>
    <mc:AlternateContent xmlns:mc="http://schemas.openxmlformats.org/markup-compatibility/2006" xmlns:a14="http://schemas.microsoft.com/office/drawing/2010/main">
      <mc:Choice Requires="a14">
        <xdr:graphicFrame macro="">
          <xdr:nvGraphicFramePr>
            <xdr:cNvPr id="2" name="Product_Category 1">
              <a:extLst>
                <a:ext uri="{FF2B5EF4-FFF2-40B4-BE49-F238E27FC236}">
                  <a16:creationId xmlns:a16="http://schemas.microsoft.com/office/drawing/2014/main" id="{83A491F1-0292-464F-8D2F-C1E8910A02F9}"/>
                </a:ext>
              </a:extLst>
            </xdr:cNvPr>
            <xdr:cNvGraphicFramePr/>
          </xdr:nvGraphicFramePr>
          <xdr:xfrm>
            <a:off x="0" y="0"/>
            <a:ext cx="0" cy="0"/>
          </xdr:xfrm>
          <a:graphic>
            <a:graphicData uri="http://schemas.microsoft.com/office/drawing/2010/slicer">
              <sle:slicer xmlns:sle="http://schemas.microsoft.com/office/drawing/2010/slicer" name="Product_Category 1"/>
            </a:graphicData>
          </a:graphic>
        </xdr:graphicFrame>
      </mc:Choice>
      <mc:Fallback xmlns="">
        <xdr:sp macro="" textlink="">
          <xdr:nvSpPr>
            <xdr:cNvPr id="0" name=""/>
            <xdr:cNvSpPr>
              <a:spLocks noTextEdit="1"/>
            </xdr:cNvSpPr>
          </xdr:nvSpPr>
          <xdr:spPr>
            <a:xfrm>
              <a:off x="20668298" y="301598"/>
              <a:ext cx="1973987" cy="17776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204438</xdr:colOff>
      <xdr:row>12</xdr:row>
      <xdr:rowOff>132378</xdr:rowOff>
    </xdr:from>
    <xdr:to>
      <xdr:col>18</xdr:col>
      <xdr:colOff>370114</xdr:colOff>
      <xdr:row>26</xdr:row>
      <xdr:rowOff>10885</xdr:rowOff>
    </xdr:to>
    <mc:AlternateContent xmlns:mc="http://schemas.openxmlformats.org/markup-compatibility/2006" xmlns:a14="http://schemas.microsoft.com/office/drawing/2010/main">
      <mc:Choice Requires="a14">
        <xdr:graphicFrame macro="">
          <xdr:nvGraphicFramePr>
            <xdr:cNvPr id="3" name="Product_Name 1">
              <a:extLst>
                <a:ext uri="{FF2B5EF4-FFF2-40B4-BE49-F238E27FC236}">
                  <a16:creationId xmlns:a16="http://schemas.microsoft.com/office/drawing/2014/main" id="{3234E74D-8EE7-4FB6-91EE-7925F876C06C}"/>
                </a:ext>
              </a:extLst>
            </xdr:cNvPr>
            <xdr:cNvGraphicFramePr/>
          </xdr:nvGraphicFramePr>
          <xdr:xfrm>
            <a:off x="0" y="0"/>
            <a:ext cx="0" cy="0"/>
          </xdr:xfrm>
          <a:graphic>
            <a:graphicData uri="http://schemas.microsoft.com/office/drawing/2010/slicer">
              <sle:slicer xmlns:sle="http://schemas.microsoft.com/office/drawing/2010/slicer" name="Product_Name 1"/>
            </a:graphicData>
          </a:graphic>
        </xdr:graphicFrame>
      </mc:Choice>
      <mc:Fallback xmlns="">
        <xdr:sp macro="" textlink="">
          <xdr:nvSpPr>
            <xdr:cNvPr id="0" name=""/>
            <xdr:cNvSpPr>
              <a:spLocks noTextEdit="1"/>
            </xdr:cNvSpPr>
          </xdr:nvSpPr>
          <xdr:spPr>
            <a:xfrm>
              <a:off x="20680467" y="2353064"/>
              <a:ext cx="1994476" cy="24693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12</xdr:col>
      <xdr:colOff>51226</xdr:colOff>
      <xdr:row>30</xdr:row>
      <xdr:rowOff>99294</xdr:rowOff>
    </xdr:from>
    <xdr:to>
      <xdr:col>17</xdr:col>
      <xdr:colOff>598073</xdr:colOff>
      <xdr:row>50</xdr:row>
      <xdr:rowOff>137364</xdr:rowOff>
    </xdr:to>
    <xdr:graphicFrame macro="">
      <xdr:nvGraphicFramePr>
        <xdr:cNvPr id="4" name="Chart 3">
          <a:extLst>
            <a:ext uri="{FF2B5EF4-FFF2-40B4-BE49-F238E27FC236}">
              <a16:creationId xmlns:a16="http://schemas.microsoft.com/office/drawing/2014/main" id="{08669C96-342E-48D4-9892-5152A0ACD8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29584</xdr:colOff>
      <xdr:row>7</xdr:row>
      <xdr:rowOff>13223</xdr:rowOff>
    </xdr:from>
    <xdr:to>
      <xdr:col>7</xdr:col>
      <xdr:colOff>249092</xdr:colOff>
      <xdr:row>20</xdr:row>
      <xdr:rowOff>107577</xdr:rowOff>
    </xdr:to>
    <xdr:graphicFrame macro="">
      <xdr:nvGraphicFramePr>
        <xdr:cNvPr id="2" name="Chart 1">
          <a:extLst>
            <a:ext uri="{FF2B5EF4-FFF2-40B4-BE49-F238E27FC236}">
              <a16:creationId xmlns:a16="http://schemas.microsoft.com/office/drawing/2014/main" id="{A2071B25-9978-287D-09FF-1B8641BD0E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xdr:col>
      <xdr:colOff>637134</xdr:colOff>
      <xdr:row>9</xdr:row>
      <xdr:rowOff>107575</xdr:rowOff>
    </xdr:from>
    <xdr:to>
      <xdr:col>3</xdr:col>
      <xdr:colOff>828595</xdr:colOff>
      <xdr:row>11</xdr:row>
      <xdr:rowOff>53787</xdr:rowOff>
    </xdr:to>
    <xdr:sp macro="" textlink="$C$4">
      <xdr:nvSpPr>
        <xdr:cNvPr id="3" name="TextBox 2">
          <a:extLst>
            <a:ext uri="{FF2B5EF4-FFF2-40B4-BE49-F238E27FC236}">
              <a16:creationId xmlns:a16="http://schemas.microsoft.com/office/drawing/2014/main" id="{051C0166-3D4E-03B9-030E-B200009CF232}"/>
            </a:ext>
          </a:extLst>
        </xdr:cNvPr>
        <xdr:cNvSpPr txBox="1"/>
      </xdr:nvSpPr>
      <xdr:spPr>
        <a:xfrm>
          <a:off x="2868705" y="1721222"/>
          <a:ext cx="107576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528E953-C143-44C7-A10A-664BDA3B31B3}" type="TxLink">
            <a:rPr lang="en-US" sz="1100" b="0" i="0" u="none" strike="noStrike">
              <a:solidFill>
                <a:srgbClr val="000000"/>
              </a:solidFill>
              <a:latin typeface="Calibri"/>
              <a:cs typeface="Calibri"/>
            </a:rPr>
            <a:pPr/>
            <a:t>Colorbuds</a:t>
          </a:fld>
          <a:endParaRPr lang="en-US" sz="1100"/>
        </a:p>
      </xdr:txBody>
    </xdr:sp>
    <xdr:clientData/>
  </xdr:twoCellAnchor>
  <xdr:twoCellAnchor editAs="absolute">
    <xdr:from>
      <xdr:col>5</xdr:col>
      <xdr:colOff>265741</xdr:colOff>
      <xdr:row>8</xdr:row>
      <xdr:rowOff>161362</xdr:rowOff>
    </xdr:from>
    <xdr:to>
      <xdr:col>6</xdr:col>
      <xdr:colOff>105657</xdr:colOff>
      <xdr:row>11</xdr:row>
      <xdr:rowOff>98611</xdr:rowOff>
    </xdr:to>
    <xdr:sp macro="" textlink="$D$4">
      <xdr:nvSpPr>
        <xdr:cNvPr id="4" name="TextBox 3">
          <a:extLst>
            <a:ext uri="{FF2B5EF4-FFF2-40B4-BE49-F238E27FC236}">
              <a16:creationId xmlns:a16="http://schemas.microsoft.com/office/drawing/2014/main" id="{1B98D6EA-D874-B9A0-CBD7-90F39FED2DB9}"/>
            </a:ext>
          </a:extLst>
        </xdr:cNvPr>
        <xdr:cNvSpPr txBox="1"/>
      </xdr:nvSpPr>
      <xdr:spPr>
        <a:xfrm>
          <a:off x="5307107" y="1595715"/>
          <a:ext cx="1039905" cy="475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773712B-E171-4758-BF93-891A0B98EDB6}" type="TxLink">
            <a:rPr lang="en-US" sz="1100" b="0" i="0" u="none" strike="noStrike">
              <a:solidFill>
                <a:srgbClr val="000000"/>
              </a:solidFill>
              <a:latin typeface="Calibri"/>
              <a:cs typeface="Calibri"/>
            </a:rPr>
            <a:pPr/>
            <a:t>Gamer Headphones</a:t>
          </a:fld>
          <a:endParaRPr lang="en-US" sz="1100"/>
        </a:p>
      </xdr:txBody>
    </xdr:sp>
    <xdr:clientData/>
  </xdr:twoCellAnchor>
  <xdr:twoCellAnchor editAs="absolute">
    <xdr:from>
      <xdr:col>5</xdr:col>
      <xdr:colOff>1091774</xdr:colOff>
      <xdr:row>8</xdr:row>
      <xdr:rowOff>152398</xdr:rowOff>
    </xdr:from>
    <xdr:to>
      <xdr:col>6</xdr:col>
      <xdr:colOff>509069</xdr:colOff>
      <xdr:row>12</xdr:row>
      <xdr:rowOff>17929</xdr:rowOff>
    </xdr:to>
    <xdr:sp macro="" textlink="$E$4">
      <xdr:nvSpPr>
        <xdr:cNvPr id="5" name="TextBox 4">
          <a:extLst>
            <a:ext uri="{FF2B5EF4-FFF2-40B4-BE49-F238E27FC236}">
              <a16:creationId xmlns:a16="http://schemas.microsoft.com/office/drawing/2014/main" id="{B86AB500-D141-C2CC-7B6F-AB0CF93275A6}"/>
            </a:ext>
          </a:extLst>
        </xdr:cNvPr>
        <xdr:cNvSpPr txBox="1"/>
      </xdr:nvSpPr>
      <xdr:spPr>
        <a:xfrm>
          <a:off x="6131859" y="1586751"/>
          <a:ext cx="618565" cy="582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AA32843-2A90-4A7B-9B94-6B059F3A6025}" type="TxLink">
            <a:rPr lang="en-US" sz="1100" b="0" i="0" u="none" strike="noStrike">
              <a:solidFill>
                <a:srgbClr val="000000"/>
              </a:solidFill>
              <a:latin typeface="Calibri"/>
              <a:cs typeface="Calibri"/>
            </a:rPr>
            <a:pPr/>
            <a:t>Toy Robot</a:t>
          </a:fld>
          <a:endParaRPr lang="en-US" sz="1100"/>
        </a:p>
      </xdr:txBody>
    </xdr:sp>
    <xdr:clientData/>
  </xdr:twoCellAnchor>
  <xdr:twoCellAnchor>
    <xdr:from>
      <xdr:col>0</xdr:col>
      <xdr:colOff>514190</xdr:colOff>
      <xdr:row>34</xdr:row>
      <xdr:rowOff>41564</xdr:rowOff>
    </xdr:from>
    <xdr:to>
      <xdr:col>6</xdr:col>
      <xdr:colOff>526473</xdr:colOff>
      <xdr:row>56</xdr:row>
      <xdr:rowOff>97970</xdr:rowOff>
    </xdr:to>
    <xdr:graphicFrame macro="">
      <xdr:nvGraphicFramePr>
        <xdr:cNvPr id="8" name="Chart 7">
          <a:extLst>
            <a:ext uri="{FF2B5EF4-FFF2-40B4-BE49-F238E27FC236}">
              <a16:creationId xmlns:a16="http://schemas.microsoft.com/office/drawing/2014/main" id="{011F74EC-2FA0-9452-4A3A-F0C53B0268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224247</xdr:colOff>
      <xdr:row>9</xdr:row>
      <xdr:rowOff>28302</xdr:rowOff>
    </xdr:from>
    <xdr:to>
      <xdr:col>14</xdr:col>
      <xdr:colOff>289562</xdr:colOff>
      <xdr:row>30</xdr:row>
      <xdr:rowOff>126274</xdr:rowOff>
    </xdr:to>
    <xdr:graphicFrame macro="">
      <xdr:nvGraphicFramePr>
        <xdr:cNvPr id="11" name="Chart 10">
          <a:extLst>
            <a:ext uri="{FF2B5EF4-FFF2-40B4-BE49-F238E27FC236}">
              <a16:creationId xmlns:a16="http://schemas.microsoft.com/office/drawing/2014/main" id="{5459D6AF-37A4-630E-4A23-A712FBD620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343503</xdr:colOff>
      <xdr:row>38</xdr:row>
      <xdr:rowOff>83459</xdr:rowOff>
    </xdr:from>
    <xdr:to>
      <xdr:col>22</xdr:col>
      <xdr:colOff>180219</xdr:colOff>
      <xdr:row>62</xdr:row>
      <xdr:rowOff>136676</xdr:rowOff>
    </xdr:to>
    <xdr:graphicFrame macro="">
      <xdr:nvGraphicFramePr>
        <xdr:cNvPr id="6" name="Chart 5">
          <a:extLst>
            <a:ext uri="{FF2B5EF4-FFF2-40B4-BE49-F238E27FC236}">
              <a16:creationId xmlns:a16="http://schemas.microsoft.com/office/drawing/2014/main" id="{20436E70-468D-197F-D700-A089FB602F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463028</xdr:colOff>
      <xdr:row>53</xdr:row>
      <xdr:rowOff>31826</xdr:rowOff>
    </xdr:from>
    <xdr:to>
      <xdr:col>23</xdr:col>
      <xdr:colOff>310627</xdr:colOff>
      <xdr:row>54</xdr:row>
      <xdr:rowOff>175261</xdr:rowOff>
    </xdr:to>
    <xdr:sp macro="" textlink="$B$61">
      <xdr:nvSpPr>
        <xdr:cNvPr id="7" name="TextBox 6">
          <a:extLst>
            <a:ext uri="{FF2B5EF4-FFF2-40B4-BE49-F238E27FC236}">
              <a16:creationId xmlns:a16="http://schemas.microsoft.com/office/drawing/2014/main" id="{A89957B9-5CE8-89F8-73B7-74439617063A}"/>
            </a:ext>
          </a:extLst>
        </xdr:cNvPr>
        <xdr:cNvSpPr txBox="1"/>
      </xdr:nvSpPr>
      <xdr:spPr>
        <a:xfrm>
          <a:off x="20221688" y="9724466"/>
          <a:ext cx="1219199" cy="326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96DB677-A14D-4B2A-9F93-F75F3760AFD8}" type="TxLink">
            <a:rPr lang="en-US" sz="1600" b="1" i="0" u="none" strike="noStrike">
              <a:solidFill>
                <a:schemeClr val="accent2"/>
              </a:solidFill>
              <a:latin typeface="Calibri"/>
              <a:cs typeface="Calibri"/>
            </a:rPr>
            <a:pPr/>
            <a:t>Colorbuds</a:t>
          </a:fld>
          <a:endParaRPr lang="en-US" sz="1600" b="1">
            <a:solidFill>
              <a:schemeClr val="accent2"/>
            </a:solidFill>
          </a:endParaRPr>
        </a:p>
      </xdr:txBody>
    </xdr:sp>
    <xdr:clientData/>
  </xdr:twoCellAnchor>
  <xdr:twoCellAnchor>
    <xdr:from>
      <xdr:col>21</xdr:col>
      <xdr:colOff>468855</xdr:colOff>
      <xdr:row>56</xdr:row>
      <xdr:rowOff>64097</xdr:rowOff>
    </xdr:from>
    <xdr:to>
      <xdr:col>24</xdr:col>
      <xdr:colOff>164055</xdr:colOff>
      <xdr:row>58</xdr:row>
      <xdr:rowOff>28238</xdr:rowOff>
    </xdr:to>
    <xdr:sp macro="" textlink="$B$62">
      <xdr:nvSpPr>
        <xdr:cNvPr id="9" name="TextBox 8">
          <a:extLst>
            <a:ext uri="{FF2B5EF4-FFF2-40B4-BE49-F238E27FC236}">
              <a16:creationId xmlns:a16="http://schemas.microsoft.com/office/drawing/2014/main" id="{32AAF2FE-095D-EB1E-EE39-CD1CF8663E14}"/>
            </a:ext>
          </a:extLst>
        </xdr:cNvPr>
        <xdr:cNvSpPr txBox="1"/>
      </xdr:nvSpPr>
      <xdr:spPr>
        <a:xfrm>
          <a:off x="20227515" y="10305377"/>
          <a:ext cx="1676400" cy="329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3B11D50-C518-459A-B44E-603A59A7EC33}" type="TxLink">
            <a:rPr lang="en-US" sz="1400" b="1" i="0" u="none" strike="noStrike">
              <a:solidFill>
                <a:schemeClr val="bg1">
                  <a:lumMod val="65000"/>
                </a:schemeClr>
              </a:solidFill>
              <a:latin typeface="Calibri"/>
              <a:cs typeface="Calibri"/>
            </a:rPr>
            <a:pPr/>
            <a:t>Gamer Headphones</a:t>
          </a:fld>
          <a:endParaRPr lang="en-US" sz="2000" b="1">
            <a:solidFill>
              <a:schemeClr val="bg1">
                <a:lumMod val="65000"/>
              </a:schemeClr>
            </a:solidFill>
          </a:endParaRPr>
        </a:p>
      </xdr:txBody>
    </xdr:sp>
    <xdr:clientData/>
  </xdr:twoCellAnchor>
  <xdr:twoCellAnchor>
    <xdr:from>
      <xdr:col>21</xdr:col>
      <xdr:colOff>493508</xdr:colOff>
      <xdr:row>57</xdr:row>
      <xdr:rowOff>168985</xdr:rowOff>
    </xdr:from>
    <xdr:to>
      <xdr:col>23</xdr:col>
      <xdr:colOff>341107</xdr:colOff>
      <xdr:row>59</xdr:row>
      <xdr:rowOff>129540</xdr:rowOff>
    </xdr:to>
    <xdr:sp macro="" textlink="$B$63">
      <xdr:nvSpPr>
        <xdr:cNvPr id="10" name="TextBox 9">
          <a:extLst>
            <a:ext uri="{FF2B5EF4-FFF2-40B4-BE49-F238E27FC236}">
              <a16:creationId xmlns:a16="http://schemas.microsoft.com/office/drawing/2014/main" id="{50D9B127-A502-21CD-7E9B-D5E9AE0CEF67}"/>
            </a:ext>
          </a:extLst>
        </xdr:cNvPr>
        <xdr:cNvSpPr txBox="1"/>
      </xdr:nvSpPr>
      <xdr:spPr>
        <a:xfrm>
          <a:off x="20252168" y="10593145"/>
          <a:ext cx="1219199" cy="326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1AB7F0C-1ED6-4C98-B851-C1C5CB0101CC}" type="TxLink">
            <a:rPr lang="en-US" sz="1400" b="1" i="0" u="none" strike="noStrike">
              <a:solidFill>
                <a:schemeClr val="bg1">
                  <a:lumMod val="65000"/>
                </a:schemeClr>
              </a:solidFill>
              <a:latin typeface="Calibri"/>
              <a:cs typeface="Calibri"/>
            </a:rPr>
            <a:pPr/>
            <a:t>Toy Robot</a:t>
          </a:fld>
          <a:endParaRPr lang="en-US" sz="2000" b="1">
            <a:solidFill>
              <a:schemeClr val="bg1">
                <a:lumMod val="65000"/>
              </a:schemeClr>
            </a:solidFill>
          </a:endParaRPr>
        </a:p>
      </xdr:txBody>
    </xdr:sp>
    <xdr:clientData/>
  </xdr:twoCellAnchor>
  <xdr:twoCellAnchor>
    <xdr:from>
      <xdr:col>10</xdr:col>
      <xdr:colOff>1807028</xdr:colOff>
      <xdr:row>68</xdr:row>
      <xdr:rowOff>32658</xdr:rowOff>
    </xdr:from>
    <xdr:to>
      <xdr:col>22</xdr:col>
      <xdr:colOff>174170</xdr:colOff>
      <xdr:row>94</xdr:row>
      <xdr:rowOff>21772</xdr:rowOff>
    </xdr:to>
    <xdr:graphicFrame macro="">
      <xdr:nvGraphicFramePr>
        <xdr:cNvPr id="12" name="Chart 11">
          <a:extLst>
            <a:ext uri="{FF2B5EF4-FFF2-40B4-BE49-F238E27FC236}">
              <a16:creationId xmlns:a16="http://schemas.microsoft.com/office/drawing/2014/main" id="{87776EEC-8588-34C1-9319-1460954118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373380</xdr:colOff>
      <xdr:row>33</xdr:row>
      <xdr:rowOff>68580</xdr:rowOff>
    </xdr:from>
    <xdr:to>
      <xdr:col>10</xdr:col>
      <xdr:colOff>502920</xdr:colOff>
      <xdr:row>34</xdr:row>
      <xdr:rowOff>167640</xdr:rowOff>
    </xdr:to>
    <xdr:sp macro="" textlink="">
      <xdr:nvSpPr>
        <xdr:cNvPr id="13" name="TextBox 12">
          <a:extLst>
            <a:ext uri="{FF2B5EF4-FFF2-40B4-BE49-F238E27FC236}">
              <a16:creationId xmlns:a16="http://schemas.microsoft.com/office/drawing/2014/main" id="{00F874A1-8C93-343A-6C5C-B6722136B350}"/>
            </a:ext>
          </a:extLst>
        </xdr:cNvPr>
        <xdr:cNvSpPr txBox="1"/>
      </xdr:nvSpPr>
      <xdr:spPr>
        <a:xfrm>
          <a:off x="7833360" y="6103620"/>
          <a:ext cx="13487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Avg monthly Sales</a:t>
          </a:r>
        </a:p>
      </xdr:txBody>
    </xdr:sp>
    <xdr:clientData/>
  </xdr:twoCellAnchor>
  <xdr:twoCellAnchor>
    <xdr:from>
      <xdr:col>8</xdr:col>
      <xdr:colOff>403860</xdr:colOff>
      <xdr:row>34</xdr:row>
      <xdr:rowOff>60960</xdr:rowOff>
    </xdr:from>
    <xdr:to>
      <xdr:col>10</xdr:col>
      <xdr:colOff>533400</xdr:colOff>
      <xdr:row>35</xdr:row>
      <xdr:rowOff>160020</xdr:rowOff>
    </xdr:to>
    <xdr:sp macro="" textlink="">
      <xdr:nvSpPr>
        <xdr:cNvPr id="14" name="TextBox 13">
          <a:extLst>
            <a:ext uri="{FF2B5EF4-FFF2-40B4-BE49-F238E27FC236}">
              <a16:creationId xmlns:a16="http://schemas.microsoft.com/office/drawing/2014/main" id="{A1578B60-0856-75C3-C268-8402B338CFD6}"/>
            </a:ext>
          </a:extLst>
        </xdr:cNvPr>
        <xdr:cNvSpPr txBox="1"/>
      </xdr:nvSpPr>
      <xdr:spPr>
        <a:xfrm>
          <a:off x="7863840" y="6278880"/>
          <a:ext cx="13487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Current Inventory</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605117</xdr:colOff>
      <xdr:row>90</xdr:row>
      <xdr:rowOff>161365</xdr:rowOff>
    </xdr:from>
    <xdr:to>
      <xdr:col>7</xdr:col>
      <xdr:colOff>170330</xdr:colOff>
      <xdr:row>114</xdr:row>
      <xdr:rowOff>107577</xdr:rowOff>
    </xdr:to>
    <xdr:graphicFrame macro="">
      <xdr:nvGraphicFramePr>
        <xdr:cNvPr id="3" name="Chart 2">
          <a:extLst>
            <a:ext uri="{FF2B5EF4-FFF2-40B4-BE49-F238E27FC236}">
              <a16:creationId xmlns:a16="http://schemas.microsoft.com/office/drawing/2014/main" id="{D835428F-5B8A-A0BF-420D-E956201384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1344706</xdr:colOff>
      <xdr:row>91</xdr:row>
      <xdr:rowOff>143436</xdr:rowOff>
    </xdr:from>
    <xdr:to>
      <xdr:col>1</xdr:col>
      <xdr:colOff>1353670</xdr:colOff>
      <xdr:row>112</xdr:row>
      <xdr:rowOff>143436</xdr:rowOff>
    </xdr:to>
    <xdr:cxnSp macro="">
      <xdr:nvCxnSpPr>
        <xdr:cNvPr id="5" name="Straight Connector 4">
          <a:extLst>
            <a:ext uri="{FF2B5EF4-FFF2-40B4-BE49-F238E27FC236}">
              <a16:creationId xmlns:a16="http://schemas.microsoft.com/office/drawing/2014/main" id="{EF2DF23A-2EFF-3FB1-BA42-94BC6D403DEA}"/>
            </a:ext>
          </a:extLst>
        </xdr:cNvPr>
        <xdr:cNvCxnSpPr/>
      </xdr:nvCxnSpPr>
      <xdr:spPr>
        <a:xfrm>
          <a:off x="1954306" y="16459201"/>
          <a:ext cx="8964" cy="3765176"/>
        </a:xfrm>
        <a:prstGeom prst="line">
          <a:avLst/>
        </a:prstGeom>
        <a:ln w="9525">
          <a:solidFill>
            <a:schemeClr val="bg1">
              <a:lumMod val="65000"/>
            </a:schemeClr>
          </a:solidFill>
          <a:prstDash val="sysDash"/>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681318</xdr:colOff>
      <xdr:row>91</xdr:row>
      <xdr:rowOff>152401</xdr:rowOff>
    </xdr:from>
    <xdr:to>
      <xdr:col>2</xdr:col>
      <xdr:colOff>690282</xdr:colOff>
      <xdr:row>112</xdr:row>
      <xdr:rowOff>152401</xdr:rowOff>
    </xdr:to>
    <xdr:cxnSp macro="">
      <xdr:nvCxnSpPr>
        <xdr:cNvPr id="6" name="Straight Connector 5">
          <a:extLst>
            <a:ext uri="{FF2B5EF4-FFF2-40B4-BE49-F238E27FC236}">
              <a16:creationId xmlns:a16="http://schemas.microsoft.com/office/drawing/2014/main" id="{CA7C34FF-76E3-A741-5835-5C2488124D31}"/>
            </a:ext>
          </a:extLst>
        </xdr:cNvPr>
        <xdr:cNvCxnSpPr/>
      </xdr:nvCxnSpPr>
      <xdr:spPr>
        <a:xfrm>
          <a:off x="2689412" y="16468166"/>
          <a:ext cx="8964" cy="3765176"/>
        </a:xfrm>
        <a:prstGeom prst="line">
          <a:avLst/>
        </a:prstGeom>
        <a:ln w="9525">
          <a:solidFill>
            <a:schemeClr val="bg1">
              <a:lumMod val="65000"/>
            </a:schemeClr>
          </a:solidFill>
          <a:prstDash val="sysDash"/>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313765</xdr:colOff>
      <xdr:row>91</xdr:row>
      <xdr:rowOff>152401</xdr:rowOff>
    </xdr:from>
    <xdr:to>
      <xdr:col>3</xdr:col>
      <xdr:colOff>322729</xdr:colOff>
      <xdr:row>112</xdr:row>
      <xdr:rowOff>152401</xdr:rowOff>
    </xdr:to>
    <xdr:cxnSp macro="">
      <xdr:nvCxnSpPr>
        <xdr:cNvPr id="7" name="Straight Connector 6">
          <a:extLst>
            <a:ext uri="{FF2B5EF4-FFF2-40B4-BE49-F238E27FC236}">
              <a16:creationId xmlns:a16="http://schemas.microsoft.com/office/drawing/2014/main" id="{C9B92062-9696-2AA6-EDA0-5A8718C736FB}"/>
            </a:ext>
          </a:extLst>
        </xdr:cNvPr>
        <xdr:cNvCxnSpPr/>
      </xdr:nvCxnSpPr>
      <xdr:spPr>
        <a:xfrm>
          <a:off x="3514165" y="16468166"/>
          <a:ext cx="8964" cy="3765176"/>
        </a:xfrm>
        <a:prstGeom prst="line">
          <a:avLst/>
        </a:prstGeom>
        <a:ln w="9525">
          <a:solidFill>
            <a:schemeClr val="bg1">
              <a:lumMod val="65000"/>
            </a:schemeClr>
          </a:solidFill>
          <a:prstDash val="sysDash"/>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1066801</xdr:colOff>
      <xdr:row>91</xdr:row>
      <xdr:rowOff>143437</xdr:rowOff>
    </xdr:from>
    <xdr:to>
      <xdr:col>3</xdr:col>
      <xdr:colOff>1075765</xdr:colOff>
      <xdr:row>112</xdr:row>
      <xdr:rowOff>143437</xdr:rowOff>
    </xdr:to>
    <xdr:cxnSp macro="">
      <xdr:nvCxnSpPr>
        <xdr:cNvPr id="8" name="Straight Connector 7">
          <a:extLst>
            <a:ext uri="{FF2B5EF4-FFF2-40B4-BE49-F238E27FC236}">
              <a16:creationId xmlns:a16="http://schemas.microsoft.com/office/drawing/2014/main" id="{F9151467-0ACA-DD71-8F1B-2D90DEDAF36D}"/>
            </a:ext>
          </a:extLst>
        </xdr:cNvPr>
        <xdr:cNvCxnSpPr/>
      </xdr:nvCxnSpPr>
      <xdr:spPr>
        <a:xfrm>
          <a:off x="4267201" y="16459202"/>
          <a:ext cx="8964" cy="3765176"/>
        </a:xfrm>
        <a:prstGeom prst="line">
          <a:avLst/>
        </a:prstGeom>
        <a:ln w="9525">
          <a:solidFill>
            <a:schemeClr val="bg1">
              <a:lumMod val="65000"/>
            </a:schemeClr>
          </a:solidFill>
          <a:prstDash val="sysDash"/>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770965</xdr:colOff>
      <xdr:row>91</xdr:row>
      <xdr:rowOff>143437</xdr:rowOff>
    </xdr:from>
    <xdr:to>
      <xdr:col>4</xdr:col>
      <xdr:colOff>779929</xdr:colOff>
      <xdr:row>112</xdr:row>
      <xdr:rowOff>143437</xdr:rowOff>
    </xdr:to>
    <xdr:cxnSp macro="">
      <xdr:nvCxnSpPr>
        <xdr:cNvPr id="9" name="Straight Connector 8">
          <a:extLst>
            <a:ext uri="{FF2B5EF4-FFF2-40B4-BE49-F238E27FC236}">
              <a16:creationId xmlns:a16="http://schemas.microsoft.com/office/drawing/2014/main" id="{DB91A325-10A0-FA67-0FFD-C8009FC094FE}"/>
            </a:ext>
          </a:extLst>
        </xdr:cNvPr>
        <xdr:cNvCxnSpPr/>
      </xdr:nvCxnSpPr>
      <xdr:spPr>
        <a:xfrm>
          <a:off x="5082989" y="16459202"/>
          <a:ext cx="8964" cy="3765176"/>
        </a:xfrm>
        <a:prstGeom prst="line">
          <a:avLst/>
        </a:prstGeom>
        <a:ln w="9525">
          <a:solidFill>
            <a:schemeClr val="bg1">
              <a:lumMod val="65000"/>
            </a:schemeClr>
          </a:solidFill>
          <a:prstDash val="sysDash"/>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89648</xdr:colOff>
      <xdr:row>91</xdr:row>
      <xdr:rowOff>143437</xdr:rowOff>
    </xdr:from>
    <xdr:to>
      <xdr:col>5</xdr:col>
      <xdr:colOff>98612</xdr:colOff>
      <xdr:row>112</xdr:row>
      <xdr:rowOff>143437</xdr:rowOff>
    </xdr:to>
    <xdr:cxnSp macro="">
      <xdr:nvCxnSpPr>
        <xdr:cNvPr id="10" name="Straight Connector 9">
          <a:extLst>
            <a:ext uri="{FF2B5EF4-FFF2-40B4-BE49-F238E27FC236}">
              <a16:creationId xmlns:a16="http://schemas.microsoft.com/office/drawing/2014/main" id="{1E9EF973-BD0F-1EE9-F8C0-F406E81B1350}"/>
            </a:ext>
          </a:extLst>
        </xdr:cNvPr>
        <xdr:cNvCxnSpPr/>
      </xdr:nvCxnSpPr>
      <xdr:spPr>
        <a:xfrm>
          <a:off x="5880848" y="16459202"/>
          <a:ext cx="8964" cy="3765176"/>
        </a:xfrm>
        <a:prstGeom prst="line">
          <a:avLst/>
        </a:prstGeom>
        <a:ln w="9525">
          <a:solidFill>
            <a:schemeClr val="bg1">
              <a:lumMod val="65000"/>
            </a:schemeClr>
          </a:solidFill>
          <a:prstDash val="sysDash"/>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869577</xdr:colOff>
      <xdr:row>91</xdr:row>
      <xdr:rowOff>143437</xdr:rowOff>
    </xdr:from>
    <xdr:to>
      <xdr:col>5</xdr:col>
      <xdr:colOff>878541</xdr:colOff>
      <xdr:row>112</xdr:row>
      <xdr:rowOff>143437</xdr:rowOff>
    </xdr:to>
    <xdr:cxnSp macro="">
      <xdr:nvCxnSpPr>
        <xdr:cNvPr id="11" name="Straight Connector 10">
          <a:extLst>
            <a:ext uri="{FF2B5EF4-FFF2-40B4-BE49-F238E27FC236}">
              <a16:creationId xmlns:a16="http://schemas.microsoft.com/office/drawing/2014/main" id="{EFE5B213-6503-7664-CE09-156174EDE432}"/>
            </a:ext>
          </a:extLst>
        </xdr:cNvPr>
        <xdr:cNvCxnSpPr/>
      </xdr:nvCxnSpPr>
      <xdr:spPr>
        <a:xfrm>
          <a:off x="6660777" y="16459202"/>
          <a:ext cx="8964" cy="3765176"/>
        </a:xfrm>
        <a:prstGeom prst="line">
          <a:avLst/>
        </a:prstGeom>
        <a:ln w="9525">
          <a:solidFill>
            <a:schemeClr val="bg1">
              <a:lumMod val="65000"/>
            </a:schemeClr>
          </a:solidFill>
          <a:prstDash val="sysDash"/>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663387</xdr:colOff>
      <xdr:row>91</xdr:row>
      <xdr:rowOff>8965</xdr:rowOff>
    </xdr:from>
    <xdr:to>
      <xdr:col>1</xdr:col>
      <xdr:colOff>1335740</xdr:colOff>
      <xdr:row>94</xdr:row>
      <xdr:rowOff>17930</xdr:rowOff>
    </xdr:to>
    <xdr:sp macro="" textlink="">
      <xdr:nvSpPr>
        <xdr:cNvPr id="12" name="TextBox 11">
          <a:extLst>
            <a:ext uri="{FF2B5EF4-FFF2-40B4-BE49-F238E27FC236}">
              <a16:creationId xmlns:a16="http://schemas.microsoft.com/office/drawing/2014/main" id="{75041E1B-0A2D-A1A6-9BE6-97AEB3A9DD76}"/>
            </a:ext>
          </a:extLst>
        </xdr:cNvPr>
        <xdr:cNvSpPr txBox="1"/>
      </xdr:nvSpPr>
      <xdr:spPr>
        <a:xfrm>
          <a:off x="1272987" y="16324730"/>
          <a:ext cx="672353" cy="546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1">
                  <a:lumMod val="50000"/>
                </a:schemeClr>
              </a:solidFill>
            </a:rPr>
            <a:t>New Product</a:t>
          </a:r>
        </a:p>
      </xdr:txBody>
    </xdr:sp>
    <xdr:clientData/>
  </xdr:twoCellAnchor>
  <xdr:twoCellAnchor>
    <xdr:from>
      <xdr:col>2</xdr:col>
      <xdr:colOff>761999</xdr:colOff>
      <xdr:row>91</xdr:row>
      <xdr:rowOff>8965</xdr:rowOff>
    </xdr:from>
    <xdr:to>
      <xdr:col>3</xdr:col>
      <xdr:colOff>242046</xdr:colOff>
      <xdr:row>94</xdr:row>
      <xdr:rowOff>17930</xdr:rowOff>
    </xdr:to>
    <xdr:sp macro="" textlink="">
      <xdr:nvSpPr>
        <xdr:cNvPr id="13" name="TextBox 12">
          <a:extLst>
            <a:ext uri="{FF2B5EF4-FFF2-40B4-BE49-F238E27FC236}">
              <a16:creationId xmlns:a16="http://schemas.microsoft.com/office/drawing/2014/main" id="{1A91BA9D-D101-BB5C-CE06-F18B2C40B3CD}"/>
            </a:ext>
          </a:extLst>
        </xdr:cNvPr>
        <xdr:cNvSpPr txBox="1"/>
      </xdr:nvSpPr>
      <xdr:spPr>
        <a:xfrm>
          <a:off x="2770093" y="16324730"/>
          <a:ext cx="672353" cy="546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1">
                  <a:lumMod val="50000"/>
                </a:schemeClr>
              </a:solidFill>
            </a:rPr>
            <a:t>New Product</a:t>
          </a:r>
        </a:p>
      </xdr:txBody>
    </xdr:sp>
    <xdr:clientData/>
  </xdr:twoCellAnchor>
  <xdr:twoCellAnchor>
    <xdr:from>
      <xdr:col>3</xdr:col>
      <xdr:colOff>349623</xdr:colOff>
      <xdr:row>91</xdr:row>
      <xdr:rowOff>1</xdr:rowOff>
    </xdr:from>
    <xdr:to>
      <xdr:col>3</xdr:col>
      <xdr:colOff>1021976</xdr:colOff>
      <xdr:row>94</xdr:row>
      <xdr:rowOff>8966</xdr:rowOff>
    </xdr:to>
    <xdr:sp macro="" textlink="">
      <xdr:nvSpPr>
        <xdr:cNvPr id="14" name="TextBox 13">
          <a:extLst>
            <a:ext uri="{FF2B5EF4-FFF2-40B4-BE49-F238E27FC236}">
              <a16:creationId xmlns:a16="http://schemas.microsoft.com/office/drawing/2014/main" id="{2FC0A088-B1EB-3F5B-ED86-BE0F2699E648}"/>
            </a:ext>
          </a:extLst>
        </xdr:cNvPr>
        <xdr:cNvSpPr txBox="1"/>
      </xdr:nvSpPr>
      <xdr:spPr>
        <a:xfrm>
          <a:off x="3550023" y="16315766"/>
          <a:ext cx="672353" cy="546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1">
                  <a:lumMod val="50000"/>
                </a:schemeClr>
              </a:solidFill>
            </a:rPr>
            <a:t>New Product</a:t>
          </a:r>
        </a:p>
      </xdr:txBody>
    </xdr:sp>
    <xdr:clientData/>
  </xdr:twoCellAnchor>
  <xdr:twoCellAnchor>
    <xdr:from>
      <xdr:col>5</xdr:col>
      <xdr:colOff>161364</xdr:colOff>
      <xdr:row>90</xdr:row>
      <xdr:rowOff>116543</xdr:rowOff>
    </xdr:from>
    <xdr:to>
      <xdr:col>5</xdr:col>
      <xdr:colOff>833717</xdr:colOff>
      <xdr:row>93</xdr:row>
      <xdr:rowOff>125508</xdr:rowOff>
    </xdr:to>
    <xdr:sp macro="" textlink="">
      <xdr:nvSpPr>
        <xdr:cNvPr id="15" name="TextBox 14">
          <a:extLst>
            <a:ext uri="{FF2B5EF4-FFF2-40B4-BE49-F238E27FC236}">
              <a16:creationId xmlns:a16="http://schemas.microsoft.com/office/drawing/2014/main" id="{E0FEC716-4B92-06D5-AF70-4A0E0E91C6BC}"/>
            </a:ext>
          </a:extLst>
        </xdr:cNvPr>
        <xdr:cNvSpPr txBox="1"/>
      </xdr:nvSpPr>
      <xdr:spPr>
        <a:xfrm>
          <a:off x="5952564" y="16253014"/>
          <a:ext cx="672353" cy="546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1">
                  <a:lumMod val="50000"/>
                </a:schemeClr>
              </a:solidFill>
            </a:rPr>
            <a:t>New Product</a:t>
          </a:r>
        </a:p>
      </xdr:txBody>
    </xdr:sp>
    <xdr:clientData/>
  </xdr:twoCellAnchor>
  <xdr:twoCellAnchor>
    <xdr:from>
      <xdr:col>5</xdr:col>
      <xdr:colOff>968188</xdr:colOff>
      <xdr:row>90</xdr:row>
      <xdr:rowOff>143436</xdr:rowOff>
    </xdr:from>
    <xdr:to>
      <xdr:col>6</xdr:col>
      <xdr:colOff>573741</xdr:colOff>
      <xdr:row>93</xdr:row>
      <xdr:rowOff>152401</xdr:rowOff>
    </xdr:to>
    <xdr:sp macro="" textlink="">
      <xdr:nvSpPr>
        <xdr:cNvPr id="16" name="TextBox 15">
          <a:extLst>
            <a:ext uri="{FF2B5EF4-FFF2-40B4-BE49-F238E27FC236}">
              <a16:creationId xmlns:a16="http://schemas.microsoft.com/office/drawing/2014/main" id="{BDC46240-46F2-D0E2-8BF0-F0D889DD2FE7}"/>
            </a:ext>
          </a:extLst>
        </xdr:cNvPr>
        <xdr:cNvSpPr txBox="1"/>
      </xdr:nvSpPr>
      <xdr:spPr>
        <a:xfrm>
          <a:off x="6759388" y="16279907"/>
          <a:ext cx="672353" cy="546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1">
                  <a:lumMod val="50000"/>
                </a:schemeClr>
              </a:solidFill>
            </a:rPr>
            <a:t>New Product</a:t>
          </a:r>
        </a:p>
      </xdr:txBody>
    </xdr:sp>
    <xdr:clientData/>
  </xdr:twoCellAnchor>
  <xdr:twoCellAnchor>
    <xdr:from>
      <xdr:col>2</xdr:col>
      <xdr:colOff>8964</xdr:colOff>
      <xdr:row>91</xdr:row>
      <xdr:rowOff>8965</xdr:rowOff>
    </xdr:from>
    <xdr:to>
      <xdr:col>2</xdr:col>
      <xdr:colOff>681317</xdr:colOff>
      <xdr:row>94</xdr:row>
      <xdr:rowOff>17930</xdr:rowOff>
    </xdr:to>
    <xdr:sp macro="" textlink="">
      <xdr:nvSpPr>
        <xdr:cNvPr id="17" name="TextBox 16">
          <a:extLst>
            <a:ext uri="{FF2B5EF4-FFF2-40B4-BE49-F238E27FC236}">
              <a16:creationId xmlns:a16="http://schemas.microsoft.com/office/drawing/2014/main" id="{893B84E7-E363-E84E-2F22-F1B138A2E4B7}"/>
            </a:ext>
          </a:extLst>
        </xdr:cNvPr>
        <xdr:cNvSpPr txBox="1"/>
      </xdr:nvSpPr>
      <xdr:spPr>
        <a:xfrm>
          <a:off x="2017058" y="16324730"/>
          <a:ext cx="672353" cy="546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50000"/>
                </a:schemeClr>
              </a:solidFill>
            </a:rPr>
            <a:t>Old Product</a:t>
          </a:r>
        </a:p>
      </xdr:txBody>
    </xdr:sp>
    <xdr:clientData/>
  </xdr:twoCellAnchor>
  <xdr:twoCellAnchor>
    <xdr:from>
      <xdr:col>4</xdr:col>
      <xdr:colOff>26893</xdr:colOff>
      <xdr:row>90</xdr:row>
      <xdr:rowOff>161365</xdr:rowOff>
    </xdr:from>
    <xdr:to>
      <xdr:col>4</xdr:col>
      <xdr:colOff>699246</xdr:colOff>
      <xdr:row>93</xdr:row>
      <xdr:rowOff>170330</xdr:rowOff>
    </xdr:to>
    <xdr:sp macro="" textlink="">
      <xdr:nvSpPr>
        <xdr:cNvPr id="18" name="TextBox 17">
          <a:extLst>
            <a:ext uri="{FF2B5EF4-FFF2-40B4-BE49-F238E27FC236}">
              <a16:creationId xmlns:a16="http://schemas.microsoft.com/office/drawing/2014/main" id="{2903D813-0A0B-A826-3790-21E9786A2BB8}"/>
            </a:ext>
          </a:extLst>
        </xdr:cNvPr>
        <xdr:cNvSpPr txBox="1"/>
      </xdr:nvSpPr>
      <xdr:spPr>
        <a:xfrm>
          <a:off x="4338917" y="16297836"/>
          <a:ext cx="672353" cy="546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50000"/>
                </a:schemeClr>
              </a:solidFill>
            </a:rPr>
            <a:t>Old Product</a:t>
          </a:r>
        </a:p>
      </xdr:txBody>
    </xdr:sp>
    <xdr:clientData/>
  </xdr:twoCellAnchor>
  <xdr:twoCellAnchor>
    <xdr:from>
      <xdr:col>4</xdr:col>
      <xdr:colOff>869576</xdr:colOff>
      <xdr:row>90</xdr:row>
      <xdr:rowOff>134471</xdr:rowOff>
    </xdr:from>
    <xdr:to>
      <xdr:col>5</xdr:col>
      <xdr:colOff>62753</xdr:colOff>
      <xdr:row>93</xdr:row>
      <xdr:rowOff>143436</xdr:rowOff>
    </xdr:to>
    <xdr:sp macro="" textlink="">
      <xdr:nvSpPr>
        <xdr:cNvPr id="19" name="TextBox 18">
          <a:extLst>
            <a:ext uri="{FF2B5EF4-FFF2-40B4-BE49-F238E27FC236}">
              <a16:creationId xmlns:a16="http://schemas.microsoft.com/office/drawing/2014/main" id="{7A653B76-2C2B-5FFE-4BBD-92438812DCCD}"/>
            </a:ext>
          </a:extLst>
        </xdr:cNvPr>
        <xdr:cNvSpPr txBox="1"/>
      </xdr:nvSpPr>
      <xdr:spPr>
        <a:xfrm>
          <a:off x="5181600" y="16270942"/>
          <a:ext cx="672353" cy="546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50000"/>
                </a:schemeClr>
              </a:solidFill>
            </a:rPr>
            <a:t>Old Product</a:t>
          </a:r>
        </a:p>
      </xdr:txBody>
    </xdr:sp>
    <xdr:clientData/>
  </xdr:twoCellAnchor>
  <xdr:twoCellAnchor>
    <xdr:from>
      <xdr:col>18</xdr:col>
      <xdr:colOff>439877</xdr:colOff>
      <xdr:row>102</xdr:row>
      <xdr:rowOff>167256</xdr:rowOff>
    </xdr:from>
    <xdr:to>
      <xdr:col>21</xdr:col>
      <xdr:colOff>72324</xdr:colOff>
      <xdr:row>104</xdr:row>
      <xdr:rowOff>131397</xdr:rowOff>
    </xdr:to>
    <xdr:sp macro="" textlink="$B$79">
      <xdr:nvSpPr>
        <xdr:cNvPr id="4" name="TextBox 3">
          <a:extLst>
            <a:ext uri="{FF2B5EF4-FFF2-40B4-BE49-F238E27FC236}">
              <a16:creationId xmlns:a16="http://schemas.microsoft.com/office/drawing/2014/main" id="{2AE1784E-6A55-4D5C-1908-DE9626BD8D28}"/>
            </a:ext>
          </a:extLst>
        </xdr:cNvPr>
        <xdr:cNvSpPr txBox="1"/>
      </xdr:nvSpPr>
      <xdr:spPr>
        <a:xfrm>
          <a:off x="16071763" y="19043085"/>
          <a:ext cx="1461247" cy="334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60ABA7-56A9-463B-A074-6CEC815682F8}" type="TxLink">
            <a:rPr lang="en-US" sz="1400" b="1" i="0" u="none" strike="noStrike">
              <a:solidFill>
                <a:schemeClr val="accent1"/>
              </a:solidFill>
              <a:latin typeface="Calibri"/>
              <a:cs typeface="Calibri"/>
            </a:rPr>
            <a:pPr/>
            <a:t>Barrel O' Slime</a:t>
          </a:fld>
          <a:endParaRPr lang="en-US" sz="1400" b="1">
            <a:solidFill>
              <a:schemeClr val="accent1"/>
            </a:solidFill>
          </a:endParaRPr>
        </a:p>
      </xdr:txBody>
    </xdr:sp>
    <xdr:clientData/>
  </xdr:twoCellAnchor>
  <xdr:twoCellAnchor>
    <xdr:from>
      <xdr:col>18</xdr:col>
      <xdr:colOff>475736</xdr:colOff>
      <xdr:row>104</xdr:row>
      <xdr:rowOff>113470</xdr:rowOff>
    </xdr:from>
    <xdr:to>
      <xdr:col>21</xdr:col>
      <xdr:colOff>108183</xdr:colOff>
      <xdr:row>106</xdr:row>
      <xdr:rowOff>74024</xdr:rowOff>
    </xdr:to>
    <xdr:sp macro="" textlink="$B$81">
      <xdr:nvSpPr>
        <xdr:cNvPr id="21" name="TextBox 20">
          <a:extLst>
            <a:ext uri="{FF2B5EF4-FFF2-40B4-BE49-F238E27FC236}">
              <a16:creationId xmlns:a16="http://schemas.microsoft.com/office/drawing/2014/main" id="{C4F90849-3524-E491-59CF-8D5CB1D0ACE2}"/>
            </a:ext>
          </a:extLst>
        </xdr:cNvPr>
        <xdr:cNvSpPr txBox="1"/>
      </xdr:nvSpPr>
      <xdr:spPr>
        <a:xfrm>
          <a:off x="16107622" y="19359413"/>
          <a:ext cx="1461247" cy="330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91DCC95-1B09-4A89-B141-6B88A4EBC2FF}" type="TxLink">
            <a:rPr lang="en-US" sz="1400" b="1" i="0" u="none" strike="noStrike">
              <a:solidFill>
                <a:schemeClr val="bg1">
                  <a:lumMod val="50000"/>
                </a:schemeClr>
              </a:solidFill>
              <a:latin typeface="Calibri"/>
              <a:cs typeface="Calibri"/>
            </a:rPr>
            <a:pPr/>
            <a:t>Magic Sand</a:t>
          </a:fld>
          <a:endParaRPr lang="en-US" sz="1800" b="1">
            <a:solidFill>
              <a:schemeClr val="bg1">
                <a:lumMod val="50000"/>
              </a:schemeClr>
            </a:solidFill>
          </a:endParaRPr>
        </a:p>
      </xdr:txBody>
    </xdr:sp>
    <xdr:clientData/>
  </xdr:twoCellAnchor>
  <xdr:twoCellAnchor>
    <xdr:from>
      <xdr:col>18</xdr:col>
      <xdr:colOff>430914</xdr:colOff>
      <xdr:row>101</xdr:row>
      <xdr:rowOff>56095</xdr:rowOff>
    </xdr:from>
    <xdr:to>
      <xdr:col>21</xdr:col>
      <xdr:colOff>63361</xdr:colOff>
      <xdr:row>103</xdr:row>
      <xdr:rowOff>18057</xdr:rowOff>
    </xdr:to>
    <xdr:sp macro="" textlink="$B$80">
      <xdr:nvSpPr>
        <xdr:cNvPr id="22" name="TextBox 21">
          <a:extLst>
            <a:ext uri="{FF2B5EF4-FFF2-40B4-BE49-F238E27FC236}">
              <a16:creationId xmlns:a16="http://schemas.microsoft.com/office/drawing/2014/main" id="{5891EB6D-D924-2787-5171-93EA412F66FF}"/>
            </a:ext>
          </a:extLst>
        </xdr:cNvPr>
        <xdr:cNvSpPr txBox="1"/>
      </xdr:nvSpPr>
      <xdr:spPr>
        <a:xfrm>
          <a:off x="16062800" y="18746866"/>
          <a:ext cx="1461247" cy="332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0642DF3-1C84-499B-A583-2B6841B40AB5}" type="TxLink">
            <a:rPr lang="en-US" sz="1400" b="1" i="0" u="none" strike="noStrike">
              <a:solidFill>
                <a:srgbClr val="7030A0"/>
              </a:solidFill>
              <a:latin typeface="Calibri"/>
              <a:cs typeface="Calibri"/>
            </a:rPr>
            <a:pPr/>
            <a:t>PlayDoh Can</a:t>
          </a:fld>
          <a:endParaRPr lang="en-US" sz="1800" b="1">
            <a:solidFill>
              <a:srgbClr val="7030A0"/>
            </a:solidFill>
          </a:endParaRPr>
        </a:p>
      </xdr:txBody>
    </xdr:sp>
    <xdr:clientData/>
  </xdr:twoCellAnchor>
  <xdr:twoCellAnchor>
    <xdr:from>
      <xdr:col>7</xdr:col>
      <xdr:colOff>905692</xdr:colOff>
      <xdr:row>91</xdr:row>
      <xdr:rowOff>58783</xdr:rowOff>
    </xdr:from>
    <xdr:to>
      <xdr:col>20</xdr:col>
      <xdr:colOff>265866</xdr:colOff>
      <xdr:row>117</xdr:row>
      <xdr:rowOff>116156</xdr:rowOff>
    </xdr:to>
    <xdr:graphicFrame macro="">
      <xdr:nvGraphicFramePr>
        <xdr:cNvPr id="23" name="Chart 22">
          <a:extLst>
            <a:ext uri="{FF2B5EF4-FFF2-40B4-BE49-F238E27FC236}">
              <a16:creationId xmlns:a16="http://schemas.microsoft.com/office/drawing/2014/main" id="{AA5D3325-091E-44C7-97D1-0AE6200E3D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538843</xdr:colOff>
      <xdr:row>89</xdr:row>
      <xdr:rowOff>57150</xdr:rowOff>
    </xdr:from>
    <xdr:to>
      <xdr:col>35</xdr:col>
      <xdr:colOff>476250</xdr:colOff>
      <xdr:row>114</xdr:row>
      <xdr:rowOff>182336</xdr:rowOff>
    </xdr:to>
    <xdr:graphicFrame macro="">
      <xdr:nvGraphicFramePr>
        <xdr:cNvPr id="24" name="Chart 23">
          <a:extLst>
            <a:ext uri="{FF2B5EF4-FFF2-40B4-BE49-F238E27FC236}">
              <a16:creationId xmlns:a16="http://schemas.microsoft.com/office/drawing/2014/main" id="{21A30E63-73E8-9D7A-64A2-B2CC466C30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312420</xdr:colOff>
      <xdr:row>9</xdr:row>
      <xdr:rowOff>53340</xdr:rowOff>
    </xdr:from>
    <xdr:to>
      <xdr:col>10</xdr:col>
      <xdr:colOff>430866</xdr:colOff>
      <xdr:row>24</xdr:row>
      <xdr:rowOff>155872</xdr:rowOff>
    </xdr:to>
    <xdr:graphicFrame macro="">
      <xdr:nvGraphicFramePr>
        <xdr:cNvPr id="4" name="Chart 3">
          <a:extLst>
            <a:ext uri="{FF2B5EF4-FFF2-40B4-BE49-F238E27FC236}">
              <a16:creationId xmlns:a16="http://schemas.microsoft.com/office/drawing/2014/main" id="{0D8E48F3-7FF4-4C00-B9CC-E96C9AC8F2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209061</xdr:colOff>
      <xdr:row>69</xdr:row>
      <xdr:rowOff>25550</xdr:rowOff>
    </xdr:from>
    <xdr:to>
      <xdr:col>10</xdr:col>
      <xdr:colOff>497542</xdr:colOff>
      <xdr:row>92</xdr:row>
      <xdr:rowOff>175260</xdr:rowOff>
    </xdr:to>
    <xdr:graphicFrame macro="">
      <xdr:nvGraphicFramePr>
        <xdr:cNvPr id="6" name="Chart 5">
          <a:extLst>
            <a:ext uri="{FF2B5EF4-FFF2-40B4-BE49-F238E27FC236}">
              <a16:creationId xmlns:a16="http://schemas.microsoft.com/office/drawing/2014/main" id="{2261AA57-4794-4B20-ACDD-C620682CC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364191</xdr:colOff>
      <xdr:row>2</xdr:row>
      <xdr:rowOff>71719</xdr:rowOff>
    </xdr:from>
    <xdr:to>
      <xdr:col>2</xdr:col>
      <xdr:colOff>1081368</xdr:colOff>
      <xdr:row>6</xdr:row>
      <xdr:rowOff>145677</xdr:rowOff>
    </xdr:to>
    <xdr:sp macro="" textlink="pvt!P5">
      <xdr:nvSpPr>
        <xdr:cNvPr id="7" name="TextBox 6">
          <a:extLst>
            <a:ext uri="{FF2B5EF4-FFF2-40B4-BE49-F238E27FC236}">
              <a16:creationId xmlns:a16="http://schemas.microsoft.com/office/drawing/2014/main" id="{2374A97C-FFCB-0F3B-8A21-34822CFB6698}"/>
            </a:ext>
          </a:extLst>
        </xdr:cNvPr>
        <xdr:cNvSpPr txBox="1"/>
      </xdr:nvSpPr>
      <xdr:spPr>
        <a:xfrm>
          <a:off x="364191" y="452719"/>
          <a:ext cx="1936377" cy="8359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72B18A8-EB7E-47BA-B7E0-68A444461BE6}" type="TxLink">
            <a:rPr lang="en-US" sz="2600" b="0" i="0" u="none" strike="noStrike">
              <a:solidFill>
                <a:srgbClr val="000000"/>
              </a:solidFill>
              <a:latin typeface="Calibri"/>
              <a:cs typeface="Calibri"/>
            </a:rPr>
            <a:pPr algn="ctr"/>
            <a:t>1,090,565</a:t>
          </a:fld>
          <a:endParaRPr lang="en-US" sz="2600"/>
        </a:p>
      </xdr:txBody>
    </xdr:sp>
    <xdr:clientData/>
  </xdr:twoCellAnchor>
  <xdr:twoCellAnchor editAs="absolute">
    <xdr:from>
      <xdr:col>3</xdr:col>
      <xdr:colOff>155761</xdr:colOff>
      <xdr:row>2</xdr:row>
      <xdr:rowOff>71719</xdr:rowOff>
    </xdr:from>
    <xdr:to>
      <xdr:col>5</xdr:col>
      <xdr:colOff>478491</xdr:colOff>
      <xdr:row>6</xdr:row>
      <xdr:rowOff>145677</xdr:rowOff>
    </xdr:to>
    <xdr:sp macro="" textlink="pvt!Q5">
      <xdr:nvSpPr>
        <xdr:cNvPr id="11" name="TextBox 10">
          <a:extLst>
            <a:ext uri="{FF2B5EF4-FFF2-40B4-BE49-F238E27FC236}">
              <a16:creationId xmlns:a16="http://schemas.microsoft.com/office/drawing/2014/main" id="{FD961C7D-4151-35B5-6843-1D5B0A485ED6}"/>
            </a:ext>
          </a:extLst>
        </xdr:cNvPr>
        <xdr:cNvSpPr txBox="1"/>
      </xdr:nvSpPr>
      <xdr:spPr>
        <a:xfrm>
          <a:off x="2479861" y="452719"/>
          <a:ext cx="1941980" cy="8359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8BA0E4-63E7-4F4B-A406-F4A5FEE90695}" type="TxLink">
            <a:rPr lang="en-US" sz="2600" b="0" i="0" u="none" strike="noStrike">
              <a:solidFill>
                <a:srgbClr val="000000"/>
              </a:solidFill>
              <a:latin typeface="Calibri"/>
              <a:cs typeface="Calibri"/>
            </a:rPr>
            <a:pPr algn="ctr"/>
            <a:t>$14,444,572</a:t>
          </a:fld>
          <a:endParaRPr lang="en-US" sz="2600"/>
        </a:p>
      </xdr:txBody>
    </xdr:sp>
    <xdr:clientData/>
  </xdr:twoCellAnchor>
  <xdr:twoCellAnchor editAs="absolute">
    <xdr:from>
      <xdr:col>6</xdr:col>
      <xdr:colOff>193861</xdr:colOff>
      <xdr:row>2</xdr:row>
      <xdr:rowOff>71719</xdr:rowOff>
    </xdr:from>
    <xdr:to>
      <xdr:col>9</xdr:col>
      <xdr:colOff>307041</xdr:colOff>
      <xdr:row>6</xdr:row>
      <xdr:rowOff>145677</xdr:rowOff>
    </xdr:to>
    <xdr:sp macro="" textlink="pvt!R5">
      <xdr:nvSpPr>
        <xdr:cNvPr id="12" name="TextBox 11">
          <a:extLst>
            <a:ext uri="{FF2B5EF4-FFF2-40B4-BE49-F238E27FC236}">
              <a16:creationId xmlns:a16="http://schemas.microsoft.com/office/drawing/2014/main" id="{68960839-D55B-A547-7212-0A5886CD78E3}"/>
            </a:ext>
          </a:extLst>
        </xdr:cNvPr>
        <xdr:cNvSpPr txBox="1"/>
      </xdr:nvSpPr>
      <xdr:spPr>
        <a:xfrm>
          <a:off x="4746811" y="452719"/>
          <a:ext cx="1941980" cy="8359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B6A5450-B020-4DF7-8678-144C6243FC92}" type="TxLink">
            <a:rPr lang="en-US" sz="2600" b="0" i="0" u="none" strike="noStrike">
              <a:solidFill>
                <a:srgbClr val="000000"/>
              </a:solidFill>
              <a:latin typeface="Calibri"/>
              <a:cs typeface="Calibri"/>
            </a:rPr>
            <a:pPr algn="ctr"/>
            <a:t>$4,014,029</a:t>
          </a:fld>
          <a:endParaRPr lang="en-US" sz="2600"/>
        </a:p>
      </xdr:txBody>
    </xdr:sp>
    <xdr:clientData/>
  </xdr:twoCellAnchor>
  <xdr:twoCellAnchor editAs="absolute">
    <xdr:from>
      <xdr:col>9</xdr:col>
      <xdr:colOff>495299</xdr:colOff>
      <xdr:row>2</xdr:row>
      <xdr:rowOff>62754</xdr:rowOff>
    </xdr:from>
    <xdr:to>
      <xdr:col>12</xdr:col>
      <xdr:colOff>608479</xdr:colOff>
      <xdr:row>6</xdr:row>
      <xdr:rowOff>136712</xdr:rowOff>
    </xdr:to>
    <xdr:sp macro="" textlink="pvt!S5">
      <xdr:nvSpPr>
        <xdr:cNvPr id="13" name="TextBox 12">
          <a:extLst>
            <a:ext uri="{FF2B5EF4-FFF2-40B4-BE49-F238E27FC236}">
              <a16:creationId xmlns:a16="http://schemas.microsoft.com/office/drawing/2014/main" id="{82393DAA-5EC0-1D00-6AD4-EDE2F89B25A1}"/>
            </a:ext>
          </a:extLst>
        </xdr:cNvPr>
        <xdr:cNvSpPr txBox="1"/>
      </xdr:nvSpPr>
      <xdr:spPr>
        <a:xfrm>
          <a:off x="6877049" y="443754"/>
          <a:ext cx="1941980" cy="8359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CAEA56-ABD7-41A8-916C-306C775786A7}" type="TxLink">
            <a:rPr lang="en-US" sz="2600" b="0" i="0" u="none" strike="noStrike">
              <a:solidFill>
                <a:srgbClr val="000000"/>
              </a:solidFill>
              <a:latin typeface="Calibri"/>
              <a:cs typeface="Calibri"/>
            </a:rPr>
            <a:pPr algn="ctr"/>
            <a:t>28%</a:t>
          </a:fld>
          <a:endParaRPr lang="en-US" sz="2600"/>
        </a:p>
      </xdr:txBody>
    </xdr:sp>
    <xdr:clientData/>
  </xdr:twoCellAnchor>
  <xdr:twoCellAnchor editAs="absolute">
    <xdr:from>
      <xdr:col>0</xdr:col>
      <xdr:colOff>382121</xdr:colOff>
      <xdr:row>0</xdr:row>
      <xdr:rowOff>44824</xdr:rowOff>
    </xdr:from>
    <xdr:to>
      <xdr:col>2</xdr:col>
      <xdr:colOff>920003</xdr:colOff>
      <xdr:row>1</xdr:row>
      <xdr:rowOff>145677</xdr:rowOff>
    </xdr:to>
    <xdr:sp macro="" textlink="pvt!P4">
      <xdr:nvSpPr>
        <xdr:cNvPr id="14" name="TextBox 13">
          <a:extLst>
            <a:ext uri="{FF2B5EF4-FFF2-40B4-BE49-F238E27FC236}">
              <a16:creationId xmlns:a16="http://schemas.microsoft.com/office/drawing/2014/main" id="{6F5E16A4-C098-F0EB-BDBC-8B89328E35C0}"/>
            </a:ext>
          </a:extLst>
        </xdr:cNvPr>
        <xdr:cNvSpPr txBox="1"/>
      </xdr:nvSpPr>
      <xdr:spPr>
        <a:xfrm>
          <a:off x="382121" y="44824"/>
          <a:ext cx="1757082" cy="2913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8B1861A-E6D1-48E0-A645-49BA52169A45}" type="TxLink">
            <a:rPr lang="en-US" sz="1400" b="0" i="0" u="none" strike="noStrike">
              <a:solidFill>
                <a:srgbClr val="000000"/>
              </a:solidFill>
              <a:latin typeface="Calibri"/>
              <a:cs typeface="Calibri"/>
            </a:rPr>
            <a:pPr/>
            <a:t>Total Units</a:t>
          </a:fld>
          <a:endParaRPr lang="en-US" sz="1400"/>
        </a:p>
      </xdr:txBody>
    </xdr:sp>
    <xdr:clientData/>
  </xdr:twoCellAnchor>
  <xdr:twoCellAnchor editAs="absolute">
    <xdr:from>
      <xdr:col>3</xdr:col>
      <xdr:colOff>218515</xdr:colOff>
      <xdr:row>0</xdr:row>
      <xdr:rowOff>35859</xdr:rowOff>
    </xdr:from>
    <xdr:to>
      <xdr:col>5</xdr:col>
      <xdr:colOff>361950</xdr:colOff>
      <xdr:row>1</xdr:row>
      <xdr:rowOff>136712</xdr:rowOff>
    </xdr:to>
    <xdr:sp macro="" textlink="pvt!Q4">
      <xdr:nvSpPr>
        <xdr:cNvPr id="15" name="TextBox 14">
          <a:extLst>
            <a:ext uri="{FF2B5EF4-FFF2-40B4-BE49-F238E27FC236}">
              <a16:creationId xmlns:a16="http://schemas.microsoft.com/office/drawing/2014/main" id="{A94211E3-9788-50C7-64EE-9BE430FAF53B}"/>
            </a:ext>
          </a:extLst>
        </xdr:cNvPr>
        <xdr:cNvSpPr txBox="1"/>
      </xdr:nvSpPr>
      <xdr:spPr>
        <a:xfrm>
          <a:off x="2542615" y="35859"/>
          <a:ext cx="1762685" cy="2913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75B8770-7646-4611-BE5D-1E0CADC3918C}" type="TxLink">
            <a:rPr lang="en-US" sz="1400" b="0" i="0" u="none" strike="noStrike">
              <a:solidFill>
                <a:srgbClr val="000000"/>
              </a:solidFill>
              <a:latin typeface="Calibri"/>
              <a:cs typeface="Calibri"/>
            </a:rPr>
            <a:pPr/>
            <a:t>Total Revenue</a:t>
          </a:fld>
          <a:endParaRPr lang="en-US" sz="1400"/>
        </a:p>
      </xdr:txBody>
    </xdr:sp>
    <xdr:clientData/>
  </xdr:twoCellAnchor>
  <xdr:twoCellAnchor editAs="absolute">
    <xdr:from>
      <xdr:col>6</xdr:col>
      <xdr:colOff>202827</xdr:colOff>
      <xdr:row>0</xdr:row>
      <xdr:rowOff>17930</xdr:rowOff>
    </xdr:from>
    <xdr:to>
      <xdr:col>9</xdr:col>
      <xdr:colOff>136712</xdr:colOff>
      <xdr:row>1</xdr:row>
      <xdr:rowOff>118783</xdr:rowOff>
    </xdr:to>
    <xdr:sp macro="" textlink="pvt!R4">
      <xdr:nvSpPr>
        <xdr:cNvPr id="16" name="TextBox 15">
          <a:extLst>
            <a:ext uri="{FF2B5EF4-FFF2-40B4-BE49-F238E27FC236}">
              <a16:creationId xmlns:a16="http://schemas.microsoft.com/office/drawing/2014/main" id="{806F8330-9FFF-F6E7-72EE-A7E3F15FE1A3}"/>
            </a:ext>
          </a:extLst>
        </xdr:cNvPr>
        <xdr:cNvSpPr txBox="1"/>
      </xdr:nvSpPr>
      <xdr:spPr>
        <a:xfrm>
          <a:off x="4755777" y="17930"/>
          <a:ext cx="1762685" cy="2913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AB8E055-02BF-4A35-82B8-1FC91216740E}" type="TxLink">
            <a:rPr lang="en-US" sz="1400" b="0" i="0" u="none" strike="noStrike">
              <a:solidFill>
                <a:srgbClr val="000000"/>
              </a:solidFill>
              <a:latin typeface="Calibri"/>
              <a:cs typeface="Calibri"/>
            </a:rPr>
            <a:pPr/>
            <a:t>Gross Profit</a:t>
          </a:fld>
          <a:endParaRPr lang="en-US" sz="1400"/>
        </a:p>
      </xdr:txBody>
    </xdr:sp>
    <xdr:clientData/>
  </xdr:twoCellAnchor>
  <xdr:twoCellAnchor editAs="absolute">
    <xdr:from>
      <xdr:col>9</xdr:col>
      <xdr:colOff>495300</xdr:colOff>
      <xdr:row>0</xdr:row>
      <xdr:rowOff>0</xdr:rowOff>
    </xdr:from>
    <xdr:to>
      <xdr:col>12</xdr:col>
      <xdr:colOff>429185</xdr:colOff>
      <xdr:row>1</xdr:row>
      <xdr:rowOff>89647</xdr:rowOff>
    </xdr:to>
    <xdr:sp macro="" textlink="pvt!S4">
      <xdr:nvSpPr>
        <xdr:cNvPr id="17" name="TextBox 16">
          <a:extLst>
            <a:ext uri="{FF2B5EF4-FFF2-40B4-BE49-F238E27FC236}">
              <a16:creationId xmlns:a16="http://schemas.microsoft.com/office/drawing/2014/main" id="{17902FAC-1FFB-77BE-248A-6BF4DD3D2AB9}"/>
            </a:ext>
          </a:extLst>
        </xdr:cNvPr>
        <xdr:cNvSpPr txBox="1"/>
      </xdr:nvSpPr>
      <xdr:spPr>
        <a:xfrm>
          <a:off x="6877050" y="0"/>
          <a:ext cx="1762685" cy="28014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196CF06-9E8F-4D74-8838-FCDFB5DC895B}" type="TxLink">
            <a:rPr lang="en-US" sz="1400" b="0" i="0" u="none" strike="noStrike">
              <a:solidFill>
                <a:srgbClr val="000000"/>
              </a:solidFill>
              <a:latin typeface="Calibri"/>
              <a:cs typeface="Calibri"/>
            </a:rPr>
            <a:pPr/>
            <a:t>% Profit Margin</a:t>
          </a:fld>
          <a:endParaRPr lang="en-US" sz="1400"/>
        </a:p>
      </xdr:txBody>
    </xdr:sp>
    <xdr:clientData/>
  </xdr:twoCellAnchor>
  <xdr:twoCellAnchor editAs="absolute">
    <xdr:from>
      <xdr:col>10</xdr:col>
      <xdr:colOff>498985</xdr:colOff>
      <xdr:row>7</xdr:row>
      <xdr:rowOff>127587</xdr:rowOff>
    </xdr:from>
    <xdr:to>
      <xdr:col>13</xdr:col>
      <xdr:colOff>500906</xdr:colOff>
      <xdr:row>13</xdr:row>
      <xdr:rowOff>23212</xdr:rowOff>
    </xdr:to>
    <mc:AlternateContent xmlns:mc="http://schemas.openxmlformats.org/markup-compatibility/2006" xmlns:a14="http://schemas.microsoft.com/office/drawing/2010/main">
      <mc:Choice Requires="a14">
        <xdr:graphicFrame macro="">
          <xdr:nvGraphicFramePr>
            <xdr:cNvPr id="18" name="Year 2">
              <a:extLst>
                <a:ext uri="{FF2B5EF4-FFF2-40B4-BE49-F238E27FC236}">
                  <a16:creationId xmlns:a16="http://schemas.microsoft.com/office/drawing/2014/main" id="{A3010A99-FD4A-44F0-A494-ADD9258AFFA9}"/>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7476728" y="1422987"/>
              <a:ext cx="1830721" cy="10059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19</xdr:col>
      <xdr:colOff>426272</xdr:colOff>
      <xdr:row>5</xdr:row>
      <xdr:rowOff>125507</xdr:rowOff>
    </xdr:from>
    <xdr:to>
      <xdr:col>20</xdr:col>
      <xdr:colOff>783731</xdr:colOff>
      <xdr:row>14</xdr:row>
      <xdr:rowOff>163606</xdr:rowOff>
    </xdr:to>
    <mc:AlternateContent xmlns:mc="http://schemas.openxmlformats.org/markup-compatibility/2006" xmlns:a14="http://schemas.microsoft.com/office/drawing/2010/main">
      <mc:Choice Requires="a14">
        <xdr:graphicFrame macro="">
          <xdr:nvGraphicFramePr>
            <xdr:cNvPr id="20" name="Product_Category">
              <a:extLst>
                <a:ext uri="{FF2B5EF4-FFF2-40B4-BE49-F238E27FC236}">
                  <a16:creationId xmlns:a16="http://schemas.microsoft.com/office/drawing/2014/main" id="{BA4F167E-E168-431B-84B2-5A7251087BC5}"/>
                </a:ext>
              </a:extLst>
            </xdr:cNvPr>
            <xdr:cNvGraphicFramePr/>
          </xdr:nvGraphicFramePr>
          <xdr:xfrm>
            <a:off x="0" y="0"/>
            <a:ext cx="0" cy="0"/>
          </xdr:xfrm>
          <a:graphic>
            <a:graphicData uri="http://schemas.microsoft.com/office/drawing/2010/slicer">
              <sle:slicer xmlns:sle="http://schemas.microsoft.com/office/drawing/2010/slicer" name="Product_Category"/>
            </a:graphicData>
          </a:graphic>
        </xdr:graphicFrame>
      </mc:Choice>
      <mc:Fallback xmlns="">
        <xdr:sp macro="" textlink="">
          <xdr:nvSpPr>
            <xdr:cNvPr id="0" name=""/>
            <xdr:cNvSpPr>
              <a:spLocks noTextEdit="1"/>
            </xdr:cNvSpPr>
          </xdr:nvSpPr>
          <xdr:spPr>
            <a:xfrm>
              <a:off x="15981958" y="1050793"/>
              <a:ext cx="1827030" cy="17036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376519</xdr:colOff>
      <xdr:row>29</xdr:row>
      <xdr:rowOff>49082</xdr:rowOff>
    </xdr:from>
    <xdr:to>
      <xdr:col>23</xdr:col>
      <xdr:colOff>131270</xdr:colOff>
      <xdr:row>43</xdr:row>
      <xdr:rowOff>5940</xdr:rowOff>
    </xdr:to>
    <mc:AlternateContent xmlns:mc="http://schemas.openxmlformats.org/markup-compatibility/2006" xmlns:a14="http://schemas.microsoft.com/office/drawing/2010/main">
      <mc:Choice Requires="a14">
        <xdr:graphicFrame macro="">
          <xdr:nvGraphicFramePr>
            <xdr:cNvPr id="2" name="Store_City">
              <a:extLst>
                <a:ext uri="{FF2B5EF4-FFF2-40B4-BE49-F238E27FC236}">
                  <a16:creationId xmlns:a16="http://schemas.microsoft.com/office/drawing/2014/main" id="{569D9756-8C33-6112-6EFB-374D60FAF60B}"/>
                </a:ext>
              </a:extLst>
            </xdr:cNvPr>
            <xdr:cNvGraphicFramePr/>
          </xdr:nvGraphicFramePr>
          <xdr:xfrm>
            <a:off x="0" y="0"/>
            <a:ext cx="0" cy="0"/>
          </xdr:xfrm>
          <a:graphic>
            <a:graphicData uri="http://schemas.microsoft.com/office/drawing/2010/slicer">
              <sle:slicer xmlns:sle="http://schemas.microsoft.com/office/drawing/2010/slicer" name="Store_City"/>
            </a:graphicData>
          </a:graphic>
        </xdr:graphicFrame>
      </mc:Choice>
      <mc:Fallback xmlns="">
        <xdr:sp macro="" textlink="">
          <xdr:nvSpPr>
            <xdr:cNvPr id="0" name=""/>
            <xdr:cNvSpPr>
              <a:spLocks noTextEdit="1"/>
            </xdr:cNvSpPr>
          </xdr:nvSpPr>
          <xdr:spPr>
            <a:xfrm>
              <a:off x="18435919" y="5415739"/>
              <a:ext cx="1833922" cy="25476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372484</xdr:colOff>
      <xdr:row>20</xdr:row>
      <xdr:rowOff>27120</xdr:rowOff>
    </xdr:from>
    <xdr:to>
      <xdr:col>23</xdr:col>
      <xdr:colOff>127235</xdr:colOff>
      <xdr:row>28</xdr:row>
      <xdr:rowOff>48187</xdr:rowOff>
    </xdr:to>
    <mc:AlternateContent xmlns:mc="http://schemas.openxmlformats.org/markup-compatibility/2006" xmlns:a14="http://schemas.microsoft.com/office/drawing/2010/main">
      <mc:Choice Requires="a14">
        <xdr:graphicFrame macro="">
          <xdr:nvGraphicFramePr>
            <xdr:cNvPr id="3" name="Store_Location">
              <a:extLst>
                <a:ext uri="{FF2B5EF4-FFF2-40B4-BE49-F238E27FC236}">
                  <a16:creationId xmlns:a16="http://schemas.microsoft.com/office/drawing/2014/main" id="{39F3141A-F524-3631-E143-DB64D9E87259}"/>
                </a:ext>
              </a:extLst>
            </xdr:cNvPr>
            <xdr:cNvGraphicFramePr/>
          </xdr:nvGraphicFramePr>
          <xdr:xfrm>
            <a:off x="0" y="0"/>
            <a:ext cx="0" cy="0"/>
          </xdr:xfrm>
          <a:graphic>
            <a:graphicData uri="http://schemas.microsoft.com/office/drawing/2010/slicer">
              <sle:slicer xmlns:sle="http://schemas.microsoft.com/office/drawing/2010/slicer" name="Store_Location"/>
            </a:graphicData>
          </a:graphic>
        </xdr:graphicFrame>
      </mc:Choice>
      <mc:Fallback xmlns="">
        <xdr:sp macro="" textlink="">
          <xdr:nvSpPr>
            <xdr:cNvPr id="0" name=""/>
            <xdr:cNvSpPr>
              <a:spLocks noTextEdit="1"/>
            </xdr:cNvSpPr>
          </xdr:nvSpPr>
          <xdr:spPr>
            <a:xfrm>
              <a:off x="18431884" y="3728263"/>
              <a:ext cx="1833922" cy="15015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403494</xdr:colOff>
      <xdr:row>43</xdr:row>
      <xdr:rowOff>185877</xdr:rowOff>
    </xdr:from>
    <xdr:to>
      <xdr:col>23</xdr:col>
      <xdr:colOff>159060</xdr:colOff>
      <xdr:row>57</xdr:row>
      <xdr:rowOff>142735</xdr:rowOff>
    </xdr:to>
    <mc:AlternateContent xmlns:mc="http://schemas.openxmlformats.org/markup-compatibility/2006" xmlns:a14="http://schemas.microsoft.com/office/drawing/2010/main">
      <mc:Choice Requires="a14">
        <xdr:graphicFrame macro="">
          <xdr:nvGraphicFramePr>
            <xdr:cNvPr id="8" name="Store_Name">
              <a:extLst>
                <a:ext uri="{FF2B5EF4-FFF2-40B4-BE49-F238E27FC236}">
                  <a16:creationId xmlns:a16="http://schemas.microsoft.com/office/drawing/2014/main" id="{B2419796-0A96-DCCE-7557-2004A22C92CB}"/>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dr:sp macro="" textlink="">
          <xdr:nvSpPr>
            <xdr:cNvPr id="0" name=""/>
            <xdr:cNvSpPr>
              <a:spLocks noTextEdit="1"/>
            </xdr:cNvSpPr>
          </xdr:nvSpPr>
          <xdr:spPr>
            <a:xfrm>
              <a:off x="18462894" y="8143334"/>
              <a:ext cx="1834737" cy="25476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416626</xdr:colOff>
      <xdr:row>5</xdr:row>
      <xdr:rowOff>53686</xdr:rowOff>
    </xdr:from>
    <xdr:to>
      <xdr:col>29</xdr:col>
      <xdr:colOff>795151</xdr:colOff>
      <xdr:row>20</xdr:row>
      <xdr:rowOff>159822</xdr:rowOff>
    </xdr:to>
    <xdr:graphicFrame macro="">
      <xdr:nvGraphicFramePr>
        <xdr:cNvPr id="9" name="Chart 8">
          <a:extLst>
            <a:ext uri="{FF2B5EF4-FFF2-40B4-BE49-F238E27FC236}">
              <a16:creationId xmlns:a16="http://schemas.microsoft.com/office/drawing/2014/main" id="{E5309F30-F19B-4587-B13C-A0ADDAAECF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21</xdr:col>
      <xdr:colOff>363071</xdr:colOff>
      <xdr:row>5</xdr:row>
      <xdr:rowOff>95250</xdr:rowOff>
    </xdr:from>
    <xdr:to>
      <xdr:col>23</xdr:col>
      <xdr:colOff>112059</xdr:colOff>
      <xdr:row>19</xdr:row>
      <xdr:rowOff>40902</xdr:rowOff>
    </xdr:to>
    <mc:AlternateContent xmlns:mc="http://schemas.openxmlformats.org/markup-compatibility/2006" xmlns:a14="http://schemas.microsoft.com/office/drawing/2010/main">
      <mc:Choice Requires="a14">
        <xdr:graphicFrame macro="">
          <xdr:nvGraphicFramePr>
            <xdr:cNvPr id="10" name="Product_Name">
              <a:extLst>
                <a:ext uri="{FF2B5EF4-FFF2-40B4-BE49-F238E27FC236}">
                  <a16:creationId xmlns:a16="http://schemas.microsoft.com/office/drawing/2014/main" id="{68D5A22A-E237-49BE-A3BA-148982D1ABF3}"/>
                </a:ext>
              </a:extLst>
            </xdr:cNvPr>
            <xdr:cNvGraphicFramePr/>
          </xdr:nvGraphicFramePr>
          <xdr:xfrm>
            <a:off x="0" y="0"/>
            <a:ext cx="0" cy="0"/>
          </xdr:xfrm>
          <a:graphic>
            <a:graphicData uri="http://schemas.microsoft.com/office/drawing/2010/slicer">
              <sle:slicer xmlns:sle="http://schemas.microsoft.com/office/drawing/2010/slicer" name="Product_Name"/>
            </a:graphicData>
          </a:graphic>
        </xdr:graphicFrame>
      </mc:Choice>
      <mc:Fallback xmlns="">
        <xdr:sp macro="" textlink="">
          <xdr:nvSpPr>
            <xdr:cNvPr id="0" name=""/>
            <xdr:cNvSpPr>
              <a:spLocks noTextEdit="1"/>
            </xdr:cNvSpPr>
          </xdr:nvSpPr>
          <xdr:spPr>
            <a:xfrm>
              <a:off x="18422471" y="1020536"/>
              <a:ext cx="1828159" cy="25364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206820</xdr:colOff>
      <xdr:row>47</xdr:row>
      <xdr:rowOff>1</xdr:rowOff>
    </xdr:from>
    <xdr:to>
      <xdr:col>11</xdr:col>
      <xdr:colOff>272143</xdr:colOff>
      <xdr:row>68</xdr:row>
      <xdr:rowOff>87086</xdr:rowOff>
    </xdr:to>
    <xdr:graphicFrame macro="">
      <xdr:nvGraphicFramePr>
        <xdr:cNvPr id="21" name="Chart 20">
          <a:extLst>
            <a:ext uri="{FF2B5EF4-FFF2-40B4-BE49-F238E27FC236}">
              <a16:creationId xmlns:a16="http://schemas.microsoft.com/office/drawing/2014/main" id="{1BC460C1-17A4-4EBD-87BF-6EB9AE736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521971</xdr:colOff>
      <xdr:row>26</xdr:row>
      <xdr:rowOff>16701</xdr:rowOff>
    </xdr:from>
    <xdr:to>
      <xdr:col>9</xdr:col>
      <xdr:colOff>95250</xdr:colOff>
      <xdr:row>42</xdr:row>
      <xdr:rowOff>47625</xdr:rowOff>
    </xdr:to>
    <xdr:graphicFrame macro="">
      <xdr:nvGraphicFramePr>
        <xdr:cNvPr id="5" name="Chart 4">
          <a:extLst>
            <a:ext uri="{FF2B5EF4-FFF2-40B4-BE49-F238E27FC236}">
              <a16:creationId xmlns:a16="http://schemas.microsoft.com/office/drawing/2014/main" id="{2C8EBFB3-B8AB-4F70-B515-48FF9CEF7B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457200</xdr:colOff>
      <xdr:row>22</xdr:row>
      <xdr:rowOff>144780</xdr:rowOff>
    </xdr:from>
    <xdr:to>
      <xdr:col>29</xdr:col>
      <xdr:colOff>815340</xdr:colOff>
      <xdr:row>40</xdr:row>
      <xdr:rowOff>114300</xdr:rowOff>
    </xdr:to>
    <xdr:graphicFrame macro="">
      <xdr:nvGraphicFramePr>
        <xdr:cNvPr id="22" name="Chart 21">
          <a:extLst>
            <a:ext uri="{FF2B5EF4-FFF2-40B4-BE49-F238E27FC236}">
              <a16:creationId xmlns:a16="http://schemas.microsoft.com/office/drawing/2014/main" id="{5A96CCC1-C050-424A-97B5-2DD344E7BC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29</xdr:col>
      <xdr:colOff>903514</xdr:colOff>
      <xdr:row>22</xdr:row>
      <xdr:rowOff>157844</xdr:rowOff>
    </xdr:from>
    <xdr:to>
      <xdr:col>32</xdr:col>
      <xdr:colOff>43542</xdr:colOff>
      <xdr:row>32</xdr:row>
      <xdr:rowOff>32658</xdr:rowOff>
    </xdr:to>
    <mc:AlternateContent xmlns:mc="http://schemas.openxmlformats.org/markup-compatibility/2006" xmlns:a14="http://schemas.microsoft.com/office/drawing/2010/main">
      <mc:Choice Requires="a14">
        <xdr:graphicFrame macro="">
          <xdr:nvGraphicFramePr>
            <xdr:cNvPr id="23" name="Month">
              <a:extLst>
                <a:ext uri="{FF2B5EF4-FFF2-40B4-BE49-F238E27FC236}">
                  <a16:creationId xmlns:a16="http://schemas.microsoft.com/office/drawing/2014/main" id="{F7A9A876-02BA-4CDC-8CFF-833FF2F1AB64}"/>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6615571" y="4229101"/>
              <a:ext cx="1839685" cy="17253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446314</xdr:colOff>
      <xdr:row>42</xdr:row>
      <xdr:rowOff>10886</xdr:rowOff>
    </xdr:from>
    <xdr:to>
      <xdr:col>29</xdr:col>
      <xdr:colOff>805542</xdr:colOff>
      <xdr:row>59</xdr:row>
      <xdr:rowOff>21771</xdr:rowOff>
    </xdr:to>
    <xdr:graphicFrame macro="">
      <xdr:nvGraphicFramePr>
        <xdr:cNvPr id="24" name="Chart 23">
          <a:extLst>
            <a:ext uri="{FF2B5EF4-FFF2-40B4-BE49-F238E27FC236}">
              <a16:creationId xmlns:a16="http://schemas.microsoft.com/office/drawing/2014/main" id="{F614F439-267F-405E-99E5-67A0040085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556591</xdr:colOff>
      <xdr:row>51</xdr:row>
      <xdr:rowOff>72887</xdr:rowOff>
    </xdr:from>
    <xdr:to>
      <xdr:col>6</xdr:col>
      <xdr:colOff>556591</xdr:colOff>
      <xdr:row>64</xdr:row>
      <xdr:rowOff>178904</xdr:rowOff>
    </xdr:to>
    <xdr:cxnSp macro="">
      <xdr:nvCxnSpPr>
        <xdr:cNvPr id="25" name="Straight Connector 24">
          <a:extLst>
            <a:ext uri="{FF2B5EF4-FFF2-40B4-BE49-F238E27FC236}">
              <a16:creationId xmlns:a16="http://schemas.microsoft.com/office/drawing/2014/main" id="{E927C3A1-6927-586C-106C-7466564728A0}"/>
            </a:ext>
          </a:extLst>
        </xdr:cNvPr>
        <xdr:cNvCxnSpPr/>
      </xdr:nvCxnSpPr>
      <xdr:spPr>
        <a:xfrm>
          <a:off x="5102087" y="9534939"/>
          <a:ext cx="0" cy="2610678"/>
        </a:xfrm>
        <a:prstGeom prst="line">
          <a:avLst/>
        </a:prstGeom>
        <a:ln w="19050">
          <a:solidFill>
            <a:srgbClr val="7030A0"/>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549964</xdr:colOff>
      <xdr:row>57</xdr:row>
      <xdr:rowOff>86140</xdr:rowOff>
    </xdr:from>
    <xdr:to>
      <xdr:col>6</xdr:col>
      <xdr:colOff>251460</xdr:colOff>
      <xdr:row>59</xdr:row>
      <xdr:rowOff>53340</xdr:rowOff>
    </xdr:to>
    <xdr:sp macro="" textlink="">
      <xdr:nvSpPr>
        <xdr:cNvPr id="29" name="TextBox 28">
          <a:extLst>
            <a:ext uri="{FF2B5EF4-FFF2-40B4-BE49-F238E27FC236}">
              <a16:creationId xmlns:a16="http://schemas.microsoft.com/office/drawing/2014/main" id="{4EC4B07C-54D6-3EF4-1588-39A1E279C1F0}"/>
            </a:ext>
          </a:extLst>
        </xdr:cNvPr>
        <xdr:cNvSpPr txBox="1"/>
      </xdr:nvSpPr>
      <xdr:spPr>
        <a:xfrm>
          <a:off x="3872284" y="10510300"/>
          <a:ext cx="920696" cy="332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8% Change</a:t>
          </a:r>
        </a:p>
      </xdr:txBody>
    </xdr:sp>
    <xdr:clientData/>
  </xdr:twoCellAnchor>
  <xdr:twoCellAnchor>
    <xdr:from>
      <xdr:col>5</xdr:col>
      <xdr:colOff>516835</xdr:colOff>
      <xdr:row>56</xdr:row>
      <xdr:rowOff>79514</xdr:rowOff>
    </xdr:from>
    <xdr:to>
      <xdr:col>5</xdr:col>
      <xdr:colOff>602974</xdr:colOff>
      <xdr:row>57</xdr:row>
      <xdr:rowOff>59635</xdr:rowOff>
    </xdr:to>
    <xdr:cxnSp macro="">
      <xdr:nvCxnSpPr>
        <xdr:cNvPr id="31" name="Straight Arrow Connector 30">
          <a:extLst>
            <a:ext uri="{FF2B5EF4-FFF2-40B4-BE49-F238E27FC236}">
              <a16:creationId xmlns:a16="http://schemas.microsoft.com/office/drawing/2014/main" id="{C08B1A0F-EFAF-9804-45AD-02AC9E0D31F6}"/>
            </a:ext>
          </a:extLst>
        </xdr:cNvPr>
        <xdr:cNvCxnSpPr/>
      </xdr:nvCxnSpPr>
      <xdr:spPr>
        <a:xfrm flipV="1">
          <a:off x="4452731" y="10469218"/>
          <a:ext cx="86139" cy="16565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52</xdr:row>
      <xdr:rowOff>106680</xdr:rowOff>
    </xdr:from>
    <xdr:to>
      <xdr:col>1</xdr:col>
      <xdr:colOff>586740</xdr:colOff>
      <xdr:row>53</xdr:row>
      <xdr:rowOff>106680</xdr:rowOff>
    </xdr:to>
    <xdr:cxnSp macro="">
      <xdr:nvCxnSpPr>
        <xdr:cNvPr id="38" name="Straight Arrow Connector 37">
          <a:extLst>
            <a:ext uri="{FF2B5EF4-FFF2-40B4-BE49-F238E27FC236}">
              <a16:creationId xmlns:a16="http://schemas.microsoft.com/office/drawing/2014/main" id="{4230E983-C826-1DD6-1640-F2C037EBD505}"/>
            </a:ext>
          </a:extLst>
        </xdr:cNvPr>
        <xdr:cNvCxnSpPr/>
      </xdr:nvCxnSpPr>
      <xdr:spPr>
        <a:xfrm flipH="1">
          <a:off x="1143000" y="9616440"/>
          <a:ext cx="53340" cy="18288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228600</xdr:colOff>
      <xdr:row>50</xdr:row>
      <xdr:rowOff>160020</xdr:rowOff>
    </xdr:from>
    <xdr:to>
      <xdr:col>2</xdr:col>
      <xdr:colOff>701040</xdr:colOff>
      <xdr:row>52</xdr:row>
      <xdr:rowOff>15240</xdr:rowOff>
    </xdr:to>
    <xdr:sp macro="" textlink="">
      <xdr:nvSpPr>
        <xdr:cNvPr id="39" name="TextBox 38">
          <a:extLst>
            <a:ext uri="{FF2B5EF4-FFF2-40B4-BE49-F238E27FC236}">
              <a16:creationId xmlns:a16="http://schemas.microsoft.com/office/drawing/2014/main" id="{D38E2E70-E2CF-6479-36D2-2C458C7606FB}"/>
            </a:ext>
          </a:extLst>
        </xdr:cNvPr>
        <xdr:cNvSpPr txBox="1"/>
      </xdr:nvSpPr>
      <xdr:spPr>
        <a:xfrm>
          <a:off x="838200" y="9304020"/>
          <a:ext cx="10820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23% Change</a:t>
          </a:r>
        </a:p>
      </xdr:txBody>
    </xdr:sp>
    <xdr:clientData/>
  </xdr:twoCellAnchor>
</xdr:wsDr>
</file>

<file path=xl/drawings/drawing7.xml><?xml version="1.0" encoding="utf-8"?>
<c:userShapes xmlns:c="http://schemas.openxmlformats.org/drawingml/2006/chart">
  <cdr:relSizeAnchor xmlns:cdr="http://schemas.openxmlformats.org/drawingml/2006/chartDrawing">
    <cdr:from>
      <cdr:x>0.08979</cdr:x>
      <cdr:y>0.29367</cdr:y>
    </cdr:from>
    <cdr:to>
      <cdr:x>0.09066</cdr:x>
      <cdr:y>0.38033</cdr:y>
    </cdr:to>
    <cdr:cxnSp macro="">
      <cdr:nvCxnSpPr>
        <cdr:cNvPr id="3" name="Straight Connector 2">
          <a:extLst xmlns:a="http://schemas.openxmlformats.org/drawingml/2006/main">
            <a:ext uri="{FF2B5EF4-FFF2-40B4-BE49-F238E27FC236}">
              <a16:creationId xmlns:a16="http://schemas.microsoft.com/office/drawing/2014/main" id="{6F4FA121-B49D-6D8D-1B6A-5A3921EAD008}"/>
            </a:ext>
          </a:extLst>
        </cdr:cNvPr>
        <cdr:cNvCxnSpPr/>
      </cdr:nvCxnSpPr>
      <cdr:spPr>
        <a:xfrm xmlns:a="http://schemas.openxmlformats.org/drawingml/2006/main" flipH="1">
          <a:off x="687702" y="1212574"/>
          <a:ext cx="6626" cy="357808"/>
        </a:xfrm>
        <a:prstGeom xmlns:a="http://schemas.openxmlformats.org/drawingml/2006/main" prst="line">
          <a:avLst/>
        </a:prstGeom>
        <a:ln xmlns:a="http://schemas.openxmlformats.org/drawingml/2006/main">
          <a:solidFill>
            <a:srgbClr val="7030A0"/>
          </a:solidFill>
          <a:prstDash val="sys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0.16323</cdr:x>
      <cdr:y>0.32416</cdr:y>
    </cdr:from>
    <cdr:to>
      <cdr:x>0.1642</cdr:x>
      <cdr:y>0.40066</cdr:y>
    </cdr:to>
    <cdr:cxnSp macro="">
      <cdr:nvCxnSpPr>
        <cdr:cNvPr id="4" name="Straight Connector 3">
          <a:extLst xmlns:a="http://schemas.openxmlformats.org/drawingml/2006/main">
            <a:ext uri="{FF2B5EF4-FFF2-40B4-BE49-F238E27FC236}">
              <a16:creationId xmlns:a16="http://schemas.microsoft.com/office/drawing/2014/main" id="{DE865FF3-C781-DD3C-7472-9A7A4616CC60}"/>
            </a:ext>
          </a:extLst>
        </cdr:cNvPr>
        <cdr:cNvCxnSpPr/>
      </cdr:nvCxnSpPr>
      <cdr:spPr>
        <a:xfrm xmlns:a="http://schemas.openxmlformats.org/drawingml/2006/main" flipH="1">
          <a:off x="1250122" y="1338469"/>
          <a:ext cx="7423" cy="315843"/>
        </a:xfrm>
        <a:prstGeom xmlns:a="http://schemas.openxmlformats.org/drawingml/2006/main" prst="line">
          <a:avLst/>
        </a:prstGeom>
        <a:ln xmlns:a="http://schemas.openxmlformats.org/drawingml/2006/main">
          <a:solidFill>
            <a:srgbClr val="7030A0"/>
          </a:solidFill>
          <a:prstDash val="sys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0.56303</cdr:x>
      <cdr:y>0.36428</cdr:y>
    </cdr:from>
    <cdr:to>
      <cdr:x>0.5639</cdr:x>
      <cdr:y>0.4044</cdr:y>
    </cdr:to>
    <cdr:cxnSp macro="">
      <cdr:nvCxnSpPr>
        <cdr:cNvPr id="6" name="Straight Connector 5">
          <a:extLst xmlns:a="http://schemas.openxmlformats.org/drawingml/2006/main">
            <a:ext uri="{FF2B5EF4-FFF2-40B4-BE49-F238E27FC236}">
              <a16:creationId xmlns:a16="http://schemas.microsoft.com/office/drawing/2014/main" id="{4931600D-C0DD-889A-ACB0-09FE29A12D48}"/>
            </a:ext>
          </a:extLst>
        </cdr:cNvPr>
        <cdr:cNvCxnSpPr/>
      </cdr:nvCxnSpPr>
      <cdr:spPr>
        <a:xfrm xmlns:a="http://schemas.openxmlformats.org/drawingml/2006/main" flipH="1">
          <a:off x="4312171" y="1504121"/>
          <a:ext cx="6626" cy="165652"/>
        </a:xfrm>
        <a:prstGeom xmlns:a="http://schemas.openxmlformats.org/drawingml/2006/main" prst="line">
          <a:avLst/>
        </a:prstGeom>
        <a:ln xmlns:a="http://schemas.openxmlformats.org/drawingml/2006/main">
          <a:solidFill>
            <a:srgbClr val="7030A0"/>
          </a:solidFill>
          <a:prstDash val="sys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779629626" backgroundQuery="1" createdVersion="8" refreshedVersion="8" minRefreshableVersion="3" recordCount="0" supportSubquery="1" supportAdvancedDrill="1" xr:uid="{63B4EFDB-2D93-4335-84FB-1414CDFE350F}">
  <cacheSource type="external" connectionId="7"/>
  <cacheFields count="3">
    <cacheField name="[products].[Product_Category].[Product_Category]" caption="Product_Category" numFmtId="0" hierarchy="16" level="1">
      <sharedItems containsSemiMixedTypes="0" containsNonDate="0" containsString="0"/>
    </cacheField>
    <cacheField name="[products].[Product_Name].[Product_Name]" caption="Product_Name" numFmtId="0" hierarchy="15" level="1">
      <sharedItems count="3">
        <s v="Colorbuds"/>
        <s v="Gamer Headphones"/>
        <s v="Toy Robot"/>
      </sharedItems>
      <extLst>
        <ext xmlns:x15="http://schemas.microsoft.com/office/spreadsheetml/2010/11/main" uri="{4F2E5C28-24EA-4eb8-9CBF-B6C8F9C3D259}">
          <x15:cachedUniqueNames>
            <x15:cachedUniqueName index="0" name="[products].[Product_Name].&amp;[Colorbuds]"/>
            <x15:cachedUniqueName index="1" name="[products].[Product_Name].&amp;[Gamer Headphones]"/>
            <x15:cachedUniqueName index="2" name="[products].[Product_Name].&amp;[Toy Robot]"/>
          </x15:cachedUniqueNames>
        </ext>
      </extLst>
    </cacheField>
    <cacheField name="[Measures].[Gross Profit]" caption="Gross Profit" numFmtId="0" hierarchy="42"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0" memberValueDatatype="20" unbalanced="0"/>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0"/>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2"/>
      </fieldsUsage>
    </cacheHierarchy>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781249996" backgroundQuery="1" createdVersion="8" refreshedVersion="8" minRefreshableVersion="3" recordCount="0" supportSubquery="1" supportAdvancedDrill="1" xr:uid="{27AD2EE9-F449-4378-A9CF-628DA3FCEE1D}">
  <cacheSource type="external" connectionId="7"/>
  <cacheFields count="5">
    <cacheField name="[products].[Product_Category].[Product_Category]" caption="Product_Category" numFmtId="0" hierarchy="16" level="1">
      <sharedItems containsSemiMixedTypes="0" containsNonDate="0" containsString="0"/>
    </cacheField>
    <cacheField name="[products].[Product_Name].[Product_Name]" caption="Product_Name" numFmtId="0" hierarchy="15" level="1">
      <sharedItems count="3">
        <s v="Colorbuds"/>
        <s v="Gamer Headphones"/>
        <s v="Toy Robot"/>
      </sharedItems>
      <extLst>
        <ext xmlns:x15="http://schemas.microsoft.com/office/spreadsheetml/2010/11/main" uri="{4F2E5C28-24EA-4eb8-9CBF-B6C8F9C3D259}">
          <x15:cachedUniqueNames>
            <x15:cachedUniqueName index="0" name="[products].[Product_Name].&amp;[Colorbuds]"/>
            <x15:cachedUniqueName index="1" name="[products].[Product_Name].&amp;[Gamer Headphones]"/>
            <x15:cachedUniqueName index="2" name="[products].[Product_Name].&amp;[Toy Robot]"/>
          </x15:cachedUniqueNames>
        </ext>
      </extLst>
    </cacheField>
    <cacheField name="[dDate].[Year].[Year]" caption="Year" numFmtId="0" hierarchy="3" level="1">
      <sharedItems containsSemiMixedTypes="0" containsString="0" containsNumber="1" containsInteger="1" minValue="2017" maxValue="2018" count="2">
        <n v="2017"/>
        <n v="2018"/>
      </sharedItems>
      <extLst>
        <ext xmlns:x15="http://schemas.microsoft.com/office/spreadsheetml/2010/11/main" uri="{4F2E5C28-24EA-4eb8-9CBF-B6C8F9C3D259}">
          <x15:cachedUniqueNames>
            <x15:cachedUniqueName index="0" name="[dDate].[Year].&amp;[2017]"/>
            <x15:cachedUniqueName index="1" name="[dDate].[Year].&amp;[2018]"/>
          </x15:cachedUniqueNames>
        </ext>
      </extLst>
    </cacheField>
    <cacheField name="[dDate].[Quarter].[Quarter]" caption="Quarter" numFmtId="0" hierarchy="4" level="1">
      <sharedItems containsSemiMixedTypes="0" containsNonDate="0" containsString="0"/>
    </cacheField>
    <cacheField name="[Measures].[Gross Profit]" caption="Gross Profit" numFmtId="0" hierarchy="42"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2" memberValueDatatype="20" unbalanced="0">
      <fieldsUsage count="2">
        <fieldUsage x="-1"/>
        <fieldUsage x="2"/>
      </fieldsUsage>
    </cacheHierarchy>
    <cacheHierarchy uniqueName="[dDate].[Quarter]" caption="Quarter" attribute="1" time="1" defaultMemberUniqueName="[dDate].[Quarter].[All]" allUniqueName="[dDate].[Quarter].[All]" dimensionUniqueName="[dDate]" displayFolder="" count="2" memberValueDatatype="20" unbalanced="0">
      <fieldsUsage count="2">
        <fieldUsage x="-1"/>
        <fieldUsage x="3"/>
      </fieldsUsage>
    </cacheHierarchy>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0"/>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4"/>
      </fieldsUsage>
    </cacheHierarchy>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783680559" backgroundQuery="1" createdVersion="8" refreshedVersion="8" minRefreshableVersion="3" recordCount="0" supportSubquery="1" supportAdvancedDrill="1" xr:uid="{6E8CED1A-B760-4FF7-8C7D-73EE2565E536}">
  <cacheSource type="external" connectionId="7"/>
  <cacheFields count="3">
    <cacheField name="[inventory].[Store_ID].[Store_ID]" caption="Store_ID" numFmtId="0" hierarchy="8" level="1">
      <sharedItems containsSemiMixedTypes="0" containsString="0" containsNumber="1" containsInteger="1" minValue="1" maxValue="50" count="5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sharedItems>
      <extLst>
        <ext xmlns:x15="http://schemas.microsoft.com/office/spreadsheetml/2010/11/main" uri="{4F2E5C28-24EA-4eb8-9CBF-B6C8F9C3D259}">
          <x15:cachedUniqueNames>
            <x15:cachedUniqueName index="0" name="[inventory].[Store_ID].&amp;[1]"/>
            <x15:cachedUniqueName index="1" name="[inventory].[Store_ID].&amp;[2]"/>
            <x15:cachedUniqueName index="2" name="[inventory].[Store_ID].&amp;[3]"/>
            <x15:cachedUniqueName index="3" name="[inventory].[Store_ID].&amp;[4]"/>
            <x15:cachedUniqueName index="4" name="[inventory].[Store_ID].&amp;[5]"/>
            <x15:cachedUniqueName index="5" name="[inventory].[Store_ID].&amp;[6]"/>
            <x15:cachedUniqueName index="6" name="[inventory].[Store_ID].&amp;[7]"/>
            <x15:cachedUniqueName index="7" name="[inventory].[Store_ID].&amp;[8]"/>
            <x15:cachedUniqueName index="8" name="[inventory].[Store_ID].&amp;[9]"/>
            <x15:cachedUniqueName index="9" name="[inventory].[Store_ID].&amp;[10]"/>
            <x15:cachedUniqueName index="10" name="[inventory].[Store_ID].&amp;[11]"/>
            <x15:cachedUniqueName index="11" name="[inventory].[Store_ID].&amp;[12]"/>
            <x15:cachedUniqueName index="12" name="[inventory].[Store_ID].&amp;[13]"/>
            <x15:cachedUniqueName index="13" name="[inventory].[Store_ID].&amp;[14]"/>
            <x15:cachedUniqueName index="14" name="[inventory].[Store_ID].&amp;[15]"/>
            <x15:cachedUniqueName index="15" name="[inventory].[Store_ID].&amp;[16]"/>
            <x15:cachedUniqueName index="16" name="[inventory].[Store_ID].&amp;[17]"/>
            <x15:cachedUniqueName index="17" name="[inventory].[Store_ID].&amp;[18]"/>
            <x15:cachedUniqueName index="18" name="[inventory].[Store_ID].&amp;[19]"/>
            <x15:cachedUniqueName index="19" name="[inventory].[Store_ID].&amp;[20]"/>
            <x15:cachedUniqueName index="20" name="[inventory].[Store_ID].&amp;[21]"/>
            <x15:cachedUniqueName index="21" name="[inventory].[Store_ID].&amp;[22]"/>
            <x15:cachedUniqueName index="22" name="[inventory].[Store_ID].&amp;[23]"/>
            <x15:cachedUniqueName index="23" name="[inventory].[Store_ID].&amp;[24]"/>
            <x15:cachedUniqueName index="24" name="[inventory].[Store_ID].&amp;[25]"/>
            <x15:cachedUniqueName index="25" name="[inventory].[Store_ID].&amp;[26]"/>
            <x15:cachedUniqueName index="26" name="[inventory].[Store_ID].&amp;[27]"/>
            <x15:cachedUniqueName index="27" name="[inventory].[Store_ID].&amp;[28]"/>
            <x15:cachedUniqueName index="28" name="[inventory].[Store_ID].&amp;[29]"/>
            <x15:cachedUniqueName index="29" name="[inventory].[Store_ID].&amp;[30]"/>
            <x15:cachedUniqueName index="30" name="[inventory].[Store_ID].&amp;[31]"/>
            <x15:cachedUniqueName index="31" name="[inventory].[Store_ID].&amp;[32]"/>
            <x15:cachedUniqueName index="32" name="[inventory].[Store_ID].&amp;[33]"/>
            <x15:cachedUniqueName index="33" name="[inventory].[Store_ID].&amp;[34]"/>
            <x15:cachedUniqueName index="34" name="[inventory].[Store_ID].&amp;[35]"/>
            <x15:cachedUniqueName index="35" name="[inventory].[Store_ID].&amp;[36]"/>
            <x15:cachedUniqueName index="36" name="[inventory].[Store_ID].&amp;[37]"/>
            <x15:cachedUniqueName index="37" name="[inventory].[Store_ID].&amp;[38]"/>
            <x15:cachedUniqueName index="38" name="[inventory].[Store_ID].&amp;[39]"/>
            <x15:cachedUniqueName index="39" name="[inventory].[Store_ID].&amp;[40]"/>
            <x15:cachedUniqueName index="40" name="[inventory].[Store_ID].&amp;[41]"/>
            <x15:cachedUniqueName index="41" name="[inventory].[Store_ID].&amp;[42]"/>
            <x15:cachedUniqueName index="42" name="[inventory].[Store_ID].&amp;[43]"/>
            <x15:cachedUniqueName index="43" name="[inventory].[Store_ID].&amp;[44]"/>
            <x15:cachedUniqueName index="44" name="[inventory].[Store_ID].&amp;[45]"/>
            <x15:cachedUniqueName index="45" name="[inventory].[Store_ID].&amp;[46]"/>
            <x15:cachedUniqueName index="46" name="[inventory].[Store_ID].&amp;[47]"/>
            <x15:cachedUniqueName index="47" name="[inventory].[Store_ID].&amp;[48]"/>
            <x15:cachedUniqueName index="48" name="[inventory].[Store_ID].&amp;[49]"/>
            <x15:cachedUniqueName index="49" name="[inventory].[Store_ID].&amp;[50]"/>
          </x15:cachedUniqueNames>
        </ext>
      </extLst>
    </cacheField>
    <cacheField name="[Measures].[Inv Product in Store]" caption="Inv Product in Store" numFmtId="0" hierarchy="71" level="32767"/>
    <cacheField name="[Measures].[Inv Total Stock]" caption="Inv Total Stock" numFmtId="0" hierarchy="72"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0" memberValueDatatype="20" unbalanced="0"/>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2" memberValueDatatype="20" unbalanced="0">
      <fieldsUsage count="2">
        <fieldUsage x="-1"/>
        <fieldUsage x="0"/>
      </fieldsUsage>
    </cacheHierarchy>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Category]" caption="Product_Category" attribute="1" defaultMemberUniqueName="[products].[Product_Category].[All]" allUniqueName="[products].[Product_Category].[All]" dimensionUniqueName="[product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oneField="1">
      <fieldsUsage count="1">
        <fieldUsage x="1"/>
      </fieldsUsage>
    </cacheHierarchy>
    <cacheHierarchy uniqueName="[Measures].[Inv Total Stock]" caption="Inv Total Stock" measure="1" displayFolder="" measureGroup="sales" count="0" oneField="1">
      <fieldsUsage count="1">
        <fieldUsage x="2"/>
      </fieldsUsage>
    </cacheHierarchy>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784953706" backgroundQuery="1" createdVersion="8" refreshedVersion="8" minRefreshableVersion="3" recordCount="0" supportSubquery="1" supportAdvancedDrill="1" xr:uid="{B345AB3B-626E-454B-A6C0-16130E14DF15}">
  <cacheSource type="external" connectionId="7"/>
  <cacheFields count="3">
    <cacheField name="[Measures].[Inv Product in Store]" caption="Inv Product in Store" numFmtId="0" hierarchy="71" level="32767"/>
    <cacheField name="[Measures].[Inv Total Stock]" caption="Inv Total Stock" numFmtId="0" hierarchy="72" level="32767"/>
    <cacheField name="[inventory].[Product_ID].[Product_ID]" caption="Product_ID" numFmtId="0" hierarchy="9" level="1">
      <sharedItems containsSemiMixedTypes="0" containsString="0" containsNumber="1" containsInteger="1" minValue="1" maxValue="35" count="35">
        <n v="1"/>
        <n v="2"/>
        <n v="3"/>
        <n v="4"/>
        <n v="5"/>
        <n v="6"/>
        <n v="7"/>
        <n v="8"/>
        <n v="9"/>
        <n v="10"/>
        <n v="11"/>
        <n v="12"/>
        <n v="13"/>
        <n v="14"/>
        <n v="15"/>
        <n v="16"/>
        <n v="17"/>
        <n v="18"/>
        <n v="19"/>
        <n v="20"/>
        <n v="21"/>
        <n v="22"/>
        <n v="23"/>
        <n v="24"/>
        <n v="25"/>
        <n v="26"/>
        <n v="27"/>
        <n v="28"/>
        <n v="29"/>
        <n v="30"/>
        <n v="31"/>
        <n v="32"/>
        <n v="33"/>
        <n v="34"/>
        <n v="35"/>
      </sharedItems>
      <extLst>
        <ext xmlns:x15="http://schemas.microsoft.com/office/spreadsheetml/2010/11/main" uri="{4F2E5C28-24EA-4eb8-9CBF-B6C8F9C3D259}">
          <x15:cachedUniqueNames>
            <x15:cachedUniqueName index="0" name="[inventory].[Product_ID].&amp;[1]"/>
            <x15:cachedUniqueName index="1" name="[inventory].[Product_ID].&amp;[2]"/>
            <x15:cachedUniqueName index="2" name="[inventory].[Product_ID].&amp;[3]"/>
            <x15:cachedUniqueName index="3" name="[inventory].[Product_ID].&amp;[4]"/>
            <x15:cachedUniqueName index="4" name="[inventory].[Product_ID].&amp;[5]"/>
            <x15:cachedUniqueName index="5" name="[inventory].[Product_ID].&amp;[6]"/>
            <x15:cachedUniqueName index="6" name="[inventory].[Product_ID].&amp;[7]"/>
            <x15:cachedUniqueName index="7" name="[inventory].[Product_ID].&amp;[8]"/>
            <x15:cachedUniqueName index="8" name="[inventory].[Product_ID].&amp;[9]"/>
            <x15:cachedUniqueName index="9" name="[inventory].[Product_ID].&amp;[10]"/>
            <x15:cachedUniqueName index="10" name="[inventory].[Product_ID].&amp;[11]"/>
            <x15:cachedUniqueName index="11" name="[inventory].[Product_ID].&amp;[12]"/>
            <x15:cachedUniqueName index="12" name="[inventory].[Product_ID].&amp;[13]"/>
            <x15:cachedUniqueName index="13" name="[inventory].[Product_ID].&amp;[14]"/>
            <x15:cachedUniqueName index="14" name="[inventory].[Product_ID].&amp;[15]"/>
            <x15:cachedUniqueName index="15" name="[inventory].[Product_ID].&amp;[16]"/>
            <x15:cachedUniqueName index="16" name="[inventory].[Product_ID].&amp;[17]"/>
            <x15:cachedUniqueName index="17" name="[inventory].[Product_ID].&amp;[18]"/>
            <x15:cachedUniqueName index="18" name="[inventory].[Product_ID].&amp;[19]"/>
            <x15:cachedUniqueName index="19" name="[inventory].[Product_ID].&amp;[20]"/>
            <x15:cachedUniqueName index="20" name="[inventory].[Product_ID].&amp;[21]"/>
            <x15:cachedUniqueName index="21" name="[inventory].[Product_ID].&amp;[22]"/>
            <x15:cachedUniqueName index="22" name="[inventory].[Product_ID].&amp;[23]"/>
            <x15:cachedUniqueName index="23" name="[inventory].[Product_ID].&amp;[24]"/>
            <x15:cachedUniqueName index="24" name="[inventory].[Product_ID].&amp;[25]"/>
            <x15:cachedUniqueName index="25" name="[inventory].[Product_ID].&amp;[26]"/>
            <x15:cachedUniqueName index="26" name="[inventory].[Product_ID].&amp;[27]"/>
            <x15:cachedUniqueName index="27" name="[inventory].[Product_ID].&amp;[28]"/>
            <x15:cachedUniqueName index="28" name="[inventory].[Product_ID].&amp;[29]"/>
            <x15:cachedUniqueName index="29" name="[inventory].[Product_ID].&amp;[30]"/>
            <x15:cachedUniqueName index="30" name="[inventory].[Product_ID].&amp;[31]"/>
            <x15:cachedUniqueName index="31" name="[inventory].[Product_ID].&amp;[32]"/>
            <x15:cachedUniqueName index="32" name="[inventory].[Product_ID].&amp;[33]"/>
            <x15:cachedUniqueName index="33" name="[inventory].[Product_ID].&amp;[34]"/>
            <x15:cachedUniqueName index="34" name="[inventory].[Product_ID].&amp;[35]"/>
          </x15:cachedUniqueNames>
        </ext>
      </extLst>
    </cacheField>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0" memberValueDatatype="20" unbalanced="0"/>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2" memberValueDatatype="20" unbalanced="0">
      <fieldsUsage count="2">
        <fieldUsage x="-1"/>
        <fieldUsage x="2"/>
      </fieldsUsage>
    </cacheHierarchy>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Category]" caption="Product_Category" attribute="1" defaultMemberUniqueName="[products].[Product_Category].[All]" allUniqueName="[products].[Product_Category].[All]" dimensionUniqueName="[product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oneField="1">
      <fieldsUsage count="1">
        <fieldUsage x="0"/>
      </fieldsUsage>
    </cacheHierarchy>
    <cacheHierarchy uniqueName="[Measures].[Inv Total Stock]" caption="Inv Total Stock" measure="1" displayFolder="" measureGroup="sales" count="0" oneField="1">
      <fieldsUsage count="1">
        <fieldUsage x="1"/>
      </fieldsUsage>
    </cacheHierarchy>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79247685" backgroundQuery="1" createdVersion="8" refreshedVersion="8" minRefreshableVersion="3" recordCount="0" supportSubquery="1" supportAdvancedDrill="1" xr:uid="{6A5E843A-EFC2-481A-B2FF-1AAC06A0A5DB}">
  <cacheSource type="external" connectionId="7"/>
  <cacheFields count="7">
    <cacheField name="[products].[Product_Name].[Product_Name]" caption="Product_Name" numFmtId="0" hierarchy="15" level="1">
      <sharedItems count="3">
        <s v="Colorbuds"/>
        <s v="Gamer Headphones"/>
        <s v="Toy Robot"/>
      </sharedItems>
      <extLst>
        <ext xmlns:x15="http://schemas.microsoft.com/office/spreadsheetml/2010/11/main" uri="{4F2E5C28-24EA-4eb8-9CBF-B6C8F9C3D259}">
          <x15:cachedUniqueNames>
            <x15:cachedUniqueName index="0" name="[products].[Product_Name].&amp;[Colorbuds]"/>
            <x15:cachedUniqueName index="1" name="[products].[Product_Name].&amp;[Gamer Headphones]"/>
            <x15:cachedUniqueName index="2" name="[products].[Product_Name].&amp;[Toy Robot]"/>
          </x15:cachedUniqueNames>
        </ext>
      </extLst>
    </cacheField>
    <cacheField name="[products].[Product_Category].[Product_Category]" caption="Product_Category" numFmtId="0" hierarchy="16" level="1">
      <sharedItems containsSemiMixedTypes="0" containsNonDate="0" containsString="0"/>
    </cacheField>
    <cacheField name="[dDate].[Year].[Year]" caption="Year" numFmtId="0" hierarchy="3" level="1">
      <sharedItems containsSemiMixedTypes="0" containsNonDate="0" containsString="0"/>
    </cacheField>
    <cacheField name="[dDate].[Quarter].[Quarter]" caption="Quarter" numFmtId="0" hierarchy="4" level="1">
      <sharedItems containsSemiMixedTypes="0" containsNonDate="0" containsString="0"/>
    </cacheField>
    <cacheField name="[Measures].[Gross Profit]" caption="Gross Profit" numFmtId="0" hierarchy="42" level="32767"/>
    <cacheField name="[Measures].[*AAA]" caption="*AAA" numFmtId="0" hierarchy="56" level="32767"/>
    <cacheField name="[Measures].[Avg Monthly Profit]" caption="Avg Monthly Profit" numFmtId="0" hierarchy="63"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2" memberValueDatatype="20" unbalanced="0">
      <fieldsUsage count="2">
        <fieldUsage x="-1"/>
        <fieldUsage x="2"/>
      </fieldsUsage>
    </cacheHierarchy>
    <cacheHierarchy uniqueName="[dDate].[Quarter]" caption="Quarter" attribute="1" time="1" defaultMemberUniqueName="[dDate].[Quarter].[All]" allUniqueName="[dDate].[Quarter].[All]" dimensionUniqueName="[dDate]" displayFolder="" count="2" memberValueDatatype="20" unbalanced="0">
      <fieldsUsage count="2">
        <fieldUsage x="-1"/>
        <fieldUsage x="3"/>
      </fieldsUsage>
    </cacheHierarchy>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1"/>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4"/>
      </fieldsUsage>
    </cacheHierarchy>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oneField="1">
      <fieldsUsage count="1">
        <fieldUsage x="5"/>
      </fieldsUsage>
    </cacheHierarchy>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oneField="1">
      <fieldsUsage count="1">
        <fieldUsage x="6"/>
      </fieldsUsage>
    </cacheHierarchy>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79409722" backgroundQuery="1" createdVersion="8" refreshedVersion="8" minRefreshableVersion="3" recordCount="0" supportSubquery="1" supportAdvancedDrill="1" xr:uid="{C6E21AB8-63B3-421D-91F9-62320A601B5F}">
  <cacheSource type="external" connectionId="7"/>
  <cacheFields count="8">
    <cacheField name="[products].[Product_Name].[Product_Name]" caption="Product_Name" numFmtId="0" hierarchy="15" level="1">
      <sharedItems count="8">
        <s v="Barrel O' Slime"/>
        <s v="Etch A Sketch"/>
        <s v="Kids Makeup Kit"/>
        <s v="Magic Sand"/>
        <s v="PlayDoh Can"/>
        <s v="PlayDoh Playset"/>
        <s v="PlayDoh Toolkit"/>
        <s v="Playfoam"/>
      </sharedItems>
      <extLst>
        <ext xmlns:x15="http://schemas.microsoft.com/office/spreadsheetml/2010/11/main" uri="{4F2E5C28-24EA-4eb8-9CBF-B6C8F9C3D259}">
          <x15:cachedUniqueNames>
            <x15:cachedUniqueName index="0" name="[products].[Product_Name].&amp;[Barrel O' Slime]"/>
            <x15:cachedUniqueName index="1" name="[products].[Product_Name].&amp;[Etch A Sketch]"/>
            <x15:cachedUniqueName index="2" name="[products].[Product_Name].&amp;[Kids Makeup Kit]"/>
            <x15:cachedUniqueName index="3" name="[products].[Product_Name].&amp;[Magic Sand]"/>
            <x15:cachedUniqueName index="4" name="[products].[Product_Name].&amp;[PlayDoh Can]"/>
            <x15:cachedUniqueName index="5" name="[products].[Product_Name].&amp;[PlayDoh Playset]"/>
            <x15:cachedUniqueName index="6" name="[products].[Product_Name].&amp;[PlayDoh Toolkit]"/>
            <x15:cachedUniqueName index="7" name="[products].[Product_Name].&amp;[Playfoam]"/>
          </x15:cachedUniqueNames>
        </ext>
      </extLst>
    </cacheField>
    <cacheField name="[products].[Product_Category].[Product_Category]" caption="Product_Category" numFmtId="0" hierarchy="16" level="1">
      <sharedItems containsSemiMixedTypes="0" containsNonDate="0" containsString="0"/>
    </cacheField>
    <cacheField name="[dDate].[Year].[Year]" caption="Year" numFmtId="0" hierarchy="3" level="1">
      <sharedItems containsSemiMixedTypes="0" containsNonDate="0" containsString="0"/>
    </cacheField>
    <cacheField name="[dDate].[Quarter].[Quarter]" caption="Quarter" numFmtId="0" hierarchy="4" level="1">
      <sharedItems containsSemiMixedTypes="0" containsNonDate="0" containsString="0"/>
    </cacheField>
    <cacheField name="[Measures].[Gross Profit]" caption="Gross Profit" numFmtId="0" hierarchy="42" level="32767"/>
    <cacheField name="[Measures].[*AAA]" caption="*AAA" numFmtId="0" hierarchy="56" level="32767"/>
    <cacheField name="[Measures].[Avg Monthly Profit]" caption="Avg Monthly Profit" numFmtId="0" hierarchy="63" level="32767"/>
    <cacheField name="[Measures].[% Profit Margin]" caption="% Profit Margin" numFmtId="0" hierarchy="43"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2" memberValueDatatype="20" unbalanced="0">
      <fieldsUsage count="2">
        <fieldUsage x="-1"/>
        <fieldUsage x="2"/>
      </fieldsUsage>
    </cacheHierarchy>
    <cacheHierarchy uniqueName="[dDate].[Quarter]" caption="Quarter" attribute="1" time="1" defaultMemberUniqueName="[dDate].[Quarter].[All]" allUniqueName="[dDate].[Quarter].[All]" dimensionUniqueName="[dDate]" displayFolder="" count="2" memberValueDatatype="20" unbalanced="0">
      <fieldsUsage count="2">
        <fieldUsage x="-1"/>
        <fieldUsage x="3"/>
      </fieldsUsage>
    </cacheHierarchy>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1"/>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4"/>
      </fieldsUsage>
    </cacheHierarchy>
    <cacheHierarchy uniqueName="[Measures].[% Profit Margin]" caption="% Profit Margin" measure="1" displayFolder="" measureGroup="sales" count="0" oneField="1">
      <fieldsUsage count="1">
        <fieldUsage x="7"/>
      </fieldsUsage>
    </cacheHierarchy>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oneField="1">
      <fieldsUsage count="1">
        <fieldUsage x="5"/>
      </fieldsUsage>
    </cacheHierarchy>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oneField="1">
      <fieldsUsage count="1">
        <fieldUsage x="6"/>
      </fieldsUsage>
    </cacheHierarchy>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04629627" backgroundQuery="1" createdVersion="8" refreshedVersion="8" minRefreshableVersion="3" recordCount="0" supportSubquery="1" supportAdvancedDrill="1" xr:uid="{63B01C19-5FB0-4552-93A0-36ED081D392C}">
  <cacheSource type="external" connectionId="7"/>
  <cacheFields count="7">
    <cacheField name="[products].[Product_Name].[Product_Name]" caption="Product_Name" numFmtId="0" hierarchy="15" level="1">
      <sharedItems count="6">
        <s v="Barrel O' Slime"/>
        <s v="Kids Makeup Kit"/>
        <s v="Magic Sand"/>
        <s v="PlayDoh Can"/>
        <s v="PlayDoh Playset"/>
        <s v="PlayDoh Toolkit"/>
      </sharedItems>
      <extLst>
        <ext xmlns:x15="http://schemas.microsoft.com/office/spreadsheetml/2010/11/main" uri="{4F2E5C28-24EA-4eb8-9CBF-B6C8F9C3D259}">
          <x15:cachedUniqueNames>
            <x15:cachedUniqueName index="0" name="[products].[Product_Name].&amp;[Barrel O' Slime]"/>
            <x15:cachedUniqueName index="1" name="[products].[Product_Name].&amp;[Kids Makeup Kit]"/>
            <x15:cachedUniqueName index="2" name="[products].[Product_Name].&amp;[Magic Sand]"/>
            <x15:cachedUniqueName index="3" name="[products].[Product_Name].&amp;[PlayDoh Can]"/>
            <x15:cachedUniqueName index="4" name="[products].[Product_Name].&amp;[PlayDoh Playset]"/>
            <x15:cachedUniqueName index="5" name="[products].[Product_Name].&amp;[PlayDoh Toolkit]"/>
          </x15:cachedUniqueNames>
        </ext>
      </extLst>
    </cacheField>
    <cacheField name="[products].[Product_Category].[Product_Category]" caption="Product_Category" numFmtId="0" hierarchy="16" level="1">
      <sharedItems containsSemiMixedTypes="0" containsNonDate="0" containsString="0"/>
    </cacheField>
    <cacheField name="[dDate].[Year].[Year]" caption="Year" numFmtId="0" hierarchy="3" level="1">
      <sharedItems containsSemiMixedTypes="0" containsNonDate="0" containsString="0"/>
    </cacheField>
    <cacheField name="[dDate].[Quarter].[Quarter]" caption="Quarter" numFmtId="0" hierarchy="4" level="1">
      <sharedItems containsSemiMixedTypes="0" containsNonDate="0" containsString="0"/>
    </cacheField>
    <cacheField name="[Measures].[Gross Profit]" caption="Gross Profit" numFmtId="0" hierarchy="42" level="32767"/>
    <cacheField name="[Measures].[*AAA]" caption="*AAA" numFmtId="0" hierarchy="56" level="32767"/>
    <cacheField name="[Measures].[Avg Monthly Profit]" caption="Avg Monthly Profit" numFmtId="0" hierarchy="63"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2" memberValueDatatype="20" unbalanced="0">
      <fieldsUsage count="2">
        <fieldUsage x="-1"/>
        <fieldUsage x="2"/>
      </fieldsUsage>
    </cacheHierarchy>
    <cacheHierarchy uniqueName="[dDate].[Quarter]" caption="Quarter" attribute="1" time="1" defaultMemberUniqueName="[dDate].[Quarter].[All]" allUniqueName="[dDate].[Quarter].[All]" dimensionUniqueName="[dDate]" displayFolder="" count="2" memberValueDatatype="20" unbalanced="0">
      <fieldsUsage count="2">
        <fieldUsage x="-1"/>
        <fieldUsage x="3"/>
      </fieldsUsage>
    </cacheHierarchy>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1"/>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4"/>
      </fieldsUsage>
    </cacheHierarchy>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oneField="1">
      <fieldsUsage count="1">
        <fieldUsage x="5"/>
      </fieldsUsage>
    </cacheHierarchy>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oneField="1">
      <fieldsUsage count="1">
        <fieldUsage x="6"/>
      </fieldsUsage>
    </cacheHierarchy>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06365744" backgroundQuery="1" createdVersion="8" refreshedVersion="8" minRefreshableVersion="3" recordCount="0" supportSubquery="1" supportAdvancedDrill="1" xr:uid="{A4C0E409-40B6-40FE-BA8B-23BCB11868E4}">
  <cacheSource type="external" connectionId="7"/>
  <cacheFields count="7">
    <cacheField name="[products].[Product_Name].[Product_Name]" caption="Product_Name" numFmtId="0" hierarchy="15" level="1">
      <sharedItems count="9">
        <s v="Action Figure"/>
        <s v="Animal Figures"/>
        <s v="Dino Egg"/>
        <s v="Dinosaur Figures"/>
        <s v="Hot Wheels 5-Pack"/>
        <s v="Lego Bricks"/>
        <s v="Mr. Potatohead"/>
        <s v="Plush Pony"/>
        <s v="Teddy Bear"/>
      </sharedItems>
      <extLst>
        <ext xmlns:x15="http://schemas.microsoft.com/office/spreadsheetml/2010/11/main" uri="{4F2E5C28-24EA-4eb8-9CBF-B6C8F9C3D259}">
          <x15:cachedUniqueNames>
            <x15:cachedUniqueName index="0" name="[products].[Product_Name].&amp;[Action Figure]"/>
            <x15:cachedUniqueName index="1" name="[products].[Product_Name].&amp;[Animal Figures]"/>
            <x15:cachedUniqueName index="2" name="[products].[Product_Name].&amp;[Dino Egg]"/>
            <x15:cachedUniqueName index="3" name="[products].[Product_Name].&amp;[Dinosaur Figures]"/>
            <x15:cachedUniqueName index="4" name="[products].[Product_Name].&amp;[Hot Wheels 5-Pack]"/>
            <x15:cachedUniqueName index="5" name="[products].[Product_Name].&amp;[Lego Bricks]"/>
            <x15:cachedUniqueName index="6" name="[products].[Product_Name].&amp;[Mr. Potatohead]"/>
            <x15:cachedUniqueName index="7" name="[products].[Product_Name].&amp;[Plush Pony]"/>
            <x15:cachedUniqueName index="8" name="[products].[Product_Name].&amp;[Teddy Bear]"/>
          </x15:cachedUniqueNames>
        </ext>
      </extLst>
    </cacheField>
    <cacheField name="[products].[Product_Category].[Product_Category]" caption="Product_Category" numFmtId="0" hierarchy="16" level="1">
      <sharedItems containsSemiMixedTypes="0" containsNonDate="0" containsString="0"/>
    </cacheField>
    <cacheField name="[dDate].[Year].[Year]" caption="Year" numFmtId="0" hierarchy="3" level="1">
      <sharedItems containsSemiMixedTypes="0" containsNonDate="0" containsString="0"/>
    </cacheField>
    <cacheField name="[dDate].[Quarter].[Quarter]" caption="Quarter" numFmtId="0" hierarchy="4" level="1">
      <sharedItems containsSemiMixedTypes="0" containsNonDate="0" containsString="0"/>
    </cacheField>
    <cacheField name="[Measures].[Gross Profit]" caption="Gross Profit" numFmtId="0" hierarchy="42" level="32767"/>
    <cacheField name="[Measures].[*AAA]" caption="*AAA" numFmtId="0" hierarchy="56" level="32767"/>
    <cacheField name="[Measures].[Avg Monthly Profit]" caption="Avg Monthly Profit" numFmtId="0" hierarchy="63"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2" memberValueDatatype="20" unbalanced="0">
      <fieldsUsage count="2">
        <fieldUsage x="-1"/>
        <fieldUsage x="2"/>
      </fieldsUsage>
    </cacheHierarchy>
    <cacheHierarchy uniqueName="[dDate].[Quarter]" caption="Quarter" attribute="1" time="1" defaultMemberUniqueName="[dDate].[Quarter].[All]" allUniqueName="[dDate].[Quarter].[All]" dimensionUniqueName="[dDate]" displayFolder="" count="2" memberValueDatatype="20" unbalanced="0">
      <fieldsUsage count="2">
        <fieldUsage x="-1"/>
        <fieldUsage x="3"/>
      </fieldsUsage>
    </cacheHierarchy>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1"/>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4"/>
      </fieldsUsage>
    </cacheHierarchy>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oneField="1">
      <fieldsUsage count="1">
        <fieldUsage x="5"/>
      </fieldsUsage>
    </cacheHierarchy>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oneField="1">
      <fieldsUsage count="1">
        <fieldUsage x="6"/>
      </fieldsUsage>
    </cacheHierarchy>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08101852" backgroundQuery="1" createdVersion="8" refreshedVersion="8" minRefreshableVersion="3" recordCount="0" supportSubquery="1" supportAdvancedDrill="1" xr:uid="{151F74AF-799D-4384-B4F6-D302C69DAD1D}">
  <cacheSource type="external" connectionId="7"/>
  <cacheFields count="7">
    <cacheField name="[products].[Product_Name].[Product_Name]" caption="Product_Name" numFmtId="0" hierarchy="15" level="1">
      <sharedItems count="9">
        <s v="Action Figure"/>
        <s v="Animal Figures"/>
        <s v="Dino Egg"/>
        <s v="Dinosaur Figures"/>
        <s v="Hot Wheels 5-Pack"/>
        <s v="Lego Bricks"/>
        <s v="Mr. Potatohead"/>
        <s v="Plush Pony"/>
        <s v="Teddy Bear"/>
      </sharedItems>
      <extLst>
        <ext xmlns:x15="http://schemas.microsoft.com/office/spreadsheetml/2010/11/main" uri="{4F2E5C28-24EA-4eb8-9CBF-B6C8F9C3D259}">
          <x15:cachedUniqueNames>
            <x15:cachedUniqueName index="0" name="[products].[Product_Name].&amp;[Action Figure]"/>
            <x15:cachedUniqueName index="1" name="[products].[Product_Name].&amp;[Animal Figures]"/>
            <x15:cachedUniqueName index="2" name="[products].[Product_Name].&amp;[Dino Egg]"/>
            <x15:cachedUniqueName index="3" name="[products].[Product_Name].&amp;[Dinosaur Figures]"/>
            <x15:cachedUniqueName index="4" name="[products].[Product_Name].&amp;[Hot Wheels 5-Pack]"/>
            <x15:cachedUniqueName index="5" name="[products].[Product_Name].&amp;[Lego Bricks]"/>
            <x15:cachedUniqueName index="6" name="[products].[Product_Name].&amp;[Mr. Potatohead]"/>
            <x15:cachedUniqueName index="7" name="[products].[Product_Name].&amp;[Plush Pony]"/>
            <x15:cachedUniqueName index="8" name="[products].[Product_Name].&amp;[Teddy Bear]"/>
          </x15:cachedUniqueNames>
        </ext>
      </extLst>
    </cacheField>
    <cacheField name="[products].[Product_Category].[Product_Category]" caption="Product_Category" numFmtId="0" hierarchy="16" level="1">
      <sharedItems containsSemiMixedTypes="0" containsNonDate="0" containsString="0"/>
    </cacheField>
    <cacheField name="[dDate].[Year].[Year]" caption="Year" numFmtId="0" hierarchy="3" level="1">
      <sharedItems containsSemiMixedTypes="0" containsNonDate="0" containsString="0"/>
    </cacheField>
    <cacheField name="[dDate].[Quarter].[Quarter]" caption="Quarter" numFmtId="0" hierarchy="4" level="1">
      <sharedItems containsSemiMixedTypes="0" containsNonDate="0" containsString="0"/>
    </cacheField>
    <cacheField name="[Measures].[Gross Profit]" caption="Gross Profit" numFmtId="0" hierarchy="42" level="32767"/>
    <cacheField name="[Measures].[*AAA]" caption="*AAA" numFmtId="0" hierarchy="56" level="32767"/>
    <cacheField name="[Measures].[Avg Monthly Profit]" caption="Avg Monthly Profit" numFmtId="0" hierarchy="63"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2" memberValueDatatype="20" unbalanced="0">
      <fieldsUsage count="2">
        <fieldUsage x="-1"/>
        <fieldUsage x="2"/>
      </fieldsUsage>
    </cacheHierarchy>
    <cacheHierarchy uniqueName="[dDate].[Quarter]" caption="Quarter" attribute="1" time="1" defaultMemberUniqueName="[dDate].[Quarter].[All]" allUniqueName="[dDate].[Quarter].[All]" dimensionUniqueName="[dDate]" displayFolder="" count="2" memberValueDatatype="20" unbalanced="0">
      <fieldsUsage count="2">
        <fieldUsage x="-1"/>
        <fieldUsage x="3"/>
      </fieldsUsage>
    </cacheHierarchy>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1"/>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4"/>
      </fieldsUsage>
    </cacheHierarchy>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oneField="1">
      <fieldsUsage count="1">
        <fieldUsage x="5"/>
      </fieldsUsage>
    </cacheHierarchy>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oneField="1">
      <fieldsUsage count="1">
        <fieldUsage x="6"/>
      </fieldsUsage>
    </cacheHierarchy>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09375" backgroundQuery="1" createdVersion="8" refreshedVersion="8" minRefreshableVersion="3" recordCount="0" supportSubquery="1" supportAdvancedDrill="1" xr:uid="{FEC308FE-CA88-4715-93ED-53269F4776BA}">
  <cacheSource type="external" connectionId="7"/>
  <cacheFields count="6">
    <cacheField name="[products].[Product_Name].[Product_Name]" caption="Product_Name" numFmtId="0" hierarchy="15" level="1">
      <sharedItems count="35">
        <s v="Action Figure"/>
        <s v="Animal Figures"/>
        <s v="Barrel O' Slime"/>
        <s v="Chutes &amp; Ladders"/>
        <s v="Classic Dominoes"/>
        <s v="Colorbuds"/>
        <s v="Dart Gun"/>
        <s v="Deck Of Cards"/>
        <s v="Dino Egg"/>
        <s v="Dinosaur Figures"/>
        <s v="Etch A Sketch"/>
        <s v="Foam Disk Launcher"/>
        <s v="Gamer Headphones"/>
        <s v="Glass Marbles"/>
        <s v="Hot Wheels 5-Pack"/>
        <s v="Jenga"/>
        <s v="Kids Makeup Kit"/>
        <s v="Lego Bricks"/>
        <s v="Magic Sand"/>
        <s v="Mini Basketball Hoop"/>
        <s v="Mini Ping Pong Set"/>
        <s v="Monopoly"/>
        <s v="Mr. Potatohead"/>
        <s v="Nerf Gun"/>
        <s v="PlayDoh Can"/>
        <s v="PlayDoh Playset"/>
        <s v="PlayDoh Toolkit"/>
        <s v="Playfoam"/>
        <s v="Plush Pony"/>
        <s v="Rubik's Cube"/>
        <s v="Splash Balls"/>
        <s v="Supersoaker Water Gun"/>
        <s v="Teddy Bear"/>
        <s v="Toy Robot"/>
        <s v="Uno Card Game"/>
      </sharedItems>
      <extLst>
        <ext xmlns:x15="http://schemas.microsoft.com/office/spreadsheetml/2010/11/main" uri="{4F2E5C28-24EA-4eb8-9CBF-B6C8F9C3D259}">
          <x15:cachedUniqueNames>
            <x15:cachedUniqueName index="0" name="[products].[Product_Name].&amp;[Action Figure]"/>
            <x15:cachedUniqueName index="1" name="[products].[Product_Name].&amp;[Animal Figures]"/>
            <x15:cachedUniqueName index="2" name="[products].[Product_Name].&amp;[Barrel O' Slime]"/>
            <x15:cachedUniqueName index="3" name="[products].[Product_Name].&amp;[Chutes &amp; Ladders]"/>
            <x15:cachedUniqueName index="4" name="[products].[Product_Name].&amp;[Classic Dominoes]"/>
            <x15:cachedUniqueName index="5" name="[products].[Product_Name].&amp;[Colorbuds]"/>
            <x15:cachedUniqueName index="6" name="[products].[Product_Name].&amp;[Dart Gun]"/>
            <x15:cachedUniqueName index="7" name="[products].[Product_Name].&amp;[Deck Of Cards]"/>
            <x15:cachedUniqueName index="8" name="[products].[Product_Name].&amp;[Dino Egg]"/>
            <x15:cachedUniqueName index="9" name="[products].[Product_Name].&amp;[Dinosaur Figures]"/>
            <x15:cachedUniqueName index="10" name="[products].[Product_Name].&amp;[Etch A Sketch]"/>
            <x15:cachedUniqueName index="11" name="[products].[Product_Name].&amp;[Foam Disk Launcher]"/>
            <x15:cachedUniqueName index="12" name="[products].[Product_Name].&amp;[Gamer Headphones]"/>
            <x15:cachedUniqueName index="13" name="[products].[Product_Name].&amp;[Glass Marbles]"/>
            <x15:cachedUniqueName index="14" name="[products].[Product_Name].&amp;[Hot Wheels 5-Pack]"/>
            <x15:cachedUniqueName index="15" name="[products].[Product_Name].&amp;[Jenga]"/>
            <x15:cachedUniqueName index="16" name="[products].[Product_Name].&amp;[Kids Makeup Kit]"/>
            <x15:cachedUniqueName index="17" name="[products].[Product_Name].&amp;[Lego Bricks]"/>
            <x15:cachedUniqueName index="18" name="[products].[Product_Name].&amp;[Magic Sand]"/>
            <x15:cachedUniqueName index="19" name="[products].[Product_Name].&amp;[Mini Basketball Hoop]"/>
            <x15:cachedUniqueName index="20" name="[products].[Product_Name].&amp;[Mini Ping Pong Set]"/>
            <x15:cachedUniqueName index="21" name="[products].[Product_Name].&amp;[Monopoly]"/>
            <x15:cachedUniqueName index="22" name="[products].[Product_Name].&amp;[Mr. Potatohead]"/>
            <x15:cachedUniqueName index="23" name="[products].[Product_Name].&amp;[Nerf Gun]"/>
            <x15:cachedUniqueName index="24" name="[products].[Product_Name].&amp;[PlayDoh Can]"/>
            <x15:cachedUniqueName index="25" name="[products].[Product_Name].&amp;[PlayDoh Playset]"/>
            <x15:cachedUniqueName index="26" name="[products].[Product_Name].&amp;[PlayDoh Toolkit]"/>
            <x15:cachedUniqueName index="27" name="[products].[Product_Name].&amp;[Playfoam]"/>
            <x15:cachedUniqueName index="28" name="[products].[Product_Name].&amp;[Plush Pony]"/>
            <x15:cachedUniqueName index="29" name="[products].[Product_Name].&amp;[Rubik's Cube]"/>
            <x15:cachedUniqueName index="30" name="[products].[Product_Name].&amp;[Splash Balls]"/>
            <x15:cachedUniqueName index="31" name="[products].[Product_Name].&amp;[Supersoaker Water Gun]"/>
            <x15:cachedUniqueName index="32" name="[products].[Product_Name].&amp;[Teddy Bear]"/>
            <x15:cachedUniqueName index="33" name="[products].[Product_Name].&amp;[Toy Robot]"/>
            <x15:cachedUniqueName index="34" name="[products].[Product_Name].&amp;[Uno Card Game]"/>
          </x15:cachedUniqueNames>
        </ext>
      </extLst>
    </cacheField>
    <cacheField name="[Measures].[Inv Total Stock]" caption="Inv Total Stock" numFmtId="0" hierarchy="72" level="32767"/>
    <cacheField name="[products].[Product_Category].[Product_Category]" caption="Product_Category" numFmtId="0" hierarchy="16" level="1">
      <sharedItems containsSemiMixedTypes="0" containsNonDate="0" containsString="0"/>
    </cacheField>
    <cacheField name="[Measures].[Avg Monthly Unit Sold]" caption="Avg Monthly Unit Sold" numFmtId="0" hierarchy="76" level="32767"/>
    <cacheField name="[Measures].[Avg Monthly Profit]" caption="Avg Monthly Profit" numFmtId="0" hierarchy="63" level="32767"/>
    <cacheField name="[Measures].[Potential Monthly Profit]" caption="Potential Monthly Profit" numFmtId="0" hierarchy="79"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0" memberValueDatatype="20" unbalanced="0"/>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2"/>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oneField="1">
      <fieldsUsage count="1">
        <fieldUsage x="4"/>
      </fieldsUsage>
    </cacheHierarchy>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oneField="1">
      <fieldsUsage count="1">
        <fieldUsage x="1"/>
      </fieldsUsage>
    </cacheHierarchy>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oneField="1">
      <fieldsUsage count="1">
        <fieldUsage x="3"/>
      </fieldsUsage>
    </cacheHierarchy>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oneField="1">
      <fieldsUsage count="1">
        <fieldUsage x="5"/>
      </fieldsUsage>
    </cacheHierarchy>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10879631" backgroundQuery="1" createdVersion="8" refreshedVersion="8" minRefreshableVersion="3" recordCount="0" supportSubquery="1" supportAdvancedDrill="1" xr:uid="{D0204F8A-585A-4FF9-9334-F9BB23F20B70}">
  <cacheSource type="external" connectionId="7"/>
  <cacheFields count="7">
    <cacheField name="[products].[Product_Name].[Product_Name]" caption="Product_Name" numFmtId="0" hierarchy="15" level="1">
      <sharedItems count="3">
        <s v="Colorbuds"/>
        <s v="Gamer Headphones"/>
        <s v="Toy Robot"/>
      </sharedItems>
      <extLst>
        <ext xmlns:x15="http://schemas.microsoft.com/office/spreadsheetml/2010/11/main" uri="{4F2E5C28-24EA-4eb8-9CBF-B6C8F9C3D259}">
          <x15:cachedUniqueNames>
            <x15:cachedUniqueName index="0" name="[products].[Product_Name].&amp;[Colorbuds]"/>
            <x15:cachedUniqueName index="1" name="[products].[Product_Name].&amp;[Gamer Headphones]"/>
            <x15:cachedUniqueName index="2" name="[products].[Product_Name].&amp;[Toy Robot]"/>
          </x15:cachedUniqueNames>
        </ext>
      </extLst>
    </cacheField>
    <cacheField name="[products].[Product_Category].[Product_Category]" caption="Product_Category" numFmtId="0" hierarchy="16" level="1">
      <sharedItems containsSemiMixedTypes="0" containsNonDate="0" containsString="0"/>
    </cacheField>
    <cacheField name="[dDate].[Year].[Year]" caption="Year" numFmtId="0" hierarchy="3" level="1">
      <sharedItems containsSemiMixedTypes="0" containsNonDate="0" containsString="0"/>
    </cacheField>
    <cacheField name="[dDate].[Quarter].[Quarter]" caption="Quarter" numFmtId="0" hierarchy="4" level="1">
      <sharedItems containsSemiMixedTypes="0" containsNonDate="0" containsString="0"/>
    </cacheField>
    <cacheField name="[Measures].[Gross Profit]" caption="Gross Profit" numFmtId="0" hierarchy="42" level="32767"/>
    <cacheField name="[Measures].[*AAA]" caption="*AAA" numFmtId="0" hierarchy="56" level="32767"/>
    <cacheField name="[Measures].[Avg Monthly Profit]" caption="Avg Monthly Profit" numFmtId="0" hierarchy="63"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2" memberValueDatatype="20" unbalanced="0">
      <fieldsUsage count="2">
        <fieldUsage x="-1"/>
        <fieldUsage x="2"/>
      </fieldsUsage>
    </cacheHierarchy>
    <cacheHierarchy uniqueName="[dDate].[Quarter]" caption="Quarter" attribute="1" time="1" defaultMemberUniqueName="[dDate].[Quarter].[All]" allUniqueName="[dDate].[Quarter].[All]" dimensionUniqueName="[dDate]" displayFolder="" count="2" memberValueDatatype="20" unbalanced="0">
      <fieldsUsage count="2">
        <fieldUsage x="-1"/>
        <fieldUsage x="3"/>
      </fieldsUsage>
    </cacheHierarchy>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1"/>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4"/>
      </fieldsUsage>
    </cacheHierarchy>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oneField="1">
      <fieldsUsage count="1">
        <fieldUsage x="5"/>
      </fieldsUsage>
    </cacheHierarchy>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oneField="1">
      <fieldsUsage count="1">
        <fieldUsage x="6"/>
      </fieldsUsage>
    </cacheHierarchy>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1203704" backgroundQuery="1" createdVersion="8" refreshedVersion="8" minRefreshableVersion="3" recordCount="0" supportSubquery="1" supportAdvancedDrill="1" xr:uid="{4BE67AE6-F643-4EB0-9A32-BBEDF87B2EAE}">
  <cacheSource type="external" connectionId="7"/>
  <cacheFields count="4">
    <cacheField name="[products].[Product_Name].[Product_Name]" caption="Product_Name" numFmtId="0" hierarchy="15" level="1">
      <sharedItems count="5">
        <s v="Action Figure"/>
        <s v="Barrel O' Slime"/>
        <s v="Colorbuds"/>
        <s v="Deck Of Cards"/>
        <s v="Lego Bricks"/>
      </sharedItems>
      <extLst>
        <ext xmlns:x15="http://schemas.microsoft.com/office/spreadsheetml/2010/11/main" uri="{4F2E5C28-24EA-4eb8-9CBF-B6C8F9C3D259}">
          <x15:cachedUniqueNames>
            <x15:cachedUniqueName index="0" name="[products].[Product_Name].&amp;[Action Figure]"/>
            <x15:cachedUniqueName index="1" name="[products].[Product_Name].&amp;[Barrel O' Slime]"/>
            <x15:cachedUniqueName index="2" name="[products].[Product_Name].&amp;[Colorbuds]"/>
            <x15:cachedUniqueName index="3" name="[products].[Product_Name].&amp;[Deck Of Cards]"/>
            <x15:cachedUniqueName index="4" name="[products].[Product_Name].&amp;[Lego Bricks]"/>
          </x15:cachedUniqueNames>
        </ext>
      </extLst>
    </cacheField>
    <cacheField name="[products].[Product_Category].[Product_Category]" caption="Product_Category" numFmtId="0" hierarchy="16" level="1">
      <sharedItems containsSemiMixedTypes="0" containsNonDate="0" containsString="0"/>
    </cacheField>
    <cacheField name="[dDate].[Year].[Year]" caption="Year" numFmtId="0" hierarchy="3" level="1">
      <sharedItems containsSemiMixedTypes="0" containsNonDate="0" containsString="0" containsNumber="1" containsInteger="1" minValue="2017" maxValue="2018" count="2">
        <n v="2017"/>
        <n v="2018"/>
      </sharedItems>
      <extLst>
        <ext xmlns:x15="http://schemas.microsoft.com/office/spreadsheetml/2010/11/main" uri="{4F2E5C28-24EA-4eb8-9CBF-B6C8F9C3D259}">
          <x15:cachedUniqueNames>
            <x15:cachedUniqueName index="0" name="[dDate].[Year].&amp;[2017]"/>
            <x15:cachedUniqueName index="1" name="[dDate].[Year].&amp;[2018]"/>
          </x15:cachedUniqueNames>
        </ext>
      </extLst>
    </cacheField>
    <cacheField name="[Measures].[Gross Profit]" caption="Gross Profit" numFmtId="0" hierarchy="42"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2" memberValueDatatype="20" unbalanced="0">
      <fieldsUsage count="2">
        <fieldUsage x="-1"/>
        <fieldUsage x="2"/>
      </fieldsUsage>
    </cacheHierarchy>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1"/>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3"/>
      </fieldsUsage>
    </cacheHierarchy>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13310187" backgroundQuery="1" createdVersion="8" refreshedVersion="8" minRefreshableVersion="3" recordCount="0" supportSubquery="1" supportAdvancedDrill="1" xr:uid="{52651063-021A-406F-85F5-3C1722568F8A}">
  <cacheSource type="external" connectionId="7"/>
  <cacheFields count="5">
    <cacheField name="[products].[Product_Name].[Product_Name]" caption="Product_Name" numFmtId="0" hierarchy="15" level="1">
      <sharedItems count="5">
        <s v="Action Figure"/>
        <s v="Colorbuds"/>
        <s v="Lego Bricks"/>
        <s v="Magic Sand"/>
        <s v="Rubik's Cube"/>
      </sharedItems>
      <extLst>
        <ext xmlns:x15="http://schemas.microsoft.com/office/spreadsheetml/2010/11/main" uri="{4F2E5C28-24EA-4eb8-9CBF-B6C8F9C3D259}">
          <x15:cachedUniqueNames>
            <x15:cachedUniqueName index="0" name="[products].[Product_Name].&amp;[Action Figure]"/>
            <x15:cachedUniqueName index="1" name="[products].[Product_Name].&amp;[Colorbuds]"/>
            <x15:cachedUniqueName index="2" name="[products].[Product_Name].&amp;[Lego Bricks]"/>
            <x15:cachedUniqueName index="3" name="[products].[Product_Name].&amp;[Magic Sand]"/>
            <x15:cachedUniqueName index="4" name="[products].[Product_Name].&amp;[Rubik's Cube]"/>
          </x15:cachedUniqueNames>
        </ext>
      </extLst>
    </cacheField>
    <cacheField name="[Measures].[Total Revenue]" caption="Total Revenue" numFmtId="0" hierarchy="35" level="32767"/>
    <cacheField name="[products].[Product_Category].[Product_Category]" caption="Product_Category" numFmtId="0" hierarchy="16" level="1">
      <sharedItems containsSemiMixedTypes="0" containsNonDate="0" containsString="0"/>
    </cacheField>
    <cacheField name="[Measures].[Gross Profit]" caption="Gross Profit" numFmtId="0" hierarchy="42" level="32767"/>
    <cacheField name="[Measures].[% Profit Margin]" caption="% Profit Margin" numFmtId="0" hierarchy="43"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0" memberValueDatatype="20" unbalanced="0"/>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2"/>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oneField="1">
      <fieldsUsage count="1">
        <fieldUsage x="1"/>
      </fieldsUsage>
    </cacheHierarchy>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3"/>
      </fieldsUsage>
    </cacheHierarchy>
    <cacheHierarchy uniqueName="[Measures].[% Profit Margin]" caption="% Profit Margin" measure="1" displayFolder="" measureGroup="sales" count="0" oneField="1">
      <fieldsUsage count="1">
        <fieldUsage x="4"/>
      </fieldsUsage>
    </cacheHierarchy>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14467595" backgroundQuery="1" createdVersion="8" refreshedVersion="8" minRefreshableVersion="3" recordCount="0" supportSubquery="1" supportAdvancedDrill="1" xr:uid="{8186C068-1FAA-4269-A975-8603D20DAB8B}">
  <cacheSource type="external" connectionId="7"/>
  <cacheFields count="5">
    <cacheField name="[products].[Product_Name].[Product_Name]" caption="Product_Name" numFmtId="0" hierarchy="15" level="1">
      <sharedItems count="5">
        <s v="Action Figure"/>
        <s v="Colorbuds"/>
        <s v="Deck Of Cards"/>
        <s v="Glass Marbles"/>
        <s v="Lego Bricks"/>
      </sharedItems>
      <extLst>
        <ext xmlns:x15="http://schemas.microsoft.com/office/spreadsheetml/2010/11/main" uri="{4F2E5C28-24EA-4eb8-9CBF-B6C8F9C3D259}">
          <x15:cachedUniqueNames>
            <x15:cachedUniqueName index="0" name="[products].[Product_Name].&amp;[Action Figure]"/>
            <x15:cachedUniqueName index="1" name="[products].[Product_Name].&amp;[Colorbuds]"/>
            <x15:cachedUniqueName index="2" name="[products].[Product_Name].&amp;[Deck Of Cards]"/>
            <x15:cachedUniqueName index="3" name="[products].[Product_Name].&amp;[Glass Marbles]"/>
            <x15:cachedUniqueName index="4" name="[products].[Product_Name].&amp;[Lego Bricks]"/>
          </x15:cachedUniqueNames>
        </ext>
      </extLst>
    </cacheField>
    <cacheField name="[Measures].[Total Revenue]" caption="Total Revenue" numFmtId="0" hierarchy="35" level="32767"/>
    <cacheField name="[products].[Product_Category].[Product_Category]" caption="Product_Category" numFmtId="0" hierarchy="16" level="1">
      <sharedItems containsSemiMixedTypes="0" containsNonDate="0" containsString="0"/>
    </cacheField>
    <cacheField name="[Measures].[Gross Profit]" caption="Gross Profit" numFmtId="0" hierarchy="42" level="32767"/>
    <cacheField name="[Measures].[% Profit Margin]" caption="% Profit Margin" numFmtId="0" hierarchy="43"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0" memberValueDatatype="20" unbalanced="0"/>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2"/>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oneField="1">
      <fieldsUsage count="1">
        <fieldUsage x="1"/>
      </fieldsUsage>
    </cacheHierarchy>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3"/>
      </fieldsUsage>
    </cacheHierarchy>
    <cacheHierarchy uniqueName="[Measures].[% Profit Margin]" caption="% Profit Margin" measure="1" displayFolder="" measureGroup="sales" count="0" oneField="1">
      <fieldsUsage count="1">
        <fieldUsage x="4"/>
      </fieldsUsage>
    </cacheHierarchy>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15509258" backgroundQuery="1" createdVersion="8" refreshedVersion="8" minRefreshableVersion="3" recordCount="0" supportSubquery="1" supportAdvancedDrill="1" xr:uid="{555F06D4-169C-480A-8ED9-285683E1E778}">
  <cacheSource type="external" connectionId="7"/>
  <cacheFields count="2">
    <cacheField name="[products].[Product_Category].[Product_Category]" caption="Product_Category" numFmtId="0" hierarchy="16" level="1">
      <sharedItems count="5">
        <s v="Art &amp; Crafts"/>
        <s v="Electronics"/>
        <s v="Games"/>
        <s v="Sports &amp; Outdoors"/>
        <s v="Toys"/>
      </sharedItems>
      <extLst>
        <ext xmlns:x15="http://schemas.microsoft.com/office/spreadsheetml/2010/11/main" uri="{4F2E5C28-24EA-4eb8-9CBF-B6C8F9C3D259}">
          <x15:cachedUniqueNames>
            <x15:cachedUniqueName index="0" name="[products].[Product_Category].&amp;[Art &amp; Crafts]"/>
            <x15:cachedUniqueName index="1" name="[products].[Product_Category].&amp;[Electronics]"/>
            <x15:cachedUniqueName index="2" name="[products].[Product_Category].&amp;[Games]"/>
            <x15:cachedUniqueName index="3" name="[products].[Product_Category].&amp;[Sports &amp; Outdoors]"/>
            <x15:cachedUniqueName index="4" name="[products].[Product_Category].&amp;[Toys]"/>
          </x15:cachedUniqueNames>
        </ext>
      </extLst>
    </cacheField>
    <cacheField name="[Measures].[Gross Profit]" caption="Gross Profit" numFmtId="0" hierarchy="42"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0" memberValueDatatype="20" unbalanced="0"/>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0"/>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1"/>
      </fieldsUsage>
    </cacheHierarchy>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16666666" backgroundQuery="1" createdVersion="8" refreshedVersion="8" minRefreshableVersion="3" recordCount="0" supportSubquery="1" supportAdvancedDrill="1" xr:uid="{39EF2830-9C91-4300-90FA-B65F4631A483}">
  <cacheSource type="external" connectionId="7"/>
  <cacheFields count="5">
    <cacheField name="[products].[Product_Name].[Product_Name]" caption="Product_Name" numFmtId="0" hierarchy="15" level="1">
      <sharedItems count="5">
        <s v="Colorbuds"/>
        <s v="Jenga"/>
        <s v="Mini Basketball Hoop"/>
        <s v="Playfoam"/>
        <s v="Plush Pony"/>
      </sharedItems>
      <extLst>
        <ext xmlns:x15="http://schemas.microsoft.com/office/spreadsheetml/2010/11/main" uri="{4F2E5C28-24EA-4eb8-9CBF-B6C8F9C3D259}">
          <x15:cachedUniqueNames>
            <x15:cachedUniqueName index="0" name="[products].[Product_Name].&amp;[Colorbuds]"/>
            <x15:cachedUniqueName index="1" name="[products].[Product_Name].&amp;[Jenga]"/>
            <x15:cachedUniqueName index="2" name="[products].[Product_Name].&amp;[Mini Basketball Hoop]"/>
            <x15:cachedUniqueName index="3" name="[products].[Product_Name].&amp;[Playfoam]"/>
            <x15:cachedUniqueName index="4" name="[products].[Product_Name].&amp;[Plush Pony]"/>
          </x15:cachedUniqueNames>
        </ext>
      </extLst>
    </cacheField>
    <cacheField name="[Measures].[Total Revenue]" caption="Total Revenue" numFmtId="0" hierarchy="35" level="32767"/>
    <cacheField name="[products].[Product_Category].[Product_Category]" caption="Product_Category" numFmtId="0" hierarchy="16" level="1">
      <sharedItems containsSemiMixedTypes="0" containsNonDate="0" containsString="0"/>
    </cacheField>
    <cacheField name="[Measures].[Gross Profit]" caption="Gross Profit" numFmtId="0" hierarchy="42" level="32767"/>
    <cacheField name="[Measures].[% Profit Margin]" caption="% Profit Margin" numFmtId="0" hierarchy="43"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0" memberValueDatatype="20" unbalanced="0"/>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2"/>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oneField="1">
      <fieldsUsage count="1">
        <fieldUsage x="1"/>
      </fieldsUsage>
    </cacheHierarchy>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3"/>
      </fieldsUsage>
    </cacheHierarchy>
    <cacheHierarchy uniqueName="[Measures].[% Profit Margin]" caption="% Profit Margin" measure="1" displayFolder="" measureGroup="sales" count="0" oneField="1">
      <fieldsUsage count="1">
        <fieldUsage x="4"/>
      </fieldsUsage>
    </cacheHierarchy>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1759259" backgroundQuery="1" createdVersion="8" refreshedVersion="8" minRefreshableVersion="3" recordCount="0" supportSubquery="1" supportAdvancedDrill="1" xr:uid="{0FB6E269-DB25-4917-BEEA-BB91414166BC}">
  <cacheSource type="external" connectionId="7"/>
  <cacheFields count="2">
    <cacheField name="[products].[Product_Name].[Product_Name]" caption="Product_Name" numFmtId="0" hierarchy="15" level="1">
      <sharedItems count="35">
        <s v="Barrel O' Slime"/>
        <s v="Etch A Sketch"/>
        <s v="Kids Makeup Kit"/>
        <s v="Magic Sand"/>
        <s v="PlayDoh Can"/>
        <s v="PlayDoh Playset"/>
        <s v="PlayDoh Toolkit"/>
        <s v="Playfoam"/>
        <s v="Colorbuds"/>
        <s v="Gamer Headphones"/>
        <s v="Toy Robot"/>
        <s v="Chutes &amp; Ladders"/>
        <s v="Classic Dominoes"/>
        <s v="Deck Of Cards"/>
        <s v="Glass Marbles"/>
        <s v="Jenga"/>
        <s v="Monopoly"/>
        <s v="Rubik's Cube"/>
        <s v="Uno Card Game"/>
        <s v="Dart Gun"/>
        <s v="Foam Disk Launcher"/>
        <s v="Mini Basketball Hoop"/>
        <s v="Mini Ping Pong Set"/>
        <s v="Nerf Gun"/>
        <s v="Splash Balls"/>
        <s v="Supersoaker Water Gun"/>
        <s v="Action Figure"/>
        <s v="Animal Figures"/>
        <s v="Dino Egg"/>
        <s v="Dinosaur Figures"/>
        <s v="Hot Wheels 5-Pack"/>
        <s v="Lego Bricks"/>
        <s v="Mr. Potatohead"/>
        <s v="Plush Pony"/>
        <s v="Teddy Bear"/>
      </sharedItems>
      <extLst>
        <ext xmlns:x15="http://schemas.microsoft.com/office/spreadsheetml/2010/11/main" uri="{4F2E5C28-24EA-4eb8-9CBF-B6C8F9C3D259}">
          <x15:cachedUniqueNames>
            <x15:cachedUniqueName index="0" name="[products].[Product_Name].&amp;[Barrel O' Slime]"/>
            <x15:cachedUniqueName index="1" name="[products].[Product_Name].&amp;[Etch A Sketch]"/>
            <x15:cachedUniqueName index="2" name="[products].[Product_Name].&amp;[Kids Makeup Kit]"/>
            <x15:cachedUniqueName index="3" name="[products].[Product_Name].&amp;[Magic Sand]"/>
            <x15:cachedUniqueName index="4" name="[products].[Product_Name].&amp;[PlayDoh Can]"/>
            <x15:cachedUniqueName index="5" name="[products].[Product_Name].&amp;[PlayDoh Playset]"/>
            <x15:cachedUniqueName index="6" name="[products].[Product_Name].&amp;[PlayDoh Toolkit]"/>
            <x15:cachedUniqueName index="7" name="[products].[Product_Name].&amp;[Playfoam]"/>
            <x15:cachedUniqueName index="8" name="[products].[Product_Name].&amp;[Colorbuds]"/>
            <x15:cachedUniqueName index="9" name="[products].[Product_Name].&amp;[Gamer Headphones]"/>
            <x15:cachedUniqueName index="10" name="[products].[Product_Name].&amp;[Toy Robot]"/>
            <x15:cachedUniqueName index="11" name="[products].[Product_Name].&amp;[Chutes &amp; Ladders]"/>
            <x15:cachedUniqueName index="12" name="[products].[Product_Name].&amp;[Classic Dominoes]"/>
            <x15:cachedUniqueName index="13" name="[products].[Product_Name].&amp;[Deck Of Cards]"/>
            <x15:cachedUniqueName index="14" name="[products].[Product_Name].&amp;[Glass Marbles]"/>
            <x15:cachedUniqueName index="15" name="[products].[Product_Name].&amp;[Jenga]"/>
            <x15:cachedUniqueName index="16" name="[products].[Product_Name].&amp;[Monopoly]"/>
            <x15:cachedUniqueName index="17" name="[products].[Product_Name].&amp;[Rubik's Cube]"/>
            <x15:cachedUniqueName index="18" name="[products].[Product_Name].&amp;[Uno Card Game]"/>
            <x15:cachedUniqueName index="19" name="[products].[Product_Name].&amp;[Dart Gun]"/>
            <x15:cachedUniqueName index="20" name="[products].[Product_Name].&amp;[Foam Disk Launcher]"/>
            <x15:cachedUniqueName index="21" name="[products].[Product_Name].&amp;[Mini Basketball Hoop]"/>
            <x15:cachedUniqueName index="22" name="[products].[Product_Name].&amp;[Mini Ping Pong Set]"/>
            <x15:cachedUniqueName index="23" name="[products].[Product_Name].&amp;[Nerf Gun]"/>
            <x15:cachedUniqueName index="24" name="[products].[Product_Name].&amp;[Splash Balls]"/>
            <x15:cachedUniqueName index="25" name="[products].[Product_Name].&amp;[Supersoaker Water Gun]"/>
            <x15:cachedUniqueName index="26" name="[products].[Product_Name].&amp;[Action Figure]"/>
            <x15:cachedUniqueName index="27" name="[products].[Product_Name].&amp;[Animal Figures]"/>
            <x15:cachedUniqueName index="28" name="[products].[Product_Name].&amp;[Dino Egg]"/>
            <x15:cachedUniqueName index="29" name="[products].[Product_Name].&amp;[Dinosaur Figures]"/>
            <x15:cachedUniqueName index="30" name="[products].[Product_Name].&amp;[Hot Wheels 5-Pack]"/>
            <x15:cachedUniqueName index="31" name="[products].[Product_Name].&amp;[Lego Bricks]"/>
            <x15:cachedUniqueName index="32" name="[products].[Product_Name].&amp;[Mr. Potatohead]"/>
            <x15:cachedUniqueName index="33" name="[products].[Product_Name].&amp;[Plush Pony]"/>
            <x15:cachedUniqueName index="34" name="[products].[Product_Name].&amp;[Teddy Bear]"/>
          </x15:cachedUniqueNames>
        </ext>
      </extLst>
    </cacheField>
    <cacheField name="[products].[Product_Category].[Product_Category]" caption="Product_Category" numFmtId="0" hierarchy="16" level="1">
      <sharedItems count="5">
        <s v="Art &amp; Crafts"/>
        <s v="Electronics"/>
        <s v="Games"/>
        <s v="Sports &amp; Outdoors"/>
        <s v="Toys"/>
      </sharedItems>
      <extLst>
        <ext xmlns:x15="http://schemas.microsoft.com/office/spreadsheetml/2010/11/main" uri="{4F2E5C28-24EA-4eb8-9CBF-B6C8F9C3D259}">
          <x15:cachedUniqueNames>
            <x15:cachedUniqueName index="0" name="[products].[Product_Category].&amp;[Art &amp; Crafts]"/>
            <x15:cachedUniqueName index="1" name="[products].[Product_Category].&amp;[Electronics]"/>
            <x15:cachedUniqueName index="2" name="[products].[Product_Category].&amp;[Games]"/>
            <x15:cachedUniqueName index="3" name="[products].[Product_Category].&amp;[Sports &amp; Outdoors]"/>
            <x15:cachedUniqueName index="4" name="[products].[Product_Category].&amp;[Toys]"/>
          </x15:cachedUniqueNames>
        </ext>
      </extLst>
    </cacheField>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0" memberValueDatatype="20" unbalanced="0"/>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1"/>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18981483" backgroundQuery="1" createdVersion="8" refreshedVersion="8" minRefreshableVersion="3" recordCount="0" supportSubquery="1" supportAdvancedDrill="1" xr:uid="{0A96C825-4690-4B29-89B5-7BF67C602FAB}">
  <cacheSource type="external" connectionId="7"/>
  <cacheFields count="4">
    <cacheField name="[products].[Product_Name].[Product_Name]" caption="Product_Name" numFmtId="0" hierarchy="15" level="1">
      <sharedItems count="5">
        <s v="Action Figure"/>
        <s v="Colorbuds"/>
        <s v="Deck Of Cards"/>
        <s v="Glass Marbles"/>
        <s v="Lego Bricks"/>
      </sharedItems>
      <extLst>
        <ext xmlns:x15="http://schemas.microsoft.com/office/spreadsheetml/2010/11/main" uri="{4F2E5C28-24EA-4eb8-9CBF-B6C8F9C3D259}">
          <x15:cachedUniqueNames>
            <x15:cachedUniqueName index="0" name="[products].[Product_Name].&amp;[Action Figure]"/>
            <x15:cachedUniqueName index="1" name="[products].[Product_Name].&amp;[Colorbuds]"/>
            <x15:cachedUniqueName index="2" name="[products].[Product_Name].&amp;[Deck Of Cards]"/>
            <x15:cachedUniqueName index="3" name="[products].[Product_Name].&amp;[Glass Marbles]"/>
            <x15:cachedUniqueName index="4" name="[products].[Product_Name].&amp;[Lego Bricks]"/>
          </x15:cachedUniqueNames>
        </ext>
      </extLst>
    </cacheField>
    <cacheField name="[products].[Product_Category].[Product_Category]" caption="Product_Category" numFmtId="0" hierarchy="16" level="1">
      <sharedItems containsSemiMixedTypes="0" containsNonDate="0" containsString="0"/>
    </cacheField>
    <cacheField name="[dDate].[Year].[Year]" caption="Year" numFmtId="0" hierarchy="3" level="1">
      <sharedItems containsSemiMixedTypes="0" containsNonDate="0" containsString="0" containsNumber="1" containsInteger="1" minValue="2017" maxValue="2018" count="2">
        <n v="2017"/>
        <n v="2018"/>
      </sharedItems>
      <extLst>
        <ext xmlns:x15="http://schemas.microsoft.com/office/spreadsheetml/2010/11/main" uri="{4F2E5C28-24EA-4eb8-9CBF-B6C8F9C3D259}">
          <x15:cachedUniqueNames>
            <x15:cachedUniqueName index="0" name="[dDate].[Year].&amp;[2017]"/>
            <x15:cachedUniqueName index="1" name="[dDate].[Year].&amp;[2018]"/>
          </x15:cachedUniqueNames>
        </ext>
      </extLst>
    </cacheField>
    <cacheField name="[Measures].[Gross Profit]" caption="Gross Profit" numFmtId="0" hierarchy="42"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2" memberValueDatatype="20" unbalanced="0">
      <fieldsUsage count="2">
        <fieldUsage x="-1"/>
        <fieldUsage x="2"/>
      </fieldsUsage>
    </cacheHierarchy>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1"/>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3"/>
      </fieldsUsage>
    </cacheHierarchy>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19907407" backgroundQuery="1" createdVersion="8" refreshedVersion="8" minRefreshableVersion="3" recordCount="0" supportSubquery="1" supportAdvancedDrill="1" xr:uid="{84C043E3-4A3F-45CF-AA4F-4C778CBF88B9}">
  <cacheSource type="external" connectionId="7"/>
  <cacheFields count="3">
    <cacheField name="[products].[Product_Category].[Product_Category]" caption="Product_Category" numFmtId="0" hierarchy="16" level="1">
      <sharedItems count="5">
        <s v="Art &amp; Crafts"/>
        <s v="Electronics"/>
        <s v="Games"/>
        <s v="Sports &amp; Outdoors"/>
        <s v="Toys"/>
      </sharedItems>
      <extLst>
        <ext xmlns:x15="http://schemas.microsoft.com/office/spreadsheetml/2010/11/main" uri="{4F2E5C28-24EA-4eb8-9CBF-B6C8F9C3D259}">
          <x15:cachedUniqueNames>
            <x15:cachedUniqueName index="0" name="[products].[Product_Category].&amp;[Art &amp; Crafts]"/>
            <x15:cachedUniqueName index="1" name="[products].[Product_Category].&amp;[Electronics]"/>
            <x15:cachedUniqueName index="2" name="[products].[Product_Category].&amp;[Games]"/>
            <x15:cachedUniqueName index="3" name="[products].[Product_Category].&amp;[Sports &amp; Outdoors]"/>
            <x15:cachedUniqueName index="4" name="[products].[Product_Category].&amp;[Toys]"/>
          </x15:cachedUniqueNames>
        </ext>
      </extLst>
    </cacheField>
    <cacheField name="[Measures].[Total Revenue]" caption="Total Revenue" numFmtId="0" hierarchy="35" level="32767"/>
    <cacheField name="[Measures].[Gross Profit]" caption="Gross Profit" numFmtId="0" hierarchy="42"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0" memberValueDatatype="20" unbalanced="0"/>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0"/>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oneField="1">
      <fieldsUsage count="1">
        <fieldUsage x="1"/>
      </fieldsUsage>
    </cacheHierarchy>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2"/>
      </fieldsUsage>
    </cacheHierarchy>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23032409" backgroundQuery="1" createdVersion="8" refreshedVersion="8" minRefreshableVersion="3" recordCount="0" supportSubquery="1" supportAdvancedDrill="1" xr:uid="{8E56E03D-6328-4B3E-B081-F55C73E09661}">
  <cacheSource type="external" connectionId="7"/>
  <cacheFields count="4">
    <cacheField name="[dDate].[Year].[Year]" caption="Year" numFmtId="0" hierarchy="3" level="1">
      <sharedItems containsSemiMixedTypes="0" containsString="0" containsNumber="1" containsInteger="1" minValue="2017" maxValue="2018" count="2">
        <n v="2017"/>
        <n v="2018"/>
      </sharedItems>
      <extLst>
        <ext xmlns:x15="http://schemas.microsoft.com/office/spreadsheetml/2010/11/main" uri="{4F2E5C28-24EA-4eb8-9CBF-B6C8F9C3D259}">
          <x15:cachedUniqueNames>
            <x15:cachedUniqueName index="0" name="[dDate].[Year].&amp;[2017]"/>
            <x15:cachedUniqueName index="1" name="[dDate].[Year].&amp;[2018]"/>
          </x15:cachedUniqueNames>
        </ext>
      </extLst>
    </cacheField>
    <cacheField name="[dDate].[Month].[Month]" caption="Month" numFmtId="0" hierarchy="2" level="1">
      <sharedItems count="12">
        <s v="January"/>
        <s v="February"/>
        <s v="March"/>
        <s v="April"/>
        <s v="May"/>
        <s v="June"/>
        <s v="July"/>
        <s v="August"/>
        <s v="September"/>
        <s v="October"/>
        <s v="November"/>
        <s v="December"/>
      </sharedItems>
      <extLst>
        <ext xmlns:x15="http://schemas.microsoft.com/office/spreadsheetml/2010/11/main" uri="{4F2E5C28-24EA-4eb8-9CBF-B6C8F9C3D259}">
          <x15:cachedUniqueNames>
            <x15:cachedUniqueName index="0" name="[dDate].[Month].&amp;[January]"/>
            <x15:cachedUniqueName index="1" name="[dDate].[Month].&amp;[February]"/>
            <x15:cachedUniqueName index="2" name="[dDate].[Month].&amp;[March]"/>
            <x15:cachedUniqueName index="3" name="[dDate].[Month].&amp;[April]"/>
            <x15:cachedUniqueName index="4" name="[dDate].[Month].&amp;[May]"/>
            <x15:cachedUniqueName index="5" name="[dDate].[Month].&amp;[June]"/>
            <x15:cachedUniqueName index="6" name="[dDate].[Month].&amp;[July]"/>
            <x15:cachedUniqueName index="7" name="[dDate].[Month].&amp;[August]"/>
            <x15:cachedUniqueName index="8" name="[dDate].[Month].&amp;[September]"/>
            <x15:cachedUniqueName index="9" name="[dDate].[Month].&amp;[October]"/>
            <x15:cachedUniqueName index="10" name="[dDate].[Month].&amp;[November]"/>
            <x15:cachedUniqueName index="11" name="[dDate].[Month].&amp;[December]"/>
          </x15:cachedUniqueNames>
        </ext>
      </extLst>
    </cacheField>
    <cacheField name="[Measures].[Total Units]" caption="Total Units" numFmtId="0" hierarchy="36" level="32767"/>
    <cacheField name="[Measures].[Total transaction]" caption="Total transaction" numFmtId="0" hierarchy="49"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2" memberValueDatatype="130" unbalanced="0">
      <fieldsUsage count="2">
        <fieldUsage x="-1"/>
        <fieldUsage x="1"/>
      </fieldsUsage>
    </cacheHierarchy>
    <cacheHierarchy uniqueName="[dDate].[Year]" caption="Year" attribute="1" time="1" defaultMemberUniqueName="[dDate].[Year].[All]" allUniqueName="[dDate].[Year].[All]" dimensionUniqueName="[dDate]" displayFolder="" count="2" memberValueDatatype="20" unbalanced="0">
      <fieldsUsage count="2">
        <fieldUsage x="-1"/>
        <fieldUsage x="0"/>
      </fieldsUsage>
    </cacheHierarchy>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Category]" caption="Product_Category" attribute="1" defaultMemberUniqueName="[products].[Product_Category].[All]" allUniqueName="[products].[Product_Category].[All]" dimensionUniqueName="[product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oneField="1">
      <fieldsUsage count="1">
        <fieldUsage x="2"/>
      </fieldsUsage>
    </cacheHierarchy>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oneField="1">
      <fieldsUsage count="1">
        <fieldUsage x="3"/>
      </fieldsUsage>
    </cacheHierarchy>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24421294" backgroundQuery="1" createdVersion="8" refreshedVersion="8" minRefreshableVersion="3" recordCount="0" supportSubquery="1" supportAdvancedDrill="1" xr:uid="{22BE100E-0267-411C-B63D-E9B20B076FAD}">
  <cacheSource type="external" connectionId="7"/>
  <cacheFields count="3">
    <cacheField name="[dDate].[Month].[Month]" caption="Month" numFmtId="0" hierarchy="2" level="1">
      <sharedItems count="12">
        <s v="January"/>
        <s v="February"/>
        <s v="March"/>
        <s v="April"/>
        <s v="May"/>
        <s v="June"/>
        <s v="July"/>
        <s v="August"/>
        <s v="September"/>
        <s v="October"/>
        <s v="November"/>
        <s v="December"/>
      </sharedItems>
      <extLst>
        <ext xmlns:x15="http://schemas.microsoft.com/office/spreadsheetml/2010/11/main" uri="{4F2E5C28-24EA-4eb8-9CBF-B6C8F9C3D259}">
          <x15:cachedUniqueNames>
            <x15:cachedUniqueName index="0" name="[dDate].[Month].&amp;[January]"/>
            <x15:cachedUniqueName index="1" name="[dDate].[Month].&amp;[February]"/>
            <x15:cachedUniqueName index="2" name="[dDate].[Month].&amp;[March]"/>
            <x15:cachedUniqueName index="3" name="[dDate].[Month].&amp;[April]"/>
            <x15:cachedUniqueName index="4" name="[dDate].[Month].&amp;[May]"/>
            <x15:cachedUniqueName index="5" name="[dDate].[Month].&amp;[June]"/>
            <x15:cachedUniqueName index="6" name="[dDate].[Month].&amp;[July]"/>
            <x15:cachedUniqueName index="7" name="[dDate].[Month].&amp;[August]"/>
            <x15:cachedUniqueName index="8" name="[dDate].[Month].&amp;[September]"/>
            <x15:cachedUniqueName index="9" name="[dDate].[Month].&amp;[October]"/>
            <x15:cachedUniqueName index="10" name="[dDate].[Month].&amp;[November]"/>
            <x15:cachedUniqueName index="11" name="[dDate].[Month].&amp;[December]"/>
          </x15:cachedUniqueNames>
        </ext>
      </extLst>
    </cacheField>
    <cacheField name="[dDate].[Year].[Year]" caption="Year" numFmtId="0" hierarchy="3" level="1">
      <sharedItems containsSemiMixedTypes="0" containsString="0" containsNumber="1" containsInteger="1" minValue="2017" maxValue="2018" count="2">
        <n v="2017"/>
        <n v="2018"/>
      </sharedItems>
      <extLst>
        <ext xmlns:x15="http://schemas.microsoft.com/office/spreadsheetml/2010/11/main" uri="{4F2E5C28-24EA-4eb8-9CBF-B6C8F9C3D259}">
          <x15:cachedUniqueNames>
            <x15:cachedUniqueName index="0" name="[dDate].[Year].&amp;[2017]"/>
            <x15:cachedUniqueName index="1" name="[dDate].[Year].&amp;[2018]"/>
          </x15:cachedUniqueNames>
        </ext>
      </extLst>
    </cacheField>
    <cacheField name="[Measures].[Gross Profit]" caption="Gross Profit" numFmtId="0" hierarchy="42"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2" memberValueDatatype="130" unbalanced="0">
      <fieldsUsage count="2">
        <fieldUsage x="-1"/>
        <fieldUsage x="0"/>
      </fieldsUsage>
    </cacheHierarchy>
    <cacheHierarchy uniqueName="[dDate].[Year]" caption="Year" attribute="1" time="1" defaultMemberUniqueName="[dDate].[Year].[All]" allUniqueName="[dDate].[Year].[All]" dimensionUniqueName="[dDate]" displayFolder="" count="2" memberValueDatatype="20" unbalanced="0">
      <fieldsUsage count="2">
        <fieldUsage x="-1"/>
        <fieldUsage x="1"/>
      </fieldsUsage>
    </cacheHierarchy>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Category]" caption="Product_Category" attribute="1" defaultMemberUniqueName="[products].[Product_Category].[All]" allUniqueName="[products].[Product_Category].[All]" dimensionUniqueName="[product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2"/>
      </fieldsUsage>
    </cacheHierarchy>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25925926" backgroundQuery="1" createdVersion="8" refreshedVersion="8" minRefreshableVersion="3" recordCount="0" supportSubquery="1" supportAdvancedDrill="1" xr:uid="{32E43541-B8EC-4D81-AC7A-374A0DF1B98E}">
  <cacheSource type="external" connectionId="7"/>
  <cacheFields count="3">
    <cacheField name="[dDate].[Year].[Year]" caption="Year" numFmtId="0" hierarchy="3" level="1">
      <sharedItems containsSemiMixedTypes="0" containsString="0" containsNumber="1" containsInteger="1" minValue="2017" maxValue="2018" count="2">
        <n v="2017"/>
        <n v="2018"/>
      </sharedItems>
      <extLst>
        <ext xmlns:x15="http://schemas.microsoft.com/office/spreadsheetml/2010/11/main" uri="{4F2E5C28-24EA-4eb8-9CBF-B6C8F9C3D259}">
          <x15:cachedUniqueNames>
            <x15:cachedUniqueName index="0" name="[dDate].[Year].&amp;[2017]"/>
            <x15:cachedUniqueName index="1" name="[dDate].[Year].&amp;[2018]"/>
          </x15:cachedUniqueNames>
        </ext>
      </extLst>
    </cacheField>
    <cacheField name="[dDate].[Month].[Month]" caption="Month" numFmtId="0" hierarchy="2" level="1">
      <sharedItems count="12">
        <s v="January"/>
        <s v="February"/>
        <s v="March"/>
        <s v="April"/>
        <s v="May"/>
        <s v="June"/>
        <s v="July"/>
        <s v="August"/>
        <s v="September"/>
        <s v="October"/>
        <s v="November"/>
        <s v="December"/>
      </sharedItems>
      <extLst>
        <ext xmlns:x15="http://schemas.microsoft.com/office/spreadsheetml/2010/11/main" uri="{4F2E5C28-24EA-4eb8-9CBF-B6C8F9C3D259}">
          <x15:cachedUniqueNames>
            <x15:cachedUniqueName index="0" name="[dDate].[Month].&amp;[January]"/>
            <x15:cachedUniqueName index="1" name="[dDate].[Month].&amp;[February]"/>
            <x15:cachedUniqueName index="2" name="[dDate].[Month].&amp;[March]"/>
            <x15:cachedUniqueName index="3" name="[dDate].[Month].&amp;[April]"/>
            <x15:cachedUniqueName index="4" name="[dDate].[Month].&amp;[May]"/>
            <x15:cachedUniqueName index="5" name="[dDate].[Month].&amp;[June]"/>
            <x15:cachedUniqueName index="6" name="[dDate].[Month].&amp;[July]"/>
            <x15:cachedUniqueName index="7" name="[dDate].[Month].&amp;[August]"/>
            <x15:cachedUniqueName index="8" name="[dDate].[Month].&amp;[September]"/>
            <x15:cachedUniqueName index="9" name="[dDate].[Month].&amp;[October]"/>
            <x15:cachedUniqueName index="10" name="[dDate].[Month].&amp;[November]"/>
            <x15:cachedUniqueName index="11" name="[dDate].[Month].&amp;[December]"/>
          </x15:cachedUniqueNames>
        </ext>
      </extLst>
    </cacheField>
    <cacheField name="[Measures].[Total Units]" caption="Total Units" numFmtId="0" hierarchy="36"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2" memberValueDatatype="130" unbalanced="0">
      <fieldsUsage count="2">
        <fieldUsage x="-1"/>
        <fieldUsage x="1"/>
      </fieldsUsage>
    </cacheHierarchy>
    <cacheHierarchy uniqueName="[dDate].[Year]" caption="Year" attribute="1" time="1" defaultMemberUniqueName="[dDate].[Year].[All]" allUniqueName="[dDate].[Year].[All]" dimensionUniqueName="[dDate]" displayFolder="" count="2" memberValueDatatype="20" unbalanced="0">
      <fieldsUsage count="2">
        <fieldUsage x="-1"/>
        <fieldUsage x="0"/>
      </fieldsUsage>
    </cacheHierarchy>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Category]" caption="Product_Category" attribute="1" defaultMemberUniqueName="[products].[Product_Category].[All]" allUniqueName="[products].[Product_Category].[All]" dimensionUniqueName="[product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oneField="1">
      <fieldsUsage count="1">
        <fieldUsage x="2"/>
      </fieldsUsage>
    </cacheHierarchy>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27662035" backgroundQuery="1" createdVersion="8" refreshedVersion="8" minRefreshableVersion="3" recordCount="0" supportSubquery="1" supportAdvancedDrill="1" xr:uid="{A4726001-9AFF-4521-9F05-452DED3CAF8B}">
  <cacheSource type="external" connectionId="7"/>
  <cacheFields count="4">
    <cacheField name="[dDate].[Year].[Year]" caption="Year" numFmtId="0" hierarchy="3" level="1">
      <sharedItems containsSemiMixedTypes="0" containsString="0" containsNumber="1" containsInteger="1" minValue="2017" maxValue="2018" count="2">
        <n v="2017"/>
        <n v="2018"/>
      </sharedItems>
      <extLst>
        <ext xmlns:x15="http://schemas.microsoft.com/office/spreadsheetml/2010/11/main" uri="{4F2E5C28-24EA-4eb8-9CBF-B6C8F9C3D259}">
          <x15:cachedUniqueNames>
            <x15:cachedUniqueName index="0" name="[dDate].[Year].&amp;[2017]"/>
            <x15:cachedUniqueName index="1" name="[dDate].[Year].&amp;[2018]"/>
          </x15:cachedUniqueNames>
        </ext>
      </extLst>
    </cacheField>
    <cacheField name="[dDate].[Month].[Month]" caption="Month" numFmtId="0" hierarchy="2" level="1">
      <sharedItems count="12">
        <s v="January"/>
        <s v="February"/>
        <s v="March"/>
        <s v="April"/>
        <s v="May"/>
        <s v="June"/>
        <s v="July"/>
        <s v="August"/>
        <s v="September"/>
        <s v="October"/>
        <s v="November"/>
        <s v="December"/>
      </sharedItems>
      <extLst>
        <ext xmlns:x15="http://schemas.microsoft.com/office/spreadsheetml/2010/11/main" uri="{4F2E5C28-24EA-4eb8-9CBF-B6C8F9C3D259}">
          <x15:cachedUniqueNames>
            <x15:cachedUniqueName index="0" name="[dDate].[Month].&amp;[January]"/>
            <x15:cachedUniqueName index="1" name="[dDate].[Month].&amp;[February]"/>
            <x15:cachedUniqueName index="2" name="[dDate].[Month].&amp;[March]"/>
            <x15:cachedUniqueName index="3" name="[dDate].[Month].&amp;[April]"/>
            <x15:cachedUniqueName index="4" name="[dDate].[Month].&amp;[May]"/>
            <x15:cachedUniqueName index="5" name="[dDate].[Month].&amp;[June]"/>
            <x15:cachedUniqueName index="6" name="[dDate].[Month].&amp;[July]"/>
            <x15:cachedUniqueName index="7" name="[dDate].[Month].&amp;[August]"/>
            <x15:cachedUniqueName index="8" name="[dDate].[Month].&amp;[September]"/>
            <x15:cachedUniqueName index="9" name="[dDate].[Month].&amp;[October]"/>
            <x15:cachedUniqueName index="10" name="[dDate].[Month].&amp;[November]"/>
            <x15:cachedUniqueName index="11" name="[dDate].[Month].&amp;[December]"/>
          </x15:cachedUniqueNames>
        </ext>
      </extLst>
    </cacheField>
    <cacheField name="[Measures].[Gross Profit]" caption="Gross Profit" numFmtId="0" hierarchy="42" level="32767"/>
    <cacheField name="[products].[Product_Category].[Product_Category]" caption="Product_Category" numFmtId="0" hierarchy="16" level="1">
      <sharedItems containsSemiMixedTypes="0" containsNonDate="0" containsString="0"/>
    </cacheField>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2" memberValueDatatype="130" unbalanced="0">
      <fieldsUsage count="2">
        <fieldUsage x="-1"/>
        <fieldUsage x="1"/>
      </fieldsUsage>
    </cacheHierarchy>
    <cacheHierarchy uniqueName="[dDate].[Year]" caption="Year" attribute="1" time="1" defaultMemberUniqueName="[dDate].[Year].[All]" allUniqueName="[dDate].[Year].[All]" dimensionUniqueName="[dDate]" displayFolder="" count="2" memberValueDatatype="20" unbalanced="0">
      <fieldsUsage count="2">
        <fieldUsage x="-1"/>
        <fieldUsage x="0"/>
      </fieldsUsage>
    </cacheHierarchy>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3"/>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2"/>
      </fieldsUsage>
    </cacheHierarchy>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29282405" backgroundQuery="1" createdVersion="8" refreshedVersion="8" minRefreshableVersion="3" recordCount="0" supportSubquery="1" supportAdvancedDrill="1" xr:uid="{8E204332-BBB4-4D01-BF5E-538E0711322F}">
  <cacheSource type="external" connectionId="7"/>
  <cacheFields count="4">
    <cacheField name="[dDate].[Year].[Year]" caption="Year" numFmtId="0" hierarchy="3" level="1">
      <sharedItems containsSemiMixedTypes="0" containsString="0" containsNumber="1" containsInteger="1" minValue="2017" maxValue="2018" count="2">
        <n v="2017"/>
        <n v="2018"/>
      </sharedItems>
      <extLst>
        <ext xmlns:x15="http://schemas.microsoft.com/office/spreadsheetml/2010/11/main" uri="{4F2E5C28-24EA-4eb8-9CBF-B6C8F9C3D259}">
          <x15:cachedUniqueNames>
            <x15:cachedUniqueName index="0" name="[dDate].[Year].&amp;[2017]"/>
            <x15:cachedUniqueName index="1" name="[dDate].[Year].&amp;[2018]"/>
          </x15:cachedUniqueNames>
        </ext>
      </extLst>
    </cacheField>
    <cacheField name="[Measures].[Gross Profit]" caption="Gross Profit" numFmtId="0" hierarchy="42" level="32767"/>
    <cacheField name="[products].[Product_Category].[Product_Category]" caption="Product_Category" numFmtId="0" hierarchy="16" level="1">
      <sharedItems count="5">
        <s v="Art &amp; Crafts"/>
        <s v="Electronics"/>
        <s v="Games"/>
        <s v="Sports &amp; Outdoors"/>
        <s v="Toys"/>
      </sharedItems>
      <extLst>
        <ext xmlns:x15="http://schemas.microsoft.com/office/spreadsheetml/2010/11/main" uri="{4F2E5C28-24EA-4eb8-9CBF-B6C8F9C3D259}">
          <x15:cachedUniqueNames>
            <x15:cachedUniqueName index="0" name="[products].[Product_Category].&amp;[Art &amp; Crafts]"/>
            <x15:cachedUniqueName index="1" name="[products].[Product_Category].&amp;[Electronics]"/>
            <x15:cachedUniqueName index="2" name="[products].[Product_Category].&amp;[Games]"/>
            <x15:cachedUniqueName index="3" name="[products].[Product_Category].&amp;[Sports &amp; Outdoors]"/>
            <x15:cachedUniqueName index="4" name="[products].[Product_Category].&amp;[Toys]"/>
          </x15:cachedUniqueNames>
        </ext>
      </extLst>
    </cacheField>
    <cacheField name="[dDate].[Quarter].[Quarter]" caption="Quarter" numFmtId="0" hierarchy="4"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dDate].[Quarter].&amp;[1]"/>
            <x15:cachedUniqueName index="1" name="[dDate].[Quarter].&amp;[2]"/>
            <x15:cachedUniqueName index="2" name="[dDate].[Quarter].&amp;[3]"/>
            <x15:cachedUniqueName index="3" name="[dDate].[Quarter].&amp;[4]"/>
          </x15:cachedUniqueNames>
        </ext>
      </extLst>
    </cacheField>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2" memberValueDatatype="20" unbalanced="0">
      <fieldsUsage count="2">
        <fieldUsage x="-1"/>
        <fieldUsage x="0"/>
      </fieldsUsage>
    </cacheHierarchy>
    <cacheHierarchy uniqueName="[dDate].[Quarter]" caption="Quarter" attribute="1" time="1" defaultMemberUniqueName="[dDate].[Quarter].[All]" allUniqueName="[dDate].[Quarter].[All]" dimensionUniqueName="[dDate]" displayFolder="" count="2" memberValueDatatype="20" unbalanced="0">
      <fieldsUsage count="2">
        <fieldUsage x="-1"/>
        <fieldUsage x="3"/>
      </fieldsUsage>
    </cacheHierarchy>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2"/>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1"/>
      </fieldsUsage>
    </cacheHierarchy>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30787037" backgroundQuery="1" createdVersion="8" refreshedVersion="8" minRefreshableVersion="3" recordCount="0" supportSubquery="1" supportAdvancedDrill="1" xr:uid="{2D62F762-F7D4-42A2-B3FC-243E5B3BC161}">
  <cacheSource type="external" connectionId="7"/>
  <cacheFields count="7">
    <cacheField name="[dDate].[Year].[Year]" caption="Year" numFmtId="0" hierarchy="3" level="1">
      <sharedItems containsSemiMixedTypes="0" containsString="0" containsNumber="1" containsInteger="1" minValue="2017" maxValue="2018" count="2">
        <n v="2017"/>
        <n v="2018"/>
      </sharedItems>
      <extLst>
        <ext xmlns:x15="http://schemas.microsoft.com/office/spreadsheetml/2010/11/main" uri="{4F2E5C28-24EA-4eb8-9CBF-B6C8F9C3D259}">
          <x15:cachedUniqueNames>
            <x15:cachedUniqueName index="0" name="[dDate].[Year].&amp;[2017]"/>
            <x15:cachedUniqueName index="1" name="[dDate].[Year].&amp;[2018]"/>
          </x15:cachedUniqueNames>
        </ext>
      </extLst>
    </cacheField>
    <cacheField name="[products].[Product_Category].[Product_Category]" caption="Product_Category" numFmtId="0" hierarchy="16" level="1">
      <sharedItems count="5">
        <s v="Art &amp; Crafts"/>
        <s v="Electronics"/>
        <s v="Games"/>
        <s v="Sports &amp; Outdoors"/>
        <s v="Toys"/>
      </sharedItems>
      <extLst>
        <ext xmlns:x15="http://schemas.microsoft.com/office/spreadsheetml/2010/11/main" uri="{4F2E5C28-24EA-4eb8-9CBF-B6C8F9C3D259}">
          <x15:cachedUniqueNames>
            <x15:cachedUniqueName index="0" name="[products].[Product_Category].&amp;[Art &amp; Crafts]"/>
            <x15:cachedUniqueName index="1" name="[products].[Product_Category].&amp;[Electronics]"/>
            <x15:cachedUniqueName index="2" name="[products].[Product_Category].&amp;[Games]"/>
            <x15:cachedUniqueName index="3" name="[products].[Product_Category].&amp;[Sports &amp; Outdoors]"/>
            <x15:cachedUniqueName index="4" name="[products].[Product_Category].&amp;[Toys]"/>
          </x15:cachedUniqueNames>
        </ext>
      </extLst>
    </cacheField>
    <cacheField name="[Measures].[Gross Profit]" caption="Gross Profit" numFmtId="0" hierarchy="42" level="32767"/>
    <cacheField name="[dDate].[Month].[Month]" caption="Month" numFmtId="0" hierarchy="2" level="1">
      <sharedItems count="12">
        <s v="January"/>
        <s v="February"/>
        <s v="March"/>
        <s v="April"/>
        <s v="May"/>
        <s v="June"/>
        <s v="July"/>
        <s v="August"/>
        <s v="September"/>
        <s v="October"/>
        <s v="November"/>
        <s v="December"/>
      </sharedItems>
      <extLst>
        <ext xmlns:x15="http://schemas.microsoft.com/office/spreadsheetml/2010/11/main" uri="{4F2E5C28-24EA-4eb8-9CBF-B6C8F9C3D259}">
          <x15:cachedUniqueNames>
            <x15:cachedUniqueName index="0" name="[dDate].[Month].&amp;[January]"/>
            <x15:cachedUniqueName index="1" name="[dDate].[Month].&amp;[February]"/>
            <x15:cachedUniqueName index="2" name="[dDate].[Month].&amp;[March]"/>
            <x15:cachedUniqueName index="3" name="[dDate].[Month].&amp;[April]"/>
            <x15:cachedUniqueName index="4" name="[dDate].[Month].&amp;[May]"/>
            <x15:cachedUniqueName index="5" name="[dDate].[Month].&amp;[June]"/>
            <x15:cachedUniqueName index="6" name="[dDate].[Month].&amp;[July]"/>
            <x15:cachedUniqueName index="7" name="[dDate].[Month].&amp;[August]"/>
            <x15:cachedUniqueName index="8" name="[dDate].[Month].&amp;[September]"/>
            <x15:cachedUniqueName index="9" name="[dDate].[Month].&amp;[October]"/>
            <x15:cachedUniqueName index="10" name="[dDate].[Month].&amp;[November]"/>
            <x15:cachedUniqueName index="11" name="[dDate].[Month].&amp;[December]"/>
          </x15:cachedUniqueNames>
        </ext>
      </extLst>
    </cacheField>
    <cacheField name="[stores].[Store_City].[Store_City]" caption="Store_City" numFmtId="0" hierarchy="18" level="1">
      <sharedItems containsSemiMixedTypes="0" containsNonDate="0" containsString="0"/>
    </cacheField>
    <cacheField name="[stores].[Store_Location].[Store_Location]" caption="Store_Location" numFmtId="0" hierarchy="19" level="1">
      <sharedItems containsSemiMixedTypes="0" containsNonDate="0" containsString="0"/>
    </cacheField>
    <cacheField name="[stores].[Store_Name].[Store_Name]" caption="Store_Name" numFmtId="0" hierarchy="17" level="1">
      <sharedItems containsSemiMixedTypes="0" containsNonDate="0" containsString="0"/>
    </cacheField>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2" memberValueDatatype="130" unbalanced="0">
      <fieldsUsage count="2">
        <fieldUsage x="-1"/>
        <fieldUsage x="3"/>
      </fieldsUsage>
    </cacheHierarchy>
    <cacheHierarchy uniqueName="[dDate].[Year]" caption="Year" attribute="1" time="1" defaultMemberUniqueName="[dDate].[Year].[All]" allUniqueName="[dDate].[Year].[All]" dimensionUniqueName="[dDate]" displayFolder="" count="2" memberValueDatatype="20" unbalanced="0">
      <fieldsUsage count="2">
        <fieldUsage x="-1"/>
        <fieldUsage x="0"/>
      </fieldsUsage>
    </cacheHierarchy>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1"/>
      </fieldsUsage>
    </cacheHierarchy>
    <cacheHierarchy uniqueName="[stores].[Store_Name]" caption="Store_Name" attribute="1" defaultMemberUniqueName="[stores].[Store_Name].[All]" allUniqueName="[stores].[Store_Name].[All]" dimensionUniqueName="[stores]" displayFolder="" count="2" memberValueDatatype="130" unbalanced="0">
      <fieldsUsage count="2">
        <fieldUsage x="-1"/>
        <fieldUsage x="6"/>
      </fieldsUsage>
    </cacheHierarchy>
    <cacheHierarchy uniqueName="[stores].[Store_City]" caption="Store_City" attribute="1" defaultMemberUniqueName="[stores].[Store_City].[All]" allUniqueName="[stores].[Store_City].[All]" dimensionUniqueName="[stores]" displayFolder="" count="2" memberValueDatatype="130" unbalanced="0">
      <fieldsUsage count="2">
        <fieldUsage x="-1"/>
        <fieldUsage x="4"/>
      </fieldsUsage>
    </cacheHierarchy>
    <cacheHierarchy uniqueName="[stores].[Store_Location]" caption="Store_Location" attribute="1" defaultMemberUniqueName="[stores].[Store_Location].[All]" allUniqueName="[stores].[Store_Location].[All]" dimensionUniqueName="[stores]" displayFolder="" count="2" memberValueDatatype="130" unbalanced="0">
      <fieldsUsage count="2">
        <fieldUsage x="-1"/>
        <fieldUsage x="5"/>
      </fieldsUsage>
    </cacheHierarchy>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2"/>
      </fieldsUsage>
    </cacheHierarchy>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32291669" backgroundQuery="1" createdVersion="8" refreshedVersion="8" minRefreshableVersion="3" recordCount="0" supportSubquery="1" supportAdvancedDrill="1" xr:uid="{8EECF9BC-419D-446D-A83D-4ECD13BF05A8}">
  <cacheSource type="external" connectionId="7"/>
  <cacheFields count="10">
    <cacheField name="[products].[Product_Name].[Product_Name]" caption="Product_Name" numFmtId="0" hierarchy="15" level="1">
      <sharedItems count="35">
        <s v="Barrel O' Slime"/>
        <s v="Etch A Sketch"/>
        <s v="Kids Makeup Kit"/>
        <s v="Magic Sand"/>
        <s v="PlayDoh Can"/>
        <s v="PlayDoh Playset"/>
        <s v="PlayDoh Toolkit"/>
        <s v="Playfoam"/>
        <s v="Colorbuds"/>
        <s v="Gamer Headphones"/>
        <s v="Toy Robot"/>
        <s v="Chutes &amp; Ladders"/>
        <s v="Classic Dominoes"/>
        <s v="Deck Of Cards"/>
        <s v="Glass Marbles"/>
        <s v="Jenga"/>
        <s v="Monopoly"/>
        <s v="Rubik's Cube"/>
        <s v="Uno Card Game"/>
        <s v="Dart Gun"/>
        <s v="Foam Disk Launcher"/>
        <s v="Mini Basketball Hoop"/>
        <s v="Mini Ping Pong Set"/>
        <s v="Nerf Gun"/>
        <s v="Splash Balls"/>
        <s v="Supersoaker Water Gun"/>
        <s v="Action Figure"/>
        <s v="Animal Figures"/>
        <s v="Dino Egg"/>
        <s v="Dinosaur Figures"/>
        <s v="Hot Wheels 5-Pack"/>
        <s v="Lego Bricks"/>
        <s v="Mr. Potatohead"/>
        <s v="Plush Pony"/>
        <s v="Teddy Bear"/>
      </sharedItems>
      <extLst>
        <ext xmlns:x15="http://schemas.microsoft.com/office/spreadsheetml/2010/11/main" uri="{4F2E5C28-24EA-4eb8-9CBF-B6C8F9C3D259}">
          <x15:cachedUniqueNames>
            <x15:cachedUniqueName index="0" name="[products].[Product_Name].&amp;[Barrel O' Slime]"/>
            <x15:cachedUniqueName index="1" name="[products].[Product_Name].&amp;[Etch A Sketch]"/>
            <x15:cachedUniqueName index="2" name="[products].[Product_Name].&amp;[Kids Makeup Kit]"/>
            <x15:cachedUniqueName index="3" name="[products].[Product_Name].&amp;[Magic Sand]"/>
            <x15:cachedUniqueName index="4" name="[products].[Product_Name].&amp;[PlayDoh Can]"/>
            <x15:cachedUniqueName index="5" name="[products].[Product_Name].&amp;[PlayDoh Playset]"/>
            <x15:cachedUniqueName index="6" name="[products].[Product_Name].&amp;[PlayDoh Toolkit]"/>
            <x15:cachedUniqueName index="7" name="[products].[Product_Name].&amp;[Playfoam]"/>
            <x15:cachedUniqueName index="8" name="[products].[Product_Name].&amp;[Colorbuds]"/>
            <x15:cachedUniqueName index="9" name="[products].[Product_Name].&amp;[Gamer Headphones]"/>
            <x15:cachedUniqueName index="10" name="[products].[Product_Name].&amp;[Toy Robot]"/>
            <x15:cachedUniqueName index="11" name="[products].[Product_Name].&amp;[Chutes &amp; Ladders]"/>
            <x15:cachedUniqueName index="12" name="[products].[Product_Name].&amp;[Classic Dominoes]"/>
            <x15:cachedUniqueName index="13" name="[products].[Product_Name].&amp;[Deck Of Cards]"/>
            <x15:cachedUniqueName index="14" name="[products].[Product_Name].&amp;[Glass Marbles]"/>
            <x15:cachedUniqueName index="15" name="[products].[Product_Name].&amp;[Jenga]"/>
            <x15:cachedUniqueName index="16" name="[products].[Product_Name].&amp;[Monopoly]"/>
            <x15:cachedUniqueName index="17" name="[products].[Product_Name].&amp;[Rubik's Cube]"/>
            <x15:cachedUniqueName index="18" name="[products].[Product_Name].&amp;[Uno Card Game]"/>
            <x15:cachedUniqueName index="19" name="[products].[Product_Name].&amp;[Dart Gun]"/>
            <x15:cachedUniqueName index="20" name="[products].[Product_Name].&amp;[Foam Disk Launcher]"/>
            <x15:cachedUniqueName index="21" name="[products].[Product_Name].&amp;[Mini Basketball Hoop]"/>
            <x15:cachedUniqueName index="22" name="[products].[Product_Name].&amp;[Mini Ping Pong Set]"/>
            <x15:cachedUniqueName index="23" name="[products].[Product_Name].&amp;[Nerf Gun]"/>
            <x15:cachedUniqueName index="24" name="[products].[Product_Name].&amp;[Splash Balls]"/>
            <x15:cachedUniqueName index="25" name="[products].[Product_Name].&amp;[Supersoaker Water Gun]"/>
            <x15:cachedUniqueName index="26" name="[products].[Product_Name].&amp;[Action Figure]"/>
            <x15:cachedUniqueName index="27" name="[products].[Product_Name].&amp;[Animal Figures]"/>
            <x15:cachedUniqueName index="28" name="[products].[Product_Name].&amp;[Dino Egg]"/>
            <x15:cachedUniqueName index="29" name="[products].[Product_Name].&amp;[Dinosaur Figures]"/>
            <x15:cachedUniqueName index="30" name="[products].[Product_Name].&amp;[Hot Wheels 5-Pack]"/>
            <x15:cachedUniqueName index="31" name="[products].[Product_Name].&amp;[Lego Bricks]"/>
            <x15:cachedUniqueName index="32" name="[products].[Product_Name].&amp;[Mr. Potatohead]"/>
            <x15:cachedUniqueName index="33" name="[products].[Product_Name].&amp;[Plush Pony]"/>
            <x15:cachedUniqueName index="34" name="[products].[Product_Name].&amp;[Teddy Bear]"/>
          </x15:cachedUniqueNames>
        </ext>
      </extLst>
    </cacheField>
    <cacheField name="[Measures].[Total Units]" caption="Total Units" numFmtId="0" hierarchy="36" level="32767"/>
    <cacheField name="[Measures].[Total Revenue]" caption="Total Revenue" numFmtId="0" hierarchy="35" level="32767"/>
    <cacheField name="[Measures].[Gross Profit]" caption="Gross Profit" numFmtId="0" hierarchy="42" level="32767"/>
    <cacheField name="[Measures].[% Profit Margin]" caption="% Profit Margin" numFmtId="0" hierarchy="43" level="32767"/>
    <cacheField name="[products].[Product_Category].[Product_Category]" caption="Product_Category" numFmtId="0" hierarchy="16" level="1">
      <sharedItems count="5">
        <s v="Art &amp; Crafts"/>
        <s v="Electronics"/>
        <s v="Games"/>
        <s v="Sports &amp; Outdoors"/>
        <s v="Toys"/>
      </sharedItems>
      <extLst>
        <ext xmlns:x15="http://schemas.microsoft.com/office/spreadsheetml/2010/11/main" uri="{4F2E5C28-24EA-4eb8-9CBF-B6C8F9C3D259}">
          <x15:cachedUniqueNames>
            <x15:cachedUniqueName index="0" name="[products].[Product_Category].&amp;[Art &amp; Crafts]"/>
            <x15:cachedUniqueName index="1" name="[products].[Product_Category].&amp;[Electronics]"/>
            <x15:cachedUniqueName index="2" name="[products].[Product_Category].&amp;[Games]"/>
            <x15:cachedUniqueName index="3" name="[products].[Product_Category].&amp;[Sports &amp; Outdoors]"/>
            <x15:cachedUniqueName index="4" name="[products].[Product_Category].&amp;[Toys]"/>
          </x15:cachedUniqueNames>
        </ext>
      </extLst>
    </cacheField>
    <cacheField name="[dDate].[Year].[Year]" caption="Year" numFmtId="0" hierarchy="3" level="1">
      <sharedItems containsSemiMixedTypes="0" containsNonDate="0" containsString="0"/>
    </cacheField>
    <cacheField name="[stores].[Store_City].[Store_City]" caption="Store_City" numFmtId="0" hierarchy="18" level="1">
      <sharedItems containsSemiMixedTypes="0" containsNonDate="0" containsString="0"/>
    </cacheField>
    <cacheField name="[stores].[Store_Location].[Store_Location]" caption="Store_Location" numFmtId="0" hierarchy="19" level="1">
      <sharedItems containsSemiMixedTypes="0" containsNonDate="0" containsString="0"/>
    </cacheField>
    <cacheField name="[stores].[Store_Name].[Store_Name]" caption="Store_Name" numFmtId="0" hierarchy="17" level="1">
      <sharedItems containsSemiMixedTypes="0" containsNonDate="0" containsString="0"/>
    </cacheField>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2" memberValueDatatype="20" unbalanced="0">
      <fieldsUsage count="2">
        <fieldUsage x="-1"/>
        <fieldUsage x="6"/>
      </fieldsUsage>
    </cacheHierarchy>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5"/>
      </fieldsUsage>
    </cacheHierarchy>
    <cacheHierarchy uniqueName="[stores].[Store_Name]" caption="Store_Name" attribute="1" defaultMemberUniqueName="[stores].[Store_Name].[All]" allUniqueName="[stores].[Store_Name].[All]" dimensionUniqueName="[stores]" displayFolder="" count="2" memberValueDatatype="130" unbalanced="0">
      <fieldsUsage count="2">
        <fieldUsage x="-1"/>
        <fieldUsage x="9"/>
      </fieldsUsage>
    </cacheHierarchy>
    <cacheHierarchy uniqueName="[stores].[Store_City]" caption="Store_City" attribute="1" defaultMemberUniqueName="[stores].[Store_City].[All]" allUniqueName="[stores].[Store_City].[All]" dimensionUniqueName="[stores]" displayFolder="" count="2" memberValueDatatype="130" unbalanced="0">
      <fieldsUsage count="2">
        <fieldUsage x="-1"/>
        <fieldUsage x="7"/>
      </fieldsUsage>
    </cacheHierarchy>
    <cacheHierarchy uniqueName="[stores].[Store_Location]" caption="Store_Location" attribute="1" defaultMemberUniqueName="[stores].[Store_Location].[All]" allUniqueName="[stores].[Store_Location].[All]" dimensionUniqueName="[stores]" displayFolder="" count="2" memberValueDatatype="130" unbalanced="0">
      <fieldsUsage count="2">
        <fieldUsage x="-1"/>
        <fieldUsage x="8"/>
      </fieldsUsage>
    </cacheHierarchy>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oneField="1">
      <fieldsUsage count="1">
        <fieldUsage x="2"/>
      </fieldsUsage>
    </cacheHierarchy>
    <cacheHierarchy uniqueName="[Measures].[Total Units]" caption="Total Units" measure="1" displayFolder="" measureGroup="sales" count="0" oneField="1">
      <fieldsUsage count="1">
        <fieldUsage x="1"/>
      </fieldsUsage>
    </cacheHierarchy>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3"/>
      </fieldsUsage>
    </cacheHierarchy>
    <cacheHierarchy uniqueName="[Measures].[% Profit Margin]" caption="% Profit Margin" measure="1" displayFolder="" measureGroup="sales" count="0" oneField="1">
      <fieldsUsage count="1">
        <fieldUsage x="4"/>
      </fieldsUsage>
    </cacheHierarchy>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33564816" backgroundQuery="1" createdVersion="8" refreshedVersion="8" minRefreshableVersion="3" recordCount="0" supportSubquery="1" supportAdvancedDrill="1" xr:uid="{D4C565C3-9B04-4D8A-A49C-3225C9BF329E}">
  <cacheSource type="external" connectionId="7"/>
  <cacheFields count="8">
    <cacheField name="[products].[Product_Category].[Product_Category]" caption="Product_Category" numFmtId="0" hierarchy="16" level="1">
      <sharedItems count="5">
        <s v="Art &amp; Crafts"/>
        <s v="Electronics"/>
        <s v="Games"/>
        <s v="Sports &amp; Outdoors"/>
        <s v="Toys"/>
      </sharedItems>
      <extLst>
        <ext xmlns:x15="http://schemas.microsoft.com/office/spreadsheetml/2010/11/main" uri="{4F2E5C28-24EA-4eb8-9CBF-B6C8F9C3D259}">
          <x15:cachedUniqueNames>
            <x15:cachedUniqueName index="0" name="[products].[Product_Category].&amp;[Art &amp; Crafts]"/>
            <x15:cachedUniqueName index="1" name="[products].[Product_Category].&amp;[Electronics]"/>
            <x15:cachedUniqueName index="2" name="[products].[Product_Category].&amp;[Games]"/>
            <x15:cachedUniqueName index="3" name="[products].[Product_Category].&amp;[Sports &amp; Outdoors]"/>
            <x15:cachedUniqueName index="4" name="[products].[Product_Category].&amp;[Toys]"/>
          </x15:cachedUniqueNames>
        </ext>
      </extLst>
    </cacheField>
    <cacheField name="[Measures].[Total Revenue]" caption="Total Revenue" numFmtId="0" hierarchy="35" level="32767"/>
    <cacheField name="[Measures].[% Profit Margin]" caption="% Profit Margin" numFmtId="0" hierarchy="43" level="32767"/>
    <cacheField name="[Measures].[Gross Profit]" caption="Gross Profit" numFmtId="0" hierarchy="42" level="32767"/>
    <cacheField name="[dDate].[Year].[Year]" caption="Year" numFmtId="0" hierarchy="3" level="1">
      <sharedItems containsSemiMixedTypes="0" containsNonDate="0" containsString="0"/>
    </cacheField>
    <cacheField name="[stores].[Store_City].[Store_City]" caption="Store_City" numFmtId="0" hierarchy="18" level="1">
      <sharedItems containsSemiMixedTypes="0" containsNonDate="0" containsString="0"/>
    </cacheField>
    <cacheField name="[stores].[Store_Location].[Store_Location]" caption="Store_Location" numFmtId="0" hierarchy="19" level="1">
      <sharedItems containsSemiMixedTypes="0" containsNonDate="0" containsString="0"/>
    </cacheField>
    <cacheField name="[stores].[Store_Name].[Store_Name]" caption="Store_Name" numFmtId="0" hierarchy="17" level="1">
      <sharedItems containsSemiMixedTypes="0" containsNonDate="0" containsString="0"/>
    </cacheField>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2" memberValueDatatype="20" unbalanced="0">
      <fieldsUsage count="2">
        <fieldUsage x="-1"/>
        <fieldUsage x="4"/>
      </fieldsUsage>
    </cacheHierarchy>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0"/>
      </fieldsUsage>
    </cacheHierarchy>
    <cacheHierarchy uniqueName="[stores].[Store_Name]" caption="Store_Name" attribute="1" defaultMemberUniqueName="[stores].[Store_Name].[All]" allUniqueName="[stores].[Store_Name].[All]" dimensionUniqueName="[stores]" displayFolder="" count="2" memberValueDatatype="130" unbalanced="0">
      <fieldsUsage count="2">
        <fieldUsage x="-1"/>
        <fieldUsage x="7"/>
      </fieldsUsage>
    </cacheHierarchy>
    <cacheHierarchy uniqueName="[stores].[Store_City]" caption="Store_City" attribute="1" defaultMemberUniqueName="[stores].[Store_City].[All]" allUniqueName="[stores].[Store_City].[All]" dimensionUniqueName="[stores]" displayFolder="" count="2" memberValueDatatype="130" unbalanced="0">
      <fieldsUsage count="2">
        <fieldUsage x="-1"/>
        <fieldUsage x="5"/>
      </fieldsUsage>
    </cacheHierarchy>
    <cacheHierarchy uniqueName="[stores].[Store_Location]" caption="Store_Location" attribute="1" defaultMemberUniqueName="[stores].[Store_Location].[All]" allUniqueName="[stores].[Store_Location].[All]" dimensionUniqueName="[stores]" displayFolder="" count="2" memberValueDatatype="130" unbalanced="0">
      <fieldsUsage count="2">
        <fieldUsage x="-1"/>
        <fieldUsage x="6"/>
      </fieldsUsage>
    </cacheHierarchy>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oneField="1">
      <fieldsUsage count="1">
        <fieldUsage x="1"/>
      </fieldsUsage>
    </cacheHierarchy>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3"/>
      </fieldsUsage>
    </cacheHierarchy>
    <cacheHierarchy uniqueName="[Measures].[% Profit Margin]" caption="% Profit Margin" measure="1" displayFolder="" measureGroup="sales" count="0" oneField="1">
      <fieldsUsage count="1">
        <fieldUsage x="2"/>
      </fieldsUsage>
    </cacheHierarchy>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35995371" backgroundQuery="1" createdVersion="8" refreshedVersion="8" minRefreshableVersion="3" recordCount="0" supportSubquery="1" supportAdvancedDrill="1" xr:uid="{3DF9F4B3-DA6C-4B4A-948D-B318122902C7}">
  <cacheSource type="external" connectionId="7"/>
  <cacheFields count="8">
    <cacheField name="[dDate].[Year].[Year]" caption="Year" numFmtId="0" hierarchy="3" level="1">
      <sharedItems containsSemiMixedTypes="0" containsString="0" containsNumber="1" containsInteger="1" minValue="2017" maxValue="2018" count="2">
        <n v="2017"/>
        <n v="2018"/>
      </sharedItems>
      <extLst>
        <ext xmlns:x15="http://schemas.microsoft.com/office/spreadsheetml/2010/11/main" uri="{4F2E5C28-24EA-4eb8-9CBF-B6C8F9C3D259}">
          <x15:cachedUniqueNames>
            <x15:cachedUniqueName index="0" name="[dDate].[Year].&amp;[2017]"/>
            <x15:cachedUniqueName index="1" name="[dDate].[Year].&amp;[2018]"/>
          </x15:cachedUniqueNames>
        </ext>
      </extLst>
    </cacheField>
    <cacheField name="[dDate].[Month].[Month]" caption="Month" numFmtId="0" hierarchy="2" level="1">
      <sharedItems count="12">
        <s v="January"/>
        <s v="February"/>
        <s v="March"/>
        <s v="April"/>
        <s v="May"/>
        <s v="June"/>
        <s v="July"/>
        <s v="August"/>
        <s v="September"/>
        <s v="October"/>
        <s v="November"/>
        <s v="December"/>
      </sharedItems>
      <extLst>
        <ext xmlns:x15="http://schemas.microsoft.com/office/spreadsheetml/2010/11/main" uri="{4F2E5C28-24EA-4eb8-9CBF-B6C8F9C3D259}">
          <x15:cachedUniqueNames>
            <x15:cachedUniqueName index="0" name="[dDate].[Month].&amp;[January]"/>
            <x15:cachedUniqueName index="1" name="[dDate].[Month].&amp;[February]"/>
            <x15:cachedUniqueName index="2" name="[dDate].[Month].&amp;[March]"/>
            <x15:cachedUniqueName index="3" name="[dDate].[Month].&amp;[April]"/>
            <x15:cachedUniqueName index="4" name="[dDate].[Month].&amp;[May]"/>
            <x15:cachedUniqueName index="5" name="[dDate].[Month].&amp;[June]"/>
            <x15:cachedUniqueName index="6" name="[dDate].[Month].&amp;[July]"/>
            <x15:cachedUniqueName index="7" name="[dDate].[Month].&amp;[August]"/>
            <x15:cachedUniqueName index="8" name="[dDate].[Month].&amp;[September]"/>
            <x15:cachedUniqueName index="9" name="[dDate].[Month].&amp;[October]"/>
            <x15:cachedUniqueName index="10" name="[dDate].[Month].&amp;[November]"/>
            <x15:cachedUniqueName index="11" name="[dDate].[Month].&amp;[December]"/>
          </x15:cachedUniqueNames>
        </ext>
      </extLst>
    </cacheField>
    <cacheField name="[products].[Product_Category].[Product_Category]" caption="Product_Category" numFmtId="0" hierarchy="16" level="1">
      <sharedItems containsSemiMixedTypes="0" containsNonDate="0" containsString="0"/>
    </cacheField>
    <cacheField name="[Measures].[Gross Profit]" caption="Gross Profit" numFmtId="0" hierarchy="42" level="32767"/>
    <cacheField name="[products].[Product_Name].[Product_Name]" caption="Product_Name" numFmtId="0" hierarchy="15" level="1">
      <sharedItems containsSemiMixedTypes="0" containsNonDate="0" containsString="0"/>
    </cacheField>
    <cacheField name="[stores].[Store_City].[Store_City]" caption="Store_City" numFmtId="0" hierarchy="18" level="1">
      <sharedItems containsSemiMixedTypes="0" containsNonDate="0" containsString="0"/>
    </cacheField>
    <cacheField name="[stores].[Store_Location].[Store_Location]" caption="Store_Location" numFmtId="0" hierarchy="19" level="1">
      <sharedItems containsSemiMixedTypes="0" containsNonDate="0" containsString="0"/>
    </cacheField>
    <cacheField name="[stores].[Store_Name].[Store_Name]" caption="Store_Name" numFmtId="0" hierarchy="17" level="1">
      <sharedItems containsSemiMixedTypes="0" containsNonDate="0" containsString="0"/>
    </cacheField>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2" memberValueDatatype="130" unbalanced="0">
      <fieldsUsage count="2">
        <fieldUsage x="-1"/>
        <fieldUsage x="1"/>
      </fieldsUsage>
    </cacheHierarchy>
    <cacheHierarchy uniqueName="[dDate].[Year]" caption="Year" attribute="1" time="1" defaultMemberUniqueName="[dDate].[Year].[All]" allUniqueName="[dDate].[Year].[All]" dimensionUniqueName="[dDate]" displayFolder="" count="2" memberValueDatatype="20" unbalanced="0">
      <fieldsUsage count="2">
        <fieldUsage x="-1"/>
        <fieldUsage x="0"/>
      </fieldsUsage>
    </cacheHierarchy>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4"/>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2"/>
      </fieldsUsage>
    </cacheHierarchy>
    <cacheHierarchy uniqueName="[stores].[Store_Name]" caption="Store_Name" attribute="1" defaultMemberUniqueName="[stores].[Store_Name].[All]" allUniqueName="[stores].[Store_Name].[All]" dimensionUniqueName="[stores]" displayFolder="" count="2" memberValueDatatype="130" unbalanced="0">
      <fieldsUsage count="2">
        <fieldUsage x="-1"/>
        <fieldUsage x="7"/>
      </fieldsUsage>
    </cacheHierarchy>
    <cacheHierarchy uniqueName="[stores].[Store_City]" caption="Store_City" attribute="1" defaultMemberUniqueName="[stores].[Store_City].[All]" allUniqueName="[stores].[Store_City].[All]" dimensionUniqueName="[stores]" displayFolder="" count="2" memberValueDatatype="130" unbalanced="0">
      <fieldsUsage count="2">
        <fieldUsage x="-1"/>
        <fieldUsage x="5"/>
      </fieldsUsage>
    </cacheHierarchy>
    <cacheHierarchy uniqueName="[stores].[Store_Location]" caption="Store_Location" attribute="1" defaultMemberUniqueName="[stores].[Store_Location].[All]" allUniqueName="[stores].[Store_Location].[All]" dimensionUniqueName="[stores]" displayFolder="" count="2" memberValueDatatype="130" unbalanced="0">
      <fieldsUsage count="2">
        <fieldUsage x="-1"/>
        <fieldUsage x="6"/>
      </fieldsUsage>
    </cacheHierarchy>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3"/>
      </fieldsUsage>
    </cacheHierarchy>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38657404" backgroundQuery="1" createdVersion="8" refreshedVersion="8" minRefreshableVersion="3" recordCount="0" supportSubquery="1" supportAdvancedDrill="1" xr:uid="{DA1B9D00-7FD9-40CF-A576-1E988C69DBBB}">
  <cacheSource type="external" connectionId="7"/>
  <cacheFields count="6">
    <cacheField name="[dDate].[Year].[Year]" caption="Year" numFmtId="0" hierarchy="3" level="1">
      <sharedItems containsSemiMixedTypes="0" containsString="0" containsNumber="1" containsInteger="1" minValue="2017" maxValue="2018" count="2">
        <n v="2017"/>
        <n v="2018"/>
      </sharedItems>
      <extLst>
        <ext xmlns:x15="http://schemas.microsoft.com/office/spreadsheetml/2010/11/main" uri="{4F2E5C28-24EA-4eb8-9CBF-B6C8F9C3D259}">
          <x15:cachedUniqueNames>
            <x15:cachedUniqueName index="0" name="[dDate].[Year].&amp;[2017]"/>
            <x15:cachedUniqueName index="1" name="[dDate].[Year].&amp;[2018]"/>
          </x15:cachedUniqueNames>
        </ext>
      </extLst>
    </cacheField>
    <cacheField name="[products].[Product_Category].[Product_Category]" caption="Product_Category" numFmtId="0" hierarchy="16" level="1">
      <sharedItems count="5">
        <s v="Art &amp; Crafts"/>
        <s v="Electronics"/>
        <s v="Games" u="1"/>
        <s v="Sports &amp; Outdoors" u="1"/>
        <s v="Toys" u="1"/>
      </sharedItems>
      <extLst>
        <ext xmlns:x15="http://schemas.microsoft.com/office/spreadsheetml/2010/11/main" uri="{4F2E5C28-24EA-4eb8-9CBF-B6C8F9C3D259}">
          <x15:cachedUniqueNames>
            <x15:cachedUniqueName index="0" name="[products].[Product_Category].&amp;[Art &amp; Crafts]"/>
            <x15:cachedUniqueName index="1" name="[products].[Product_Category].&amp;[Electronics]"/>
            <x15:cachedUniqueName index="2" name="[products].[Product_Category].&amp;[Games]"/>
            <x15:cachedUniqueName index="3" name="[products].[Product_Category].&amp;[Sports &amp; Outdoors]"/>
            <x15:cachedUniqueName index="4" name="[products].[Product_Category].&amp;[Toys]"/>
          </x15:cachedUniqueNames>
        </ext>
      </extLst>
    </cacheField>
    <cacheField name="[Measures].[Gross Profit]" caption="Gross Profit" numFmtId="0" hierarchy="42" level="32767"/>
    <cacheField name="[products].[Product_Name].[Product_Name]" caption="Product_Name" numFmtId="0" hierarchy="15" level="1">
      <sharedItems count="11">
        <s v="Barrel O' Slime"/>
        <s v="Etch A Sketch"/>
        <s v="Kids Makeup Kit"/>
        <s v="Magic Sand"/>
        <s v="PlayDoh Can"/>
        <s v="PlayDoh Playset"/>
        <s v="PlayDoh Toolkit"/>
        <s v="Playfoam"/>
        <s v="Colorbuds"/>
        <s v="Gamer Headphones"/>
        <s v="Toy Robot"/>
      </sharedItems>
      <extLst>
        <ext xmlns:x15="http://schemas.microsoft.com/office/spreadsheetml/2010/11/main" uri="{4F2E5C28-24EA-4eb8-9CBF-B6C8F9C3D259}">
          <x15:cachedUniqueNames>
            <x15:cachedUniqueName index="0" name="[products].[Product_Name].&amp;[Barrel O' Slime]"/>
            <x15:cachedUniqueName index="1" name="[products].[Product_Name].&amp;[Etch A Sketch]"/>
            <x15:cachedUniqueName index="2" name="[products].[Product_Name].&amp;[Kids Makeup Kit]"/>
            <x15:cachedUniqueName index="3" name="[products].[Product_Name].&amp;[Magic Sand]"/>
            <x15:cachedUniqueName index="4" name="[products].[Product_Name].&amp;[PlayDoh Can]"/>
            <x15:cachedUniqueName index="5" name="[products].[Product_Name].&amp;[PlayDoh Playset]"/>
            <x15:cachedUniqueName index="6" name="[products].[Product_Name].&amp;[PlayDoh Toolkit]"/>
            <x15:cachedUniqueName index="7" name="[products].[Product_Name].&amp;[Playfoam]"/>
            <x15:cachedUniqueName index="8" name="[products].[Product_Name].&amp;[Colorbuds]"/>
            <x15:cachedUniqueName index="9" name="[products].[Product_Name].&amp;[Gamer Headphones]"/>
            <x15:cachedUniqueName index="10" name="[products].[Product_Name].&amp;[Toy Robot]"/>
          </x15:cachedUniqueNames>
        </ext>
      </extLst>
    </cacheField>
    <cacheField name="[dDate].[Quarter].[Quarter]" caption="Quarter" numFmtId="0" hierarchy="4" level="1">
      <sharedItems containsSemiMixedTypes="0" containsNonDate="0" containsString="0"/>
    </cacheField>
    <cacheField name="[dDate].[Month].[Month]" caption="Month" numFmtId="0" hierarchy="2" level="1">
      <sharedItems containsNonDate="0" count="9">
        <s v="January"/>
        <s v="February"/>
        <s v="March"/>
        <s v="April"/>
        <s v="May"/>
        <s v="June"/>
        <s v="July"/>
        <s v="August"/>
        <s v="September"/>
      </sharedItems>
      <extLst>
        <ext xmlns:x15="http://schemas.microsoft.com/office/spreadsheetml/2010/11/main" uri="{4F2E5C28-24EA-4eb8-9CBF-B6C8F9C3D259}">
          <x15:cachedUniqueNames>
            <x15:cachedUniqueName index="0" name="[dDate].[Month].&amp;[January]"/>
            <x15:cachedUniqueName index="1" name="[dDate].[Month].&amp;[February]"/>
            <x15:cachedUniqueName index="2" name="[dDate].[Month].&amp;[March]"/>
            <x15:cachedUniqueName index="3" name="[dDate].[Month].&amp;[April]"/>
            <x15:cachedUniqueName index="4" name="[dDate].[Month].&amp;[May]"/>
            <x15:cachedUniqueName index="5" name="[dDate].[Month].&amp;[June]"/>
            <x15:cachedUniqueName index="6" name="[dDate].[Month].&amp;[July]"/>
            <x15:cachedUniqueName index="7" name="[dDate].[Month].&amp;[August]"/>
            <x15:cachedUniqueName index="8" name="[dDate].[Month].&amp;[September]"/>
          </x15:cachedUniqueNames>
        </ext>
      </extLst>
    </cacheField>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2" memberValueDatatype="130" unbalanced="0">
      <fieldsUsage count="2">
        <fieldUsage x="-1"/>
        <fieldUsage x="5"/>
      </fieldsUsage>
    </cacheHierarchy>
    <cacheHierarchy uniqueName="[dDate].[Year]" caption="Year" attribute="1" time="1" defaultMemberUniqueName="[dDate].[Year].[All]" allUniqueName="[dDate].[Year].[All]" dimensionUniqueName="[dDate]" displayFolder="" count="2" memberValueDatatype="20" unbalanced="0">
      <fieldsUsage count="2">
        <fieldUsage x="-1"/>
        <fieldUsage x="0"/>
      </fieldsUsage>
    </cacheHierarchy>
    <cacheHierarchy uniqueName="[dDate].[Quarter]" caption="Quarter" attribute="1" time="1" defaultMemberUniqueName="[dDate].[Quarter].[All]" allUniqueName="[dDate].[Quarter].[All]" dimensionUniqueName="[dDate]" displayFolder="" count="2" memberValueDatatype="20" unbalanced="0">
      <fieldsUsage count="2">
        <fieldUsage x="-1"/>
        <fieldUsage x="4"/>
      </fieldsUsage>
    </cacheHierarchy>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3"/>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1"/>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2"/>
      </fieldsUsage>
    </cacheHierarchy>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40856482" backgroundQuery="1" createdVersion="8" refreshedVersion="8" minRefreshableVersion="3" recordCount="0" supportSubquery="1" supportAdvancedDrill="1" xr:uid="{37440F89-5EF5-41E6-AED2-F7E726826DC4}">
  <cacheSource type="external" connectionId="7"/>
  <cacheFields count="5">
    <cacheField name="[dDate].[Year].[Year]" caption="Year" numFmtId="0" hierarchy="3" level="1">
      <sharedItems containsSemiMixedTypes="0" containsString="0" containsNumber="1" containsInteger="1" minValue="2018" maxValue="2018" count="1">
        <n v="2018"/>
      </sharedItems>
      <extLst>
        <ext xmlns:x15="http://schemas.microsoft.com/office/spreadsheetml/2010/11/main" uri="{4F2E5C28-24EA-4eb8-9CBF-B6C8F9C3D259}">
          <x15:cachedUniqueNames>
            <x15:cachedUniqueName index="0" name="[dDate].[Year].&amp;[2018]"/>
          </x15:cachedUniqueNames>
        </ext>
      </extLst>
    </cacheField>
    <cacheField name="[products].[Product_Category].[Product_Category]" caption="Product_Category" numFmtId="0" hierarchy="16" level="1">
      <sharedItems count="2">
        <s v="Art &amp; Crafts"/>
        <s v="Electronics"/>
      </sharedItems>
      <extLst>
        <ext xmlns:x15="http://schemas.microsoft.com/office/spreadsheetml/2010/11/main" uri="{4F2E5C28-24EA-4eb8-9CBF-B6C8F9C3D259}">
          <x15:cachedUniqueNames>
            <x15:cachedUniqueName index="0" name="[products].[Product_Category].&amp;[Art &amp; Crafts]"/>
            <x15:cachedUniqueName index="1" name="[products].[Product_Category].&amp;[Electronics]"/>
          </x15:cachedUniqueNames>
        </ext>
      </extLst>
    </cacheField>
    <cacheField name="[products].[Product_Name].[Product_Name]" caption="Product_Name" numFmtId="0" hierarchy="15" level="1">
      <sharedItems count="8">
        <s v="Barrel O' Slime"/>
        <s v="Kids Makeup Kit"/>
        <s v="PlayDoh Can"/>
        <s v="PlayDoh Playset"/>
        <s v="PlayDoh Toolkit"/>
        <s v="Colorbuds"/>
        <s v="Gamer Headphones"/>
        <s v="Toy Robot"/>
      </sharedItems>
      <extLst>
        <ext xmlns:x15="http://schemas.microsoft.com/office/spreadsheetml/2010/11/main" uri="{4F2E5C28-24EA-4eb8-9CBF-B6C8F9C3D259}">
          <x15:cachedUniqueNames>
            <x15:cachedUniqueName index="0" name="[products].[Product_Name].&amp;[Barrel O' Slime]"/>
            <x15:cachedUniqueName index="1" name="[products].[Product_Name].&amp;[Kids Makeup Kit]"/>
            <x15:cachedUniqueName index="2" name="[products].[Product_Name].&amp;[PlayDoh Can]"/>
            <x15:cachedUniqueName index="3" name="[products].[Product_Name].&amp;[PlayDoh Playset]"/>
            <x15:cachedUniqueName index="4" name="[products].[Product_Name].&amp;[PlayDoh Toolkit]"/>
            <x15:cachedUniqueName index="5" name="[products].[Product_Name].&amp;[Colorbuds]"/>
            <x15:cachedUniqueName index="6" name="[products].[Product_Name].&amp;[Gamer Headphones]"/>
            <x15:cachedUniqueName index="7" name="[products].[Product_Name].&amp;[Toy Robot]"/>
          </x15:cachedUniqueNames>
        </ext>
      </extLst>
    </cacheField>
    <cacheField name="[dDate].[Quarter].[Quarter]" caption="Quarter" numFmtId="0" hierarchy="4" level="1">
      <sharedItems containsSemiMixedTypes="0" containsNonDate="0" containsString="0"/>
    </cacheField>
    <cacheField name="[Measures].[YOY % Change Profit]" caption="YOY % Change Profit" numFmtId="0" hierarchy="69"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2" memberValueDatatype="20" unbalanced="0">
      <fieldsUsage count="2">
        <fieldUsage x="-1"/>
        <fieldUsage x="0"/>
      </fieldsUsage>
    </cacheHierarchy>
    <cacheHierarchy uniqueName="[dDate].[Quarter]" caption="Quarter" attribute="1" time="1" defaultMemberUniqueName="[dDate].[Quarter].[All]" allUniqueName="[dDate].[Quarter].[All]" dimensionUniqueName="[dDate]" displayFolder="" count="2" memberValueDatatype="20" unbalanced="0">
      <fieldsUsage count="2">
        <fieldUsage x="-1"/>
        <fieldUsage x="3"/>
      </fieldsUsage>
    </cacheHierarchy>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1"/>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oneField="1">
      <fieldsUsage count="1">
        <fieldUsage x="4"/>
      </fieldsUsage>
    </cacheHierarchy>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42129629" backgroundQuery="1" createdVersion="8" refreshedVersion="8" minRefreshableVersion="3" recordCount="0" supportSubquery="1" supportAdvancedDrill="1" xr:uid="{F15F36DF-AC37-4A0D-884D-50FF1C4A23AF}">
  <cacheSource type="external" connectionId="7"/>
  <cacheFields count="4">
    <cacheField name="[dDate].[Year].[Year]" caption="Year" numFmtId="0" hierarchy="3" level="1">
      <sharedItems containsSemiMixedTypes="0" containsString="0" containsNumber="1" containsInteger="1" minValue="2017" maxValue="2018" count="2">
        <n v="2017"/>
        <n v="2018"/>
      </sharedItems>
      <extLst>
        <ext xmlns:x15="http://schemas.microsoft.com/office/spreadsheetml/2010/11/main" uri="{4F2E5C28-24EA-4eb8-9CBF-B6C8F9C3D259}">
          <x15:cachedUniqueNames>
            <x15:cachedUniqueName index="0" name="[dDate].[Year].&amp;[2017]"/>
            <x15:cachedUniqueName index="1" name="[dDate].[Year].&amp;[2018]"/>
          </x15:cachedUniqueNames>
        </ext>
      </extLst>
    </cacheField>
    <cacheField name="[products].[Product_Category].[Product_Category]" caption="Product_Category" numFmtId="0" hierarchy="16" level="1">
      <sharedItems count="5">
        <s v="Art &amp; Crafts"/>
        <s v="Electronics"/>
        <s v="Games"/>
        <s v="Sports &amp; Outdoors"/>
        <s v="Toys"/>
      </sharedItems>
      <extLst>
        <ext xmlns:x15="http://schemas.microsoft.com/office/spreadsheetml/2010/11/main" uri="{4F2E5C28-24EA-4eb8-9CBF-B6C8F9C3D259}">
          <x15:cachedUniqueNames>
            <x15:cachedUniqueName index="0" name="[products].[Product_Category].&amp;[Art &amp; Crafts]"/>
            <x15:cachedUniqueName index="1" name="[products].[Product_Category].&amp;[Electronics]"/>
            <x15:cachedUniqueName index="2" name="[products].[Product_Category].&amp;[Games]"/>
            <x15:cachedUniqueName index="3" name="[products].[Product_Category].&amp;[Sports &amp; Outdoors]"/>
            <x15:cachedUniqueName index="4" name="[products].[Product_Category].&amp;[Toys]"/>
          </x15:cachedUniqueNames>
        </ext>
      </extLst>
    </cacheField>
    <cacheField name="[Measures].[Total Units]" caption="Total Units" numFmtId="0" hierarchy="36" level="32767"/>
    <cacheField name="[dDate].[Mon].[Mon]" caption="Mon" numFmtId="0" hierarchy="7" level="1">
      <sharedItems count="12">
        <s v="Jan"/>
        <s v="Feb"/>
        <s v="Mar"/>
        <s v="Apr"/>
        <s v="May"/>
        <s v="Jun"/>
        <s v="Jul"/>
        <s v="Aug"/>
        <s v="Sep"/>
        <s v="Oct"/>
        <s v="Nov"/>
        <s v="Dec"/>
      </sharedItems>
      <extLst>
        <ext xmlns:x15="http://schemas.microsoft.com/office/spreadsheetml/2010/11/main" uri="{4F2E5C28-24EA-4eb8-9CBF-B6C8F9C3D259}">
          <x15:cachedUniqueNames>
            <x15:cachedUniqueName index="0" name="[dDate].[Mon].&amp;[Jan]"/>
            <x15:cachedUniqueName index="1" name="[dDate].[Mon].&amp;[Feb]"/>
            <x15:cachedUniqueName index="2" name="[dDate].[Mon].&amp;[Mar]"/>
            <x15:cachedUniqueName index="3" name="[dDate].[Mon].&amp;[Apr]"/>
            <x15:cachedUniqueName index="4" name="[dDate].[Mon].&amp;[May]"/>
            <x15:cachedUniqueName index="5" name="[dDate].[Mon].&amp;[Jun]"/>
            <x15:cachedUniqueName index="6" name="[dDate].[Mon].&amp;[Jul]"/>
            <x15:cachedUniqueName index="7" name="[dDate].[Mon].&amp;[Aug]"/>
            <x15:cachedUniqueName index="8" name="[dDate].[Mon].&amp;[Sep]"/>
            <x15:cachedUniqueName index="9" name="[dDate].[Mon].&amp;[Oct]"/>
            <x15:cachedUniqueName index="10" name="[dDate].[Mon].&amp;[Nov]"/>
            <x15:cachedUniqueName index="11" name="[dDate].[Mon].&amp;[Dec]"/>
          </x15:cachedUniqueNames>
        </ext>
      </extLst>
    </cacheField>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2" memberValueDatatype="20" unbalanced="0">
      <fieldsUsage count="2">
        <fieldUsage x="-1"/>
        <fieldUsage x="0"/>
      </fieldsUsage>
    </cacheHierarchy>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2" memberValueDatatype="130" unbalanced="0">
      <fieldsUsage count="2">
        <fieldUsage x="-1"/>
        <fieldUsage x="3"/>
      </fieldsUsage>
    </cacheHierarchy>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1"/>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oneField="1">
      <fieldsUsage count="1">
        <fieldUsage x="2"/>
      </fieldsUsage>
    </cacheHierarchy>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44444446" backgroundQuery="1" createdVersion="8" refreshedVersion="8" minRefreshableVersion="3" recordCount="0" supportSubquery="1" supportAdvancedDrill="1" xr:uid="{27B08D8C-FE5A-499F-9AED-7A9F929DA332}">
  <cacheSource type="external" connectionId="7"/>
  <cacheFields count="8">
    <cacheField name="[dDate].[Year].[Year]" caption="Year" numFmtId="0" hierarchy="3" level="1">
      <sharedItems containsSemiMixedTypes="0" containsString="0" containsNumber="1" containsInteger="1" minValue="2017" maxValue="2018" count="2">
        <n v="2017"/>
        <n v="2018"/>
      </sharedItems>
      <extLst>
        <ext xmlns:x15="http://schemas.microsoft.com/office/spreadsheetml/2010/11/main" uri="{4F2E5C28-24EA-4eb8-9CBF-B6C8F9C3D259}">
          <x15:cachedUniqueNames>
            <x15:cachedUniqueName index="0" name="[dDate].[Year].&amp;[2017]"/>
            <x15:cachedUniqueName index="1" name="[dDate].[Year].&amp;[2018]"/>
          </x15:cachedUniqueNames>
        </ext>
      </extLst>
    </cacheField>
    <cacheField name="[dDate].[Month].[Month]" caption="Month" numFmtId="0" hierarchy="2" level="1">
      <sharedItems count="12">
        <s v="January"/>
        <s v="February"/>
        <s v="March"/>
        <s v="April"/>
        <s v="May"/>
        <s v="June"/>
        <s v="July"/>
        <s v="August"/>
        <s v="September"/>
        <s v="October"/>
        <s v="November"/>
        <s v="December"/>
      </sharedItems>
      <extLst>
        <ext xmlns:x15="http://schemas.microsoft.com/office/spreadsheetml/2010/11/main" uri="{4F2E5C28-24EA-4eb8-9CBF-B6C8F9C3D259}">
          <x15:cachedUniqueNames>
            <x15:cachedUniqueName index="0" name="[dDate].[Month].&amp;[January]"/>
            <x15:cachedUniqueName index="1" name="[dDate].[Month].&amp;[February]"/>
            <x15:cachedUniqueName index="2" name="[dDate].[Month].&amp;[March]"/>
            <x15:cachedUniqueName index="3" name="[dDate].[Month].&amp;[April]"/>
            <x15:cachedUniqueName index="4" name="[dDate].[Month].&amp;[May]"/>
            <x15:cachedUniqueName index="5" name="[dDate].[Month].&amp;[June]"/>
            <x15:cachedUniqueName index="6" name="[dDate].[Month].&amp;[July]"/>
            <x15:cachedUniqueName index="7" name="[dDate].[Month].&amp;[August]"/>
            <x15:cachedUniqueName index="8" name="[dDate].[Month].&amp;[September]"/>
            <x15:cachedUniqueName index="9" name="[dDate].[Month].&amp;[October]"/>
            <x15:cachedUniqueName index="10" name="[dDate].[Month].&amp;[November]"/>
            <x15:cachedUniqueName index="11" name="[dDate].[Month].&amp;[December]"/>
          </x15:cachedUniqueNames>
        </ext>
      </extLst>
    </cacheField>
    <cacheField name="[products].[Product_Category].[Product_Category]" caption="Product_Category" numFmtId="0" hierarchy="16" level="1">
      <sharedItems containsSemiMixedTypes="0" containsNonDate="0" containsString="0"/>
    </cacheField>
    <cacheField name="[products].[Product_Name].[Product_Name]" caption="Product_Name" numFmtId="0" hierarchy="15" level="1">
      <sharedItems containsSemiMixedTypes="0" containsNonDate="0" containsString="0"/>
    </cacheField>
    <cacheField name="[Measures].[Total Units]" caption="Total Units" numFmtId="0" hierarchy="36" level="32767"/>
    <cacheField name="[stores].[Store_City].[Store_City]" caption="Store_City" numFmtId="0" hierarchy="18" level="1">
      <sharedItems containsSemiMixedTypes="0" containsNonDate="0" containsString="0"/>
    </cacheField>
    <cacheField name="[stores].[Store_Location].[Store_Location]" caption="Store_Location" numFmtId="0" hierarchy="19" level="1">
      <sharedItems containsSemiMixedTypes="0" containsNonDate="0" containsString="0"/>
    </cacheField>
    <cacheField name="[stores].[Store_Name].[Store_Name]" caption="Store_Name" numFmtId="0" hierarchy="17" level="1">
      <sharedItems containsSemiMixedTypes="0" containsNonDate="0" containsString="0"/>
    </cacheField>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2" memberValueDatatype="130" unbalanced="0">
      <fieldsUsage count="2">
        <fieldUsage x="-1"/>
        <fieldUsage x="1"/>
      </fieldsUsage>
    </cacheHierarchy>
    <cacheHierarchy uniqueName="[dDate].[Year]" caption="Year" attribute="1" time="1" defaultMemberUniqueName="[dDate].[Year].[All]" allUniqueName="[dDate].[Year].[All]" dimensionUniqueName="[dDate]" displayFolder="" count="2" memberValueDatatype="20" unbalanced="0">
      <fieldsUsage count="2">
        <fieldUsage x="-1"/>
        <fieldUsage x="0"/>
      </fieldsUsage>
    </cacheHierarchy>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3"/>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2"/>
      </fieldsUsage>
    </cacheHierarchy>
    <cacheHierarchy uniqueName="[stores].[Store_Name]" caption="Store_Name" attribute="1" defaultMemberUniqueName="[stores].[Store_Name].[All]" allUniqueName="[stores].[Store_Name].[All]" dimensionUniqueName="[stores]" displayFolder="" count="2" memberValueDatatype="130" unbalanced="0">
      <fieldsUsage count="2">
        <fieldUsage x="-1"/>
        <fieldUsage x="7"/>
      </fieldsUsage>
    </cacheHierarchy>
    <cacheHierarchy uniqueName="[stores].[Store_City]" caption="Store_City" attribute="1" defaultMemberUniqueName="[stores].[Store_City].[All]" allUniqueName="[stores].[Store_City].[All]" dimensionUniqueName="[stores]" displayFolder="" count="2" memberValueDatatype="130" unbalanced="0">
      <fieldsUsage count="2">
        <fieldUsage x="-1"/>
        <fieldUsage x="5"/>
      </fieldsUsage>
    </cacheHierarchy>
    <cacheHierarchy uniqueName="[stores].[Store_Location]" caption="Store_Location" attribute="1" defaultMemberUniqueName="[stores].[Store_Location].[All]" allUniqueName="[stores].[Store_Location].[All]" dimensionUniqueName="[stores]" displayFolder="" count="2" memberValueDatatype="130" unbalanced="0">
      <fieldsUsage count="2">
        <fieldUsage x="-1"/>
        <fieldUsage x="6"/>
      </fieldsUsage>
    </cacheHierarchy>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oneField="1">
      <fieldsUsage count="1">
        <fieldUsage x="4"/>
      </fieldsUsage>
    </cacheHierarchy>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45486108" backgroundQuery="1" createdVersion="8" refreshedVersion="8" minRefreshableVersion="3" recordCount="0" supportSubquery="1" supportAdvancedDrill="1" xr:uid="{0101CEFE-396A-4ECA-A4FF-975FA24AC867}">
  <cacheSource type="external" connectionId="7"/>
  <cacheFields count="5">
    <cacheField name="[Measures].[Total Revenue]" caption="Total Revenue" numFmtId="0" hierarchy="35" level="32767"/>
    <cacheField name="[Measures].[Total Units]" caption="Total Units" numFmtId="0" hierarchy="36" level="32767"/>
    <cacheField name="[Measures].[Gross Profit]" caption="Gross Profit" numFmtId="0" hierarchy="42" level="32767"/>
    <cacheField name="[Measures].[% Profit Margin]" caption="% Profit Margin" numFmtId="0" hierarchy="43" level="32767"/>
    <cacheField name="[dDate].[Year].[Year]" caption="Year" numFmtId="0" hierarchy="3" level="1">
      <sharedItems containsSemiMixedTypes="0" containsNonDate="0" containsString="0"/>
    </cacheField>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2" memberValueDatatype="20" unbalanced="0">
      <fieldsUsage count="2">
        <fieldUsage x="-1"/>
        <fieldUsage x="4"/>
      </fieldsUsage>
    </cacheHierarchy>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Category]" caption="Product_Category" attribute="1" defaultMemberUniqueName="[products].[Product_Category].[All]" allUniqueName="[products].[Product_Category].[All]" dimensionUniqueName="[product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oneField="1">
      <fieldsUsage count="1">
        <fieldUsage x="0"/>
      </fieldsUsage>
    </cacheHierarchy>
    <cacheHierarchy uniqueName="[Measures].[Total Units]" caption="Total Units" measure="1" displayFolder="" measureGroup="sales" count="0" oneField="1">
      <fieldsUsage count="1">
        <fieldUsage x="1"/>
      </fieldsUsage>
    </cacheHierarchy>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2"/>
      </fieldsUsage>
    </cacheHierarchy>
    <cacheHierarchy uniqueName="[Measures].[% Profit Margin]" caption="% Profit Margin" measure="1" displayFolder="" measureGroup="sales" count="0" oneField="1">
      <fieldsUsage count="1">
        <fieldUsage x="3"/>
      </fieldsUsage>
    </cacheHierarchy>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54282406" backgroundQuery="1" createdVersion="8" refreshedVersion="8" minRefreshableVersion="3" recordCount="0" supportSubquery="1" supportAdvancedDrill="1" xr:uid="{8C9BE2B1-414D-456C-B510-FCA20CDA7BA6}">
  <cacheSource type="external" connectionId="7"/>
  <cacheFields count="3">
    <cacheField name="[dDate].[Year].[Year]" caption="Year" numFmtId="0" hierarchy="3" level="1">
      <sharedItems containsSemiMixedTypes="0" containsString="0" containsNumber="1" containsInteger="1" minValue="2017" maxValue="2018" count="2">
        <n v="2017"/>
        <n v="2018"/>
      </sharedItems>
      <extLst>
        <ext xmlns:x15="http://schemas.microsoft.com/office/spreadsheetml/2010/11/main" uri="{4F2E5C28-24EA-4eb8-9CBF-B6C8F9C3D259}">
          <x15:cachedUniqueNames>
            <x15:cachedUniqueName index="0" name="[dDate].[Year].&amp;[2017]"/>
            <x15:cachedUniqueName index="1" name="[dDate].[Year].&amp;[2018]"/>
          </x15:cachedUniqueNames>
        </ext>
      </extLst>
    </cacheField>
    <cacheField name="[Measures].[Gross Profit]" caption="Gross Profit" numFmtId="0" hierarchy="42" level="32767"/>
    <cacheField name="[dDate].[Quarter].[Quarter]" caption="Quarter" numFmtId="0" hierarchy="4" level="1">
      <sharedItems containsSemiMixedTypes="0" containsNonDate="0" containsString="0"/>
    </cacheField>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2" memberValueDatatype="20" unbalanced="0">
      <fieldsUsage count="2">
        <fieldUsage x="-1"/>
        <fieldUsage x="0"/>
      </fieldsUsage>
    </cacheHierarchy>
    <cacheHierarchy uniqueName="[dDate].[Quarter]" caption="Quarter" attribute="1" time="1" defaultMemberUniqueName="[dDate].[Quarter].[All]" allUniqueName="[dDate].[Quarter].[All]" dimensionUniqueName="[dDate]" displayFolder="" count="2" memberValueDatatype="20" unbalanced="0">
      <fieldsUsage count="2">
        <fieldUsage x="-1"/>
        <fieldUsage x="2"/>
      </fieldsUsage>
    </cacheHierarchy>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Category]" caption="Product_Category" attribute="1" defaultMemberUniqueName="[products].[Product_Category].[All]" allUniqueName="[products].[Product_Category].[All]" dimensionUniqueName="[product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1"/>
      </fieldsUsage>
    </cacheHierarchy>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55439815" backgroundQuery="1" createdVersion="8" refreshedVersion="8" minRefreshableVersion="3" recordCount="0" supportSubquery="1" supportAdvancedDrill="1" xr:uid="{CAEBD538-1674-4994-9A4F-154D9598E275}">
  <cacheSource type="external" connectionId="7"/>
  <cacheFields count="3">
    <cacheField name="[products].[Product_Category].[Product_Category]" caption="Product_Category" numFmtId="0" hierarchy="16" level="1">
      <sharedItems count="5">
        <s v="Art &amp; Crafts"/>
        <s v="Electronics"/>
        <s v="Games"/>
        <s v="Sports &amp; Outdoors"/>
        <s v="Toys"/>
      </sharedItems>
      <extLst>
        <ext xmlns:x15="http://schemas.microsoft.com/office/spreadsheetml/2010/11/main" uri="{4F2E5C28-24EA-4eb8-9CBF-B6C8F9C3D259}">
          <x15:cachedUniqueNames>
            <x15:cachedUniqueName index="0" name="[products].[Product_Category].&amp;[Art &amp; Crafts]"/>
            <x15:cachedUniqueName index="1" name="[products].[Product_Category].&amp;[Electronics]"/>
            <x15:cachedUniqueName index="2" name="[products].[Product_Category].&amp;[Games]"/>
            <x15:cachedUniqueName index="3" name="[products].[Product_Category].&amp;[Sports &amp; Outdoors]"/>
            <x15:cachedUniqueName index="4" name="[products].[Product_Category].&amp;[Toys]"/>
          </x15:cachedUniqueNames>
        </ext>
      </extLst>
    </cacheField>
    <cacheField name="[Measures].[Total Units]" caption="Total Units" numFmtId="0" hierarchy="36" level="32767"/>
    <cacheField name="[Measures].[% Profit Margin]" caption="% Profit Margin" numFmtId="0" hierarchy="43"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0" memberValueDatatype="20" unbalanced="0"/>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0"/>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oneField="1">
      <fieldsUsage count="1">
        <fieldUsage x="1"/>
      </fieldsUsage>
    </cacheHierarchy>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cacheHierarchy uniqueName="[Measures].[% Profit Margin]" caption="% Profit Margin" measure="1" displayFolder="" measureGroup="sales" count="0" oneField="1">
      <fieldsUsage count="1">
        <fieldUsage x="2"/>
      </fieldsUsage>
    </cacheHierarchy>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58101855" backgroundQuery="1" createdVersion="8" refreshedVersion="8" minRefreshableVersion="3" recordCount="0" supportSubquery="1" supportAdvancedDrill="1" xr:uid="{761785C5-7E07-415A-B689-FA16CE49F449}">
  <cacheSource type="external" connectionId="7"/>
  <cacheFields count="6">
    <cacheField name="[products].[Product_Category].[Product_Category]" caption="Product_Category" numFmtId="0" hierarchy="16" level="1">
      <sharedItems containsSemiMixedTypes="0" containsNonDate="0" containsString="0"/>
    </cacheField>
    <cacheField name="[products].[Product_Name].[Product_Name]" caption="Product_Name" numFmtId="0" hierarchy="15" level="1">
      <sharedItems count="3">
        <s v="Colorbuds"/>
        <s v="Gamer Headphones"/>
        <s v="Toy Robot"/>
      </sharedItems>
      <extLst>
        <ext xmlns:x15="http://schemas.microsoft.com/office/spreadsheetml/2010/11/main" uri="{4F2E5C28-24EA-4eb8-9CBF-B6C8F9C3D259}">
          <x15:cachedUniqueNames>
            <x15:cachedUniqueName index="0" name="[products].[Product_Name].&amp;[Colorbuds]"/>
            <x15:cachedUniqueName index="1" name="[products].[Product_Name].&amp;[Gamer Headphones]"/>
            <x15:cachedUniqueName index="2" name="[products].[Product_Name].&amp;[Toy Robot]"/>
          </x15:cachedUniqueNames>
        </ext>
      </extLst>
    </cacheField>
    <cacheField name="[dDate].[Year].[Year]" caption="Year" numFmtId="0" hierarchy="3" level="1">
      <sharedItems containsSemiMixedTypes="0" containsString="0" containsNumber="1" containsInteger="1" minValue="2017" maxValue="2018" count="2">
        <n v="2017"/>
        <n v="2018"/>
      </sharedItems>
      <extLst>
        <ext xmlns:x15="http://schemas.microsoft.com/office/spreadsheetml/2010/11/main" uri="{4F2E5C28-24EA-4eb8-9CBF-B6C8F9C3D259}">
          <x15:cachedUniqueNames>
            <x15:cachedUniqueName index="0" name="[dDate].[Year].&amp;[2017]"/>
            <x15:cachedUniqueName index="1" name="[dDate].[Year].&amp;[2018]"/>
          </x15:cachedUniqueNames>
        </ext>
      </extLst>
    </cacheField>
    <cacheField name="[dDate].[Quarter].[Quarter]" caption="Quarter" numFmtId="0" hierarchy="4" level="1">
      <sharedItems containsSemiMixedTypes="0" containsNonDate="0" containsString="0"/>
    </cacheField>
    <cacheField name="[dDate].[Mon].[Mon]" caption="Mon" numFmtId="0" hierarchy="7" level="1">
      <sharedItems count="12">
        <s v="Jan"/>
        <s v="Feb"/>
        <s v="Mar"/>
        <s v="Apr"/>
        <s v="May"/>
        <s v="Jun"/>
        <s v="Jul"/>
        <s v="Aug"/>
        <s v="Sep"/>
        <s v="Oct"/>
        <s v="Nov"/>
        <s v="Dec"/>
      </sharedItems>
      <extLst>
        <ext xmlns:x15="http://schemas.microsoft.com/office/spreadsheetml/2010/11/main" uri="{4F2E5C28-24EA-4eb8-9CBF-B6C8F9C3D259}">
          <x15:cachedUniqueNames>
            <x15:cachedUniqueName index="0" name="[dDate].[Mon].&amp;[Jan]"/>
            <x15:cachedUniqueName index="1" name="[dDate].[Mon].&amp;[Feb]"/>
            <x15:cachedUniqueName index="2" name="[dDate].[Mon].&amp;[Mar]"/>
            <x15:cachedUniqueName index="3" name="[dDate].[Mon].&amp;[Apr]"/>
            <x15:cachedUniqueName index="4" name="[dDate].[Mon].&amp;[May]"/>
            <x15:cachedUniqueName index="5" name="[dDate].[Mon].&amp;[Jun]"/>
            <x15:cachedUniqueName index="6" name="[dDate].[Mon].&amp;[Jul]"/>
            <x15:cachedUniqueName index="7" name="[dDate].[Mon].&amp;[Aug]"/>
            <x15:cachedUniqueName index="8" name="[dDate].[Mon].&amp;[Sep]"/>
            <x15:cachedUniqueName index="9" name="[dDate].[Mon].&amp;[Oct]"/>
            <x15:cachedUniqueName index="10" name="[dDate].[Mon].&amp;[Nov]"/>
            <x15:cachedUniqueName index="11" name="[dDate].[Mon].&amp;[Dec]"/>
          </x15:cachedUniqueNames>
        </ext>
      </extLst>
    </cacheField>
    <cacheField name="[Measures].[Total Units]" caption="Total Units" numFmtId="0" hierarchy="36"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2" memberValueDatatype="20" unbalanced="0">
      <fieldsUsage count="2">
        <fieldUsage x="-1"/>
        <fieldUsage x="2"/>
      </fieldsUsage>
    </cacheHierarchy>
    <cacheHierarchy uniqueName="[dDate].[Quarter]" caption="Quarter" attribute="1" time="1" defaultMemberUniqueName="[dDate].[Quarter].[All]" allUniqueName="[dDate].[Quarter].[All]" dimensionUniqueName="[dDate]" displayFolder="" count="2" memberValueDatatype="20" unbalanced="0">
      <fieldsUsage count="2">
        <fieldUsage x="-1"/>
        <fieldUsage x="3"/>
      </fieldsUsage>
    </cacheHierarchy>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2" memberValueDatatype="130" unbalanced="0">
      <fieldsUsage count="2">
        <fieldUsage x="-1"/>
        <fieldUsage x="4"/>
      </fieldsUsage>
    </cacheHierarchy>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0"/>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oneField="1">
      <fieldsUsage count="1">
        <fieldUsage x="5"/>
      </fieldsUsage>
    </cacheHierarchy>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59606479" backgroundQuery="1" createdVersion="8" refreshedVersion="8" minRefreshableVersion="3" recordCount="0" supportSubquery="1" supportAdvancedDrill="1" xr:uid="{08252A5B-94DC-4BF4-9531-362700071187}">
  <cacheSource type="external" connectionId="7"/>
  <cacheFields count="7">
    <cacheField name="[dDate].[Quarter].[Quarter]" caption="Quarter" numFmtId="0" hierarchy="4" level="1">
      <sharedItems containsSemiMixedTypes="0" containsNonDate="0" containsString="0"/>
    </cacheField>
    <cacheField name="[products].[Product_Category].[Product_Category]" caption="Product_Category" numFmtId="0" hierarchy="16" level="1">
      <sharedItems containsSemiMixedTypes="0" containsNonDate="0" containsString="0"/>
    </cacheField>
    <cacheField name="[products].[Product_Name].[Product_Name]" caption="Product_Name" numFmtId="0" hierarchy="15" level="1">
      <sharedItems count="8">
        <s v="Barrel O' Slime"/>
        <s v="Etch A Sketch"/>
        <s v="Kids Makeup Kit"/>
        <s v="Magic Sand"/>
        <s v="PlayDoh Can"/>
        <s v="PlayDoh Playset"/>
        <s v="PlayDoh Toolkit"/>
        <s v="Playfoam"/>
      </sharedItems>
      <extLst>
        <ext xmlns:x15="http://schemas.microsoft.com/office/spreadsheetml/2010/11/main" uri="{4F2E5C28-24EA-4eb8-9CBF-B6C8F9C3D259}">
          <x15:cachedUniqueNames>
            <x15:cachedUniqueName index="0" name="[products].[Product_Name].&amp;[Barrel O' Slime]"/>
            <x15:cachedUniqueName index="1" name="[products].[Product_Name].&amp;[Etch A Sketch]"/>
            <x15:cachedUniqueName index="2" name="[products].[Product_Name].&amp;[Kids Makeup Kit]"/>
            <x15:cachedUniqueName index="3" name="[products].[Product_Name].&amp;[Magic Sand]"/>
            <x15:cachedUniqueName index="4" name="[products].[Product_Name].&amp;[PlayDoh Can]"/>
            <x15:cachedUniqueName index="5" name="[products].[Product_Name].&amp;[PlayDoh Playset]"/>
            <x15:cachedUniqueName index="6" name="[products].[Product_Name].&amp;[PlayDoh Toolkit]"/>
            <x15:cachedUniqueName index="7" name="[products].[Product_Name].&amp;[Playfoam]"/>
          </x15:cachedUniqueNames>
        </ext>
      </extLst>
    </cacheField>
    <cacheField name="[Measures].[Total Units]" caption="Total Units" numFmtId="0" hierarchy="36" level="32767"/>
    <cacheField name="[Measures].[Gross Profit]" caption="Gross Profit" numFmtId="0" hierarchy="42" level="32767"/>
    <cacheField name="[Measures].[% Profit Margin]" caption="% Profit Margin" numFmtId="0" hierarchy="43" level="32767"/>
    <cacheField name="[dDate].[Year].[Year]" caption="Year" numFmtId="0" hierarchy="3" level="1">
      <sharedItems containsSemiMixedTypes="0" containsNonDate="0" containsString="0"/>
    </cacheField>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2" memberValueDatatype="20" unbalanced="0">
      <fieldsUsage count="2">
        <fieldUsage x="-1"/>
        <fieldUsage x="6"/>
      </fieldsUsage>
    </cacheHierarchy>
    <cacheHierarchy uniqueName="[dDate].[Quarter]" caption="Quarter" attribute="1" time="1" defaultMemberUniqueName="[dDate].[Quarter].[All]" allUniqueName="[dDate].[Quarter].[All]" dimensionUniqueName="[dDate]" displayFolder="" count="2" memberValueDatatype="20" unbalanced="0">
      <fieldsUsage count="2">
        <fieldUsage x="-1"/>
        <fieldUsage x="0"/>
      </fieldsUsage>
    </cacheHierarchy>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1"/>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oneField="1">
      <fieldsUsage count="1">
        <fieldUsage x="3"/>
      </fieldsUsage>
    </cacheHierarchy>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4"/>
      </fieldsUsage>
    </cacheHierarchy>
    <cacheHierarchy uniqueName="[Measures].[% Profit Margin]" caption="% Profit Margin" measure="1" displayFolder="" measureGroup="sales" count="0" oneField="1">
      <fieldsUsage count="1">
        <fieldUsage x="5"/>
      </fieldsUsage>
    </cacheHierarchy>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6446759" backgroundQuery="1" createdVersion="8" refreshedVersion="8" minRefreshableVersion="3" recordCount="0" supportSubquery="1" supportAdvancedDrill="1" xr:uid="{5CB4F57F-778E-4B7A-9BEE-DD9C09227343}">
  <cacheSource type="external" connectionId="7"/>
  <cacheFields count="6">
    <cacheField name="[products].[Product_Category].[Product_Category]" caption="Product_Category" numFmtId="0" hierarchy="16" level="1">
      <sharedItems containsSemiMixedTypes="0" containsNonDate="0" containsString="0"/>
    </cacheField>
    <cacheField name="[products].[Product_Name].[Product_Name]" caption="Product_Name" numFmtId="0" hierarchy="15" level="1">
      <sharedItems count="3">
        <s v="Colorbuds"/>
        <s v="Gamer Headphones"/>
        <s v="Toy Robot"/>
      </sharedItems>
      <extLst>
        <ext xmlns:x15="http://schemas.microsoft.com/office/spreadsheetml/2010/11/main" uri="{4F2E5C28-24EA-4eb8-9CBF-B6C8F9C3D259}">
          <x15:cachedUniqueNames>
            <x15:cachedUniqueName index="0" name="[products].[Product_Name].&amp;[Colorbuds]"/>
            <x15:cachedUniqueName index="1" name="[products].[Product_Name].&amp;[Gamer Headphones]"/>
            <x15:cachedUniqueName index="2" name="[products].[Product_Name].&amp;[Toy Robot]"/>
          </x15:cachedUniqueNames>
        </ext>
      </extLst>
    </cacheField>
    <cacheField name="[Measures].[Total Units]" caption="Total Units" numFmtId="0" hierarchy="36" level="32767"/>
    <cacheField name="[Measures].[Gross Profit]" caption="Gross Profit" numFmtId="0" hierarchy="42" level="32767"/>
    <cacheField name="[Measures].[% Profit Margin]" caption="% Profit Margin" numFmtId="0" hierarchy="43" level="32767"/>
    <cacheField name="[Measures].[% Filterd Grand Total Profit]" caption="% Filterd Grand Total Profit" numFmtId="0" hierarchy="65"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0" memberValueDatatype="20" unbalanced="0"/>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0"/>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oneField="1">
      <fieldsUsage count="1">
        <fieldUsage x="2"/>
      </fieldsUsage>
    </cacheHierarchy>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3"/>
      </fieldsUsage>
    </cacheHierarchy>
    <cacheHierarchy uniqueName="[Measures].[% Profit Margin]" caption="% Profit Margin" measure="1" displayFolder="" measureGroup="sales" count="0" oneField="1">
      <fieldsUsage count="1">
        <fieldUsage x="4"/>
      </fieldsUsage>
    </cacheHierarchy>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oneField="1">
      <fieldsUsage count="1">
        <fieldUsage x="5"/>
      </fieldsUsage>
    </cacheHierarchy>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65972222" backgroundQuery="1" createdVersion="8" refreshedVersion="8" minRefreshableVersion="3" recordCount="0" supportSubquery="1" supportAdvancedDrill="1" xr:uid="{FAAEADA2-A13C-4F23-B7AB-B2A5D662FAFD}">
  <cacheSource type="external" connectionId="7"/>
  <cacheFields count="7">
    <cacheField name="[dDate].[Quarter].[Quarter]" caption="Quarter" numFmtId="0" hierarchy="4" level="1">
      <sharedItems containsSemiMixedTypes="0" containsNonDate="0" containsString="0"/>
    </cacheField>
    <cacheField name="[products].[Product_Category].[Product_Category]" caption="Product_Category" numFmtId="0" hierarchy="16" level="1">
      <sharedItems containsSemiMixedTypes="0" containsNonDate="0" containsString="0"/>
    </cacheField>
    <cacheField name="[products].[Product_Name].[Product_Name]" caption="Product_Name" numFmtId="0" hierarchy="15" level="1">
      <sharedItems count="6">
        <s v="Barrel O' Slime"/>
        <s v="Kids Makeup Kit"/>
        <s v="Magic Sand"/>
        <s v="PlayDoh Can"/>
        <s v="PlayDoh Playset"/>
        <s v="PlayDoh Toolkit"/>
      </sharedItems>
      <extLst>
        <ext xmlns:x15="http://schemas.microsoft.com/office/spreadsheetml/2010/11/main" uri="{4F2E5C28-24EA-4eb8-9CBF-B6C8F9C3D259}">
          <x15:cachedUniqueNames>
            <x15:cachedUniqueName index="0" name="[products].[Product_Name].&amp;[Barrel O' Slime]"/>
            <x15:cachedUniqueName index="1" name="[products].[Product_Name].&amp;[Kids Makeup Kit]"/>
            <x15:cachedUniqueName index="2" name="[products].[Product_Name].&amp;[Magic Sand]"/>
            <x15:cachedUniqueName index="3" name="[products].[Product_Name].&amp;[PlayDoh Can]"/>
            <x15:cachedUniqueName index="4" name="[products].[Product_Name].&amp;[PlayDoh Playset]"/>
            <x15:cachedUniqueName index="5" name="[products].[Product_Name].&amp;[PlayDoh Toolkit]"/>
          </x15:cachedUniqueNames>
        </ext>
      </extLst>
    </cacheField>
    <cacheField name="[Measures].[Total Units]" caption="Total Units" numFmtId="0" hierarchy="36" level="32767"/>
    <cacheField name="[Measures].[Gross Profit]" caption="Gross Profit" numFmtId="0" hierarchy="42" level="32767"/>
    <cacheField name="[dDate].[Year].[Year]" caption="Year" numFmtId="0" hierarchy="3" level="1">
      <sharedItems containsSemiMixedTypes="0" containsNonDate="0" containsString="0"/>
    </cacheField>
    <cacheField name="[Measures].[*AAA]" caption="*AAA" numFmtId="0" hierarchy="56"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2" memberValueDatatype="20" unbalanced="0">
      <fieldsUsage count="2">
        <fieldUsage x="-1"/>
        <fieldUsage x="5"/>
      </fieldsUsage>
    </cacheHierarchy>
    <cacheHierarchy uniqueName="[dDate].[Quarter]" caption="Quarter" attribute="1" time="1" defaultMemberUniqueName="[dDate].[Quarter].[All]" allUniqueName="[dDate].[Quarter].[All]" dimensionUniqueName="[dDate]" displayFolder="" count="2" memberValueDatatype="20" unbalanced="0">
      <fieldsUsage count="2">
        <fieldUsage x="-1"/>
        <fieldUsage x="0"/>
      </fieldsUsage>
    </cacheHierarchy>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1"/>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oneField="1">
      <fieldsUsage count="1">
        <fieldUsage x="3"/>
      </fieldsUsage>
    </cacheHierarchy>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4"/>
      </fieldsUsage>
    </cacheHierarchy>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oneField="1">
      <fieldsUsage count="1">
        <fieldUsage x="6"/>
      </fieldsUsage>
    </cacheHierarchy>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67592592" backgroundQuery="1" createdVersion="8" refreshedVersion="8" minRefreshableVersion="3" recordCount="0" supportSubquery="1" supportAdvancedDrill="1" xr:uid="{EE835B34-D8B5-4321-A8ED-D775F401E158}">
  <cacheSource type="external" connectionId="7"/>
  <cacheFields count="5">
    <cacheField name="[dDate].[Quarter].[Quarter]" caption="Quarter" numFmtId="0" hierarchy="4" level="1">
      <sharedItems containsSemiMixedTypes="0" containsNonDate="0" containsString="0"/>
    </cacheField>
    <cacheField name="[products].[Product_Category].[Product_Category]" caption="Product_Category" numFmtId="0" hierarchy="16" level="1">
      <sharedItems containsSemiMixedTypes="0" containsNonDate="0" containsString="0"/>
    </cacheField>
    <cacheField name="[products].[Product_Name].[Product_Name]" caption="Product_Name" numFmtId="0" hierarchy="15" level="1">
      <sharedItems count="8">
        <s v="Barrel O' Slime"/>
        <s v="Etch A Sketch"/>
        <s v="Kids Makeup Kit"/>
        <s v="Magic Sand"/>
        <s v="PlayDoh Can"/>
        <s v="PlayDoh Playset"/>
        <s v="PlayDoh Toolkit"/>
        <s v="Playfoam"/>
      </sharedItems>
      <extLst>
        <ext xmlns:x15="http://schemas.microsoft.com/office/spreadsheetml/2010/11/main" uri="{4F2E5C28-24EA-4eb8-9CBF-B6C8F9C3D259}">
          <x15:cachedUniqueNames>
            <x15:cachedUniqueName index="0" name="[products].[Product_Name].&amp;[Barrel O' Slime]"/>
            <x15:cachedUniqueName index="1" name="[products].[Product_Name].&amp;[Etch A Sketch]"/>
            <x15:cachedUniqueName index="2" name="[products].[Product_Name].&amp;[Kids Makeup Kit]"/>
            <x15:cachedUniqueName index="3" name="[products].[Product_Name].&amp;[Magic Sand]"/>
            <x15:cachedUniqueName index="4" name="[products].[Product_Name].&amp;[PlayDoh Can]"/>
            <x15:cachedUniqueName index="5" name="[products].[Product_Name].&amp;[PlayDoh Playset]"/>
            <x15:cachedUniqueName index="6" name="[products].[Product_Name].&amp;[PlayDoh Toolkit]"/>
            <x15:cachedUniqueName index="7" name="[products].[Product_Name].&amp;[Playfoam]"/>
          </x15:cachedUniqueNames>
        </ext>
      </extLst>
    </cacheField>
    <cacheField name="[Measures].[Total Units]" caption="Total Units" numFmtId="0" hierarchy="36" level="32767"/>
    <cacheField name="[dDate].[Year].[Year]" caption="Year" numFmtId="0" hierarchy="3" level="1">
      <sharedItems containsSemiMixedTypes="0" containsString="0" containsNumber="1" containsInteger="1" minValue="2017" maxValue="2018" count="2">
        <n v="2017"/>
        <n v="2018"/>
      </sharedItems>
      <extLst>
        <ext xmlns:x15="http://schemas.microsoft.com/office/spreadsheetml/2010/11/main" uri="{4F2E5C28-24EA-4eb8-9CBF-B6C8F9C3D259}">
          <x15:cachedUniqueNames>
            <x15:cachedUniqueName index="0" name="[dDate].[Year].&amp;[2017]"/>
            <x15:cachedUniqueName index="1" name="[dDate].[Year].&amp;[2018]"/>
          </x15:cachedUniqueNames>
        </ext>
      </extLst>
    </cacheField>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2" memberValueDatatype="20" unbalanced="0">
      <fieldsUsage count="2">
        <fieldUsage x="-1"/>
        <fieldUsage x="4"/>
      </fieldsUsage>
    </cacheHierarchy>
    <cacheHierarchy uniqueName="[dDate].[Quarter]" caption="Quarter" attribute="1" time="1" defaultMemberUniqueName="[dDate].[Quarter].[All]" allUniqueName="[dDate].[Quarter].[All]" dimensionUniqueName="[dDate]" displayFolder="" count="2" memberValueDatatype="20" unbalanced="0">
      <fieldsUsage count="2">
        <fieldUsage x="-1"/>
        <fieldUsage x="0"/>
      </fieldsUsage>
    </cacheHierarchy>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1"/>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oneField="1">
      <fieldsUsage count="1">
        <fieldUsage x="3"/>
      </fieldsUsage>
    </cacheHierarchy>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68287039" backgroundQuery="1" createdVersion="8" refreshedVersion="8" minRefreshableVersion="3" recordCount="0" supportSubquery="1" supportAdvancedDrill="1" xr:uid="{26A9E974-46D4-4D21-AB76-D393D38FFD05}">
  <cacheSource type="external" connectionId="7"/>
  <cacheFields count="1">
    <cacheField name="[dDate].[Year].[Year]" caption="Year" numFmtId="0" hierarchy="3" level="1">
      <sharedItems containsSemiMixedTypes="0" containsNonDate="0" containsString="0"/>
    </cacheField>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2" memberValueDatatype="20" unbalanced="0">
      <fieldsUsage count="2">
        <fieldUsage x="-1"/>
        <fieldUsage x="0"/>
      </fieldsUsage>
    </cacheHierarchy>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Category]" caption="Product_Category" attribute="1" defaultMemberUniqueName="[products].[Product_Category].[All]" allUniqueName="[products].[Product_Category].[All]" dimensionUniqueName="[product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80465509258" backgroundQuery="1" createdVersion="8" refreshedVersion="8" minRefreshableVersion="3" recordCount="0" supportSubquery="1" supportAdvancedDrill="1" xr:uid="{ECA08BC4-9804-4049-A4AD-7D17CF98EA9D}">
  <cacheSource type="external" connectionId="7"/>
  <cacheFields count="4">
    <cacheField name="[products].[Product_Category].[Product_Category]" caption="Product_Category" numFmtId="0" hierarchy="16" level="1">
      <sharedItems count="5">
        <s v="Art &amp; Crafts"/>
        <s v="Electronics"/>
        <s v="Games"/>
        <s v="Sports &amp; Outdoors"/>
        <s v="Toys"/>
      </sharedItems>
      <extLst>
        <ext xmlns:x15="http://schemas.microsoft.com/office/spreadsheetml/2010/11/main" uri="{4F2E5C28-24EA-4eb8-9CBF-B6C8F9C3D259}">
          <x15:cachedUniqueNames>
            <x15:cachedUniqueName index="0" name="[products].[Product_Category].&amp;[Art &amp; Crafts]"/>
            <x15:cachedUniqueName index="1" name="[products].[Product_Category].&amp;[Electronics]"/>
            <x15:cachedUniqueName index="2" name="[products].[Product_Category].&amp;[Games]"/>
            <x15:cachedUniqueName index="3" name="[products].[Product_Category].&amp;[Sports &amp; Outdoors]"/>
            <x15:cachedUniqueName index="4" name="[products].[Product_Category].&amp;[Toys]"/>
          </x15:cachedUniqueNames>
        </ext>
      </extLst>
    </cacheField>
    <cacheField name="[Measures].[Total Units]" caption="Total Units" numFmtId="0" hierarchy="36" level="32767"/>
    <cacheField name="[Measures].[% Profit Margin]" caption="% Profit Margin" numFmtId="0" hierarchy="43" level="32767"/>
    <cacheField name="[Measures].[Gross Profit]" caption="Gross Profit" numFmtId="0" hierarchy="42"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0" memberValueDatatype="20" unbalanced="0"/>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0"/>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oneField="1">
      <fieldsUsage count="1">
        <fieldUsage x="1"/>
      </fieldsUsage>
    </cacheHierarchy>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3"/>
      </fieldsUsage>
    </cacheHierarchy>
    <cacheHierarchy uniqueName="[Measures].[% Profit Margin]" caption="% Profit Margin" measure="1" displayFolder="" measureGroup="sales" count="0" oneField="1">
      <fieldsUsage count="1">
        <fieldUsage x="2"/>
      </fieldsUsage>
    </cacheHierarchy>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626982175927" backgroundQuery="1" createdVersion="8" refreshedVersion="8" minRefreshableVersion="3" recordCount="0" supportSubquery="1" supportAdvancedDrill="1" xr:uid="{64810404-5330-4CFF-8B5A-8FD677EA4D2C}">
  <cacheSource type="external" connectionId="7"/>
  <cacheFields count="6">
    <cacheField name="[products].[Product_Category].[Product_Category]" caption="Product_Category" numFmtId="0" hierarchy="16" level="1">
      <sharedItems containsSemiMixedTypes="0" containsNonDate="0" containsString="0"/>
    </cacheField>
    <cacheField name="[products].[Product_Name].[Product_Name]" caption="Product_Name" numFmtId="0" hierarchy="15" level="1">
      <sharedItems count="3">
        <s v="Colorbuds"/>
        <s v="Gamer Headphones"/>
        <s v="Toy Robot"/>
      </sharedItems>
      <extLst>
        <ext xmlns:x15="http://schemas.microsoft.com/office/spreadsheetml/2010/11/main" uri="{4F2E5C28-24EA-4eb8-9CBF-B6C8F9C3D259}">
          <x15:cachedUniqueNames>
            <x15:cachedUniqueName index="0" name="[products].[Product_Name].&amp;[Colorbuds]"/>
            <x15:cachedUniqueName index="1" name="[products].[Product_Name].&amp;[Gamer Headphones]"/>
            <x15:cachedUniqueName index="2" name="[products].[Product_Name].&amp;[Toy Robot]"/>
          </x15:cachedUniqueNames>
        </ext>
      </extLst>
    </cacheField>
    <cacheField name="[dDate].[Year].[Year]" caption="Year" numFmtId="0" hierarchy="3" level="1">
      <sharedItems containsSemiMixedTypes="0" containsString="0" containsNumber="1" containsInteger="1" minValue="2017" maxValue="2018" count="2">
        <n v="2017"/>
        <n v="2018"/>
      </sharedItems>
      <extLst>
        <ext xmlns:x15="http://schemas.microsoft.com/office/spreadsheetml/2010/11/main" uri="{4F2E5C28-24EA-4eb8-9CBF-B6C8F9C3D259}">
          <x15:cachedUniqueNames>
            <x15:cachedUniqueName index="0" name="[dDate].[Year].&amp;[2017]"/>
            <x15:cachedUniqueName index="1" name="[dDate].[Year].&amp;[2018]"/>
          </x15:cachedUniqueNames>
        </ext>
      </extLst>
    </cacheField>
    <cacheField name="[dDate].[Quarter].[Quarter]" caption="Quarter" numFmtId="0" hierarchy="4" level="1">
      <sharedItems containsSemiMixedTypes="0" containsNonDate="0" containsString="0"/>
    </cacheField>
    <cacheField name="[dDate].[Mon].[Mon]" caption="Mon" numFmtId="0" hierarchy="7" level="1">
      <sharedItems count="12">
        <s v="Jan"/>
        <s v="Feb"/>
        <s v="Mar"/>
        <s v="Apr"/>
        <s v="May"/>
        <s v="Jun"/>
        <s v="Jul"/>
        <s v="Aug"/>
        <s v="Sep"/>
        <s v="Oct"/>
        <s v="Nov"/>
        <s v="Dec"/>
      </sharedItems>
      <extLst>
        <ext xmlns:x15="http://schemas.microsoft.com/office/spreadsheetml/2010/11/main" uri="{4F2E5C28-24EA-4eb8-9CBF-B6C8F9C3D259}">
          <x15:cachedUniqueNames>
            <x15:cachedUniqueName index="0" name="[dDate].[Mon].&amp;[Jan]"/>
            <x15:cachedUniqueName index="1" name="[dDate].[Mon].&amp;[Feb]"/>
            <x15:cachedUniqueName index="2" name="[dDate].[Mon].&amp;[Mar]"/>
            <x15:cachedUniqueName index="3" name="[dDate].[Mon].&amp;[Apr]"/>
            <x15:cachedUniqueName index="4" name="[dDate].[Mon].&amp;[May]"/>
            <x15:cachedUniqueName index="5" name="[dDate].[Mon].&amp;[Jun]"/>
            <x15:cachedUniqueName index="6" name="[dDate].[Mon].&amp;[Jul]"/>
            <x15:cachedUniqueName index="7" name="[dDate].[Mon].&amp;[Aug]"/>
            <x15:cachedUniqueName index="8" name="[dDate].[Mon].&amp;[Sep]"/>
            <x15:cachedUniqueName index="9" name="[dDate].[Mon].&amp;[Oct]"/>
            <x15:cachedUniqueName index="10" name="[dDate].[Mon].&amp;[Nov]"/>
            <x15:cachedUniqueName index="11" name="[dDate].[Mon].&amp;[Dec]"/>
          </x15:cachedUniqueNames>
        </ext>
      </extLst>
    </cacheField>
    <cacheField name="[Measures].[Gross Profit]" caption="Gross Profit" numFmtId="0" hierarchy="42"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2" memberValueDatatype="20" unbalanced="0">
      <fieldsUsage count="2">
        <fieldUsage x="-1"/>
        <fieldUsage x="2"/>
      </fieldsUsage>
    </cacheHierarchy>
    <cacheHierarchy uniqueName="[dDate].[Quarter]" caption="Quarter" attribute="1" time="1" defaultMemberUniqueName="[dDate].[Quarter].[All]" allUniqueName="[dDate].[Quarter].[All]" dimensionUniqueName="[dDate]" displayFolder="" count="2" memberValueDatatype="20" unbalanced="0">
      <fieldsUsage count="2">
        <fieldUsage x="-1"/>
        <fieldUsage x="3"/>
      </fieldsUsage>
    </cacheHierarchy>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2" memberValueDatatype="130" unbalanced="0">
      <fieldsUsage count="2">
        <fieldUsage x="-1"/>
        <fieldUsage x="4"/>
      </fieldsUsage>
    </cacheHierarchy>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0"/>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5"/>
      </fieldsUsage>
    </cacheHierarchy>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683812152776" backgroundQuery="1" createdVersion="8" refreshedVersion="8" minRefreshableVersion="3" recordCount="0" supportSubquery="1" supportAdvancedDrill="1" xr:uid="{BF5AA4D5-8B52-499F-9D6A-6A3C5F2FCF0C}">
  <cacheSource type="external" connectionId="7"/>
  <cacheFields count="5">
    <cacheField name="[products].[Product_Name].[Product_Name]" caption="Product_Name" numFmtId="0" hierarchy="15" level="1">
      <sharedItems count="3">
        <s v="Colorbuds"/>
        <s v="Gamer Headphones"/>
        <s v="Toy Robot"/>
      </sharedItems>
      <extLst>
        <ext xmlns:x15="http://schemas.microsoft.com/office/spreadsheetml/2010/11/main" uri="{4F2E5C28-24EA-4eb8-9CBF-B6C8F9C3D259}">
          <x15:cachedUniqueNames>
            <x15:cachedUniqueName index="0" name="[products].[Product_Name].&amp;[Colorbuds]"/>
            <x15:cachedUniqueName index="1" name="[products].[Product_Name].&amp;[Gamer Headphones]"/>
            <x15:cachedUniqueName index="2" name="[products].[Product_Name].&amp;[Toy Robot]"/>
          </x15:cachedUniqueNames>
        </ext>
      </extLst>
    </cacheField>
    <cacheField name="[Measures].[Inv Total Stock]" caption="Inv Total Stock" numFmtId="0" hierarchy="72" level="32767"/>
    <cacheField name="[products].[Product_Category].[Product_Category]" caption="Product_Category" numFmtId="0" hierarchy="16" level="1">
      <sharedItems containsSemiMixedTypes="0" containsNonDate="0" containsString="0"/>
    </cacheField>
    <cacheField name="[Measures].[Avg Monthly Unit Sold]" caption="Avg Monthly Unit Sold" numFmtId="0" hierarchy="76" level="32767"/>
    <cacheField name="[dDate].[Year].[Year]" caption="Year" numFmtId="0" hierarchy="3" level="1">
      <sharedItems containsSemiMixedTypes="0" containsNonDate="0" containsString="0"/>
    </cacheField>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2" memberValueDatatype="20" unbalanced="0">
      <fieldsUsage count="2">
        <fieldUsage x="-1"/>
        <fieldUsage x="4"/>
      </fieldsUsage>
    </cacheHierarchy>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2"/>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oneField="1">
      <fieldsUsage count="1">
        <fieldUsage x="1"/>
      </fieldsUsage>
    </cacheHierarchy>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oneField="1">
      <fieldsUsage count="1">
        <fieldUsage x="3"/>
      </fieldsUsage>
    </cacheHierarchy>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719988310186" backgroundQuery="1" createdVersion="8" refreshedVersion="8" minRefreshableVersion="3" recordCount="0" supportSubquery="1" supportAdvancedDrill="1" xr:uid="{5BF13CC8-D130-4CF3-ABAF-FA462E976B2A}">
  <cacheSource type="external" connectionId="7"/>
  <cacheFields count="6">
    <cacheField name="[dDate].[Quarter].[Quarter]" caption="Quarter" numFmtId="0" hierarchy="4" level="1">
      <sharedItems containsSemiMixedTypes="0" containsNonDate="0" containsString="0"/>
    </cacheField>
    <cacheField name="[products].[Product_Category].[Product_Category]" caption="Product_Category" numFmtId="0" hierarchy="16" level="1">
      <sharedItems containsSemiMixedTypes="0" containsNonDate="0" containsString="0"/>
    </cacheField>
    <cacheField name="[products].[Product_Name].[Product_Name]" caption="Product_Name" numFmtId="0" hierarchy="15" level="1">
      <sharedItems count="8">
        <s v="Barrel O' Slime"/>
        <s v="Etch A Sketch"/>
        <s v="Kids Makeup Kit"/>
        <s v="Magic Sand"/>
        <s v="PlayDoh Can"/>
        <s v="PlayDoh Playset"/>
        <s v="PlayDoh Toolkit"/>
        <s v="Playfoam"/>
      </sharedItems>
      <extLst>
        <ext xmlns:x15="http://schemas.microsoft.com/office/spreadsheetml/2010/11/main" uri="{4F2E5C28-24EA-4eb8-9CBF-B6C8F9C3D259}">
          <x15:cachedUniqueNames>
            <x15:cachedUniqueName index="0" name="[products].[Product_Name].&amp;[Barrel O' Slime]"/>
            <x15:cachedUniqueName index="1" name="[products].[Product_Name].&amp;[Etch A Sketch]"/>
            <x15:cachedUniqueName index="2" name="[products].[Product_Name].&amp;[Kids Makeup Kit]"/>
            <x15:cachedUniqueName index="3" name="[products].[Product_Name].&amp;[Magic Sand]"/>
            <x15:cachedUniqueName index="4" name="[products].[Product_Name].&amp;[PlayDoh Can]"/>
            <x15:cachedUniqueName index="5" name="[products].[Product_Name].&amp;[PlayDoh Playset]"/>
            <x15:cachedUniqueName index="6" name="[products].[Product_Name].&amp;[PlayDoh Toolkit]"/>
            <x15:cachedUniqueName index="7" name="[products].[Product_Name].&amp;[Playfoam]"/>
          </x15:cachedUniqueNames>
        </ext>
      </extLst>
    </cacheField>
    <cacheField name="[Measures].[Total Units]" caption="Total Units" numFmtId="0" hierarchy="36" level="32767"/>
    <cacheField name="[dDate].[Year].[Year]" caption="Year" numFmtId="0" hierarchy="3" level="1">
      <sharedItems containsSemiMixedTypes="0" containsString="0" containsNumber="1" containsInteger="1" minValue="2017" maxValue="2018" count="2">
        <n v="2017"/>
        <n v="2018"/>
      </sharedItems>
      <extLst>
        <ext xmlns:x15="http://schemas.microsoft.com/office/spreadsheetml/2010/11/main" uri="{4F2E5C28-24EA-4eb8-9CBF-B6C8F9C3D259}">
          <x15:cachedUniqueNames>
            <x15:cachedUniqueName index="0" name="[dDate].[Year].&amp;[2017]"/>
            <x15:cachedUniqueName index="1" name="[dDate].[Year].&amp;[2018]"/>
          </x15:cachedUniqueNames>
        </ext>
      </extLst>
    </cacheField>
    <cacheField name="[dDate].[Mon].[Mon]" caption="Mon" numFmtId="0" hierarchy="7" level="1">
      <sharedItems count="12">
        <s v="Jan"/>
        <s v="Feb"/>
        <s v="Mar"/>
        <s v="Apr"/>
        <s v="May"/>
        <s v="Jun"/>
        <s v="Jul"/>
        <s v="Aug"/>
        <s v="Sep"/>
        <s v="Oct"/>
        <s v="Nov"/>
        <s v="Dec"/>
      </sharedItems>
      <extLst>
        <ext xmlns:x15="http://schemas.microsoft.com/office/spreadsheetml/2010/11/main" uri="{4F2E5C28-24EA-4eb8-9CBF-B6C8F9C3D259}">
          <x15:cachedUniqueNames>
            <x15:cachedUniqueName index="0" name="[dDate].[Mon].&amp;[Jan]"/>
            <x15:cachedUniqueName index="1" name="[dDate].[Mon].&amp;[Feb]"/>
            <x15:cachedUniqueName index="2" name="[dDate].[Mon].&amp;[Mar]"/>
            <x15:cachedUniqueName index="3" name="[dDate].[Mon].&amp;[Apr]"/>
            <x15:cachedUniqueName index="4" name="[dDate].[Mon].&amp;[May]"/>
            <x15:cachedUniqueName index="5" name="[dDate].[Mon].&amp;[Jun]"/>
            <x15:cachedUniqueName index="6" name="[dDate].[Mon].&amp;[Jul]"/>
            <x15:cachedUniqueName index="7" name="[dDate].[Mon].&amp;[Aug]"/>
            <x15:cachedUniqueName index="8" name="[dDate].[Mon].&amp;[Sep]"/>
            <x15:cachedUniqueName index="9" name="[dDate].[Mon].&amp;[Oct]"/>
            <x15:cachedUniqueName index="10" name="[dDate].[Mon].&amp;[Nov]"/>
            <x15:cachedUniqueName index="11" name="[dDate].[Mon].&amp;[Dec]"/>
          </x15:cachedUniqueNames>
        </ext>
      </extLst>
    </cacheField>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2" memberValueDatatype="130" unbalanced="0"/>
    <cacheHierarchy uniqueName="[dDate].[Year]" caption="Year" attribute="1" time="1" defaultMemberUniqueName="[dDate].[Year].[All]" allUniqueName="[dDate].[Year].[All]" dimensionUniqueName="[dDate]" displayFolder="" count="2" memberValueDatatype="20" unbalanced="0">
      <fieldsUsage count="2">
        <fieldUsage x="-1"/>
        <fieldUsage x="4"/>
      </fieldsUsage>
    </cacheHierarchy>
    <cacheHierarchy uniqueName="[dDate].[Quarter]" caption="Quarter" attribute="1" time="1" defaultMemberUniqueName="[dDate].[Quarter].[All]" allUniqueName="[dDate].[Quarter].[All]" dimensionUniqueName="[dDate]" displayFolder="" count="2" memberValueDatatype="20" unbalanced="0">
      <fieldsUsage count="2">
        <fieldUsage x="-1"/>
        <fieldUsage x="0"/>
      </fieldsUsage>
    </cacheHierarchy>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2" memberValueDatatype="130" unbalanced="0">
      <fieldsUsage count="2">
        <fieldUsage x="-1"/>
        <fieldUsage x="5"/>
      </fieldsUsage>
    </cacheHierarchy>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1"/>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oneField="1">
      <fieldsUsage count="1">
        <fieldUsage x="3"/>
      </fieldsUsage>
    </cacheHierarchy>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741222453704" backgroundQuery="1" createdVersion="8" refreshedVersion="8" minRefreshableVersion="3" recordCount="0" supportSubquery="1" supportAdvancedDrill="1" xr:uid="{BFADE8D5-2EE3-4581-8339-0AA582469336}">
  <cacheSource type="external" connectionId="7"/>
  <cacheFields count="8">
    <cacheField name="[dDate].[Quarter].[Quarter]" caption="Quarter" numFmtId="0" hierarchy="4" level="1">
      <sharedItems containsSemiMixedTypes="0" containsNonDate="0" containsString="0"/>
    </cacheField>
    <cacheField name="[products].[Product_Category].[Product_Category]" caption="Product_Category" numFmtId="0" hierarchy="16" level="1">
      <sharedItems containsSemiMixedTypes="0" containsNonDate="0" containsString="0"/>
    </cacheField>
    <cacheField name="[products].[Product_Name].[Product_Name]" caption="Product_Name" numFmtId="0" hierarchy="15" level="1">
      <sharedItems count="8">
        <s v="Barrel O' Slime"/>
        <s v="Etch A Sketch"/>
        <s v="Kids Makeup Kit"/>
        <s v="Magic Sand"/>
        <s v="PlayDoh Can"/>
        <s v="PlayDoh Playset"/>
        <s v="PlayDoh Toolkit"/>
        <s v="Playfoam"/>
      </sharedItems>
      <extLst>
        <ext xmlns:x15="http://schemas.microsoft.com/office/spreadsheetml/2010/11/main" uri="{4F2E5C28-24EA-4eb8-9CBF-B6C8F9C3D259}">
          <x15:cachedUniqueNames>
            <x15:cachedUniqueName index="0" name="[products].[Product_Name].&amp;[Barrel O' Slime]"/>
            <x15:cachedUniqueName index="1" name="[products].[Product_Name].&amp;[Etch A Sketch]"/>
            <x15:cachedUniqueName index="2" name="[products].[Product_Name].&amp;[Kids Makeup Kit]"/>
            <x15:cachedUniqueName index="3" name="[products].[Product_Name].&amp;[Magic Sand]"/>
            <x15:cachedUniqueName index="4" name="[products].[Product_Name].&amp;[PlayDoh Can]"/>
            <x15:cachedUniqueName index="5" name="[products].[Product_Name].&amp;[PlayDoh Playset]"/>
            <x15:cachedUniqueName index="6" name="[products].[Product_Name].&amp;[PlayDoh Toolkit]"/>
            <x15:cachedUniqueName index="7" name="[products].[Product_Name].&amp;[Playfoam]"/>
          </x15:cachedUniqueNames>
        </ext>
      </extLst>
    </cacheField>
    <cacheField name="[Measures].[Total Units]" caption="Total Units" numFmtId="0" hierarchy="36" level="32767"/>
    <cacheField name="[Measures].[Gross Profit]" caption="Gross Profit" numFmtId="0" hierarchy="42" level="32767"/>
    <cacheField name="[dDate].[Year].[Year]" caption="Year" numFmtId="0" hierarchy="3" level="1">
      <sharedItems containsSemiMixedTypes="0" containsNonDate="0" containsString="0"/>
    </cacheField>
    <cacheField name="[Measures].[Avg Monthly Unit Sold]" caption="Avg Monthly Unit Sold" numFmtId="0" hierarchy="76" level="32767"/>
    <cacheField name="[Measures].[Inv Total Stock]" caption="Inv Total Stock" numFmtId="0" hierarchy="72"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2" memberValueDatatype="20" unbalanced="0">
      <fieldsUsage count="2">
        <fieldUsage x="-1"/>
        <fieldUsage x="5"/>
      </fieldsUsage>
    </cacheHierarchy>
    <cacheHierarchy uniqueName="[dDate].[Quarter]" caption="Quarter" attribute="1" time="1" defaultMemberUniqueName="[dDate].[Quarter].[All]" allUniqueName="[dDate].[Quarter].[All]" dimensionUniqueName="[dDate]" displayFolder="" count="2" memberValueDatatype="20" unbalanced="0">
      <fieldsUsage count="2">
        <fieldUsage x="-1"/>
        <fieldUsage x="0"/>
      </fieldsUsage>
    </cacheHierarchy>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1"/>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oneField="1">
      <fieldsUsage count="1">
        <fieldUsage x="3"/>
      </fieldsUsage>
    </cacheHierarchy>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4"/>
      </fieldsUsage>
    </cacheHierarchy>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oneField="1">
      <fieldsUsage count="1">
        <fieldUsage x="7"/>
      </fieldsUsage>
    </cacheHierarchy>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oneField="1">
      <fieldsUsage count="1">
        <fieldUsage x="6"/>
      </fieldsUsage>
    </cacheHierarchy>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750293055557" backgroundQuery="1" createdVersion="8" refreshedVersion="8" minRefreshableVersion="3" recordCount="0" supportSubquery="1" supportAdvancedDrill="1" xr:uid="{90A9FDE3-B049-4B2F-B4E3-712A86067FD9}">
  <cacheSource type="external" connectionId="7"/>
  <cacheFields count="5">
    <cacheField name="[dDate].[Year].[Year]" caption="Year" numFmtId="0" hierarchy="3" level="1">
      <sharedItems containsSemiMixedTypes="0" containsString="0" containsNumber="1" containsInteger="1" minValue="2017" maxValue="2018" count="2">
        <n v="2017"/>
        <n v="2018"/>
      </sharedItems>
      <extLst>
        <ext xmlns:x15="http://schemas.microsoft.com/office/spreadsheetml/2010/11/main" uri="{4F2E5C28-24EA-4eb8-9CBF-B6C8F9C3D259}">
          <x15:cachedUniqueNames>
            <x15:cachedUniqueName index="0" name="[dDate].[Year].&amp;[2017]"/>
            <x15:cachedUniqueName index="1" name="[dDate].[Year].&amp;[2018]"/>
          </x15:cachedUniqueNames>
        </ext>
      </extLst>
    </cacheField>
    <cacheField name="[dDate].[Month].[Month]" caption="Month" numFmtId="0" hierarchy="2" level="1">
      <sharedItems count="12">
        <s v="January"/>
        <s v="February"/>
        <s v="March"/>
        <s v="April"/>
        <s v="May"/>
        <s v="June"/>
        <s v="July"/>
        <s v="August"/>
        <s v="September"/>
        <s v="October"/>
        <s v="November"/>
        <s v="December"/>
      </sharedItems>
      <extLst>
        <ext xmlns:x15="http://schemas.microsoft.com/office/spreadsheetml/2010/11/main" uri="{4F2E5C28-24EA-4eb8-9CBF-B6C8F9C3D259}">
          <x15:cachedUniqueNames>
            <x15:cachedUniqueName index="0" name="[dDate].[Month].&amp;[January]"/>
            <x15:cachedUniqueName index="1" name="[dDate].[Month].&amp;[February]"/>
            <x15:cachedUniqueName index="2" name="[dDate].[Month].&amp;[March]"/>
            <x15:cachedUniqueName index="3" name="[dDate].[Month].&amp;[April]"/>
            <x15:cachedUniqueName index="4" name="[dDate].[Month].&amp;[May]"/>
            <x15:cachedUniqueName index="5" name="[dDate].[Month].&amp;[June]"/>
            <x15:cachedUniqueName index="6" name="[dDate].[Month].&amp;[July]"/>
            <x15:cachedUniqueName index="7" name="[dDate].[Month].&amp;[August]"/>
            <x15:cachedUniqueName index="8" name="[dDate].[Month].&amp;[September]"/>
            <x15:cachedUniqueName index="9" name="[dDate].[Month].&amp;[October]"/>
            <x15:cachedUniqueName index="10" name="[dDate].[Month].&amp;[November]"/>
            <x15:cachedUniqueName index="11" name="[dDate].[Month].&amp;[December]"/>
          </x15:cachedUniqueNames>
        </ext>
      </extLst>
    </cacheField>
    <cacheField name="[Measures].[Gross Profit]" caption="Gross Profit" numFmtId="0" hierarchy="42" level="32767"/>
    <cacheField name="[products].[Product_Category].[Product_Category]" caption="Product_Category" numFmtId="0" hierarchy="16" level="1">
      <sharedItems containsSemiMixedTypes="0" containsNonDate="0" containsString="0"/>
    </cacheField>
    <cacheField name="[products].[Product_Name].[Product_Name]" caption="Product_Name" numFmtId="0" hierarchy="15" level="1">
      <sharedItems containsSemiMixedTypes="0" containsNonDate="0" containsString="0"/>
    </cacheField>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2" memberValueDatatype="130" unbalanced="0">
      <fieldsUsage count="2">
        <fieldUsage x="-1"/>
        <fieldUsage x="1"/>
      </fieldsUsage>
    </cacheHierarchy>
    <cacheHierarchy uniqueName="[dDate].[Year]" caption="Year" attribute="1" time="1" defaultMemberUniqueName="[dDate].[Year].[All]" allUniqueName="[dDate].[Year].[All]" dimensionUniqueName="[dDate]" displayFolder="" count="2" memberValueDatatype="20" unbalanced="0">
      <fieldsUsage count="2">
        <fieldUsage x="-1"/>
        <fieldUsage x="0"/>
      </fieldsUsage>
    </cacheHierarchy>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4"/>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3"/>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2"/>
      </fieldsUsage>
    </cacheHierarchy>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750293865742" backgroundQuery="1" createdVersion="8" refreshedVersion="8" minRefreshableVersion="3" recordCount="0" supportSubquery="1" supportAdvancedDrill="1" xr:uid="{5DAEC7EA-1A90-4AC4-8343-5739FEDED0BD}">
  <cacheSource type="external" connectionId="7"/>
  <cacheFields count="5">
    <cacheField name="[dDate].[Year].[Year]" caption="Year" numFmtId="0" hierarchy="3" level="1">
      <sharedItems containsSemiMixedTypes="0" containsString="0" containsNumber="1" containsInteger="1" minValue="2017" maxValue="2018" count="2">
        <n v="2017"/>
        <n v="2018"/>
      </sharedItems>
      <extLst>
        <ext xmlns:x15="http://schemas.microsoft.com/office/spreadsheetml/2010/11/main" uri="{4F2E5C28-24EA-4eb8-9CBF-B6C8F9C3D259}">
          <x15:cachedUniqueNames>
            <x15:cachedUniqueName index="0" name="[dDate].[Year].&amp;[2017]"/>
            <x15:cachedUniqueName index="1" name="[dDate].[Year].&amp;[2018]"/>
          </x15:cachedUniqueNames>
        </ext>
      </extLst>
    </cacheField>
    <cacheField name="[dDate].[Month].[Month]" caption="Month" numFmtId="0" hierarchy="2" level="1">
      <sharedItems count="12">
        <s v="January"/>
        <s v="February"/>
        <s v="March"/>
        <s v="April"/>
        <s v="May"/>
        <s v="June"/>
        <s v="July"/>
        <s v="August"/>
        <s v="September"/>
        <s v="October"/>
        <s v="November"/>
        <s v="December"/>
      </sharedItems>
      <extLst>
        <ext xmlns:x15="http://schemas.microsoft.com/office/spreadsheetml/2010/11/main" uri="{4F2E5C28-24EA-4eb8-9CBF-B6C8F9C3D259}">
          <x15:cachedUniqueNames>
            <x15:cachedUniqueName index="0" name="[dDate].[Month].&amp;[January]"/>
            <x15:cachedUniqueName index="1" name="[dDate].[Month].&amp;[February]"/>
            <x15:cachedUniqueName index="2" name="[dDate].[Month].&amp;[March]"/>
            <x15:cachedUniqueName index="3" name="[dDate].[Month].&amp;[April]"/>
            <x15:cachedUniqueName index="4" name="[dDate].[Month].&amp;[May]"/>
            <x15:cachedUniqueName index="5" name="[dDate].[Month].&amp;[June]"/>
            <x15:cachedUniqueName index="6" name="[dDate].[Month].&amp;[July]"/>
            <x15:cachedUniqueName index="7" name="[dDate].[Month].&amp;[August]"/>
            <x15:cachedUniqueName index="8" name="[dDate].[Month].&amp;[September]"/>
            <x15:cachedUniqueName index="9" name="[dDate].[Month].&amp;[October]"/>
            <x15:cachedUniqueName index="10" name="[dDate].[Month].&amp;[November]"/>
            <x15:cachedUniqueName index="11" name="[dDate].[Month].&amp;[December]"/>
          </x15:cachedUniqueNames>
        </ext>
      </extLst>
    </cacheField>
    <cacheField name="[products].[Product_Category].[Product_Category]" caption="Product_Category" numFmtId="0" hierarchy="16" level="1">
      <sharedItems containsSemiMixedTypes="0" containsNonDate="0" containsString="0"/>
    </cacheField>
    <cacheField name="[products].[Product_Name].[Product_Name]" caption="Product_Name" numFmtId="0" hierarchy="15" level="1">
      <sharedItems containsSemiMixedTypes="0" containsNonDate="0" containsString="0"/>
    </cacheField>
    <cacheField name="[Measures].[Total Units]" caption="Total Units" numFmtId="0" hierarchy="36"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2" memberValueDatatype="130" unbalanced="0">
      <fieldsUsage count="2">
        <fieldUsage x="-1"/>
        <fieldUsage x="1"/>
      </fieldsUsage>
    </cacheHierarchy>
    <cacheHierarchy uniqueName="[dDate].[Year]" caption="Year" attribute="1" time="1" defaultMemberUniqueName="[dDate].[Year].[All]" allUniqueName="[dDate].[Year].[All]" dimensionUniqueName="[dDate]" displayFolder="" count="2" memberValueDatatype="20" unbalanced="0">
      <fieldsUsage count="2">
        <fieldUsage x="-1"/>
        <fieldUsage x="0"/>
      </fieldsUsage>
    </cacheHierarchy>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3"/>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2"/>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oneField="1">
      <fieldsUsage count="1">
        <fieldUsage x="4"/>
      </fieldsUsage>
    </cacheHierarchy>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765266550923" backgroundQuery="1" createdVersion="8" refreshedVersion="8" minRefreshableVersion="3" recordCount="0" supportSubquery="1" supportAdvancedDrill="1" xr:uid="{38AADE22-8F2C-4F7F-8DAA-CBA4547AC4DB}">
  <cacheSource type="external" connectionId="7"/>
  <cacheFields count="6">
    <cacheField name="[dDate].[Quarter].[Quarter]" caption="Quarter" numFmtId="0" hierarchy="4" level="1">
      <sharedItems containsSemiMixedTypes="0" containsNonDate="0" containsString="0"/>
    </cacheField>
    <cacheField name="[products].[Product_Category].[Product_Category]" caption="Product_Category" numFmtId="0" hierarchy="16" level="1">
      <sharedItems containsSemiMixedTypes="0" containsNonDate="0" containsString="0"/>
    </cacheField>
    <cacheField name="[products].[Product_Name].[Product_Name]" caption="Product_Name" numFmtId="0" hierarchy="15" level="1">
      <sharedItems count="8">
        <s v="Barrel O' Slime"/>
        <s v="Etch A Sketch"/>
        <s v="Kids Makeup Kit"/>
        <s v="Magic Sand"/>
        <s v="PlayDoh Can"/>
        <s v="PlayDoh Playset"/>
        <s v="PlayDoh Toolkit"/>
        <s v="Playfoam"/>
      </sharedItems>
      <extLst>
        <ext xmlns:x15="http://schemas.microsoft.com/office/spreadsheetml/2010/11/main" uri="{4F2E5C28-24EA-4eb8-9CBF-B6C8F9C3D259}">
          <x15:cachedUniqueNames>
            <x15:cachedUniqueName index="0" name="[products].[Product_Name].&amp;[Barrel O' Slime]"/>
            <x15:cachedUniqueName index="1" name="[products].[Product_Name].&amp;[Etch A Sketch]"/>
            <x15:cachedUniqueName index="2" name="[products].[Product_Name].&amp;[Kids Makeup Kit]"/>
            <x15:cachedUniqueName index="3" name="[products].[Product_Name].&amp;[Magic Sand]"/>
            <x15:cachedUniqueName index="4" name="[products].[Product_Name].&amp;[PlayDoh Can]"/>
            <x15:cachedUniqueName index="5" name="[products].[Product_Name].&amp;[PlayDoh Playset]"/>
            <x15:cachedUniqueName index="6" name="[products].[Product_Name].&amp;[PlayDoh Toolkit]"/>
            <x15:cachedUniqueName index="7" name="[products].[Product_Name].&amp;[Playfoam]"/>
          </x15:cachedUniqueNames>
        </ext>
      </extLst>
    </cacheField>
    <cacheField name="[dDate].[Year].[Year]" caption="Year" numFmtId="0" hierarchy="3" level="1">
      <sharedItems containsSemiMixedTypes="0" containsString="0" containsNumber="1" containsInteger="1" minValue="2017" maxValue="2018" count="2">
        <n v="2017"/>
        <n v="2018"/>
      </sharedItems>
      <extLst>
        <ext xmlns:x15="http://schemas.microsoft.com/office/spreadsheetml/2010/11/main" uri="{4F2E5C28-24EA-4eb8-9CBF-B6C8F9C3D259}">
          <x15:cachedUniqueNames>
            <x15:cachedUniqueName index="0" name="[dDate].[Year].&amp;[2017]"/>
            <x15:cachedUniqueName index="1" name="[dDate].[Year].&amp;[2018]"/>
          </x15:cachedUniqueNames>
        </ext>
      </extLst>
    </cacheField>
    <cacheField name="[dDate].[Mon].[Mon]" caption="Mon" numFmtId="0" hierarchy="7" level="1">
      <sharedItems count="12">
        <s v="Jan"/>
        <s v="Feb"/>
        <s v="Mar"/>
        <s v="Apr"/>
        <s v="May"/>
        <s v="Jun"/>
        <s v="Jul"/>
        <s v="Aug"/>
        <s v="Sep"/>
        <s v="Oct"/>
        <s v="Nov"/>
        <s v="Dec"/>
      </sharedItems>
      <extLst>
        <ext xmlns:x15="http://schemas.microsoft.com/office/spreadsheetml/2010/11/main" uri="{4F2E5C28-24EA-4eb8-9CBF-B6C8F9C3D259}">
          <x15:cachedUniqueNames>
            <x15:cachedUniqueName index="0" name="[dDate].[Mon].&amp;[Jan]"/>
            <x15:cachedUniqueName index="1" name="[dDate].[Mon].&amp;[Feb]"/>
            <x15:cachedUniqueName index="2" name="[dDate].[Mon].&amp;[Mar]"/>
            <x15:cachedUniqueName index="3" name="[dDate].[Mon].&amp;[Apr]"/>
            <x15:cachedUniqueName index="4" name="[dDate].[Mon].&amp;[May]"/>
            <x15:cachedUniqueName index="5" name="[dDate].[Mon].&amp;[Jun]"/>
            <x15:cachedUniqueName index="6" name="[dDate].[Mon].&amp;[Jul]"/>
            <x15:cachedUniqueName index="7" name="[dDate].[Mon].&amp;[Aug]"/>
            <x15:cachedUniqueName index="8" name="[dDate].[Mon].&amp;[Sep]"/>
            <x15:cachedUniqueName index="9" name="[dDate].[Mon].&amp;[Oct]"/>
            <x15:cachedUniqueName index="10" name="[dDate].[Mon].&amp;[Nov]"/>
            <x15:cachedUniqueName index="11" name="[dDate].[Mon].&amp;[Dec]"/>
          </x15:cachedUniqueNames>
        </ext>
      </extLst>
    </cacheField>
    <cacheField name="[Measures].[Gross Profit]" caption="Gross Profit" numFmtId="0" hierarchy="42"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2" memberValueDatatype="130" unbalanced="0"/>
    <cacheHierarchy uniqueName="[dDate].[Year]" caption="Year" attribute="1" time="1" defaultMemberUniqueName="[dDate].[Year].[All]" allUniqueName="[dDate].[Year].[All]" dimensionUniqueName="[dDate]" displayFolder="" count="2" memberValueDatatype="20" unbalanced="0">
      <fieldsUsage count="2">
        <fieldUsage x="-1"/>
        <fieldUsage x="3"/>
      </fieldsUsage>
    </cacheHierarchy>
    <cacheHierarchy uniqueName="[dDate].[Quarter]" caption="Quarter" attribute="1" time="1" defaultMemberUniqueName="[dDate].[Quarter].[All]" allUniqueName="[dDate].[Quarter].[All]" dimensionUniqueName="[dDate]" displayFolder="" count="2" memberValueDatatype="20" unbalanced="0">
      <fieldsUsage count="2">
        <fieldUsage x="-1"/>
        <fieldUsage x="0"/>
      </fieldsUsage>
    </cacheHierarchy>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2" memberValueDatatype="130" unbalanced="0">
      <fieldsUsage count="2">
        <fieldUsage x="-1"/>
        <fieldUsage x="4"/>
      </fieldsUsage>
    </cacheHierarchy>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1"/>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oneField="1">
      <fieldsUsage count="1">
        <fieldUsage x="5"/>
      </fieldsUsage>
    </cacheHierarchy>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768158449071" backgroundQuery="1" createdVersion="8" refreshedVersion="8" minRefreshableVersion="3" recordCount="0" supportSubquery="1" supportAdvancedDrill="1" xr:uid="{269738E1-3BC9-4C89-9FD9-F3E931421DAD}">
  <cacheSource type="external" connectionId="7"/>
  <cacheFields count="5">
    <cacheField name="[products].[Product_Category].[Product_Category]" caption="Product_Category" numFmtId="0" hierarchy="16" level="1">
      <sharedItems containsSemiMixedTypes="0" containsNonDate="0" containsString="0"/>
    </cacheField>
    <cacheField name="[products].[Product_Name].[Product_Name]" caption="Product_Name" numFmtId="0" hierarchy="15" level="1">
      <sharedItems count="8">
        <s v="Barrel O' Slime"/>
        <s v="Etch A Sketch"/>
        <s v="Kids Makeup Kit"/>
        <s v="Magic Sand"/>
        <s v="PlayDoh Can"/>
        <s v="PlayDoh Playset"/>
        <s v="PlayDoh Toolkit"/>
        <s v="Playfoam"/>
      </sharedItems>
      <extLst>
        <ext xmlns:x15="http://schemas.microsoft.com/office/spreadsheetml/2010/11/main" uri="{4F2E5C28-24EA-4eb8-9CBF-B6C8F9C3D259}">
          <x15:cachedUniqueNames>
            <x15:cachedUniqueName index="0" name="[products].[Product_Name].&amp;[Barrel O' Slime]"/>
            <x15:cachedUniqueName index="1" name="[products].[Product_Name].&amp;[Etch A Sketch]"/>
            <x15:cachedUniqueName index="2" name="[products].[Product_Name].&amp;[Kids Makeup Kit]"/>
            <x15:cachedUniqueName index="3" name="[products].[Product_Name].&amp;[Magic Sand]"/>
            <x15:cachedUniqueName index="4" name="[products].[Product_Name].&amp;[PlayDoh Can]"/>
            <x15:cachedUniqueName index="5" name="[products].[Product_Name].&amp;[PlayDoh Playset]"/>
            <x15:cachedUniqueName index="6" name="[products].[Product_Name].&amp;[PlayDoh Toolkit]"/>
            <x15:cachedUniqueName index="7" name="[products].[Product_Name].&amp;[Playfoam]"/>
          </x15:cachedUniqueNames>
        </ext>
      </extLst>
    </cacheField>
    <cacheField name="[dDate].[Quarter].[Quarter]" caption="Quarter" numFmtId="0" hierarchy="4" level="1">
      <sharedItems containsSemiMixedTypes="0" containsNonDate="0" containsString="0"/>
    </cacheField>
    <cacheField name="[Measures].[Total Units]" caption="Total Units" numFmtId="0" hierarchy="36" level="32767"/>
    <cacheField name="[Measures].[% Profit Margin]" caption="% Profit Margin" numFmtId="0" hierarchy="43" level="32767"/>
  </cacheFields>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0" memberValueDatatype="20" unbalanced="0"/>
    <cacheHierarchy uniqueName="[dDate].[Quarter]" caption="Quarter" attribute="1" time="1" defaultMemberUniqueName="[dDate].[Quarter].[All]" allUniqueName="[dDate].[Quarter].[All]" dimensionUniqueName="[dDate]" displayFolder="" count="2" memberValueDatatype="20" unbalanced="0">
      <fieldsUsage count="2">
        <fieldUsage x="-1"/>
        <fieldUsage x="2"/>
      </fieldsUsage>
    </cacheHierarchy>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Product_Category]" caption="Product_Category" attribute="1" defaultMemberUniqueName="[products].[Product_Category].[All]" allUniqueName="[products].[Product_Category].[All]" dimensionUniqueName="[products]" displayFolder="" count="2" memberValueDatatype="130" unbalanced="0">
      <fieldsUsage count="2">
        <fieldUsage x="-1"/>
        <fieldUsage x="0"/>
      </fieldsUsage>
    </cacheHierarchy>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oneField="1">
      <fieldsUsage count="1">
        <fieldUsage x="3"/>
      </fieldsUsage>
    </cacheHierarchy>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cacheHierarchy uniqueName="[Measures].[% Profit Margin]" caption="% Profit Margin" measure="1" displayFolder="" measureGroup="sales" count="0" oneField="1">
      <fieldsUsage count="1">
        <fieldUsage x="4"/>
      </fieldsUsage>
    </cacheHierarchy>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inventory" uniqueName="[inventory]" caption="inventory"/>
    <dimension measure="1" name="Measures" uniqueName="[Measures]" caption="Measures"/>
    <dimension name="products" uniqueName="[products]" caption="products"/>
    <dimension name="stores" uniqueName="[stores]" caption="stores"/>
  </dimensions>
  <measureGroups count="5">
    <measureGroup name="dDate" caption="dDate"/>
    <measureGroup name="inventory" caption="inventory"/>
    <measureGroup name="products" caption="products"/>
    <measureGroup name="sales" caption="sales"/>
    <measureGroup name="stores" caption="stores"/>
  </measureGroups>
  <maps count="9">
    <map measureGroup="0" dimension="0"/>
    <map measureGroup="1" dimension="1"/>
    <map measureGroup="1" dimension="3"/>
    <map measureGroup="1" dimension="4"/>
    <map measureGroup="2" dimension="3"/>
    <map measureGroup="3" dimension="0"/>
    <map measureGroup="3" dimension="3"/>
    <map measureGroup="3" dimension="4"/>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794907405" backgroundQuery="1" createdVersion="3" refreshedVersion="8" minRefreshableVersion="3" recordCount="0" supportSubquery="1" supportAdvancedDrill="1" xr:uid="{6F840124-575F-453E-B76E-9E681E408C1B}">
  <cacheSource type="external" connectionId="7">
    <extLst>
      <ext xmlns:x14="http://schemas.microsoft.com/office/spreadsheetml/2009/9/main" uri="{F057638F-6D5F-4e77-A914-E7F072B9BCA8}">
        <x14:sourceConnection name="ThisWorkbookDataModel"/>
      </ext>
    </extLst>
  </cacheSource>
  <cacheFields count="0"/>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Year]" caption="Year" attribute="1" time="1" defaultMemberUniqueName="[dDate].[Year].[All]" allUniqueName="[dDate].[Year].[All]" dimensionUniqueName="[dDate]" displayFolder="" count="0" memberValueDatatype="20" unbalanced="0"/>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cacheHierarchy uniqueName="[products].[Product_Category]" caption="Product_Category" attribute="1" defaultMemberUniqueName="[products].[Product_Category].[All]" allUniqueName="[products].[Product_Category].[All]" dimensionUniqueName="[products]" displayFolder="" count="2"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Location]" caption="Store_Location" attribute="1" defaultMemberUniqueName="[stores].[Store_Location].[All]" allUniqueName="[stores].[Store_Location].[All]" dimensionUniqueName="[stores]" displayFolder="" count="0"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74800597" supportSubqueryNonVisual="1" supportSubqueryCalcMem="1" supportAddCalcMems="1"/>
    </ext>
  </extLst>
</pivotCacheDefinition>
</file>

<file path=xl/pivotCache/pivotCacheDefinition5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 refreshedDate="45204.568826736111" backgroundQuery="1" createdVersion="3" refreshedVersion="8" minRefreshableVersion="3" recordCount="0" supportSubquery="1" supportAdvancedDrill="1" xr:uid="{744C6198-5DED-4D34-A04F-75E32AA3B8D6}">
  <cacheSource type="external" connectionId="7">
    <extLst>
      <ext xmlns:x14="http://schemas.microsoft.com/office/spreadsheetml/2009/9/main" uri="{F057638F-6D5F-4e77-A914-E7F072B9BCA8}">
        <x14:sourceConnection name="ThisWorkbookDataModel"/>
      </ext>
    </extLst>
  </cacheSource>
  <cacheFields count="0"/>
  <cacheHierarchies count="86">
    <cacheHierarchy uniqueName="[dDate].[Date]" caption="Date" attribute="1" time="1" keyAttribute="1" defaultMemberUniqueName="[dDate].[Date].[All]" allUniqueName="[dDate].[Date].[All]" dimensionUniqueName="[dDate]" displayFolder="" count="0" memberValueDatatype="7"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2" memberValueDatatype="130" unbalanced="0"/>
    <cacheHierarchy uniqueName="[dDate].[Year]" caption="Year" attribute="1" time="1" defaultMemberUniqueName="[dDate].[Year].[All]" allUniqueName="[dDate].[Year].[All]" dimensionUniqueName="[dDate]" displayFolder="" count="2" memberValueDatatype="20" unbalanced="0"/>
    <cacheHierarchy uniqueName="[dDate].[Quarter]" caption="Quarter" attribute="1" time="1" defaultMemberUniqueName="[dDate].[Quarter].[All]" allUniqueName="[dDate].[Quarter].[All]" dimensionUniqueName="[dDate]" displayFolder="" count="0" memberValueDatatype="20" unbalanced="0"/>
    <cacheHierarchy uniqueName="[dDate].[Day Name]" caption="Day Name" attribute="1" time="1" defaultMemberUniqueName="[dDate].[Day Name].[All]" allUniqueName="[dDate].[Day Name].[All]" dimensionUniqueName="[dDate]" displayFolder="" count="0" memberValueDatatype="130" unbalanced="0"/>
    <cacheHierarchy uniqueName="[dDate].[Year Month]" caption="Year Month" attribute="1" time="1" defaultMemberUniqueName="[dDate].[Year Month].[All]" allUniqueName="[dDate].[Year Month].[All]" dimensionUniqueName="[dDate]" displayFolder="" count="0" memberValueDatatype="130" unbalanced="0"/>
    <cacheHierarchy uniqueName="[dDate].[Mon]" caption="Mon" attribute="1" time="1" defaultMemberUniqueName="[dDate].[Mon].[All]" allUniqueName="[dDate].[Mon].[All]" dimensionUniqueName="[dDate]" displayFolder="" count="0" memberValueDatatype="130" unbalanced="0"/>
    <cacheHierarchy uniqueName="[inventory].[Store_ID]" caption="Store_ID" attribute="1" defaultMemberUniqueName="[inventory].[Store_ID].[All]" allUniqueName="[inventory].[Store_ID].[All]" dimensionUniqueName="[inventory]" displayFolder="" count="0" memberValueDatatype="20" unbalanced="0"/>
    <cacheHierarchy uniqueName="[inventory].[Product_ID]" caption="Product_ID" attribute="1" defaultMemberUniqueName="[inventory].[Product_ID].[All]" allUniqueName="[inventory].[Product_ID].[All]" dimensionUniqueName="[inventory]" displayFolder="" count="0" memberValueDatatype="20" unbalanced="0"/>
    <cacheHierarchy uniqueName="[inventory].[Stock_On_Hand]" caption="Stock_On_Hand" attribute="1" defaultMemberUniqueName="[inventory].[Stock_On_Hand].[All]" allUniqueName="[inventory].[Stock_On_Hand].[All]" dimensionUniqueName="[inventory]" displayFolder="" count="0" memberValueDatatype="20" unbalanced="0"/>
    <cacheHierarchy uniqueName="[inventory].[Product Selling Price]" caption="Product Selling Price" attribute="1" defaultMemberUniqueName="[inventory].[Product Selling Price].[All]" allUniqueName="[inventory].[Product Selling Price].[All]" dimensionUniqueName="[inventory]" displayFolder="" count="0" memberValueDatatype="5" unbalanced="0"/>
    <cacheHierarchy uniqueName="[inventory].[Inv Price]" caption="Inv Price" attribute="1" defaultMemberUniqueName="[inventory].[Inv Price].[All]" allUniqueName="[inventory].[Inv Price].[All]" dimensionUniqueName="[inventory]" displayFolder="" count="0" memberValueDatatype="5" unbalanced="0"/>
    <cacheHierarchy uniqueName="[inventory].[Inv Cogs]" caption="Inv Cogs" attribute="1" defaultMemberUniqueName="[inventory].[Inv Cogs].[All]" allUniqueName="[inventory].[Inv Cogs].[All]" dimensionUniqueName="[inventory]" displayFolder="" count="0" memberValueDatatype="5"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cacheHierarchy uniqueName="[products].[Product_Category]" caption="Product_Category" attribute="1" defaultMemberUniqueName="[products].[Product_Category].[All]" allUniqueName="[products].[Product_Category].[All]" dimensionUniqueName="[products]" displayFolder="" count="2" memberValueDatatype="130" unbalanced="0"/>
    <cacheHierarchy uniqueName="[stores].[Store_Name]" caption="Store_Name" attribute="1" defaultMemberUniqueName="[stores].[Store_Name].[All]" allUniqueName="[stores].[Store_Name].[All]" dimensionUniqueName="[stores]" displayFolder="" count="2" memberValueDatatype="130" unbalanced="0"/>
    <cacheHierarchy uniqueName="[stores].[Store_City]" caption="Store_City" attribute="1" defaultMemberUniqueName="[stores].[Store_City].[All]" allUniqueName="[stores].[Store_City].[All]" dimensionUniqueName="[stores]" displayFolder="" count="2" memberValueDatatype="130" unbalanced="0"/>
    <cacheHierarchy uniqueName="[stores].[Store_Location]" caption="Store_Location" attribute="1" defaultMemberUniqueName="[stores].[Store_Location].[All]" allUniqueName="[stores].[Store_Location].[All]" dimensionUniqueName="[stores]" displayFolder="" count="2" memberValueDatatype="130" unbalanced="0"/>
    <cacheHierarchy uniqueName="[stores].[Store_Open_Date]" caption="Store_Open_Date" attribute="1" time="1" defaultMemberUniqueName="[stores].[Store_Open_Date].[All]" allUniqueName="[stores].[Store_Open_Date].[All]" dimensionUniqueName="[stores]" displayFolder="" count="0" memberValueDatatype="7" unbalanced="0"/>
    <cacheHierarchy uniqueName="[products].[Product_Cost]" caption="Product_Cost" attribute="1" defaultMemberUniqueName="[products].[Product_Cost].[All]" allUniqueName="[products].[Product_Cost].[All]" dimensionUniqueName="[products]" displayFolder="" count="0" memberValueDatatype="5" unbalanced="0" hidden="1"/>
    <cacheHierarchy uniqueName="[products].[Product_Price]" caption="Product_Price" attribute="1" defaultMemberUniqueName="[products].[Product_Price].[All]" allUniqueName="[products].[Product_Price].[All]" dimensionUniqueName="[products]" displayFolder="" count="0" memberValueDatatype="5" unbalanced="0" hidden="1"/>
    <cacheHierarchy uniqueName="[sales].[Cogs]" caption="Cogs" attribute="1" defaultMemberUniqueName="[sales].[Cogs].[All]" allUniqueName="[sales].[Cogs].[All]" dimensionUniqueName="[sales]" displayFolder="" count="0" memberValueDatatype="5" unbalanced="0" hidden="1"/>
    <cacheHierarchy uniqueName="[sales].[Date]" caption="Date" attribute="1" time="1" defaultMemberUniqueName="[sales].[Date].[All]" allUniqueName="[sales].[Date].[All]" dimensionUniqueName="[sales]" displayFolder="" count="0" memberValueDatatype="7" unbalanced="0" hidden="1"/>
    <cacheHierarchy uniqueName="[sales].[Product_ID]" caption="Product_ID" attribute="1" defaultMemberUniqueName="[sales].[Product_ID].[All]" allUniqueName="[sales].[Product_ID].[All]" dimensionUniqueName="[sales]" displayFolder="" count="0" memberValueDatatype="20" unbalanced="0" hidden="1"/>
    <cacheHierarchy uniqueName="[sales].[Profit]" caption="Profit" attribute="1" defaultMemberUniqueName="[sales].[Profit].[All]" allUniqueName="[sales].[Profit].[All]" dimensionUniqueName="[sales]" displayFolder="" count="0" memberValueDatatype="5" unbalanced="0" hidden="1"/>
    <cacheHierarchy uniqueName="[sales].[Revenue]" caption="Revenue" attribute="1" defaultMemberUniqueName="[sales].[Revenue].[All]" allUniqueName="[sales].[Revenue].[All]" dimensionUniqueName="[sales]" displayFolder="" count="0" memberValueDatatype="5" unbalanced="0" hidden="1"/>
    <cacheHierarchy uniqueName="[sales].[Sale_ID]" caption="Sale_ID" attribute="1" defaultMemberUniqueName="[sales].[Sale_ID].[All]" allUniqueName="[sales].[Sale_ID].[All]" dimensionUniqueName="[sales]" displayFolder="" count="0" memberValueDatatype="20" unbalanced="0" hidden="1"/>
    <cacheHierarchy uniqueName="[sales].[Store_ID]" caption="Store_ID" attribute="1" defaultMemberUniqueName="[sales].[Store_ID].[All]" allUniqueName="[sales].[Store_ID].[All]" dimensionUniqueName="[sales]" displayFolder="" count="0" memberValueDatatype="20" unbalanced="0" hidden="1"/>
    <cacheHierarchy uniqueName="[sales].[Units]" caption="Units" attribute="1" defaultMemberUniqueName="[sales].[Units].[All]" allUniqueName="[sales].[Units].[All]" dimensionUniqueName="[sales]" displayFolder="" count="0" memberValueDatatype="20" unbalanced="0" hidden="1"/>
    <cacheHierarchy uniqueName="[stores].[Store_ID]" caption="Store_ID" attribute="1" defaultMemberUniqueName="[stores].[Store_ID].[All]" allUniqueName="[stores].[Store_ID].[All]" dimensionUniqueName="[stores]" displayFolder="" count="0" memberValueDatatype="20" unbalanced="0" hidden="1"/>
    <cacheHierarchy uniqueName="[Measures].[Count of Product_Category]" caption="Count of Product_Category" measure="1" displayFolder="" measureGroup="products" count="0">
      <extLst>
        <ext xmlns:x15="http://schemas.microsoft.com/office/spreadsheetml/2010/11/main" uri="{B97F6D7D-B522-45F9-BDA1-12C45D357490}">
          <x15:cacheHierarchy aggregatedColumn="16"/>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15"/>
        </ext>
      </extLst>
    </cacheHierarchy>
    <cacheHierarchy uniqueName="[Measures].[Count of Month]" caption="Count of Month" measure="1" displayFolder="" measureGroup="dDate" count="0">
      <extLst>
        <ext xmlns:x15="http://schemas.microsoft.com/office/spreadsheetml/2010/11/main" uri="{B97F6D7D-B522-45F9-BDA1-12C45D357490}">
          <x15:cacheHierarchy aggregatedColumn="2"/>
        </ext>
      </extLst>
    </cacheHierarchy>
    <cacheHierarchy uniqueName="[Measures].[Total Revenue]" caption="Total Revenue" measure="1" displayFolder="" measureGroup="sales" count="0"/>
    <cacheHierarchy uniqueName="[Measures].[Total Units]" caption="Total Units" measure="1" displayFolder="" measureGroup="sales" count="0"/>
    <cacheHierarchy uniqueName="[Measures].[Avg Transactional Revenue]" caption="Avg Transactional Revenue" measure="1" displayFolder="" measureGroup="sales" count="0"/>
    <cacheHierarchy uniqueName="[Measures].[Cumulative Yearly Total]" caption="Cumulative Yearly Total" measure="1" displayFolder="" measureGroup="sales" count="0"/>
    <cacheHierarchy uniqueName="[Measures].[% Grand Total rev]" caption="% Grand Total rev" measure="1" displayFolder="" measureGroup="sales" count="0"/>
    <cacheHierarchy uniqueName="[Measures].[Avg Daily Rev]" caption="Avg Daily Rev" measure="1" displayFolder="" measureGroup="sales" count="0"/>
    <cacheHierarchy uniqueName="[Measures].[Total COGS]" caption="Total COGS" measure="1" displayFolder="" measureGroup="sales" count="0"/>
    <cacheHierarchy uniqueName="[Measures].[Gross Profit]" caption="Gross Profit" measure="1" displayFolder="" measureGroup="sales" count="0"/>
    <cacheHierarchy uniqueName="[Measures].[% Profit Margin]" caption="% Profit Margin" measure="1" displayFolder="" measureGroup="sales" count="0"/>
    <cacheHierarchy uniqueName="[Measures].[List of Products]" caption="List of Products" measure="1" displayFolder="" measureGroup="sales" count="0"/>
    <cacheHierarchy uniqueName="[Measures].[Avg Monthly Revenue]" caption="Avg Monthly Revenue" measure="1" displayFolder="" measureGroup="sales" count="0"/>
    <cacheHierarchy uniqueName="[Measures].[*Avg Monthly Revenue(month only)]" caption="*Avg Monthly Revenue(month only)" measure="1" displayFolder="" measureGroup="sales" count="0"/>
    <cacheHierarchy uniqueName="[Measures].[*Avg Monthly Revenue CJ]" caption="*Avg Monthly Revenue CJ" measure="1" displayFolder="" measureGroup="sales" count="0"/>
    <cacheHierarchy uniqueName="[Measures].[Rolling 12 Month Avg Trans Rev]" caption="Rolling 12 Month Avg Trans Rev" measure="1" displayFolder="" measureGroup="sales" count="0"/>
    <cacheHierarchy uniqueName="[Measures].[Total transaction]" caption="Total transaction" measure="1" displayFolder="" measureGroup="sales" count="0"/>
    <cacheHierarchy uniqueName="[Measures].[*Total trans CR]" caption="*Total trans CR" measure="1" displayFolder="" measureGroup="sales" count="0"/>
    <cacheHierarchy uniqueName="[Measures].[Filterd Grand Total Rev]" caption="Filterd Grand Total Rev" measure="1" displayFolder="" measureGroup="sales" count="0"/>
    <cacheHierarchy uniqueName="[Measures].[Grand Total]" caption="Grand Total" measure="1" displayFolder="" measureGroup="sales" count="0"/>
    <cacheHierarchy uniqueName="[Measures].[% Filterd Grand Total Rev]" caption="% Filterd Grand Total Rev" measure="1" displayFolder="" measureGroup="sales" count="0"/>
    <cacheHierarchy uniqueName="[Measures].[*Avg Year Rev - Incorrect]" caption="*Avg Year Rev - Incorrect" measure="1" displayFolder="" measureGroup="sales" count="0"/>
    <cacheHierarchy uniqueName="[Measures].[Avg Year Rev]" caption="Avg Year Rev" measure="1" displayFolder="" measureGroup="sales" count="0"/>
    <cacheHierarchy uniqueName="[Measures].[*AAA]" caption="*AAA" measure="1" displayFolder="" measureGroup="sales" count="0"/>
    <cacheHierarchy uniqueName="[Measures].[Last Year Rev]" caption="Last Year Rev" measure="1" displayFolder="" measureGroup="sales" count="0"/>
    <cacheHierarchy uniqueName="[Measures].[Last Month Rev]" caption="Last Month Rev" measure="1" displayFolder="" measureGroup="sales" count="0"/>
    <cacheHierarchy uniqueName="[Measures].[IsMonthFiltered]" caption="IsMonthFiltered" measure="1" displayFolder="" measureGroup="sales" count="0"/>
    <cacheHierarchy uniqueName="[Measures].[YOY % Change Rev]" caption="YOY % Change Rev" measure="1" displayFolder="" measureGroup="sales" count="0"/>
    <cacheHierarchy uniqueName="[Measures].[% Grand Total Profit]" caption="% Grand Total Profit" measure="1" displayFolder="" measureGroup="sales" count="0"/>
    <cacheHierarchy uniqueName="[Measures].[Avg Daily Profit]" caption="Avg Daily Profit" measure="1" displayFolder="" measureGroup="sales" count="0"/>
    <cacheHierarchy uniqueName="[Measures].[Avg Monthly Profit]" caption="Avg Monthly Profit" measure="1" displayFolder="" measureGroup="sales" count="0"/>
    <cacheHierarchy uniqueName="[Measures].[Filterd Grand Total Profit]" caption="Filterd Grand Total Profit" measure="1" displayFolder="" measureGroup="sales" count="0"/>
    <cacheHierarchy uniqueName="[Measures].[% Filterd Grand Total Profit]" caption="% Filterd Grand Total Profit" measure="1" displayFolder="" measureGroup="sales" count="0"/>
    <cacheHierarchy uniqueName="[Measures].[Avg Year Profit]" caption="Avg Year Profit" measure="1" displayFolder="" measureGroup="sales" count="0"/>
    <cacheHierarchy uniqueName="[Measures].[Last Year Profit]" caption="Last Year Profit" measure="1" displayFolder="" measureGroup="sales" count="0"/>
    <cacheHierarchy uniqueName="[Measures].[Last Month Profit]" caption="Last Month Profit" measure="1" displayFolder="" measureGroup="sales" count="0"/>
    <cacheHierarchy uniqueName="[Measures].[YOY % Change Profit]" caption="YOY % Change Profit" measure="1" displayFolder="" measureGroup="sales" count="0"/>
    <cacheHierarchy uniqueName="[Measures].[Top products by Rev]" caption="Top products by Rev" measure="1" displayFolder="" measureGroup="sales" count="0"/>
    <cacheHierarchy uniqueName="[Measures].[Inv Product in Store]" caption="Inv Product in Store" measure="1" displayFolder="" measureGroup="sales" count="0"/>
    <cacheHierarchy uniqueName="[Measures].[Inv Total Stock]" caption="Inv Total Stock" measure="1" displayFolder="" measureGroup="sales" count="0"/>
    <cacheHierarchy uniqueName="[Measures].[Avg Transactional Units]" caption="Avg Transactional Units" measure="1" displayFolder="" measureGroup="sales" count="0"/>
    <cacheHierarchy uniqueName="[Measures].[Avg Daily Unit Sold]" caption="Avg Daily Unit Sold" measure="1" displayFolder="" measureGroup="sales" count="0"/>
    <cacheHierarchy uniqueName="[Measures].[bbb]" caption="bbb" measure="1" displayFolder="" measureGroup="sales" count="0"/>
    <cacheHierarchy uniqueName="[Measures].[Avg Monthly Unit Sold]" caption="Avg Monthly Unit Sold" measure="1" displayFolder="" measureGroup="sales" count="0"/>
    <cacheHierarchy uniqueName="[Measures].[potential Monthly Rev]" caption="potential Monthly Rev" measure="1" displayFolder="" measureGroup="sales" count="0"/>
    <cacheHierarchy uniqueName="[Measures].[Total Inv Cost]" caption="Total Inv Cost" measure="1" displayFolder="" measureGroup="sales" count="0"/>
    <cacheHierarchy uniqueName="[Measures].[Potential Monthly Profit]" caption="Potential Monthly Profit" measure="1" displayFolder="" measureGroup="sales" count="0"/>
    <cacheHierarchy uniqueName="[Measures].[__XL_Count stores]" caption="__XL_Count stores" measure="1" displayFolder="" measureGroup="stores" count="0" hidden="1"/>
    <cacheHierarchy uniqueName="[Measures].[__XL_Count products]" caption="__XL_Count products" measure="1" displayFolder="" measureGroup="products" count="0" hidden="1"/>
    <cacheHierarchy uniqueName="[Measures].[__XL_Count inventory]" caption="__XL_Count inventory" measure="1" displayFolder="" measureGroup="inventory" count="0" hidden="1"/>
    <cacheHierarchy uniqueName="[Measures].[__XL_Count sales]" caption="__XL_Count sales" measure="1" displayFolder="" measureGroup="sales" count="0" hidden="1"/>
    <cacheHierarchy uniqueName="[Measures].[__XL_Count dDate]" caption="__XL_Count dDate" measure="1" displayFolder="" measureGroup="dDat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4976834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7B900F-0394-4A26-A62E-E8A2B7501FAD}" name="PivotTable24" cacheId="30" applyNumberFormats="0" applyBorderFormats="0" applyFontFormats="0" applyPatternFormats="0" applyAlignmentFormats="0" applyWidthHeightFormats="1" dataCaption="Values" tag="dac9ba8d-683b-457c-9f2e-48592420b05b" updatedVersion="8" minRefreshableVersion="3" subtotalHiddenItems="1" itemPrintTitles="1" createdVersion="8" indent="0" compact="0" compactData="0" multipleFieldFilters="0" chartFormat="37">
  <location ref="K74:R99" firstHeaderRow="1" firstDataRow="2" firstDataCol="2"/>
  <pivotFields count="4">
    <pivotField axis="axisRow" compact="0" allDrilled="1" outline="0" subtotalTop="0" showAll="0" dataSourceSort="1" defaultAttributeDrillState="1">
      <items count="3">
        <item x="0"/>
        <item x="1"/>
        <item t="default"/>
      </items>
    </pivotField>
    <pivotField axis="axisCol" compact="0" allDrilled="1" outline="0" subtotalTop="0" showAll="0" dataSourceSort="1" defaultAttributeDrillState="1">
      <items count="6">
        <item x="0"/>
        <item x="1"/>
        <item x="2"/>
        <item x="3"/>
        <item x="4"/>
        <item t="default"/>
      </items>
    </pivotField>
    <pivotField dataField="1" compact="0" outline="0" subtotalTop="0" showAll="0"/>
    <pivotField axis="axisRow" compact="0" allDrilled="1" outline="0" subtotalTop="0" showAll="0" dataSourceSort="1" defaultAttributeDrillState="1">
      <items count="13">
        <item x="0"/>
        <item x="1"/>
        <item x="2"/>
        <item x="3"/>
        <item x="4"/>
        <item x="5"/>
        <item x="6"/>
        <item x="7"/>
        <item x="8"/>
        <item x="9"/>
        <item x="10"/>
        <item x="11"/>
        <item t="default"/>
      </items>
    </pivotField>
  </pivotFields>
  <rowFields count="2">
    <field x="0"/>
    <field x="3"/>
  </rowFields>
  <rowItems count="24">
    <i>
      <x/>
      <x/>
    </i>
    <i r="1">
      <x v="1"/>
    </i>
    <i r="1">
      <x v="2"/>
    </i>
    <i r="1">
      <x v="3"/>
    </i>
    <i r="1">
      <x v="4"/>
    </i>
    <i r="1">
      <x v="5"/>
    </i>
    <i r="1">
      <x v="6"/>
    </i>
    <i r="1">
      <x v="7"/>
    </i>
    <i r="1">
      <x v="8"/>
    </i>
    <i r="1">
      <x v="9"/>
    </i>
    <i r="1">
      <x v="10"/>
    </i>
    <i r="1">
      <x v="11"/>
    </i>
    <i t="default">
      <x/>
    </i>
    <i>
      <x v="1"/>
      <x/>
    </i>
    <i r="1">
      <x v="1"/>
    </i>
    <i r="1">
      <x v="2"/>
    </i>
    <i r="1">
      <x v="3"/>
    </i>
    <i r="1">
      <x v="4"/>
    </i>
    <i r="1">
      <x v="5"/>
    </i>
    <i r="1">
      <x v="6"/>
    </i>
    <i r="1">
      <x v="7"/>
    </i>
    <i r="1">
      <x v="8"/>
    </i>
    <i t="default">
      <x v="1"/>
    </i>
    <i t="grand">
      <x/>
    </i>
  </rowItems>
  <colFields count="1">
    <field x="1"/>
  </colFields>
  <colItems count="6">
    <i>
      <x/>
    </i>
    <i>
      <x v="1"/>
    </i>
    <i>
      <x v="2"/>
    </i>
    <i>
      <x v="3"/>
    </i>
    <i>
      <x v="4"/>
    </i>
    <i t="grand">
      <x/>
    </i>
  </colItems>
  <dataFields count="1">
    <dataField fld="2" subtotal="count" baseField="0" baseItem="0"/>
  </dataFields>
  <chartFormats count="52">
    <chartFormat chart="30" format="0" series="1">
      <pivotArea type="data" outline="0" fieldPosition="0">
        <references count="2">
          <reference field="4294967294" count="1" selected="0">
            <x v="0"/>
          </reference>
          <reference field="1" count="1" selected="0">
            <x v="0"/>
          </reference>
        </references>
      </pivotArea>
    </chartFormat>
    <chartFormat chart="30" format="1" series="1">
      <pivotArea type="data" outline="0" fieldPosition="0">
        <references count="2">
          <reference field="4294967294" count="1" selected="0">
            <x v="0"/>
          </reference>
          <reference field="1" count="1" selected="0">
            <x v="1"/>
          </reference>
        </references>
      </pivotArea>
    </chartFormat>
    <chartFormat chart="30" format="2" series="1">
      <pivotArea type="data" outline="0" fieldPosition="0">
        <references count="2">
          <reference field="4294967294" count="1" selected="0">
            <x v="0"/>
          </reference>
          <reference field="1" count="1" selected="0">
            <x v="2"/>
          </reference>
        </references>
      </pivotArea>
    </chartFormat>
    <chartFormat chart="30" format="3" series="1">
      <pivotArea type="data" outline="0" fieldPosition="0">
        <references count="2">
          <reference field="4294967294" count="1" selected="0">
            <x v="0"/>
          </reference>
          <reference field="1" count="1" selected="0">
            <x v="3"/>
          </reference>
        </references>
      </pivotArea>
    </chartFormat>
    <chartFormat chart="30" format="4" series="1">
      <pivotArea type="data" outline="0" fieldPosition="0">
        <references count="2">
          <reference field="4294967294" count="1" selected="0">
            <x v="0"/>
          </reference>
          <reference field="1" count="1" selected="0">
            <x v="4"/>
          </reference>
        </references>
      </pivotArea>
    </chartFormat>
    <chartFormat chart="31" format="47" series="1">
      <pivotArea type="data" outline="0" fieldPosition="0">
        <references count="2">
          <reference field="4294967294" count="1" selected="0">
            <x v="0"/>
          </reference>
          <reference field="1" count="1" selected="0">
            <x v="0"/>
          </reference>
        </references>
      </pivotArea>
    </chartFormat>
    <chartFormat chart="31" format="69" series="1">
      <pivotArea type="data" outline="0" fieldPosition="0">
        <references count="2">
          <reference field="4294967294" count="1" selected="0">
            <x v="0"/>
          </reference>
          <reference field="1" count="1" selected="0">
            <x v="1"/>
          </reference>
        </references>
      </pivotArea>
    </chartFormat>
    <chartFormat chart="31" format="91" series="1">
      <pivotArea type="data" outline="0" fieldPosition="0">
        <references count="2">
          <reference field="4294967294" count="1" selected="0">
            <x v="0"/>
          </reference>
          <reference field="1" count="1" selected="0">
            <x v="2"/>
          </reference>
        </references>
      </pivotArea>
    </chartFormat>
    <chartFormat chart="31" format="92" series="1">
      <pivotArea type="data" outline="0" fieldPosition="0">
        <references count="2">
          <reference field="4294967294" count="1" selected="0">
            <x v="0"/>
          </reference>
          <reference field="1" count="1" selected="0">
            <x v="3"/>
          </reference>
        </references>
      </pivotArea>
    </chartFormat>
    <chartFormat chart="31" format="93" series="1">
      <pivotArea type="data" outline="0" fieldPosition="0">
        <references count="2">
          <reference field="4294967294" count="1" selected="0">
            <x v="0"/>
          </reference>
          <reference field="1" count="1" selected="0">
            <x v="4"/>
          </reference>
        </references>
      </pivotArea>
    </chartFormat>
    <chartFormat chart="32" format="94" series="1">
      <pivotArea type="data" outline="0" fieldPosition="0">
        <references count="2">
          <reference field="4294967294" count="1" selected="0">
            <x v="0"/>
          </reference>
          <reference field="1" count="1" selected="0">
            <x v="0"/>
          </reference>
        </references>
      </pivotArea>
    </chartFormat>
    <chartFormat chart="32" format="116" series="1">
      <pivotArea type="data" outline="0" fieldPosition="0">
        <references count="2">
          <reference field="4294967294" count="1" selected="0">
            <x v="0"/>
          </reference>
          <reference field="1" count="1" selected="0">
            <x v="1"/>
          </reference>
        </references>
      </pivotArea>
    </chartFormat>
    <chartFormat chart="32" format="138" series="1">
      <pivotArea type="data" outline="0" fieldPosition="0">
        <references count="2">
          <reference field="4294967294" count="1" selected="0">
            <x v="0"/>
          </reference>
          <reference field="1" count="1" selected="0">
            <x v="2"/>
          </reference>
        </references>
      </pivotArea>
    </chartFormat>
    <chartFormat chart="32" format="139" series="1">
      <pivotArea type="data" outline="0" fieldPosition="0">
        <references count="2">
          <reference field="4294967294" count="1" selected="0">
            <x v="0"/>
          </reference>
          <reference field="1" count="1" selected="0">
            <x v="3"/>
          </reference>
        </references>
      </pivotArea>
    </chartFormat>
    <chartFormat chart="32" format="140" series="1">
      <pivotArea type="data" outline="0" fieldPosition="0">
        <references count="2">
          <reference field="4294967294" count="1" selected="0">
            <x v="0"/>
          </reference>
          <reference field="1" count="1" selected="0">
            <x v="4"/>
          </reference>
        </references>
      </pivotArea>
    </chartFormat>
    <chartFormat chart="30" format="47">
      <pivotArea type="data" outline="0" fieldPosition="0">
        <references count="4">
          <reference field="4294967294" count="1" selected="0">
            <x v="0"/>
          </reference>
          <reference field="0" count="1" selected="0">
            <x v="1"/>
          </reference>
          <reference field="1" count="1" selected="0">
            <x v="0"/>
          </reference>
          <reference field="3" count="1" selected="0">
            <x v="7"/>
          </reference>
        </references>
      </pivotArea>
    </chartFormat>
    <chartFormat chart="30" format="48">
      <pivotArea type="data" outline="0" fieldPosition="0">
        <references count="4">
          <reference field="4294967294" count="1" selected="0">
            <x v="0"/>
          </reference>
          <reference field="0" count="1" selected="0">
            <x v="1"/>
          </reference>
          <reference field="1" count="1" selected="0">
            <x v="0"/>
          </reference>
          <reference field="3" count="1" selected="0">
            <x v="6"/>
          </reference>
        </references>
      </pivotArea>
    </chartFormat>
    <chartFormat chart="30" format="49">
      <pivotArea type="data" outline="0" fieldPosition="0">
        <references count="4">
          <reference field="4294967294" count="1" selected="0">
            <x v="0"/>
          </reference>
          <reference field="0" count="1" selected="0">
            <x v="1"/>
          </reference>
          <reference field="1" count="1" selected="0">
            <x v="0"/>
          </reference>
          <reference field="3" count="1" selected="0">
            <x v="5"/>
          </reference>
        </references>
      </pivotArea>
    </chartFormat>
    <chartFormat chart="30" format="50">
      <pivotArea type="data" outline="0" fieldPosition="0">
        <references count="4">
          <reference field="4294967294" count="1" selected="0">
            <x v="0"/>
          </reference>
          <reference field="0" count="1" selected="0">
            <x v="1"/>
          </reference>
          <reference field="1" count="1" selected="0">
            <x v="0"/>
          </reference>
          <reference field="3" count="1" selected="0">
            <x v="4"/>
          </reference>
        </references>
      </pivotArea>
    </chartFormat>
    <chartFormat chart="30" format="51">
      <pivotArea type="data" outline="0" fieldPosition="0">
        <references count="4">
          <reference field="4294967294" count="1" selected="0">
            <x v="0"/>
          </reference>
          <reference field="0" count="1" selected="0">
            <x v="1"/>
          </reference>
          <reference field="1" count="1" selected="0">
            <x v="0"/>
          </reference>
          <reference field="3" count="1" selected="0">
            <x v="3"/>
          </reference>
        </references>
      </pivotArea>
    </chartFormat>
    <chartFormat chart="30" format="52">
      <pivotArea type="data" outline="0" fieldPosition="0">
        <references count="4">
          <reference field="4294967294" count="1" selected="0">
            <x v="0"/>
          </reference>
          <reference field="0" count="1" selected="0">
            <x v="1"/>
          </reference>
          <reference field="1" count="1" selected="0">
            <x v="0"/>
          </reference>
          <reference field="3" count="1" selected="0">
            <x v="1"/>
          </reference>
        </references>
      </pivotArea>
    </chartFormat>
    <chartFormat chart="30" format="53">
      <pivotArea type="data" outline="0" fieldPosition="0">
        <references count="4">
          <reference field="4294967294" count="1" selected="0">
            <x v="0"/>
          </reference>
          <reference field="0" count="1" selected="0">
            <x v="1"/>
          </reference>
          <reference field="1" count="1" selected="0">
            <x v="0"/>
          </reference>
          <reference field="3" count="1" selected="0">
            <x v="0"/>
          </reference>
        </references>
      </pivotArea>
    </chartFormat>
    <chartFormat chart="30" format="54">
      <pivotArea type="data" outline="0" fieldPosition="0">
        <references count="4">
          <reference field="4294967294" count="1" selected="0">
            <x v="0"/>
          </reference>
          <reference field="0" count="1" selected="0">
            <x v="0"/>
          </reference>
          <reference field="1" count="1" selected="0">
            <x v="0"/>
          </reference>
          <reference field="3" count="1" selected="0">
            <x v="11"/>
          </reference>
        </references>
      </pivotArea>
    </chartFormat>
    <chartFormat chart="30" format="55">
      <pivotArea type="data" outline="0" fieldPosition="0">
        <references count="4">
          <reference field="4294967294" count="1" selected="0">
            <x v="0"/>
          </reference>
          <reference field="0" count="1" selected="0">
            <x v="0"/>
          </reference>
          <reference field="1" count="1" selected="0">
            <x v="0"/>
          </reference>
          <reference field="3" count="1" selected="0">
            <x v="10"/>
          </reference>
        </references>
      </pivotArea>
    </chartFormat>
    <chartFormat chart="30" format="56">
      <pivotArea type="data" outline="0" fieldPosition="0">
        <references count="4">
          <reference field="4294967294" count="1" selected="0">
            <x v="0"/>
          </reference>
          <reference field="0" count="1" selected="0">
            <x v="0"/>
          </reference>
          <reference field="1" count="1" selected="0">
            <x v="0"/>
          </reference>
          <reference field="3" count="1" selected="0">
            <x v="9"/>
          </reference>
        </references>
      </pivotArea>
    </chartFormat>
    <chartFormat chart="30" format="57">
      <pivotArea type="data" outline="0" fieldPosition="0">
        <references count="4">
          <reference field="4294967294" count="1" selected="0">
            <x v="0"/>
          </reference>
          <reference field="0" count="1" selected="0">
            <x v="0"/>
          </reference>
          <reference field="1" count="1" selected="0">
            <x v="0"/>
          </reference>
          <reference field="3" count="1" selected="0">
            <x v="8"/>
          </reference>
        </references>
      </pivotArea>
    </chartFormat>
    <chartFormat chart="30" format="58">
      <pivotArea type="data" outline="0" fieldPosition="0">
        <references count="4">
          <reference field="4294967294" count="1" selected="0">
            <x v="0"/>
          </reference>
          <reference field="0" count="1" selected="0">
            <x v="0"/>
          </reference>
          <reference field="1" count="1" selected="0">
            <x v="0"/>
          </reference>
          <reference field="3" count="1" selected="0">
            <x v="7"/>
          </reference>
        </references>
      </pivotArea>
    </chartFormat>
    <chartFormat chart="30" format="59">
      <pivotArea type="data" outline="0" fieldPosition="0">
        <references count="4">
          <reference field="4294967294" count="1" selected="0">
            <x v="0"/>
          </reference>
          <reference field="0" count="1" selected="0">
            <x v="0"/>
          </reference>
          <reference field="1" count="1" selected="0">
            <x v="0"/>
          </reference>
          <reference field="3" count="1" selected="0">
            <x v="6"/>
          </reference>
        </references>
      </pivotArea>
    </chartFormat>
    <chartFormat chart="30" format="60">
      <pivotArea type="data" outline="0" fieldPosition="0">
        <references count="4">
          <reference field="4294967294" count="1" selected="0">
            <x v="0"/>
          </reference>
          <reference field="0" count="1" selected="0">
            <x v="0"/>
          </reference>
          <reference field="1" count="1" selected="0">
            <x v="0"/>
          </reference>
          <reference field="3" count="1" selected="0">
            <x v="5"/>
          </reference>
        </references>
      </pivotArea>
    </chartFormat>
    <chartFormat chart="30" format="61">
      <pivotArea type="data" outline="0" fieldPosition="0">
        <references count="4">
          <reference field="4294967294" count="1" selected="0">
            <x v="0"/>
          </reference>
          <reference field="0" count="1" selected="0">
            <x v="0"/>
          </reference>
          <reference field="1" count="1" selected="0">
            <x v="0"/>
          </reference>
          <reference field="3" count="1" selected="0">
            <x v="4"/>
          </reference>
        </references>
      </pivotArea>
    </chartFormat>
    <chartFormat chart="30" format="62">
      <pivotArea type="data" outline="0" fieldPosition="0">
        <references count="4">
          <reference field="4294967294" count="1" selected="0">
            <x v="0"/>
          </reference>
          <reference field="0" count="1" selected="0">
            <x v="0"/>
          </reference>
          <reference field="1" count="1" selected="0">
            <x v="0"/>
          </reference>
          <reference field="3" count="1" selected="0">
            <x v="3"/>
          </reference>
        </references>
      </pivotArea>
    </chartFormat>
    <chartFormat chart="30" format="63">
      <pivotArea type="data" outline="0" fieldPosition="0">
        <references count="4">
          <reference field="4294967294" count="1" selected="0">
            <x v="0"/>
          </reference>
          <reference field="0" count="1" selected="0">
            <x v="0"/>
          </reference>
          <reference field="1" count="1" selected="0">
            <x v="0"/>
          </reference>
          <reference field="3" count="1" selected="0">
            <x v="2"/>
          </reference>
        </references>
      </pivotArea>
    </chartFormat>
    <chartFormat chart="30" format="64">
      <pivotArea type="data" outline="0" fieldPosition="0">
        <references count="4">
          <reference field="4294967294" count="1" selected="0">
            <x v="0"/>
          </reference>
          <reference field="0" count="1" selected="0">
            <x v="0"/>
          </reference>
          <reference field="1" count="1" selected="0">
            <x v="0"/>
          </reference>
          <reference field="3" count="1" selected="0">
            <x v="1"/>
          </reference>
        </references>
      </pivotArea>
    </chartFormat>
    <chartFormat chart="30" format="65">
      <pivotArea type="data" outline="0" fieldPosition="0">
        <references count="4">
          <reference field="4294967294" count="1" selected="0">
            <x v="0"/>
          </reference>
          <reference field="0" count="1" selected="0">
            <x v="0"/>
          </reference>
          <reference field="1" count="1" selected="0">
            <x v="1"/>
          </reference>
          <reference field="3" count="1" selected="0">
            <x v="1"/>
          </reference>
        </references>
      </pivotArea>
    </chartFormat>
    <chartFormat chart="30" format="66">
      <pivotArea type="data" outline="0" fieldPosition="0">
        <references count="4">
          <reference field="4294967294" count="1" selected="0">
            <x v="0"/>
          </reference>
          <reference field="0" count="1" selected="0">
            <x v="0"/>
          </reference>
          <reference field="1" count="1" selected="0">
            <x v="1"/>
          </reference>
          <reference field="3" count="1" selected="0">
            <x v="2"/>
          </reference>
        </references>
      </pivotArea>
    </chartFormat>
    <chartFormat chart="30" format="67">
      <pivotArea type="data" outline="0" fieldPosition="0">
        <references count="4">
          <reference field="4294967294" count="1" selected="0">
            <x v="0"/>
          </reference>
          <reference field="0" count="1" selected="0">
            <x v="0"/>
          </reference>
          <reference field="1" count="1" selected="0">
            <x v="1"/>
          </reference>
          <reference field="3" count="1" selected="0">
            <x v="3"/>
          </reference>
        </references>
      </pivotArea>
    </chartFormat>
    <chartFormat chart="30" format="68">
      <pivotArea type="data" outline="0" fieldPosition="0">
        <references count="4">
          <reference field="4294967294" count="1" selected="0">
            <x v="0"/>
          </reference>
          <reference field="0" count="1" selected="0">
            <x v="0"/>
          </reference>
          <reference field="1" count="1" selected="0">
            <x v="1"/>
          </reference>
          <reference field="3" count="1" selected="0">
            <x v="4"/>
          </reference>
        </references>
      </pivotArea>
    </chartFormat>
    <chartFormat chart="30" format="69">
      <pivotArea type="data" outline="0" fieldPosition="0">
        <references count="4">
          <reference field="4294967294" count="1" selected="0">
            <x v="0"/>
          </reference>
          <reference field="0" count="1" selected="0">
            <x v="0"/>
          </reference>
          <reference field="1" count="1" selected="0">
            <x v="1"/>
          </reference>
          <reference field="3" count="1" selected="0">
            <x v="5"/>
          </reference>
        </references>
      </pivotArea>
    </chartFormat>
    <chartFormat chart="30" format="70">
      <pivotArea type="data" outline="0" fieldPosition="0">
        <references count="4">
          <reference field="4294967294" count="1" selected="0">
            <x v="0"/>
          </reference>
          <reference field="0" count="1" selected="0">
            <x v="0"/>
          </reference>
          <reference field="1" count="1" selected="0">
            <x v="1"/>
          </reference>
          <reference field="3" count="1" selected="0">
            <x v="6"/>
          </reference>
        </references>
      </pivotArea>
    </chartFormat>
    <chartFormat chart="30" format="71">
      <pivotArea type="data" outline="0" fieldPosition="0">
        <references count="4">
          <reference field="4294967294" count="1" selected="0">
            <x v="0"/>
          </reference>
          <reference field="0" count="1" selected="0">
            <x v="0"/>
          </reference>
          <reference field="1" count="1" selected="0">
            <x v="1"/>
          </reference>
          <reference field="3" count="1" selected="0">
            <x v="7"/>
          </reference>
        </references>
      </pivotArea>
    </chartFormat>
    <chartFormat chart="30" format="72">
      <pivotArea type="data" outline="0" fieldPosition="0">
        <references count="4">
          <reference field="4294967294" count="1" selected="0">
            <x v="0"/>
          </reference>
          <reference field="0" count="1" selected="0">
            <x v="0"/>
          </reference>
          <reference field="1" count="1" selected="0">
            <x v="1"/>
          </reference>
          <reference field="3" count="1" selected="0">
            <x v="8"/>
          </reference>
        </references>
      </pivotArea>
    </chartFormat>
    <chartFormat chart="30" format="73">
      <pivotArea type="data" outline="0" fieldPosition="0">
        <references count="4">
          <reference field="4294967294" count="1" selected="0">
            <x v="0"/>
          </reference>
          <reference field="0" count="1" selected="0">
            <x v="0"/>
          </reference>
          <reference field="1" count="1" selected="0">
            <x v="1"/>
          </reference>
          <reference field="3" count="1" selected="0">
            <x v="9"/>
          </reference>
        </references>
      </pivotArea>
    </chartFormat>
    <chartFormat chart="30" format="74">
      <pivotArea type="data" outline="0" fieldPosition="0">
        <references count="4">
          <reference field="4294967294" count="1" selected="0">
            <x v="0"/>
          </reference>
          <reference field="0" count="1" selected="0">
            <x v="0"/>
          </reference>
          <reference field="1" count="1" selected="0">
            <x v="1"/>
          </reference>
          <reference field="3" count="1" selected="0">
            <x v="10"/>
          </reference>
        </references>
      </pivotArea>
    </chartFormat>
    <chartFormat chart="30" format="75">
      <pivotArea type="data" outline="0" fieldPosition="0">
        <references count="4">
          <reference field="4294967294" count="1" selected="0">
            <x v="0"/>
          </reference>
          <reference field="0" count="1" selected="0">
            <x v="0"/>
          </reference>
          <reference field="1" count="1" selected="0">
            <x v="1"/>
          </reference>
          <reference field="3" count="1" selected="0">
            <x v="11"/>
          </reference>
        </references>
      </pivotArea>
    </chartFormat>
    <chartFormat chart="30" format="76">
      <pivotArea type="data" outline="0" fieldPosition="0">
        <references count="4">
          <reference field="4294967294" count="1" selected="0">
            <x v="0"/>
          </reference>
          <reference field="0" count="1" selected="0">
            <x v="1"/>
          </reference>
          <reference field="1" count="1" selected="0">
            <x v="1"/>
          </reference>
          <reference field="3" count="1" selected="0">
            <x v="0"/>
          </reference>
        </references>
      </pivotArea>
    </chartFormat>
    <chartFormat chart="30" format="77">
      <pivotArea type="data" outline="0" fieldPosition="0">
        <references count="4">
          <reference field="4294967294" count="1" selected="0">
            <x v="0"/>
          </reference>
          <reference field="0" count="1" selected="0">
            <x v="1"/>
          </reference>
          <reference field="1" count="1" selected="0">
            <x v="1"/>
          </reference>
          <reference field="3" count="1" selected="0">
            <x v="1"/>
          </reference>
        </references>
      </pivotArea>
    </chartFormat>
    <chartFormat chart="30" format="78">
      <pivotArea type="data" outline="0" fieldPosition="0">
        <references count="4">
          <reference field="4294967294" count="1" selected="0">
            <x v="0"/>
          </reference>
          <reference field="0" count="1" selected="0">
            <x v="1"/>
          </reference>
          <reference field="1" count="1" selected="0">
            <x v="1"/>
          </reference>
          <reference field="3" count="1" selected="0">
            <x v="2"/>
          </reference>
        </references>
      </pivotArea>
    </chartFormat>
    <chartFormat chart="30" format="79">
      <pivotArea type="data" outline="0" fieldPosition="0">
        <references count="4">
          <reference field="4294967294" count="1" selected="0">
            <x v="0"/>
          </reference>
          <reference field="0" count="1" selected="0">
            <x v="1"/>
          </reference>
          <reference field="1" count="1" selected="0">
            <x v="1"/>
          </reference>
          <reference field="3" count="1" selected="0">
            <x v="3"/>
          </reference>
        </references>
      </pivotArea>
    </chartFormat>
    <chartFormat chart="30" format="80">
      <pivotArea type="data" outline="0" fieldPosition="0">
        <references count="4">
          <reference field="4294967294" count="1" selected="0">
            <x v="0"/>
          </reference>
          <reference field="0" count="1" selected="0">
            <x v="1"/>
          </reference>
          <reference field="1" count="1" selected="0">
            <x v="1"/>
          </reference>
          <reference field="3" count="1" selected="0">
            <x v="5"/>
          </reference>
        </references>
      </pivotArea>
    </chartFormat>
    <chartFormat chart="30" format="81">
      <pivotArea type="data" outline="0" fieldPosition="0">
        <references count="4">
          <reference field="4294967294" count="1" selected="0">
            <x v="0"/>
          </reference>
          <reference field="0" count="1" selected="0">
            <x v="1"/>
          </reference>
          <reference field="1" count="1" selected="0">
            <x v="1"/>
          </reference>
          <reference field="3" count="1" selected="0">
            <x v="4"/>
          </reference>
        </references>
      </pivotArea>
    </chartFormat>
    <chartFormat chart="30" format="82">
      <pivotArea type="data" outline="0" fieldPosition="0">
        <references count="4">
          <reference field="4294967294" count="1" selected="0">
            <x v="0"/>
          </reference>
          <reference field="0" count="1" selected="0">
            <x v="1"/>
          </reference>
          <reference field="1" count="1" selected="0">
            <x v="1"/>
          </reference>
          <reference field="3" count="1" selected="0">
            <x v="6"/>
          </reference>
        </references>
      </pivotArea>
    </chartFormat>
    <chartFormat chart="30" format="83">
      <pivotArea type="data" outline="0" fieldPosition="0">
        <references count="4">
          <reference field="4294967294" count="1" selected="0">
            <x v="0"/>
          </reference>
          <reference field="0" count="1" selected="0">
            <x v="1"/>
          </reference>
          <reference field="1" count="1" selected="0">
            <x v="1"/>
          </reference>
          <reference field="3" count="1" selected="0">
            <x v="7"/>
          </reference>
        </references>
      </pivotArea>
    </chartFormat>
  </chartFormats>
  <pivotHierarchies count="8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7"/>
  </rowHierarchiesUsage>
  <colHierarchiesUsage count="1">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e]"/>
        <x15:activeTabTopLevelEntity name="[sales]"/>
        <x15:activeTabTopLevelEntity name="[products]"/>
      </x15:pivotTableUISettings>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7C7563-C5B3-4292-A146-D944F47950FC}" name="PivotTable25" cacheId="33" applyNumberFormats="0" applyBorderFormats="0" applyFontFormats="0" applyPatternFormats="0" applyAlignmentFormats="0" applyWidthHeightFormats="1" dataCaption="Values" tag="e97f13c9-a3be-402b-9f70-394a14c6f84c" updatedVersion="8" minRefreshableVersion="3" itemPrintTitles="1" createdVersion="8" indent="0" compact="0" compactData="0" multipleFieldFilters="0" chartFormat="5">
  <location ref="P13:Q16" firstHeaderRow="1" firstDataRow="1" firstDataCol="1" rowPageCount="1" colPageCount="1"/>
  <pivotFields count="3">
    <pivotField axis="axisRow" compact="0" allDrilled="1" outline="0" subtotalTop="0" showAll="0" dataSourceSort="1" defaultAttributeDrillState="1">
      <items count="3">
        <item x="0"/>
        <item x="1"/>
        <item t="default"/>
      </items>
    </pivotField>
    <pivotField dataField="1" compact="0" outline="0" subtotalTop="0" showAll="0"/>
    <pivotField axis="axisPage" compact="0" allDrilled="1" outline="0" subtotalTop="0" showAll="0" dataSourceSort="1" defaultAttributeDrillState="1">
      <items count="1">
        <item t="default"/>
      </items>
    </pivotField>
  </pivotFields>
  <rowFields count="1">
    <field x="0"/>
  </rowFields>
  <rowItems count="3">
    <i>
      <x/>
    </i>
    <i>
      <x v="1"/>
    </i>
    <i t="grand">
      <x/>
    </i>
  </rowItems>
  <colItems count="1">
    <i/>
  </colItems>
  <pageFields count="1">
    <pageField fld="2" hier="4" name="[dDate].[Quarter].&amp;[1]" cap="1"/>
  </pageFields>
  <dataFields count="1">
    <dataField fld="1" subtotal="count" baseField="0" baseItem="0"/>
  </dataFields>
  <chartFormats count="1">
    <chartFormat chart="1" format="0" series="1">
      <pivotArea type="data" outline="0" fieldPosition="0">
        <references count="1">
          <reference field="4294967294" count="1" selected="0">
            <x v="0"/>
          </reference>
        </references>
      </pivotArea>
    </chartFormat>
  </chartFormats>
  <pivotHierarchies count="86">
    <pivotHierarchy dragToData="1"/>
    <pivotHierarchy dragToData="1"/>
    <pivotHierarchy dragToData="1"/>
    <pivotHierarchy dragToData="1"/>
    <pivotHierarchy multipleItemSelectionAllowed="1" dragToData="1">
      <members count="3" level="1">
        <member name="[dDate].[Quarter].&amp;[1]"/>
        <member name="[dDate].[Quarter].&amp;[2]"/>
        <member name="[dDate].[Quarter].&amp;[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e]"/>
      </x15:pivotTableUISettings>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27D36D-B454-44F1-9F3D-6ADC341C8649}" name="PivotTable3" cacheId="23" applyNumberFormats="0" applyBorderFormats="0" applyFontFormats="0" applyPatternFormats="0" applyAlignmentFormats="0" applyWidthHeightFormats="1" dataCaption="Values" tag="3e78f4c1-12d6-44f5-9a18-f6ed72d1a015" updatedVersion="8" minRefreshableVersion="3" subtotalHiddenItems="1" itemPrintTitles="1" createdVersion="8" indent="0" compact="0" compactData="0" multipleFieldFilters="0" chartFormat="31">
  <location ref="B74:I85" firstHeaderRow="1" firstDataRow="2" firstDataCol="2"/>
  <pivotFields count="4">
    <pivotField axis="axisRow" compact="0" allDrilled="1" outline="0" subtotalTop="0" showAll="0" dataSourceSort="1" defaultAttributeDrillState="1">
      <items count="3">
        <item x="0"/>
        <item x="1"/>
        <item t="default"/>
      </items>
    </pivotField>
    <pivotField dataField="1" compact="0" outline="0" subtotalTop="0" showAll="0"/>
    <pivotField axis="axisCol" compact="0" allDrilled="1" outline="0" subtotalTop="0" showAll="0" dataSourceSort="1" defaultAttributeDrillState="1">
      <items count="6">
        <item x="0"/>
        <item x="1"/>
        <item x="2"/>
        <item x="3"/>
        <item x="4"/>
        <item t="default"/>
      </items>
    </pivotField>
    <pivotField axis="axisRow" compact="0" allDrilled="1" outline="0" subtotalTop="0" showAll="0" dataSourceSort="1" defaultAttributeDrillState="1">
      <items count="5">
        <item x="0"/>
        <item x="1"/>
        <item x="2"/>
        <item x="3"/>
        <item t="default"/>
      </items>
    </pivotField>
  </pivotFields>
  <rowFields count="2">
    <field x="0"/>
    <field x="3"/>
  </rowFields>
  <rowItems count="10">
    <i>
      <x/>
      <x/>
    </i>
    <i r="1">
      <x v="1"/>
    </i>
    <i r="1">
      <x v="2"/>
    </i>
    <i r="1">
      <x v="3"/>
    </i>
    <i t="default">
      <x/>
    </i>
    <i>
      <x v="1"/>
      <x/>
    </i>
    <i r="1">
      <x v="1"/>
    </i>
    <i r="1">
      <x v="2"/>
    </i>
    <i t="default">
      <x v="1"/>
    </i>
    <i t="grand">
      <x/>
    </i>
  </rowItems>
  <colFields count="1">
    <field x="2"/>
  </colFields>
  <colItems count="6">
    <i>
      <x/>
    </i>
    <i>
      <x v="1"/>
    </i>
    <i>
      <x v="2"/>
    </i>
    <i>
      <x v="3"/>
    </i>
    <i>
      <x v="4"/>
    </i>
    <i t="grand">
      <x/>
    </i>
  </colItems>
  <dataFields count="1">
    <dataField fld="1" subtotal="count" baseField="0" baseItem="0"/>
  </dataFields>
  <chartFormats count="5">
    <chartFormat chart="30" format="0" series="1">
      <pivotArea type="data" outline="0" fieldPosition="0">
        <references count="2">
          <reference field="4294967294" count="1" selected="0">
            <x v="0"/>
          </reference>
          <reference field="2" count="1" selected="0">
            <x v="0"/>
          </reference>
        </references>
      </pivotArea>
    </chartFormat>
    <chartFormat chart="30" format="1" series="1">
      <pivotArea type="data" outline="0" fieldPosition="0">
        <references count="2">
          <reference field="4294967294" count="1" selected="0">
            <x v="0"/>
          </reference>
          <reference field="2" count="1" selected="0">
            <x v="1"/>
          </reference>
        </references>
      </pivotArea>
    </chartFormat>
    <chartFormat chart="30" format="2" series="1">
      <pivotArea type="data" outline="0" fieldPosition="0">
        <references count="2">
          <reference field="4294967294" count="1" selected="0">
            <x v="0"/>
          </reference>
          <reference field="2" count="1" selected="0">
            <x v="2"/>
          </reference>
        </references>
      </pivotArea>
    </chartFormat>
    <chartFormat chart="30" format="3" series="1">
      <pivotArea type="data" outline="0" fieldPosition="0">
        <references count="2">
          <reference field="4294967294" count="1" selected="0">
            <x v="0"/>
          </reference>
          <reference field="2" count="1" selected="0">
            <x v="3"/>
          </reference>
        </references>
      </pivotArea>
    </chartFormat>
    <chartFormat chart="30" format="4" series="1">
      <pivotArea type="data" outline="0" fieldPosition="0">
        <references count="2">
          <reference field="4294967294" count="1" selected="0">
            <x v="0"/>
          </reference>
          <reference field="2" count="1" selected="0">
            <x v="4"/>
          </reference>
        </references>
      </pivotArea>
    </chartFormat>
  </chartFormats>
  <pivotHierarchies count="8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4"/>
  </rowHierarchiesUsage>
  <colHierarchiesUsage count="1">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e]"/>
        <x15:activeTabTopLevelEntity name="[sales]"/>
        <x15:activeTabTopLevelEntity name="[products]"/>
      </x15:pivotTableUISettings>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563EBA-5BB3-4667-BDA0-816A6CDEEC76}" name="PivotTable1" cacheId="20" applyNumberFormats="0" applyBorderFormats="0" applyFontFormats="0" applyPatternFormats="0" applyAlignmentFormats="0" applyWidthHeightFormats="1" dataCaption="Values" tag="c200637e-c8bd-4a6f-b35c-6e14fc52c854" updatedVersion="8" minRefreshableVersion="3" itemPrintTitles="1" createdVersion="8" indent="0" compact="0" compactData="0" multipleFieldFilters="0" chartFormat="10">
  <location ref="B53:E67" firstHeaderRow="1" firstDataRow="2" firstDataCol="1"/>
  <pivotFields count="3">
    <pivotField axis="axisRow" compact="0" allDrilled="1" outline="0" subtotalTop="0" showAll="0" dataSourceSort="1" defaultAttributeDrillState="1">
      <items count="13">
        <item x="0"/>
        <item x="1"/>
        <item x="2"/>
        <item x="3"/>
        <item x="4"/>
        <item x="5"/>
        <item x="6"/>
        <item x="7"/>
        <item x="8"/>
        <item x="9"/>
        <item x="10"/>
        <item x="11"/>
        <item t="default"/>
      </items>
    </pivotField>
    <pivotField axis="axisCol" compact="0" allDrilled="1" outline="0" subtotalTop="0" showAll="0" dataSourceSort="1" defaultAttributeDrillState="1">
      <items count="3">
        <item x="0"/>
        <item x="1"/>
        <item t="default"/>
      </items>
    </pivotField>
    <pivotField dataField="1" compact="0" outline="0" subtotalTop="0" showAll="0"/>
  </pivotFields>
  <rowFields count="1">
    <field x="0"/>
  </rowFields>
  <rowItems count="13">
    <i>
      <x/>
    </i>
    <i>
      <x v="1"/>
    </i>
    <i>
      <x v="2"/>
    </i>
    <i>
      <x v="3"/>
    </i>
    <i>
      <x v="4"/>
    </i>
    <i>
      <x v="5"/>
    </i>
    <i>
      <x v="6"/>
    </i>
    <i>
      <x v="7"/>
    </i>
    <i>
      <x v="8"/>
    </i>
    <i>
      <x v="9"/>
    </i>
    <i>
      <x v="10"/>
    </i>
    <i>
      <x v="11"/>
    </i>
    <i t="grand">
      <x/>
    </i>
  </rowItems>
  <colFields count="1">
    <field x="1"/>
  </colFields>
  <colItems count="3">
    <i>
      <x/>
    </i>
    <i>
      <x v="1"/>
    </i>
    <i t="grand">
      <x/>
    </i>
  </colItems>
  <dataFields count="1">
    <dataField fld="2" subtotal="count" baseField="0" baseItem="0"/>
  </dataFields>
  <chartFormats count="22">
    <chartFormat chart="3" format="40" series="1">
      <pivotArea type="data" outline="0" fieldPosition="0">
        <references count="2">
          <reference field="4294967294" count="1" selected="0">
            <x v="0"/>
          </reference>
          <reference field="1" count="1" selected="0">
            <x v="0"/>
          </reference>
        </references>
      </pivotArea>
    </chartFormat>
    <chartFormat chart="3" format="41">
      <pivotArea type="data" outline="0" fieldPosition="0">
        <references count="3">
          <reference field="4294967294" count="1" selected="0">
            <x v="0"/>
          </reference>
          <reference field="0" count="1" selected="0">
            <x v="0"/>
          </reference>
          <reference field="1" count="1" selected="0">
            <x v="0"/>
          </reference>
        </references>
      </pivotArea>
    </chartFormat>
    <chartFormat chart="3" format="42">
      <pivotArea type="data" outline="0" fieldPosition="0">
        <references count="3">
          <reference field="4294967294" count="1" selected="0">
            <x v="0"/>
          </reference>
          <reference field="0" count="1" selected="0">
            <x v="1"/>
          </reference>
          <reference field="1" count="1" selected="0">
            <x v="0"/>
          </reference>
        </references>
      </pivotArea>
    </chartFormat>
    <chartFormat chart="3" format="43">
      <pivotArea type="data" outline="0" fieldPosition="0">
        <references count="3">
          <reference field="4294967294" count="1" selected="0">
            <x v="0"/>
          </reference>
          <reference field="0" count="1" selected="0">
            <x v="2"/>
          </reference>
          <reference field="1" count="1" selected="0">
            <x v="0"/>
          </reference>
        </references>
      </pivotArea>
    </chartFormat>
    <chartFormat chart="3" format="44">
      <pivotArea type="data" outline="0" fieldPosition="0">
        <references count="3">
          <reference field="4294967294" count="1" selected="0">
            <x v="0"/>
          </reference>
          <reference field="0" count="1" selected="0">
            <x v="3"/>
          </reference>
          <reference field="1" count="1" selected="0">
            <x v="0"/>
          </reference>
        </references>
      </pivotArea>
    </chartFormat>
    <chartFormat chart="3" format="45">
      <pivotArea type="data" outline="0" fieldPosition="0">
        <references count="3">
          <reference field="4294967294" count="1" selected="0">
            <x v="0"/>
          </reference>
          <reference field="0" count="1" selected="0">
            <x v="4"/>
          </reference>
          <reference field="1" count="1" selected="0">
            <x v="0"/>
          </reference>
        </references>
      </pivotArea>
    </chartFormat>
    <chartFormat chart="3" format="46">
      <pivotArea type="data" outline="0" fieldPosition="0">
        <references count="3">
          <reference field="4294967294" count="1" selected="0">
            <x v="0"/>
          </reference>
          <reference field="0" count="1" selected="0">
            <x v="5"/>
          </reference>
          <reference field="1" count="1" selected="0">
            <x v="0"/>
          </reference>
        </references>
      </pivotArea>
    </chartFormat>
    <chartFormat chart="3" format="47">
      <pivotArea type="data" outline="0" fieldPosition="0">
        <references count="3">
          <reference field="4294967294" count="1" selected="0">
            <x v="0"/>
          </reference>
          <reference field="0" count="1" selected="0">
            <x v="6"/>
          </reference>
          <reference field="1" count="1" selected="0">
            <x v="0"/>
          </reference>
        </references>
      </pivotArea>
    </chartFormat>
    <chartFormat chart="3" format="48">
      <pivotArea type="data" outline="0" fieldPosition="0">
        <references count="3">
          <reference field="4294967294" count="1" selected="0">
            <x v="0"/>
          </reference>
          <reference field="0" count="1" selected="0">
            <x v="7"/>
          </reference>
          <reference field="1" count="1" selected="0">
            <x v="0"/>
          </reference>
        </references>
      </pivotArea>
    </chartFormat>
    <chartFormat chart="3" format="49">
      <pivotArea type="data" outline="0" fieldPosition="0">
        <references count="3">
          <reference field="4294967294" count="1" selected="0">
            <x v="0"/>
          </reference>
          <reference field="0" count="1" selected="0">
            <x v="8"/>
          </reference>
          <reference field="1" count="1" selected="0">
            <x v="0"/>
          </reference>
        </references>
      </pivotArea>
    </chartFormat>
    <chartFormat chart="3" format="50">
      <pivotArea type="data" outline="0" fieldPosition="0">
        <references count="3">
          <reference field="4294967294" count="1" selected="0">
            <x v="0"/>
          </reference>
          <reference field="0" count="1" selected="0">
            <x v="9"/>
          </reference>
          <reference field="1" count="1" selected="0">
            <x v="0"/>
          </reference>
        </references>
      </pivotArea>
    </chartFormat>
    <chartFormat chart="3" format="51">
      <pivotArea type="data" outline="0" fieldPosition="0">
        <references count="3">
          <reference field="4294967294" count="1" selected="0">
            <x v="0"/>
          </reference>
          <reference field="0" count="1" selected="0">
            <x v="10"/>
          </reference>
          <reference field="1" count="1" selected="0">
            <x v="0"/>
          </reference>
        </references>
      </pivotArea>
    </chartFormat>
    <chartFormat chart="3" format="52" series="1">
      <pivotArea type="data" outline="0" fieldPosition="0">
        <references count="2">
          <reference field="4294967294" count="1" selected="0">
            <x v="0"/>
          </reference>
          <reference field="1" count="1" selected="0">
            <x v="1"/>
          </reference>
        </references>
      </pivotArea>
    </chartFormat>
    <chartFormat chart="3" format="53">
      <pivotArea type="data" outline="0" fieldPosition="0">
        <references count="3">
          <reference field="4294967294" count="1" selected="0">
            <x v="0"/>
          </reference>
          <reference field="0" count="1" selected="0">
            <x v="0"/>
          </reference>
          <reference field="1" count="1" selected="0">
            <x v="1"/>
          </reference>
        </references>
      </pivotArea>
    </chartFormat>
    <chartFormat chart="3" format="54">
      <pivotArea type="data" outline="0" fieldPosition="0">
        <references count="3">
          <reference field="4294967294" count="1" selected="0">
            <x v="0"/>
          </reference>
          <reference field="0" count="1" selected="0">
            <x v="1"/>
          </reference>
          <reference field="1" count="1" selected="0">
            <x v="1"/>
          </reference>
        </references>
      </pivotArea>
    </chartFormat>
    <chartFormat chart="3" format="55">
      <pivotArea type="data" outline="0" fieldPosition="0">
        <references count="3">
          <reference field="4294967294" count="1" selected="0">
            <x v="0"/>
          </reference>
          <reference field="0" count="1" selected="0">
            <x v="3"/>
          </reference>
          <reference field="1" count="1" selected="0">
            <x v="1"/>
          </reference>
        </references>
      </pivotArea>
    </chartFormat>
    <chartFormat chart="3" format="56">
      <pivotArea type="data" outline="0" fieldPosition="0">
        <references count="3">
          <reference field="4294967294" count="1" selected="0">
            <x v="0"/>
          </reference>
          <reference field="0" count="1" selected="0">
            <x v="4"/>
          </reference>
          <reference field="1" count="1" selected="0">
            <x v="1"/>
          </reference>
        </references>
      </pivotArea>
    </chartFormat>
    <chartFormat chart="3" format="57">
      <pivotArea type="data" outline="0" fieldPosition="0">
        <references count="3">
          <reference field="4294967294" count="1" selected="0">
            <x v="0"/>
          </reference>
          <reference field="0" count="1" selected="0">
            <x v="5"/>
          </reference>
          <reference field="1" count="1" selected="0">
            <x v="1"/>
          </reference>
        </references>
      </pivotArea>
    </chartFormat>
    <chartFormat chart="3" format="58">
      <pivotArea type="data" outline="0" fieldPosition="0">
        <references count="3">
          <reference field="4294967294" count="1" selected="0">
            <x v="0"/>
          </reference>
          <reference field="0" count="1" selected="0">
            <x v="7"/>
          </reference>
          <reference field="1" count="1" selected="0">
            <x v="1"/>
          </reference>
        </references>
      </pivotArea>
    </chartFormat>
    <chartFormat chart="3" format="59">
      <pivotArea type="data" outline="0" fieldPosition="0">
        <references count="3">
          <reference field="4294967294" count="1" selected="0">
            <x v="0"/>
          </reference>
          <reference field="0" count="1" selected="0">
            <x v="8"/>
          </reference>
          <reference field="1" count="1" selected="0">
            <x v="1"/>
          </reference>
        </references>
      </pivotArea>
    </chartFormat>
    <chartFormat chart="3" format="60">
      <pivotArea type="data" outline="0" fieldPosition="0">
        <references count="3">
          <reference field="4294967294" count="1" selected="0">
            <x v="0"/>
          </reference>
          <reference field="0" count="1" selected="0">
            <x v="6"/>
          </reference>
          <reference field="1" count="1" selected="0">
            <x v="1"/>
          </reference>
        </references>
      </pivotArea>
    </chartFormat>
    <chartFormat chart="3" format="61">
      <pivotArea type="data" outline="0" fieldPosition="0">
        <references count="3">
          <reference field="4294967294" count="1" selected="0">
            <x v="0"/>
          </reference>
          <reference field="0" count="1" selected="0">
            <x v="2"/>
          </reference>
          <reference field="1" count="1" selected="0">
            <x v="1"/>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e]"/>
      </x15:pivotTableUISettings>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86DAAA7-90B5-435B-A5D9-D4B5692B6F29}" name="PivotTable5" cacheId="40" applyNumberFormats="0" applyBorderFormats="0" applyFontFormats="0" applyPatternFormats="0" applyAlignmentFormats="0" applyWidthHeightFormats="1" dataCaption="Values" tag="0554c6a2-88e9-4e8a-8e1e-c9a7ba4c7bc3" updatedVersion="8" minRefreshableVersion="3" itemPrintTitles="1" createdVersion="8" indent="0" compact="0" compactData="0" multipleFieldFilters="0">
  <location ref="P10" firstHeaderRow="0" firstDataRow="0" firstDataCol="0" rowPageCount="1" colPageCount="1"/>
  <pivotFields count="1">
    <pivotField axis="axisPage" compact="0" allDrilled="1" outline="0" subtotalTop="0" showAll="0" dataSourceSort="1" defaultAttributeDrillState="1">
      <items count="1">
        <item t="default"/>
      </items>
    </pivotField>
  </pivotFields>
  <pageFields count="1">
    <pageField fld="0" hier="3" name="[dDate].[Year].&amp;[2017]" cap="2017"/>
  </pageFields>
  <pivotHierarchies count="86">
    <pivotHierarchy dragToData="1"/>
    <pivotHierarchy dragToData="1"/>
    <pivotHierarchy dragToData="1"/>
    <pivotHierarchy multipleItemSelectionAllowed="1" dragToData="1">
      <members count="1" level="1">
        <member name="[dDate].[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e]"/>
      </x15:pivotTableUISettings>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944837-CAB0-468E-B403-2B80E61DB6ED}" name="PivotTable10" cacheId="27" applyNumberFormats="0" applyBorderFormats="0" applyFontFormats="0" applyPatternFormats="0" applyAlignmentFormats="0" applyWidthHeightFormats="1" dataCaption="Values" tag="bc4d9c35-955b-4aef-8655-a9b15489065e" updatedVersion="8" minRefreshableVersion="3" subtotalHiddenItems="1" itemPrintTitles="1" createdVersion="8" indent="0" compact="0" compactData="0" multipleFieldFilters="0" chartFormat="24">
  <location ref="B34:E48" firstHeaderRow="1" firstDataRow="2" firstDataCol="1" rowPageCount="2" colPageCount="1"/>
  <pivotFields count="8">
    <pivotField axis="axisCol" compact="0" allDrilled="1" outline="0" subtotalTop="0" showAll="0" defaultAttributeDrillState="1">
      <items count="3">
        <item x="0"/>
        <item x="1"/>
        <item t="default"/>
      </items>
    </pivotField>
    <pivotField axis="axisRow" compact="0" allDrilled="1" outline="0" subtotalTop="0" showAll="0" defaultAttributeDrillState="1">
      <items count="13">
        <item x="0"/>
        <item x="1"/>
        <item x="2"/>
        <item x="3"/>
        <item x="4"/>
        <item x="5"/>
        <item x="6"/>
        <item x="7"/>
        <item x="8"/>
        <item x="9"/>
        <item x="10"/>
        <item x="11"/>
        <item t="default"/>
      </items>
    </pivotField>
    <pivotField axis="axisPage" compact="0" allDrilled="1" outline="0" subtotalTop="0" showAll="0" dataSourceSort="1" defaultAttributeDrillState="1">
      <items count="1">
        <item t="default"/>
      </items>
    </pivotField>
    <pivotField dataField="1" compact="0" outline="0" subtotalTop="0" showAll="0"/>
    <pivotField axis="axisPage" compact="0" allDrilled="1" outline="0" subtotalTop="0" showAll="0" dataSourceSort="1" defaultAttributeDrillState="1">
      <items count="1">
        <item t="default"/>
      </items>
    </pivotField>
    <pivotField compact="0" allDrilled="1" outline="0" subtotalTop="0" showAll="0" dataSourceSort="1" defaultAttributeDrillState="1"/>
    <pivotField compact="0" allDrilled="1" outline="0" subtotalTop="0" showAll="0" dataSourceSort="1" defaultAttributeDrillState="1"/>
    <pivotField compact="0" allDrilled="1" outline="0" subtotalTop="0" showAll="0" dataSourceSort="1" defaultAttributeDrillState="1"/>
  </pivotFields>
  <rowFields count="1">
    <field x="1"/>
  </rowFields>
  <rowItems count="13">
    <i>
      <x/>
    </i>
    <i>
      <x v="1"/>
    </i>
    <i>
      <x v="2"/>
    </i>
    <i>
      <x v="3"/>
    </i>
    <i>
      <x v="4"/>
    </i>
    <i>
      <x v="5"/>
    </i>
    <i>
      <x v="6"/>
    </i>
    <i>
      <x v="7"/>
    </i>
    <i>
      <x v="8"/>
    </i>
    <i>
      <x v="9"/>
    </i>
    <i>
      <x v="10"/>
    </i>
    <i>
      <x v="11"/>
    </i>
    <i t="grand">
      <x/>
    </i>
  </rowItems>
  <colFields count="1">
    <field x="0"/>
  </colFields>
  <colItems count="3">
    <i>
      <x/>
    </i>
    <i>
      <x v="1"/>
    </i>
    <i t="grand">
      <x/>
    </i>
  </colItems>
  <pageFields count="2">
    <pageField fld="2" hier="16" name="[products].[Product_Category].[All]" cap="All"/>
    <pageField fld="4" hier="15" name="[products].[Product_Name].[All]" cap="All"/>
  </pageFields>
  <dataFields count="1">
    <dataField fld="3" subtotal="count" baseField="0" baseItem="0"/>
  </dataFields>
  <chartFormats count="12">
    <chartFormat chart="16" format="0" series="1">
      <pivotArea type="data" outline="0" fieldPosition="0">
        <references count="2">
          <reference field="4294967294" count="1" selected="0">
            <x v="0"/>
          </reference>
          <reference field="0" count="1" selected="0">
            <x v="0"/>
          </reference>
        </references>
      </pivotArea>
    </chartFormat>
    <chartFormat chart="16" format="1" series="1">
      <pivotArea type="data" outline="0" fieldPosition="0">
        <references count="2">
          <reference field="4294967294" count="1" selected="0">
            <x v="0"/>
          </reference>
          <reference field="0" count="1" selected="0">
            <x v="1"/>
          </reference>
        </references>
      </pivotArea>
    </chartFormat>
    <chartFormat chart="21" format="10" series="1">
      <pivotArea type="data" outline="0" fieldPosition="0">
        <references count="2">
          <reference field="4294967294" count="1" selected="0">
            <x v="0"/>
          </reference>
          <reference field="0" count="1" selected="0">
            <x v="0"/>
          </reference>
        </references>
      </pivotArea>
    </chartFormat>
    <chartFormat chart="21" format="11">
      <pivotArea type="data" outline="0" fieldPosition="0">
        <references count="3">
          <reference field="4294967294" count="1" selected="0">
            <x v="0"/>
          </reference>
          <reference field="0" count="1" selected="0">
            <x v="0"/>
          </reference>
          <reference field="1" count="1" selected="0">
            <x v="9"/>
          </reference>
        </references>
      </pivotArea>
    </chartFormat>
    <chartFormat chart="21" format="12">
      <pivotArea type="data" outline="0" fieldPosition="0">
        <references count="3">
          <reference field="4294967294" count="1" selected="0">
            <x v="0"/>
          </reference>
          <reference field="0" count="1" selected="0">
            <x v="0"/>
          </reference>
          <reference field="1" count="1" selected="0">
            <x v="10"/>
          </reference>
        </references>
      </pivotArea>
    </chartFormat>
    <chartFormat chart="21" format="13">
      <pivotArea type="data" outline="0" fieldPosition="0">
        <references count="3">
          <reference field="4294967294" count="1" selected="0">
            <x v="0"/>
          </reference>
          <reference field="0" count="1" selected="0">
            <x v="0"/>
          </reference>
          <reference field="1" count="1" selected="0">
            <x v="11"/>
          </reference>
        </references>
      </pivotArea>
    </chartFormat>
    <chartFormat chart="21" format="14" series="1">
      <pivotArea type="data" outline="0" fieldPosition="0">
        <references count="2">
          <reference field="4294967294" count="1" selected="0">
            <x v="0"/>
          </reference>
          <reference field="0" count="1" selected="0">
            <x v="1"/>
          </reference>
        </references>
      </pivotArea>
    </chartFormat>
    <chartFormat chart="23" format="10" series="1">
      <pivotArea type="data" outline="0" fieldPosition="0">
        <references count="2">
          <reference field="4294967294" count="1" selected="0">
            <x v="0"/>
          </reference>
          <reference field="0" count="1" selected="0">
            <x v="0"/>
          </reference>
        </references>
      </pivotArea>
    </chartFormat>
    <chartFormat chart="23" format="11">
      <pivotArea type="data" outline="0" fieldPosition="0">
        <references count="3">
          <reference field="4294967294" count="1" selected="0">
            <x v="0"/>
          </reference>
          <reference field="0" count="1" selected="0">
            <x v="0"/>
          </reference>
          <reference field="1" count="1" selected="0">
            <x v="9"/>
          </reference>
        </references>
      </pivotArea>
    </chartFormat>
    <chartFormat chart="23" format="12">
      <pivotArea type="data" outline="0" fieldPosition="0">
        <references count="3">
          <reference field="4294967294" count="1" selected="0">
            <x v="0"/>
          </reference>
          <reference field="0" count="1" selected="0">
            <x v="0"/>
          </reference>
          <reference field="1" count="1" selected="0">
            <x v="10"/>
          </reference>
        </references>
      </pivotArea>
    </chartFormat>
    <chartFormat chart="23" format="13">
      <pivotArea type="data" outline="0" fieldPosition="0">
        <references count="3">
          <reference field="4294967294" count="1" selected="0">
            <x v="0"/>
          </reference>
          <reference field="0" count="1" selected="0">
            <x v="0"/>
          </reference>
          <reference field="1" count="1" selected="0">
            <x v="11"/>
          </reference>
        </references>
      </pivotArea>
    </chartFormat>
    <chartFormat chart="23" format="14" series="1">
      <pivotArea type="data" outline="0" fieldPosition="0">
        <references count="2">
          <reference field="4294967294" count="1" selected="0">
            <x v="0"/>
          </reference>
          <reference field="0" count="1" selected="0">
            <x v="1"/>
          </reference>
        </references>
      </pivotArea>
    </chartFormat>
  </chartFormats>
  <pivotHierarchies count="8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e]"/>
        <x15:activeTabTopLevelEntity name="[products]"/>
        <x15:activeTabTopLevelEntity name="[stores]"/>
      </x15:pivotTableUISettings>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627C62B-A8F5-46BF-9743-32B3E923DAFE}" name="PivotTable7" cacheId="29" applyNumberFormats="0" applyBorderFormats="0" applyFontFormats="0" applyPatternFormats="0" applyAlignmentFormats="0" applyWidthHeightFormats="1" dataCaption="Values" tag="684c3cef-d03a-47fd-b131-1a629c7f2665" updatedVersion="8" minRefreshableVersion="3" subtotalHiddenItems="1" itemPrintTitles="1" createdVersion="8" indent="0" compact="0" compactData="0" multipleFieldFilters="0" chartFormat="29">
  <location ref="B146:D158" firstHeaderRow="1" firstDataRow="2" firstDataCol="2" rowPageCount="1" colPageCount="1"/>
  <pivotFields count="5">
    <pivotField axis="axisCol" compact="0" allDrilled="1" outline="0" subtotalTop="0" showAll="0" dataSourceSort="1" defaultAttributeDrillState="1">
      <items count="2">
        <item x="0"/>
        <item t="default"/>
      </items>
    </pivotField>
    <pivotField axis="axisRow" compact="0" allDrilled="1" outline="0" subtotalTop="0" showAll="0" dataSourceSort="1" defaultAttributeDrillState="1">
      <items count="3">
        <item s="1" x="0"/>
        <item s="1" x="1"/>
        <item t="default"/>
      </items>
    </pivotField>
    <pivotField axis="axisRow" compact="0" allDrilled="1" outline="0" subtotalTop="0" showAll="0" dataSourceSort="1" defaultAttributeDrillState="1">
      <items count="9">
        <item s="1" x="0"/>
        <item s="1" x="1"/>
        <item s="1" x="2"/>
        <item s="1" x="3"/>
        <item s="1" x="4"/>
        <item s="1" x="5"/>
        <item s="1" x="6"/>
        <item s="1" x="7"/>
        <item t="default"/>
      </items>
    </pivotField>
    <pivotField axis="axisPage" compact="0" allDrilled="1" outline="0" subtotalTop="0" showAll="0" dataSourceSort="1" defaultAttributeDrillState="1">
      <items count="1">
        <item t="default"/>
      </items>
    </pivotField>
    <pivotField dataField="1" compact="0" outline="0" subtotalTop="0" showAll="0"/>
  </pivotFields>
  <rowFields count="2">
    <field x="1"/>
    <field x="2"/>
  </rowFields>
  <rowItems count="11">
    <i>
      <x/>
      <x/>
    </i>
    <i r="1">
      <x v="1"/>
    </i>
    <i r="1">
      <x v="2"/>
    </i>
    <i r="1">
      <x v="3"/>
    </i>
    <i r="1">
      <x v="4"/>
    </i>
    <i t="default">
      <x/>
    </i>
    <i>
      <x v="1"/>
      <x v="5"/>
    </i>
    <i r="1">
      <x v="6"/>
    </i>
    <i r="1">
      <x v="7"/>
    </i>
    <i t="default">
      <x v="1"/>
    </i>
    <i t="grand">
      <x/>
    </i>
  </rowItems>
  <colFields count="1">
    <field x="0"/>
  </colFields>
  <colItems count="1">
    <i>
      <x/>
    </i>
  </colItems>
  <pageFields count="1">
    <pageField fld="3" hier="4" name="[dDate].[Quarter].&amp;[1]" cap="1"/>
  </pageFields>
  <dataFields count="1">
    <dataField fld="4" subtotal="count" baseField="0" baseItem="0"/>
  </dataFields>
  <chartFormats count="2">
    <chartFormat chart="28" format="4" series="1">
      <pivotArea type="data" outline="0" fieldPosition="0">
        <references count="1">
          <reference field="4294967294" count="1" selected="0">
            <x v="0"/>
          </reference>
        </references>
      </pivotArea>
    </chartFormat>
    <chartFormat chart="28" format="5" series="1">
      <pivotArea type="data" outline="0" fieldPosition="0">
        <references count="2">
          <reference field="4294967294" count="1" selected="0">
            <x v="0"/>
          </reference>
          <reference field="0" count="1" selected="0">
            <x v="0"/>
          </reference>
        </references>
      </pivotArea>
    </chartFormat>
  </chartFormats>
  <pivotHierarchies count="86">
    <pivotHierarchy dragToData="1"/>
    <pivotHierarchy dragToData="1"/>
    <pivotHierarchy dragToData="1"/>
    <pivotHierarchy multipleItemSelectionAllowed="1" dragToData="1"/>
    <pivotHierarchy multipleItemSelectionAllowed="1" dragToData="1">
      <members count="3" level="1">
        <member name="[dDate].[Quarter].&amp;[1]"/>
        <member name="[dDate].[Quarter].&amp;[2]"/>
        <member name="[dDate].[Quarter].&amp;[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4" level="1">
        <member name="[products].[Product_Name].&amp;[Jenga]"/>
        <member name="[products].[Product_Name].&amp;[Dart Gun]"/>
        <member name="[products].[Product_Name].&amp;[Dino Egg]"/>
        <member name="[products].[Product_Name].&amp;[Monopoly]"/>
        <member name="[products].[Product_Name].&amp;[Nerf Gun]"/>
        <member name="[products].[Product_Name].&amp;[Playfoam]"/>
        <member name=""/>
        <member name=""/>
        <member name="[products].[Product_Name].&amp;[Plush Pony]"/>
        <member name="[products].[Product_Name].&amp;[Teddy Bear]"/>
        <member name="[products].[Product_Name].&amp;[Lego Bricks]"/>
        <member name=""/>
        <member name="[products].[Product_Name].&amp;[Rubik's Cube]"/>
        <member name="[products].[Product_Name].&amp;[Splash Balls]"/>
        <member name="[products].[Product_Name].&amp;[Action Figure]"/>
        <member name="[products].[Product_Name].&amp;[Deck Of Cards]"/>
        <member name="[products].[Product_Name].&amp;[Etch A Sketch]"/>
        <member name="[products].[Product_Name].&amp;[Glass Marbles]"/>
        <member name="[products].[Product_Name].&amp;[Uno Card Game]"/>
        <member name="[products].[Product_Name].&amp;[Animal Figures]"/>
        <member name="[products].[Product_Name].&amp;[Mr. Potatohead]"/>
        <member name=""/>
        <member name=""/>
        <member name=""/>
        <member name=""/>
        <member name="[products].[Product_Name].&amp;[Chutes &amp; Ladders]"/>
        <member name="[products].[Product_Name].&amp;[Classic Dominoes]"/>
        <member name="[products].[Product_Name].&amp;[Dinosaur Figures]"/>
        <member name=""/>
        <member name="[products].[Product_Name].&amp;[Hot Wheels 5-Pack]"/>
        <member name="[products].[Product_Name].&amp;[Foam Disk Launcher]"/>
        <member name="[products].[Product_Name].&amp;[Mini Ping Pong Set]"/>
        <member name="[products].[Product_Name].&amp;[Mini Basketball Hoop]"/>
        <member name="[products].[Product_Name].&amp;[Supersoaker Water Gun]"/>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6"/>
    <rowHierarchyUsage hierarchyUsage="15"/>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e]"/>
        <x15:activeTabTopLevelEntity name="[products]"/>
      </x15:pivotTableUISettings>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C2D6407-97AF-41FF-8908-25D66F71710C}" name="PivotTable2" cacheId="21" applyNumberFormats="0" applyBorderFormats="0" applyFontFormats="0" applyPatternFormats="0" applyAlignmentFormats="0" applyWidthHeightFormats="1" dataCaption="Values" tag="444a8220-00fb-4448-8bcb-bb1a9ead8457" updatedVersion="8" minRefreshableVersion="3" itemPrintTitles="1" createdVersion="8" indent="0" compact="0" compactData="0" multipleFieldFilters="0" chartFormat="6">
  <location ref="G4:I28" firstHeaderRow="1" firstDataRow="1" firstDataCol="2"/>
  <pivotFields count="3">
    <pivotField axis="axisRow" compact="0" allDrilled="1" outline="0" subtotalTop="0" showAll="0" dataSourceSort="1" defaultAttributeDrillState="1">
      <items count="3">
        <item x="0"/>
        <item x="1"/>
        <item t="default"/>
      </items>
    </pivotField>
    <pivotField axis="axisRow" compact="0" allDrilled="1" outline="0" subtotalTop="0" showAll="0" dataSourceSort="1" defaultAttributeDrillState="1">
      <items count="13">
        <item x="0"/>
        <item x="1"/>
        <item x="2"/>
        <item x="3"/>
        <item x="4"/>
        <item x="5"/>
        <item x="6"/>
        <item x="7"/>
        <item x="8"/>
        <item x="9"/>
        <item x="10"/>
        <item x="11"/>
        <item t="default"/>
      </items>
    </pivotField>
    <pivotField dataField="1" compact="0" outline="0" subtotalTop="0" showAll="0"/>
  </pivotFields>
  <rowFields count="2">
    <field x="0"/>
    <field x="1"/>
  </rowFields>
  <rowItems count="24">
    <i>
      <x/>
      <x/>
    </i>
    <i r="1">
      <x v="1"/>
    </i>
    <i r="1">
      <x v="2"/>
    </i>
    <i r="1">
      <x v="3"/>
    </i>
    <i r="1">
      <x v="4"/>
    </i>
    <i r="1">
      <x v="5"/>
    </i>
    <i r="1">
      <x v="6"/>
    </i>
    <i r="1">
      <x v="7"/>
    </i>
    <i r="1">
      <x v="8"/>
    </i>
    <i r="1">
      <x v="9"/>
    </i>
    <i r="1">
      <x v="10"/>
    </i>
    <i r="1">
      <x v="11"/>
    </i>
    <i t="default">
      <x/>
    </i>
    <i>
      <x v="1"/>
      <x/>
    </i>
    <i r="1">
      <x v="1"/>
    </i>
    <i r="1">
      <x v="2"/>
    </i>
    <i r="1">
      <x v="3"/>
    </i>
    <i r="1">
      <x v="4"/>
    </i>
    <i r="1">
      <x v="5"/>
    </i>
    <i r="1">
      <x v="6"/>
    </i>
    <i r="1">
      <x v="7"/>
    </i>
    <i r="1">
      <x v="8"/>
    </i>
    <i t="default">
      <x v="1"/>
    </i>
    <i t="grand">
      <x/>
    </i>
  </rowItems>
  <colItems count="1">
    <i/>
  </colItems>
  <dataFields count="1">
    <dataField fld="2"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e]"/>
      </x15:pivotTableUISettings>
    </ext>
    <ext xmlns:xpdl="http://schemas.microsoft.com/office/spreadsheetml/2016/pivotdefaultlayout" uri="{747A6164-185A-40DC-8AA5-F01512510D54}">
      <xpdl:pivotTableDefinition16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8D4C4DD-F634-4C26-BDDC-3575FA63DA18}" name="PivotTable6" cacheId="24" applyNumberFormats="0" applyBorderFormats="0" applyFontFormats="0" applyPatternFormats="0" applyAlignmentFormats="0" applyWidthHeightFormats="1" dataCaption="Values" tag="3495acf9-f12c-4c8e-ac60-f46dabd3b501" updatedVersion="8" minRefreshableVersion="3" subtotalHiddenItems="1" itemPrintTitles="1" createdVersion="8" indent="0" compact="0" compactData="0" multipleFieldFilters="0" chartFormat="9">
  <location ref="B93:I118" firstHeaderRow="1" firstDataRow="2" firstDataCol="2"/>
  <pivotFields count="7">
    <pivotField axis="axisRow" compact="0" allDrilled="1" outline="0" subtotalTop="0" showAll="0" dataSourceSort="1" defaultAttributeDrillState="1">
      <items count="3">
        <item x="0"/>
        <item x="1"/>
        <item t="default"/>
      </items>
    </pivotField>
    <pivotField axis="axisCol" compact="0" allDrilled="1" outline="0" subtotalTop="0" showAll="0" dataSourceSort="1" defaultAttributeDrillState="1">
      <items count="6">
        <item x="0"/>
        <item x="1"/>
        <item x="2"/>
        <item x="3"/>
        <item x="4"/>
        <item t="default"/>
      </items>
    </pivotField>
    <pivotField dataField="1" compact="0" outline="0" subtotalTop="0" showAll="0"/>
    <pivotField axis="axisRow" compact="0" allDrilled="1" outline="0" subtotalTop="0" showAll="0" dataSourceSort="1" defaultAttributeDrillState="1">
      <items count="13">
        <item x="0"/>
        <item x="1"/>
        <item x="2"/>
        <item x="3"/>
        <item x="4"/>
        <item x="5"/>
        <item x="6"/>
        <item x="7"/>
        <item x="8"/>
        <item x="9"/>
        <item x="10"/>
        <item x="11"/>
        <item t="default"/>
      </items>
    </pivotField>
    <pivotField compact="0" allDrilled="1" outline="0" subtotalTop="0" showAll="0" dataSourceSort="1" defaultAttributeDrillState="1"/>
    <pivotField compact="0" allDrilled="1" outline="0" subtotalTop="0" showAll="0" dataSourceSort="1" defaultAttributeDrillState="1"/>
    <pivotField compact="0" allDrilled="1" outline="0" subtotalTop="0" showAll="0" dataSourceSort="1" defaultAttributeDrillState="1"/>
  </pivotFields>
  <rowFields count="2">
    <field x="0"/>
    <field x="3"/>
  </rowFields>
  <rowItems count="24">
    <i>
      <x/>
      <x/>
    </i>
    <i r="1">
      <x v="1"/>
    </i>
    <i r="1">
      <x v="2"/>
    </i>
    <i r="1">
      <x v="3"/>
    </i>
    <i r="1">
      <x v="4"/>
    </i>
    <i r="1">
      <x v="5"/>
    </i>
    <i r="1">
      <x v="6"/>
    </i>
    <i r="1">
      <x v="7"/>
    </i>
    <i r="1">
      <x v="8"/>
    </i>
    <i r="1">
      <x v="9"/>
    </i>
    <i r="1">
      <x v="10"/>
    </i>
    <i r="1">
      <x v="11"/>
    </i>
    <i t="default">
      <x/>
    </i>
    <i>
      <x v="1"/>
      <x/>
    </i>
    <i r="1">
      <x v="1"/>
    </i>
    <i r="1">
      <x v="2"/>
    </i>
    <i r="1">
      <x v="3"/>
    </i>
    <i r="1">
      <x v="4"/>
    </i>
    <i r="1">
      <x v="5"/>
    </i>
    <i r="1">
      <x v="6"/>
    </i>
    <i r="1">
      <x v="7"/>
    </i>
    <i r="1">
      <x v="8"/>
    </i>
    <i t="default">
      <x v="1"/>
    </i>
    <i t="grand">
      <x/>
    </i>
  </rowItems>
  <colFields count="1">
    <field x="1"/>
  </colFields>
  <colItems count="6">
    <i>
      <x/>
    </i>
    <i>
      <x v="1"/>
    </i>
    <i>
      <x v="2"/>
    </i>
    <i>
      <x v="3"/>
    </i>
    <i>
      <x v="4"/>
    </i>
    <i t="grand">
      <x/>
    </i>
  </colItems>
  <dataFields count="1">
    <dataField fld="2" subtotal="count" baseField="0" baseItem="0"/>
  </dataFields>
  <chartFormats count="5">
    <chartFormat chart="8" format="10" series="1">
      <pivotArea type="data" outline="0" fieldPosition="0">
        <references count="2">
          <reference field="4294967294" count="1" selected="0">
            <x v="0"/>
          </reference>
          <reference field="1" count="1" selected="0">
            <x v="0"/>
          </reference>
        </references>
      </pivotArea>
    </chartFormat>
    <chartFormat chart="8" format="11" series="1">
      <pivotArea type="data" outline="0" fieldPosition="0">
        <references count="2">
          <reference field="4294967294" count="1" selected="0">
            <x v="0"/>
          </reference>
          <reference field="1" count="1" selected="0">
            <x v="1"/>
          </reference>
        </references>
      </pivotArea>
    </chartFormat>
    <chartFormat chart="8" format="12" series="1">
      <pivotArea type="data" outline="0" fieldPosition="0">
        <references count="2">
          <reference field="4294967294" count="1" selected="0">
            <x v="0"/>
          </reference>
          <reference field="1" count="1" selected="0">
            <x v="2"/>
          </reference>
        </references>
      </pivotArea>
    </chartFormat>
    <chartFormat chart="8" format="13" series="1">
      <pivotArea type="data" outline="0" fieldPosition="0">
        <references count="2">
          <reference field="4294967294" count="1" selected="0">
            <x v="0"/>
          </reference>
          <reference field="1" count="1" selected="0">
            <x v="3"/>
          </reference>
        </references>
      </pivotArea>
    </chartFormat>
    <chartFormat chart="8" format="14" series="1">
      <pivotArea type="data" outline="0" fieldPosition="0">
        <references count="2">
          <reference field="4294967294" count="1" selected="0">
            <x v="0"/>
          </reference>
          <reference field="1" count="1" selected="0">
            <x v="4"/>
          </reference>
        </references>
      </pivotArea>
    </chartFormat>
  </chartFormats>
  <pivotHierarchies count="8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2"/>
  </rowHierarchiesUsage>
  <colHierarchiesUsage count="1">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e]"/>
        <x15:activeTabTopLevelEntity name="[products]"/>
        <x15:activeTabTopLevelEntity name="[stores]"/>
      </x15:pivotTableUISettings>
    </ext>
    <ext xmlns:xpdl="http://schemas.microsoft.com/office/spreadsheetml/2016/pivotdefaultlayout" uri="{747A6164-185A-40DC-8AA5-F01512510D54}">
      <xpdl:pivotTableDefinition16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502C802-B775-4821-B3CF-D5A9ACBE061D}" name="PivotTable11" cacheId="28" applyNumberFormats="0" applyBorderFormats="0" applyFontFormats="0" applyPatternFormats="0" applyAlignmentFormats="0" applyWidthHeightFormats="1" dataCaption="Values" tag="10d5745a-d3fe-4895-ae15-436f21fe9f14" updatedVersion="8" minRefreshableVersion="3" subtotalHiddenItems="1" itemPrintTitles="1" createdVersion="8" indent="0" compact="0" compactData="0" multipleFieldFilters="0" chartFormat="22">
  <location ref="B125:F140" firstHeaderRow="1" firstDataRow="2" firstDataCol="2" rowPageCount="2" colPageCount="1"/>
  <pivotFields count="6">
    <pivotField axis="axisCol" compact="0" allDrilled="1" outline="0" subtotalTop="0" showAll="0" dataSourceSort="1" defaultAttributeDrillState="1">
      <items count="3">
        <item x="0"/>
        <item x="1"/>
        <item t="default"/>
      </items>
    </pivotField>
    <pivotField axis="axisRow" compact="0" allDrilled="1" outline="0" subtotalTop="0" showAll="0" dataSourceSort="1" defaultAttributeDrillState="1">
      <items count="6">
        <item s="1" x="0"/>
        <item s="1" x="1"/>
        <item x="2"/>
        <item x="3"/>
        <item x="4"/>
        <item t="default"/>
      </items>
    </pivotField>
    <pivotField dataField="1" compact="0" outline="0" subtotalTop="0" showAll="0"/>
    <pivotField axis="axisRow" compact="0" allDrilled="1" outline="0" subtotalTop="0" showAll="0" dataSourceSort="1" defaultAttributeDrillState="1">
      <items count="12">
        <item x="0"/>
        <item x="1"/>
        <item x="2"/>
        <item x="3"/>
        <item x="4"/>
        <item x="5"/>
        <item x="6"/>
        <item x="7"/>
        <item x="8"/>
        <item x="9"/>
        <item x="10"/>
        <item t="default"/>
      </items>
    </pivotField>
    <pivotField axis="axisPage" compact="0" allDrilled="1" outline="0" subtotalTop="0" showAll="0" dataSourceSort="1" defaultAttributeDrillState="1">
      <items count="1">
        <item t="default"/>
      </items>
    </pivotField>
    <pivotField axis="axisPage" compact="0" allDrilled="1" outline="0" subtotalTop="0" showAll="0" dataSourceSort="1" defaultAttributeDrillState="1">
      <items count="10">
        <item x="0"/>
        <item x="1"/>
        <item x="2"/>
        <item x="3"/>
        <item x="4"/>
        <item x="5"/>
        <item x="6"/>
        <item x="7"/>
        <item x="8"/>
        <item t="default"/>
      </items>
    </pivotField>
  </pivotFields>
  <rowFields count="2">
    <field x="1"/>
    <field x="3"/>
  </rowFields>
  <rowItems count="14">
    <i>
      <x/>
      <x/>
    </i>
    <i r="1">
      <x v="1"/>
    </i>
    <i r="1">
      <x v="2"/>
    </i>
    <i r="1">
      <x v="3"/>
    </i>
    <i r="1">
      <x v="4"/>
    </i>
    <i r="1">
      <x v="5"/>
    </i>
    <i r="1">
      <x v="6"/>
    </i>
    <i r="1">
      <x v="7"/>
    </i>
    <i t="default">
      <x/>
    </i>
    <i>
      <x v="1"/>
      <x v="8"/>
    </i>
    <i r="1">
      <x v="9"/>
    </i>
    <i r="1">
      <x v="10"/>
    </i>
    <i t="default">
      <x v="1"/>
    </i>
    <i t="grand">
      <x/>
    </i>
  </rowItems>
  <colFields count="1">
    <field x="0"/>
  </colFields>
  <colItems count="3">
    <i>
      <x/>
    </i>
    <i>
      <x v="1"/>
    </i>
    <i t="grand">
      <x/>
    </i>
  </colItems>
  <pageFields count="2">
    <pageField fld="4" hier="4" name="[dDate].[Quarter].&amp;[1]" cap="1"/>
    <pageField fld="5" hier="2" name="[dDate].[Month].[All]" cap="All"/>
  </pageFields>
  <dataFields count="1">
    <dataField fld="2" subtotal="count" baseField="0" baseItem="0"/>
  </dataFields>
  <chartFormats count="23">
    <chartFormat chart="8" format="10" series="1">
      <pivotArea type="data" outline="0" fieldPosition="0">
        <references count="2">
          <reference field="4294967294" count="1" selected="0">
            <x v="0"/>
          </reference>
          <reference field="1" count="1" selected="0">
            <x v="0"/>
          </reference>
        </references>
      </pivotArea>
    </chartFormat>
    <chartFormat chart="8" format="11" series="1">
      <pivotArea type="data" outline="0" fieldPosition="0">
        <references count="2">
          <reference field="4294967294" count="1" selected="0">
            <x v="0"/>
          </reference>
          <reference field="1" count="1" selected="0">
            <x v="1"/>
          </reference>
        </references>
      </pivotArea>
    </chartFormat>
    <chartFormat chart="8" format="12" series="1">
      <pivotArea type="data" outline="0" fieldPosition="0">
        <references count="2">
          <reference field="4294967294" count="1" selected="0">
            <x v="0"/>
          </reference>
          <reference field="1" count="1" selected="0">
            <x v="2"/>
          </reference>
        </references>
      </pivotArea>
    </chartFormat>
    <chartFormat chart="8" format="13" series="1">
      <pivotArea type="data" outline="0" fieldPosition="0">
        <references count="2">
          <reference field="4294967294" count="1" selected="0">
            <x v="0"/>
          </reference>
          <reference field="1" count="1" selected="0">
            <x v="3"/>
          </reference>
        </references>
      </pivotArea>
    </chartFormat>
    <chartFormat chart="8" format="14" series="1">
      <pivotArea type="data" outline="0" fieldPosition="0">
        <references count="2">
          <reference field="4294967294" count="1" selected="0">
            <x v="0"/>
          </reference>
          <reference field="1" count="1" selected="0">
            <x v="4"/>
          </reference>
        </references>
      </pivotArea>
    </chartFormat>
    <chartFormat chart="21" format="4" series="1">
      <pivotArea type="data" outline="0" fieldPosition="0">
        <references count="2">
          <reference field="4294967294" count="1" selected="0">
            <x v="0"/>
          </reference>
          <reference field="0" count="1" selected="0">
            <x v="0"/>
          </reference>
        </references>
      </pivotArea>
    </chartFormat>
    <chartFormat chart="21" format="5" series="1">
      <pivotArea type="data" outline="0" fieldPosition="0">
        <references count="2">
          <reference field="4294967294" count="1" selected="0">
            <x v="0"/>
          </reference>
          <reference field="0" count="1" selected="0">
            <x v="1"/>
          </reference>
        </references>
      </pivotArea>
    </chartFormat>
    <chartFormat chart="21" format="6" series="1">
      <pivotArea type="data" outline="0" fieldPosition="0">
        <references count="3">
          <reference field="4294967294" count="1" selected="0">
            <x v="0"/>
          </reference>
          <reference field="0" count="1" selected="0">
            <x v="0"/>
          </reference>
          <reference field="5" count="1" selected="0">
            <x v="2"/>
          </reference>
        </references>
      </pivotArea>
    </chartFormat>
    <chartFormat chart="21" format="7" series="1">
      <pivotArea type="data" outline="0" fieldPosition="0">
        <references count="3">
          <reference field="4294967294" count="1" selected="0">
            <x v="0"/>
          </reference>
          <reference field="0" count="1" selected="0">
            <x v="0"/>
          </reference>
          <reference field="5" count="1" selected="0">
            <x v="3"/>
          </reference>
        </references>
      </pivotArea>
    </chartFormat>
    <chartFormat chart="21" format="8" series="1">
      <pivotArea type="data" outline="0" fieldPosition="0">
        <references count="3">
          <reference field="4294967294" count="1" selected="0">
            <x v="0"/>
          </reference>
          <reference field="0" count="1" selected="0">
            <x v="0"/>
          </reference>
          <reference field="5" count="1" selected="0">
            <x v="4"/>
          </reference>
        </references>
      </pivotArea>
    </chartFormat>
    <chartFormat chart="21" format="9" series="1">
      <pivotArea type="data" outline="0" fieldPosition="0">
        <references count="3">
          <reference field="4294967294" count="1" selected="0">
            <x v="0"/>
          </reference>
          <reference field="0" count="1" selected="0">
            <x v="0"/>
          </reference>
          <reference field="5" count="1" selected="0">
            <x v="5"/>
          </reference>
        </references>
      </pivotArea>
    </chartFormat>
    <chartFormat chart="21" format="10" series="1">
      <pivotArea type="data" outline="0" fieldPosition="0">
        <references count="3">
          <reference field="4294967294" count="1" selected="0">
            <x v="0"/>
          </reference>
          <reference field="0" count="1" selected="0">
            <x v="0"/>
          </reference>
          <reference field="5" count="1" selected="0">
            <x v="6"/>
          </reference>
        </references>
      </pivotArea>
    </chartFormat>
    <chartFormat chart="21" format="11" series="1">
      <pivotArea type="data" outline="0" fieldPosition="0">
        <references count="3">
          <reference field="4294967294" count="1" selected="0">
            <x v="0"/>
          </reference>
          <reference field="0" count="1" selected="0">
            <x v="0"/>
          </reference>
          <reference field="5" count="1" selected="0">
            <x v="7"/>
          </reference>
        </references>
      </pivotArea>
    </chartFormat>
    <chartFormat chart="21" format="12" series="1">
      <pivotArea type="data" outline="0" fieldPosition="0">
        <references count="3">
          <reference field="4294967294" count="1" selected="0">
            <x v="0"/>
          </reference>
          <reference field="0" count="1" selected="0">
            <x v="0"/>
          </reference>
          <reference field="5" count="1" selected="0">
            <x v="8"/>
          </reference>
        </references>
      </pivotArea>
    </chartFormat>
    <chartFormat chart="21" format="13" series="1">
      <pivotArea type="data" outline="0" fieldPosition="0">
        <references count="3">
          <reference field="4294967294" count="1" selected="0">
            <x v="0"/>
          </reference>
          <reference field="0" count="1" selected="0">
            <x v="1"/>
          </reference>
          <reference field="5" count="1" selected="0">
            <x v="0"/>
          </reference>
        </references>
      </pivotArea>
    </chartFormat>
    <chartFormat chart="21" format="14" series="1">
      <pivotArea type="data" outline="0" fieldPosition="0">
        <references count="3">
          <reference field="4294967294" count="1" selected="0">
            <x v="0"/>
          </reference>
          <reference field="0" count="1" selected="0">
            <x v="1"/>
          </reference>
          <reference field="5" count="1" selected="0">
            <x v="1"/>
          </reference>
        </references>
      </pivotArea>
    </chartFormat>
    <chartFormat chart="21" format="15" series="1">
      <pivotArea type="data" outline="0" fieldPosition="0">
        <references count="3">
          <reference field="4294967294" count="1" selected="0">
            <x v="0"/>
          </reference>
          <reference field="0" count="1" selected="0">
            <x v="1"/>
          </reference>
          <reference field="5" count="1" selected="0">
            <x v="2"/>
          </reference>
        </references>
      </pivotArea>
    </chartFormat>
    <chartFormat chart="21" format="16" series="1">
      <pivotArea type="data" outline="0" fieldPosition="0">
        <references count="3">
          <reference field="4294967294" count="1" selected="0">
            <x v="0"/>
          </reference>
          <reference field="0" count="1" selected="0">
            <x v="1"/>
          </reference>
          <reference field="5" count="1" selected="0">
            <x v="3"/>
          </reference>
        </references>
      </pivotArea>
    </chartFormat>
    <chartFormat chart="21" format="17" series="1">
      <pivotArea type="data" outline="0" fieldPosition="0">
        <references count="3">
          <reference field="4294967294" count="1" selected="0">
            <x v="0"/>
          </reference>
          <reference field="0" count="1" selected="0">
            <x v="1"/>
          </reference>
          <reference field="5" count="1" selected="0">
            <x v="4"/>
          </reference>
        </references>
      </pivotArea>
    </chartFormat>
    <chartFormat chart="21" format="18" series="1">
      <pivotArea type="data" outline="0" fieldPosition="0">
        <references count="3">
          <reference field="4294967294" count="1" selected="0">
            <x v="0"/>
          </reference>
          <reference field="0" count="1" selected="0">
            <x v="1"/>
          </reference>
          <reference field="5" count="1" selected="0">
            <x v="5"/>
          </reference>
        </references>
      </pivotArea>
    </chartFormat>
    <chartFormat chart="21" format="19" series="1">
      <pivotArea type="data" outline="0" fieldPosition="0">
        <references count="3">
          <reference field="4294967294" count="1" selected="0">
            <x v="0"/>
          </reference>
          <reference field="0" count="1" selected="0">
            <x v="1"/>
          </reference>
          <reference field="5" count="1" selected="0">
            <x v="6"/>
          </reference>
        </references>
      </pivotArea>
    </chartFormat>
    <chartFormat chart="21" format="20" series="1">
      <pivotArea type="data" outline="0" fieldPosition="0">
        <references count="3">
          <reference field="4294967294" count="1" selected="0">
            <x v="0"/>
          </reference>
          <reference field="0" count="1" selected="0">
            <x v="1"/>
          </reference>
          <reference field="5" count="1" selected="0">
            <x v="7"/>
          </reference>
        </references>
      </pivotArea>
    </chartFormat>
    <chartFormat chart="21" format="21" series="1">
      <pivotArea type="data" outline="0" fieldPosition="0">
        <references count="3">
          <reference field="4294967294" count="1" selected="0">
            <x v="0"/>
          </reference>
          <reference field="0" count="1" selected="0">
            <x v="1"/>
          </reference>
          <reference field="5" count="1" selected="0">
            <x v="8"/>
          </reference>
        </references>
      </pivotArea>
    </chartFormat>
  </chartFormats>
  <pivotHierarchies count="86">
    <pivotHierarchy dragToData="1"/>
    <pivotHierarchy dragToData="1"/>
    <pivotHierarchy multipleItemSelectionAllowed="1" dragToData="1"/>
    <pivotHierarchy multipleItemSelectionAllowed="1" dragToData="1"/>
    <pivotHierarchy multipleItemSelectionAllowed="1" dragToData="1">
      <members count="3" level="1">
        <member name="[dDate].[Quarter].&amp;[1]"/>
        <member name="[dDate].[Quarter].&amp;[2]"/>
        <member name="[dDate].[Quarter].&amp;[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6"/>
    <rowHierarchyUsage hierarchyUsage="15"/>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e]"/>
        <x15:activeTabTopLevelEntity name="[products]"/>
      </x15:pivotTableUISettings>
    </ext>
    <ext xmlns:xpdl="http://schemas.microsoft.com/office/spreadsheetml/2016/pivotdefaultlayout" uri="{747A6164-185A-40DC-8AA5-F01512510D54}">
      <xpdl:pivotTableDefinition16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DEC4A52-3A65-410E-AD35-60E85DF8E5D0}" name="PivotTable39" cacheId="31" applyNumberFormats="0" applyBorderFormats="0" applyFontFormats="0" applyPatternFormats="0" applyAlignmentFormats="0" applyWidthHeightFormats="1" dataCaption="Values" tag="ad629186-276c-4811-8c90-d97b6b253f12" updatedVersion="8" minRefreshableVersion="3" subtotalHiddenItems="1" itemPrintTitles="1" createdVersion="8" indent="0" compact="0" compactData="0" multipleFieldFilters="0" chartFormat="28">
  <location ref="G34:J48" firstHeaderRow="1" firstDataRow="2" firstDataCol="1" rowPageCount="2" colPageCount="1"/>
  <pivotFields count="8">
    <pivotField axis="axisCol" compact="0" allDrilled="1" outline="0" subtotalTop="0" showAll="0" defaultAttributeDrillState="1">
      <items count="3">
        <item x="0"/>
        <item x="1"/>
        <item t="default"/>
      </items>
    </pivotField>
    <pivotField axis="axisRow" compact="0" allDrilled="1" outline="0" subtotalTop="0" showAll="0" defaultAttributeDrillState="1">
      <items count="13">
        <item x="0"/>
        <item x="1"/>
        <item x="2"/>
        <item x="3"/>
        <item x="4"/>
        <item x="5"/>
        <item x="6"/>
        <item x="7"/>
        <item x="8"/>
        <item x="9"/>
        <item x="10"/>
        <item x="11"/>
        <item t="default"/>
      </items>
    </pivotField>
    <pivotField axis="axisPage" compact="0" allDrilled="1" outline="0" subtotalTop="0" showAll="0" dataSourceSort="1" defaultAttributeDrillState="1">
      <items count="1">
        <item t="default"/>
      </items>
    </pivotField>
    <pivotField axis="axisPage" compact="0" allDrilled="1" outline="0" subtotalTop="0" showAll="0" dataSourceSort="1" defaultAttributeDrillState="1">
      <items count="1">
        <item t="default"/>
      </items>
    </pivotField>
    <pivotField dataField="1" compact="0" outline="0" subtotalTop="0" showAll="0"/>
    <pivotField compact="0" allDrilled="1" outline="0" subtotalTop="0" showAll="0" dataSourceSort="1" defaultAttributeDrillState="1"/>
    <pivotField compact="0" allDrilled="1" outline="0" subtotalTop="0" showAll="0" dataSourceSort="1" defaultAttributeDrillState="1"/>
    <pivotField compact="0" allDrilled="1" outline="0" subtotalTop="0" showAll="0" dataSourceSort="1" defaultAttributeDrillState="1"/>
  </pivotFields>
  <rowFields count="1">
    <field x="1"/>
  </rowFields>
  <rowItems count="13">
    <i>
      <x/>
    </i>
    <i>
      <x v="1"/>
    </i>
    <i>
      <x v="2"/>
    </i>
    <i>
      <x v="3"/>
    </i>
    <i>
      <x v="4"/>
    </i>
    <i>
      <x v="5"/>
    </i>
    <i>
      <x v="6"/>
    </i>
    <i>
      <x v="7"/>
    </i>
    <i>
      <x v="8"/>
    </i>
    <i>
      <x v="9"/>
    </i>
    <i>
      <x v="10"/>
    </i>
    <i>
      <x v="11"/>
    </i>
    <i t="grand">
      <x/>
    </i>
  </rowItems>
  <colFields count="1">
    <field x="0"/>
  </colFields>
  <colItems count="3">
    <i>
      <x/>
    </i>
    <i>
      <x v="1"/>
    </i>
    <i t="grand">
      <x/>
    </i>
  </colItems>
  <pageFields count="2">
    <pageField fld="2" hier="16" name="[products].[Product_Category].[All]" cap="All"/>
    <pageField fld="3" hier="15" name="[products].[Product_Name].[All]" cap="All"/>
  </pageFields>
  <dataFields count="1">
    <dataField fld="4" subtotal="count" baseField="0" baseItem="0"/>
  </dataFields>
  <chartFormats count="2">
    <chartFormat chart="27" format="0" series="1">
      <pivotArea type="data" outline="0" fieldPosition="0">
        <references count="2">
          <reference field="4294967294" count="1" selected="0">
            <x v="0"/>
          </reference>
          <reference field="0" count="1" selected="0">
            <x v="0"/>
          </reference>
        </references>
      </pivotArea>
    </chartFormat>
    <chartFormat chart="27" format="1" series="1">
      <pivotArea type="data" outline="0" fieldPosition="0">
        <references count="2">
          <reference field="4294967294" count="1" selected="0">
            <x v="0"/>
          </reference>
          <reference field="0" count="1" selected="0">
            <x v="1"/>
          </reference>
        </references>
      </pivotArea>
    </chartFormat>
  </chartFormats>
  <pivotHierarchies count="8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e]"/>
        <x15:activeTabTopLevelEntity name="[products]"/>
        <x15:activeTabTopLevelEntity name="[stores]"/>
      </x15:pivotTableUISettings>
    </ext>
    <ext xmlns:xpdl="http://schemas.microsoft.com/office/spreadsheetml/2016/pivotdefaultlayout" uri="{747A6164-185A-40DC-8AA5-F01512510D54}">
      <xpdl:pivotTableDefinition16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DD98EF2-0B05-4B97-B89E-B350F6DA9882}" name="PivotTable4" cacheId="19" applyNumberFormats="0" applyBorderFormats="0" applyFontFormats="0" applyPatternFormats="0" applyAlignmentFormats="0" applyWidthHeightFormats="1" dataCaption="Values" tag="96a94d41-1e49-43e4-be82-787c178f32d6" updatedVersion="8" minRefreshableVersion="3" itemPrintTitles="1" createdVersion="8" indent="0" compact="0" compactData="0" multipleFieldFilters="0" chartFormat="5">
  <location ref="K4:N28" firstHeaderRow="0" firstDataRow="1" firstDataCol="2"/>
  <pivotFields count="4">
    <pivotField axis="axisRow" compact="0" allDrilled="1" outline="0" subtotalTop="0" showAll="0" dataSourceSort="1" defaultAttributeDrillState="1">
      <items count="3">
        <item x="0"/>
        <item x="1"/>
        <item t="default"/>
      </items>
    </pivotField>
    <pivotField axis="axisRow" compact="0" allDrilled="1" outline="0" subtotalTop="0" showAll="0" dataSourceSort="1" defaultAttributeDrillState="1">
      <items count="13">
        <item x="0"/>
        <item x="1"/>
        <item x="2"/>
        <item x="3"/>
        <item x="4"/>
        <item x="5"/>
        <item x="6"/>
        <item x="7"/>
        <item x="8"/>
        <item x="9"/>
        <item x="10"/>
        <item x="11"/>
        <item t="default"/>
      </items>
    </pivotField>
    <pivotField dataField="1" compact="0" outline="0" subtotalTop="0" showAll="0"/>
    <pivotField dataField="1" compact="0" outline="0" subtotalTop="0" showAll="0"/>
  </pivotFields>
  <rowFields count="2">
    <field x="0"/>
    <field x="1"/>
  </rowFields>
  <rowItems count="24">
    <i>
      <x/>
      <x/>
    </i>
    <i r="1">
      <x v="1"/>
    </i>
    <i r="1">
      <x v="2"/>
    </i>
    <i r="1">
      <x v="3"/>
    </i>
    <i r="1">
      <x v="4"/>
    </i>
    <i r="1">
      <x v="5"/>
    </i>
    <i r="1">
      <x v="6"/>
    </i>
    <i r="1">
      <x v="7"/>
    </i>
    <i r="1">
      <x v="8"/>
    </i>
    <i r="1">
      <x v="9"/>
    </i>
    <i r="1">
      <x v="10"/>
    </i>
    <i r="1">
      <x v="11"/>
    </i>
    <i t="default">
      <x/>
    </i>
    <i>
      <x v="1"/>
      <x/>
    </i>
    <i r="1">
      <x v="1"/>
    </i>
    <i r="1">
      <x v="2"/>
    </i>
    <i r="1">
      <x v="3"/>
    </i>
    <i r="1">
      <x v="4"/>
    </i>
    <i r="1">
      <x v="5"/>
    </i>
    <i r="1">
      <x v="6"/>
    </i>
    <i r="1">
      <x v="7"/>
    </i>
    <i r="1">
      <x v="8"/>
    </i>
    <i t="default">
      <x v="1"/>
    </i>
    <i t="grand">
      <x/>
    </i>
  </rowItems>
  <colFields count="1">
    <field x="-2"/>
  </colFields>
  <colItems count="2">
    <i>
      <x/>
    </i>
    <i i="1">
      <x v="1"/>
    </i>
  </colItems>
  <dataFields count="2">
    <dataField fld="2" subtotal="count" baseField="0" baseItem="0"/>
    <dataField fld="3" subtotal="count" baseField="0" baseItem="0"/>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e]"/>
        <x15:activeTabTopLevelEntity name="[products]"/>
      </x15:pivotTableUISettings>
    </ext>
    <ext xmlns:xpdl="http://schemas.microsoft.com/office/spreadsheetml/2016/pivotdefaultlayout" uri="{747A6164-185A-40DC-8AA5-F01512510D54}">
      <xpdl:pivotTableDefinition16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AFDDEE9-938D-4603-A099-EE546B649C2D}" name="PivotTable9" cacheId="32" applyNumberFormats="0" applyBorderFormats="0" applyFontFormats="0" applyPatternFormats="0" applyAlignmentFormats="0" applyWidthHeightFormats="1" dataCaption="Values" tag="645a43c3-609f-4be9-95b2-c1cbebfaceec" updatedVersion="8" minRefreshableVersion="3" subtotalHiddenItems="1" itemPrintTitles="1" createdVersion="8" indent="0" compact="0" compactData="0" multipleFieldFilters="0">
  <location ref="P4:S5" firstHeaderRow="0" firstDataRow="1" firstDataCol="0"/>
  <pivotFields count="5">
    <pivotField dataField="1" compact="0" outline="0" subtotalTop="0" showAll="0"/>
    <pivotField dataField="1" compact="0" outline="0" subtotalTop="0" showAll="0"/>
    <pivotField dataField="1" compact="0" outline="0" subtotalTop="0" showAll="0"/>
    <pivotField dataField="1" compact="0" outline="0" subtotalTop="0" showAll="0"/>
    <pivotField compact="0" allDrilled="1" outline="0" subtotalTop="0" showAll="0" dataSourceSort="1" defaultAttributeDrillState="1"/>
  </pivotFields>
  <rowItems count="1">
    <i/>
  </rowItems>
  <colFields count="1">
    <field x="-2"/>
  </colFields>
  <colItems count="4">
    <i>
      <x/>
    </i>
    <i i="1">
      <x v="1"/>
    </i>
    <i i="2">
      <x v="2"/>
    </i>
    <i i="3">
      <x v="3"/>
    </i>
  </colItems>
  <dataFields count="4">
    <dataField fld="1" subtotal="count" baseField="0" baseItem="0"/>
    <dataField fld="0" subtotal="count" baseField="0" baseItem="0"/>
    <dataField fld="2" subtotal="count" baseField="0" baseItem="0"/>
    <dataField fld="3" subtotal="count" baseField="0" baseItem="0"/>
  </dataFields>
  <pivotHierarchies count="8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e]"/>
        <x15:activeTabTopLevelEntity name="[products]"/>
      </x15:pivotTableUISettings>
    </ext>
    <ext xmlns:xpdl="http://schemas.microsoft.com/office/spreadsheetml/2016/pivotdefaultlayout" uri="{747A6164-185A-40DC-8AA5-F01512510D54}">
      <xpdl:pivotTableDefinition16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CC24548-A2A6-4034-8558-7ACD6F6721DE}" name="PivotTable8" cacheId="22" applyNumberFormats="0" applyBorderFormats="0" applyFontFormats="0" applyPatternFormats="0" applyAlignmentFormats="0" applyWidthHeightFormats="1" dataCaption="Values" tag="22ff5bce-5916-456f-9b6c-2a2a226c18de" updatedVersion="8" minRefreshableVersion="3" subtotalHiddenItems="1" itemPrintTitles="1" createdVersion="8" indent="0" compact="0" compactData="0" multipleFieldFilters="0" chartFormat="11">
  <location ref="B4:D28" firstHeaderRow="1" firstDataRow="1" firstDataCol="2" rowPageCount="1" colPageCount="1"/>
  <pivotFields count="4">
    <pivotField axis="axisRow" compact="0" allDrilled="1" outline="0" subtotalTop="0" showAll="0" defaultAttributeDrillState="1">
      <items count="3">
        <item x="0"/>
        <item x="1"/>
        <item t="default"/>
      </items>
    </pivotField>
    <pivotField axis="axisRow" compact="0" allDrilled="1" outline="0" subtotalTop="0" showAll="0" dataSourceSort="1" defaultAttributeDrillState="1">
      <items count="13">
        <item x="0"/>
        <item x="1"/>
        <item x="2"/>
        <item x="3"/>
        <item x="4"/>
        <item x="5"/>
        <item x="6"/>
        <item x="7"/>
        <item x="8"/>
        <item x="9"/>
        <item x="10"/>
        <item x="11"/>
        <item t="default"/>
      </items>
    </pivotField>
    <pivotField dataField="1" compact="0" outline="0" subtotalTop="0" showAll="0"/>
    <pivotField axis="axisPage" compact="0" allDrilled="1" outline="0" subtotalTop="0" showAll="0" dataSourceSort="1" defaultAttributeDrillState="1">
      <items count="1">
        <item t="default"/>
      </items>
    </pivotField>
  </pivotFields>
  <rowFields count="2">
    <field x="0"/>
    <field x="1"/>
  </rowFields>
  <rowItems count="24">
    <i>
      <x/>
      <x/>
    </i>
    <i r="1">
      <x v="1"/>
    </i>
    <i r="1">
      <x v="2"/>
    </i>
    <i r="1">
      <x v="3"/>
    </i>
    <i r="1">
      <x v="4"/>
    </i>
    <i r="1">
      <x v="5"/>
    </i>
    <i r="1">
      <x v="6"/>
    </i>
    <i r="1">
      <x v="7"/>
    </i>
    <i r="1">
      <x v="8"/>
    </i>
    <i r="1">
      <x v="9"/>
    </i>
    <i r="1">
      <x v="10"/>
    </i>
    <i r="1">
      <x v="11"/>
    </i>
    <i t="default">
      <x/>
    </i>
    <i>
      <x v="1"/>
      <x/>
    </i>
    <i r="1">
      <x v="1"/>
    </i>
    <i r="1">
      <x v="2"/>
    </i>
    <i r="1">
      <x v="3"/>
    </i>
    <i r="1">
      <x v="4"/>
    </i>
    <i r="1">
      <x v="5"/>
    </i>
    <i r="1">
      <x v="6"/>
    </i>
    <i r="1">
      <x v="7"/>
    </i>
    <i r="1">
      <x v="8"/>
    </i>
    <i t="default">
      <x v="1"/>
    </i>
    <i t="grand">
      <x/>
    </i>
  </rowItems>
  <colItems count="1">
    <i/>
  </colItems>
  <pageFields count="1">
    <pageField fld="3" hier="16" name="[products].[Product_Category].[All]" cap="All"/>
  </pageFields>
  <dataFields count="1">
    <dataField fld="2" subtotal="count" baseField="0" baseItem="0"/>
  </dataFields>
  <chartFormats count="1">
    <chartFormat chart="10" format="6" series="1">
      <pivotArea type="data" outline="0" fieldPosition="0">
        <references count="1">
          <reference field="4294967294" count="1" selected="0">
            <x v="0"/>
          </reference>
        </references>
      </pivotArea>
    </chartFormat>
  </chartFormats>
  <pivotHierarchies count="8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e]"/>
        <x15:activeTabTopLevelEntity name="[products]"/>
      </x15:pivotTableUISettings>
    </ext>
    <ext xmlns:xpdl="http://schemas.microsoft.com/office/spreadsheetml/2016/pivotdefaultlayout" uri="{747A6164-185A-40DC-8AA5-F01512510D54}">
      <xpdl:pivotTableDefinition16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451E1B2-6A95-4702-92FF-AE148705ADB6}" name="PivotTable2" cacheId="12" applyNumberFormats="0" applyBorderFormats="0" applyFontFormats="0" applyPatternFormats="0" applyAlignmentFormats="0" applyWidthHeightFormats="1" dataCaption="Values" tag="40fe8a24-892a-4289-8861-915f0e516d05" updatedVersion="8" minRefreshableVersion="3" itemPrintTitles="1" createdVersion="8" indent="0" compact="0" compactData="0" multipleFieldFilters="0">
  <location ref="B13:E19" firstHeaderRow="0" firstDataRow="1" firstDataCol="1" rowPageCount="1" colPageCount="1"/>
  <pivotFields count="5">
    <pivotField axis="axisRow" compact="0" allDrilled="1" outline="0" subtotalTop="0"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compact="0" outline="0" subtotalTop="0" showAll="0"/>
    <pivotField axis="axisPage" compact="0" allDrilled="1" outline="0" subtotalTop="0" showAll="0" dataSourceSort="1" defaultAttributeDrillState="1">
      <items count="1">
        <item t="default"/>
      </items>
    </pivotField>
    <pivotField dataField="1" compact="0" outline="0" subtotalTop="0" showAll="0"/>
    <pivotField dataField="1" compact="0" outline="0" subtotalTop="0" showAll="0"/>
  </pivotFields>
  <rowFields count="1">
    <field x="0"/>
  </rowFields>
  <rowItems count="6">
    <i>
      <x v="2"/>
    </i>
    <i>
      <x v="1"/>
    </i>
    <i>
      <x v="3"/>
    </i>
    <i>
      <x/>
    </i>
    <i>
      <x v="4"/>
    </i>
    <i t="grand">
      <x/>
    </i>
  </rowItems>
  <colFields count="1">
    <field x="-2"/>
  </colFields>
  <colItems count="3">
    <i>
      <x/>
    </i>
    <i i="1">
      <x v="1"/>
    </i>
    <i i="2">
      <x v="2"/>
    </i>
  </colItems>
  <pageFields count="1">
    <pageField fld="2" hier="16" name="[products].[Product_Category].[All]" cap="All"/>
  </pageFields>
  <dataFields count="3">
    <dataField fld="1" subtotal="count" baseField="0" baseItem="0"/>
    <dataField fld="3" subtotal="count" baseField="0" baseItem="0"/>
    <dataField fld="4" subtotal="count" baseField="0" baseItem="0"/>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5">
      <autoFilter ref="A1">
        <filterColumn colId="0">
          <top10 val="5" filterVal="5"/>
        </filterColumn>
      </autoFilter>
    </filter>
  </filters>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pivotTableUISettings>
    </ext>
    <ext xmlns:xpdl="http://schemas.microsoft.com/office/spreadsheetml/2016/pivotdefaultlayout" uri="{747A6164-185A-40DC-8AA5-F01512510D54}">
      <xpdl:pivotTableDefinition16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AB71699-4788-4386-B9A9-9B37643707DE}" name="PivotTable38" cacheId="34" applyNumberFormats="0" applyBorderFormats="0" applyFontFormats="0" applyPatternFormats="0" applyAlignmentFormats="0" applyWidthHeightFormats="1" dataCaption="Values" tag="4ff1071f-a405-4e55-98b3-a5af4a9f7189" updatedVersion="8" minRefreshableVersion="3" subtotalHiddenItems="1" itemPrintTitles="1" createdVersion="8" indent="0" compact="0" compactData="0" multipleFieldFilters="0" chartFormat="35">
  <location ref="L30:N36" firstHeaderRow="0" firstDataRow="1" firstDataCol="1"/>
  <pivotFields count="3">
    <pivotField axis="axisRow" compact="0" allDrilled="1" outline="0" subtotalTop="0" showAll="0"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compact="0" outline="0" subtotalTop="0" showAll="0"/>
    <pivotField dataField="1" compact="0" outline="0" subtotalTop="0" showAll="0"/>
  </pivotFields>
  <rowFields count="1">
    <field x="0"/>
  </rowFields>
  <rowItems count="6">
    <i>
      <x/>
    </i>
    <i>
      <x v="4"/>
    </i>
    <i>
      <x v="2"/>
    </i>
    <i>
      <x v="3"/>
    </i>
    <i>
      <x v="1"/>
    </i>
    <i t="grand">
      <x/>
    </i>
  </rowItems>
  <colFields count="1">
    <field x="-2"/>
  </colFields>
  <colItems count="2">
    <i>
      <x/>
    </i>
    <i i="1">
      <x v="1"/>
    </i>
  </colItems>
  <dataFields count="2">
    <dataField fld="1" subtotal="count" baseField="0" baseItem="0"/>
    <dataField fld="2" subtotal="count" baseField="0" baseItem="0"/>
  </dataFields>
  <conditionalFormats count="1">
    <conditionalFormat scope="field" priority="5">
      <pivotAreas count="1">
        <pivotArea outline="0" collapsedLevelsAreSubtotals="1" fieldPosition="0">
          <references count="2">
            <reference field="4294967294" count="1" selected="0">
              <x v="0"/>
            </reference>
            <reference field="0" count="0" selected="0"/>
          </references>
        </pivotArea>
      </pivotAreas>
    </conditionalFormat>
  </conditionalFormats>
  <chartFormats count="2">
    <chartFormat chart="25" format="0" series="1">
      <pivotArea type="data" outline="0" fieldPosition="0">
        <references count="1">
          <reference field="4294967294" count="1" selected="0">
            <x v="0"/>
          </reference>
        </references>
      </pivotArea>
    </chartFormat>
    <chartFormat chart="25" format="3" series="1">
      <pivotArea type="data" outline="0" fieldPosition="0">
        <references count="1">
          <reference field="4294967294" count="1" selected="0">
            <x v="1"/>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pivotTableUISettings>
    </ext>
    <ext xmlns:xpdl="http://schemas.microsoft.com/office/spreadsheetml/2016/pivotdefaultlayout" uri="{747A6164-185A-40DC-8AA5-F01512510D54}">
      <xpdl:pivotTableDefinition16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D7DEBB8-DD80-4399-AB48-1B91A0F384AB}" name="PivotTable7" cacheId="13" applyNumberFormats="0" applyBorderFormats="0" applyFontFormats="0" applyPatternFormats="0" applyAlignmentFormats="0" applyWidthHeightFormats="1" dataCaption="Values" tag="f5da7d85-26e2-4b48-91f3-8e87579e8d10" updatedVersion="8" minRefreshableVersion="3" itemPrintTitles="1" createdVersion="8" indent="0" compact="0" compactData="0" multipleFieldFilters="0">
  <location ref="B24:E30" firstHeaderRow="0" firstDataRow="1" firstDataCol="1" rowPageCount="1" colPageCount="1"/>
  <pivotFields count="5">
    <pivotField axis="axisRow" compact="0" allDrilled="1" outline="0" subtotalTop="0" showAll="0" measureFilter="1" sortType="descending" defaultAttributeDrillState="1">
      <items count="6">
        <item x="0"/>
        <item x="1"/>
        <item x="2"/>
        <item x="3"/>
        <item x="4"/>
        <item t="default"/>
      </items>
      <autoSortScope>
        <pivotArea dataOnly="0" outline="0" fieldPosition="0">
          <references count="1">
            <reference field="4294967294" count="1" selected="0">
              <x v="1"/>
            </reference>
          </references>
        </pivotArea>
      </autoSortScope>
    </pivotField>
    <pivotField dataField="1" compact="0" outline="0" subtotalTop="0" showAll="0"/>
    <pivotField axis="axisPage" compact="0" allDrilled="1" outline="0" subtotalTop="0" showAll="0" dataSourceSort="1" defaultAttributeDrillState="1">
      <items count="1">
        <item t="default"/>
      </items>
    </pivotField>
    <pivotField dataField="1" compact="0" outline="0" subtotalTop="0" showAll="0"/>
    <pivotField dataField="1" compact="0" outline="0" subtotalTop="0" showAll="0"/>
  </pivotFields>
  <rowFields count="1">
    <field x="0"/>
  </rowFields>
  <rowItems count="6">
    <i>
      <x v="1"/>
    </i>
    <i>
      <x/>
    </i>
    <i>
      <x v="4"/>
    </i>
    <i>
      <x v="2"/>
    </i>
    <i>
      <x v="3"/>
    </i>
    <i t="grand">
      <x/>
    </i>
  </rowItems>
  <colFields count="1">
    <field x="-2"/>
  </colFields>
  <colItems count="3">
    <i>
      <x/>
    </i>
    <i i="1">
      <x v="1"/>
    </i>
    <i i="2">
      <x v="2"/>
    </i>
  </colItems>
  <pageFields count="1">
    <pageField fld="2" hier="16" name="[products].[Product_Category].[All]" cap="All"/>
  </pageFields>
  <dataFields count="3">
    <dataField fld="1" subtotal="count" baseField="0" baseItem="0"/>
    <dataField fld="3" subtotal="count" baseField="0" baseItem="0"/>
    <dataField fld="4" subtotal="count" baseField="0" baseItem="0"/>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42">
      <autoFilter ref="A1">
        <filterColumn colId="0">
          <top10 val="5" filterVal="5"/>
        </filterColumn>
      </autoFilter>
    </filter>
  </filters>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pivotTableUISettings>
    </ext>
    <ext xmlns:xpdl="http://schemas.microsoft.com/office/spreadsheetml/2016/pivotdefaultlayout" uri="{747A6164-185A-40DC-8AA5-F01512510D54}">
      <xpdl:pivotTableDefinition16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882652F-A01D-48AE-BF74-B5F79D73E3D3}" name="PivotTable10" cacheId="41" applyNumberFormats="0" applyBorderFormats="0" applyFontFormats="0" applyPatternFormats="0" applyAlignmentFormats="0" applyWidthHeightFormats="1" dataCaption="Values" tag="10eb2eda-aea7-4af0-aabe-bdb44782d4cc" updatedVersion="8" minRefreshableVersion="3" subtotalHiddenItems="1" itemPrintTitles="1" createdVersion="8" indent="0" compact="0" compactData="0" multipleFieldFilters="0" chartFormat="35">
  <location ref="L49:O55" firstHeaderRow="0" firstDataRow="1" firstDataCol="1"/>
  <pivotFields count="4">
    <pivotField name="Product Category" axis="axisRow" compact="0" allDrilled="1" outline="0" subtotalTop="0" showAll="0"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compact="0" outline="0" subtotalTop="0" showAll="0"/>
    <pivotField dataField="1" compact="0" outline="0" subtotalTop="0" showAll="0"/>
    <pivotField dataField="1" compact="0" outline="0" subtotalTop="0" showAll="0"/>
  </pivotFields>
  <rowFields count="1">
    <field x="0"/>
  </rowFields>
  <rowItems count="6">
    <i>
      <x/>
    </i>
    <i>
      <x v="4"/>
    </i>
    <i>
      <x v="2"/>
    </i>
    <i>
      <x v="3"/>
    </i>
    <i>
      <x v="1"/>
    </i>
    <i t="grand">
      <x/>
    </i>
  </rowItems>
  <colFields count="1">
    <field x="-2"/>
  </colFields>
  <colItems count="3">
    <i>
      <x/>
    </i>
    <i i="1">
      <x v="1"/>
    </i>
    <i i="2">
      <x v="2"/>
    </i>
  </colItems>
  <dataFields count="3">
    <dataField name="Units Sold" fld="1" subtotal="count" baseField="0" baseItem="0"/>
    <dataField fld="3" subtotal="count" baseField="0" baseItem="0"/>
    <dataField name="Profit Margin" fld="2" subtotal="count" baseField="0" baseItem="0"/>
  </dataFields>
  <formats count="2">
    <format dxfId="14">
      <pivotArea outline="0" fieldPosition="0">
        <references count="1">
          <reference field="0" count="3" selected="0">
            <x v="2"/>
            <x v="3"/>
            <x v="4"/>
          </reference>
        </references>
      </pivotArea>
    </format>
    <format dxfId="13">
      <pivotArea dataOnly="0" labelOnly="1" outline="0" fieldPosition="0">
        <references count="1">
          <reference field="0" count="3">
            <x v="2"/>
            <x v="3"/>
            <x v="4"/>
          </reference>
        </references>
      </pivotArea>
    </format>
  </formats>
  <chartFormats count="6">
    <chartFormat chart="25" format="0"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2"/>
          </reference>
        </references>
      </pivotArea>
    </chartFormat>
    <chartFormat chart="28" format="3" series="1">
      <pivotArea type="data" outline="0" fieldPosition="0">
        <references count="1">
          <reference field="4294967294" count="1" selected="0">
            <x v="2"/>
          </reference>
        </references>
      </pivotArea>
    </chartFormat>
    <chartFormat chart="25" format="3" series="1">
      <pivotArea type="data" outline="0" fieldPosition="0">
        <references count="1">
          <reference field="4294967294" count="1" selected="0">
            <x v="2"/>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Units Sol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pivotTableUISettings>
    </ext>
    <ext xmlns:xpdl="http://schemas.microsoft.com/office/spreadsheetml/2016/pivotdefaultlayout" uri="{747A6164-185A-40DC-8AA5-F01512510D54}">
      <xpdl:pivotTableDefinition16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D229C9F-6041-44E8-9029-3CC0AE67B5DC}" name="PivotTable9" cacheId="16" applyNumberFormats="0" applyBorderFormats="0" applyFontFormats="0" applyPatternFormats="0" applyAlignmentFormats="0" applyWidthHeightFormats="1" dataCaption="Values" tag="e07c2c3e-e72c-43ab-87ce-19376c5d23da" updatedVersion="8" minRefreshableVersion="3" subtotalHiddenItems="1" itemPrintTitles="1" createdVersion="8" indent="0" compact="0" compactData="0" multipleFieldFilters="0">
  <location ref="H2:I38" firstHeaderRow="1" firstDataRow="1" firstDataCol="2"/>
  <pivotFields count="2">
    <pivotField axis="axisRow" compact="0" allDrilled="1" outline="0" showAll="0" dataSourceSort="1" defaultSubtotal="0"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5">
        <item x="0"/>
        <item x="1"/>
        <item x="2"/>
        <item x="3"/>
        <item x="4"/>
      </items>
      <extLst>
        <ext xmlns:x14="http://schemas.microsoft.com/office/spreadsheetml/2009/9/main" uri="{2946ED86-A175-432a-8AC1-64E0C546D7DE}">
          <x14:pivotField fillDownLabels="1"/>
        </ext>
      </extLst>
    </pivotField>
  </pivotFields>
  <rowFields count="2">
    <field x="1"/>
    <field x="0"/>
  </rowFields>
  <rowItems count="36">
    <i>
      <x/>
      <x/>
    </i>
    <i r="1">
      <x v="1"/>
    </i>
    <i r="1">
      <x v="2"/>
    </i>
    <i r="1">
      <x v="3"/>
    </i>
    <i r="1">
      <x v="4"/>
    </i>
    <i r="1">
      <x v="5"/>
    </i>
    <i r="1">
      <x v="6"/>
    </i>
    <i r="1">
      <x v="7"/>
    </i>
    <i>
      <x v="1"/>
      <x v="8"/>
    </i>
    <i r="1">
      <x v="9"/>
    </i>
    <i r="1">
      <x v="10"/>
    </i>
    <i>
      <x v="2"/>
      <x v="11"/>
    </i>
    <i r="1">
      <x v="12"/>
    </i>
    <i r="1">
      <x v="13"/>
    </i>
    <i r="1">
      <x v="14"/>
    </i>
    <i r="1">
      <x v="15"/>
    </i>
    <i r="1">
      <x v="16"/>
    </i>
    <i r="1">
      <x v="17"/>
    </i>
    <i r="1">
      <x v="18"/>
    </i>
    <i>
      <x v="3"/>
      <x v="19"/>
    </i>
    <i r="1">
      <x v="20"/>
    </i>
    <i r="1">
      <x v="21"/>
    </i>
    <i r="1">
      <x v="22"/>
    </i>
    <i r="1">
      <x v="23"/>
    </i>
    <i r="1">
      <x v="24"/>
    </i>
    <i r="1">
      <x v="25"/>
    </i>
    <i>
      <x v="4"/>
      <x v="26"/>
    </i>
    <i r="1">
      <x v="27"/>
    </i>
    <i r="1">
      <x v="28"/>
    </i>
    <i r="1">
      <x v="29"/>
    </i>
    <i r="1">
      <x v="30"/>
    </i>
    <i r="1">
      <x v="31"/>
    </i>
    <i r="1">
      <x v="32"/>
    </i>
    <i r="1">
      <x v="33"/>
    </i>
    <i r="1">
      <x v="34"/>
    </i>
    <i t="grand">
      <x/>
    </i>
  </rowItem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6"/>
    <rowHierarchyUsage hierarchyUsage="15"/>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1E506DF-CD82-4170-877F-1F3B779CE303}" name="PivotTable6" cacheId="14" applyNumberFormats="0" applyBorderFormats="0" applyFontFormats="0" applyPatternFormats="0" applyAlignmentFormats="0" applyWidthHeightFormats="1" dataCaption="Values" tag="f7d546e9-4b7d-41d2-bb7c-f650131ddb37" updatedVersion="8" minRefreshableVersion="3" subtotalHiddenItems="1" itemPrintTitles="1" createdVersion="8" indent="0" compact="0" compactData="0" multipleFieldFilters="0" chartFormat="23">
  <location ref="L2:M8" firstHeaderRow="1" firstDataRow="1" firstDataCol="1"/>
  <pivotFields count="2">
    <pivotField axis="axisRow" compact="0" allDrilled="1" outline="0" subtotalTop="0" showAll="0" sortType="a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compact="0" outline="0" subtotalTop="0" showAll="0"/>
  </pivotFields>
  <rowFields count="1">
    <field x="0"/>
  </rowFields>
  <rowItems count="6">
    <i>
      <x v="3"/>
    </i>
    <i>
      <x v="2"/>
    </i>
    <i>
      <x/>
    </i>
    <i>
      <x v="1"/>
    </i>
    <i>
      <x v="4"/>
    </i>
    <i t="grand">
      <x/>
    </i>
  </rowItems>
  <colItems count="1">
    <i/>
  </colItems>
  <dataFields count="1">
    <dataField fld="1" subtotal="count" baseField="0" baseItem="0"/>
  </dataFields>
  <chartFormats count="5">
    <chartFormat chart="4" format="11" series="1">
      <pivotArea type="data" outline="0" fieldPosition="0">
        <references count="1">
          <reference field="4294967294" count="1" selected="0">
            <x v="0"/>
          </reference>
        </references>
      </pivotArea>
    </chartFormat>
    <chartFormat chart="9" format="16"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0" count="1" selected="0">
            <x v="2"/>
          </reference>
        </references>
      </pivotArea>
    </chartFormat>
    <chartFormat chart="13" format="2">
      <pivotArea type="data" outline="0" fieldPosition="0">
        <references count="2">
          <reference field="4294967294" count="1" selected="0">
            <x v="0"/>
          </reference>
          <reference field="0" count="1" selected="0">
            <x v="3"/>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pivotTableUISettings>
    </ext>
    <ext xmlns:xpdl="http://schemas.microsoft.com/office/spreadsheetml/2016/pivotdefaultlayout" uri="{747A6164-185A-40DC-8AA5-F01512510D54}">
      <xpdl:pivotTableDefinition16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C850A10-411E-4ED0-B8C0-13CAA86F3B15}" name="PivotTable1" cacheId="18" applyNumberFormats="0" applyBorderFormats="0" applyFontFormats="0" applyPatternFormats="0" applyAlignmentFormats="0" applyWidthHeightFormats="1" dataCaption="Values" tag="bcd4d8bf-8610-453f-be96-2cc56e3b2243" updatedVersion="8" minRefreshableVersion="3" subtotalHiddenItems="1" itemPrintTitles="1" createdVersion="8" indent="0" compact="0" compactData="0" multipleFieldFilters="0" chartFormat="10">
  <location ref="B2:D8" firstHeaderRow="0" firstDataRow="1" firstDataCol="1"/>
  <pivotFields count="3">
    <pivotField axis="axisRow" compact="0" allDrilled="1" outline="0" subtotalTop="0" showAll="0" sortType="a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compact="0" outline="0" subtotalTop="0" showAll="0"/>
    <pivotField dataField="1" compact="0" outline="0" subtotalTop="0" showAll="0"/>
  </pivotFields>
  <rowFields count="1">
    <field x="0"/>
  </rowFields>
  <rowItems count="6">
    <i>
      <x v="3"/>
    </i>
    <i>
      <x v="2"/>
    </i>
    <i>
      <x v="1"/>
    </i>
    <i>
      <x/>
    </i>
    <i>
      <x v="4"/>
    </i>
    <i t="grand">
      <x/>
    </i>
  </rowItems>
  <colFields count="1">
    <field x="-2"/>
  </colFields>
  <colItems count="2">
    <i>
      <x/>
    </i>
    <i i="1">
      <x v="1"/>
    </i>
  </colItems>
  <dataFields count="2">
    <dataField fld="1" subtotal="count" baseField="0" baseItem="0"/>
    <dataField fld="2" subtotal="count" baseField="0" baseItem="0"/>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pivotTableUISettings>
    </ext>
    <ext xmlns:xpdl="http://schemas.microsoft.com/office/spreadsheetml/2016/pivotdefaultlayout" uri="{747A6164-185A-40DC-8AA5-F01512510D54}">
      <xpdl:pivotTableDefinition16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DD39238-FBB5-43B9-B036-46AA97F15A3E}" name="PivotTable8" cacheId="15" applyNumberFormats="0" applyBorderFormats="0" applyFontFormats="0" applyPatternFormats="0" applyAlignmentFormats="0" applyWidthHeightFormats="1" dataCaption="Values" tag="d55e8b1e-bbd7-4018-865e-9a547771a5af" updatedVersion="8" minRefreshableVersion="3" itemPrintTitles="1" createdVersion="8" indent="0" compact="0" compactData="0" multipleFieldFilters="0">
  <location ref="B35:E41" firstHeaderRow="0" firstDataRow="1" firstDataCol="1" rowPageCount="1" colPageCount="1"/>
  <pivotFields count="5">
    <pivotField axis="axisRow" compact="0" allDrilled="1" outline="0" subtotalTop="0" showAll="0" measureFilter="1" sortType="descending" defaultAttributeDrillState="1">
      <items count="6">
        <item x="0"/>
        <item x="1"/>
        <item x="2"/>
        <item x="3"/>
        <item x="4"/>
        <item t="default"/>
      </items>
      <autoSortScope>
        <pivotArea dataOnly="0" outline="0" fieldPosition="0">
          <references count="1">
            <reference field="4294967294" count="1" selected="0">
              <x v="2"/>
            </reference>
          </references>
        </pivotArea>
      </autoSortScope>
    </pivotField>
    <pivotField dataField="1" compact="0" outline="0" subtotalTop="0" showAll="0"/>
    <pivotField axis="axisPage" compact="0" allDrilled="1" outline="0" subtotalTop="0" showAll="0" dataSourceSort="1" defaultAttributeDrillState="1">
      <items count="1">
        <item t="default"/>
      </items>
    </pivotField>
    <pivotField dataField="1" compact="0" outline="0" subtotalTop="0" showAll="0"/>
    <pivotField dataField="1" compact="0" outline="0" subtotalTop="0" showAll="0"/>
  </pivotFields>
  <rowFields count="1">
    <field x="0"/>
  </rowFields>
  <rowItems count="6">
    <i>
      <x v="1"/>
    </i>
    <i>
      <x v="2"/>
    </i>
    <i>
      <x v="3"/>
    </i>
    <i>
      <x v="4"/>
    </i>
    <i>
      <x/>
    </i>
    <i t="grand">
      <x/>
    </i>
  </rowItems>
  <colFields count="1">
    <field x="-2"/>
  </colFields>
  <colItems count="3">
    <i>
      <x/>
    </i>
    <i i="1">
      <x v="1"/>
    </i>
    <i i="2">
      <x v="2"/>
    </i>
  </colItems>
  <pageFields count="1">
    <pageField fld="2" hier="16" name="[products].[Product_Category].[All]" cap="All"/>
  </pageFields>
  <dataFields count="3">
    <dataField fld="1" subtotal="count" baseField="0" baseItem="0"/>
    <dataField fld="3" subtotal="count" baseField="0" baseItem="0"/>
    <dataField fld="4" subtotal="count" baseField="0" baseItem="0"/>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43">
      <autoFilter ref="A1">
        <filterColumn colId="0">
          <top10 val="5" filterVal="5"/>
        </filterColumn>
      </autoFilter>
    </filter>
  </filters>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pivotTableUISettings>
    </ext>
    <ext xmlns:xpdl="http://schemas.microsoft.com/office/spreadsheetml/2016/pivotdefaultlayout" uri="{747A6164-185A-40DC-8AA5-F01512510D54}">
      <xpdl:pivotTableDefinition16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1B60AF7-CDF3-41AC-9E99-DCE13A20D909}" name="PivotTable3" cacheId="17" applyNumberFormats="0" applyBorderFormats="0" applyFontFormats="0" applyPatternFormats="0" applyAlignmentFormats="0" applyWidthHeightFormats="1" dataCaption="Values" tag="6d71154c-e689-445c-b778-941049875877" updatedVersion="8" minRefreshableVersion="3" itemPrintTitles="1" createdVersion="8" indent="0" compact="0" compactData="0" multipleFieldFilters="0" chartFormat="2">
  <location ref="B55:C61" firstHeaderRow="1" firstDataRow="1" firstDataCol="1" rowPageCount="2" colPageCount="1"/>
  <pivotFields count="4">
    <pivotField axis="axisRow" compact="0" allDrilled="1" outline="0" subtotalTop="0"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axis="axisPage" compact="0" allDrilled="1" outline="0" subtotalTop="0" showAll="0" dataSourceSort="1" defaultAttributeDrillState="1">
      <items count="1">
        <item t="default"/>
      </items>
    </pivotField>
    <pivotField axis="axisPage" compact="0" allDrilled="1" outline="0" subtotalTop="0" showAll="0" dataSourceSort="1" defaultAttributeDrillState="1">
      <items count="3">
        <item s="1" x="0"/>
        <item x="1"/>
        <item t="default"/>
      </items>
    </pivotField>
    <pivotField dataField="1" compact="0" outline="0" subtotalTop="0" showAll="0"/>
  </pivotFields>
  <rowFields count="1">
    <field x="0"/>
  </rowFields>
  <rowItems count="6">
    <i>
      <x v="1"/>
    </i>
    <i>
      <x/>
    </i>
    <i>
      <x v="4"/>
    </i>
    <i>
      <x v="2"/>
    </i>
    <i>
      <x v="3"/>
    </i>
    <i t="grand">
      <x/>
    </i>
  </rowItems>
  <colItems count="1">
    <i/>
  </colItems>
  <pageFields count="2">
    <pageField fld="1" hier="16" name="[products].[Product_Category].[All]" cap="All"/>
    <pageField fld="2" hier="3" name="[dDate].[Year].&amp;[2017]" cap="2017"/>
  </pageFields>
  <dataFields count="1">
    <dataField fld="3" subtotal="count" baseField="0" baseItem="0"/>
  </dataFields>
  <chartFormats count="1">
    <chartFormat chart="1" format="3" series="1">
      <pivotArea type="data" outline="0" fieldPosition="0">
        <references count="1">
          <reference field="4294967294" count="1" selected="0">
            <x v="0"/>
          </reference>
        </references>
      </pivotArea>
    </chartFormat>
  </chartFormats>
  <pivotHierarchies count="8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42">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dDate]"/>
      </x15:pivotTableUISettings>
    </ext>
    <ext xmlns:xpdl="http://schemas.microsoft.com/office/spreadsheetml/2016/pivotdefaultlayout" uri="{747A6164-185A-40DC-8AA5-F01512510D54}">
      <xpdl:pivotTableDefinition16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C566933-9E9D-437E-90B3-B4FFA783CE77}" name="PivotTable4" cacheId="11" applyNumberFormats="0" applyBorderFormats="0" applyFontFormats="0" applyPatternFormats="0" applyAlignmentFormats="0" applyWidthHeightFormats="1" dataCaption="Values" tag="231cfd42-73ad-458d-8a15-bff3ab999e4d" updatedVersion="8" minRefreshableVersion="3" itemPrintTitles="1" createdVersion="8" indent="0" compact="0" compactData="0" multipleFieldFilters="0" chartFormat="4">
  <location ref="B68:C74" firstHeaderRow="1" firstDataRow="1" firstDataCol="1" rowPageCount="2" colPageCount="1"/>
  <pivotFields count="4">
    <pivotField axis="axisRow" compact="0" allDrilled="1" outline="0" subtotalTop="0"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axis="axisPage" compact="0" allDrilled="1" outline="0" subtotalTop="0" showAll="0" dataSourceSort="1" defaultAttributeDrillState="1">
      <items count="1">
        <item t="default"/>
      </items>
    </pivotField>
    <pivotField axis="axisPage" compact="0" allDrilled="1" outline="0" subtotalTop="0" showAll="0" dataSourceSort="1" defaultAttributeDrillState="1">
      <items count="3">
        <item x="0"/>
        <item s="1" x="1"/>
        <item t="default"/>
      </items>
    </pivotField>
    <pivotField dataField="1" compact="0" outline="0" subtotalTop="0" showAll="0"/>
  </pivotFields>
  <rowFields count="1">
    <field x="0"/>
  </rowFields>
  <rowItems count="6">
    <i>
      <x v="2"/>
    </i>
    <i>
      <x v="4"/>
    </i>
    <i>
      <x/>
    </i>
    <i>
      <x v="1"/>
    </i>
    <i>
      <x v="3"/>
    </i>
    <i t="grand">
      <x/>
    </i>
  </rowItems>
  <colItems count="1">
    <i/>
  </colItems>
  <pageFields count="2">
    <pageField fld="1" hier="16" name="[products].[Product_Category].[All]" cap="All"/>
    <pageField fld="2" hier="3" name="[dDate].[Year].&amp;[2018]" cap="2018"/>
  </pageFields>
  <dataFields count="1">
    <dataField fld="3" subtotal="count" baseField="0" baseItem="0"/>
  </dataFields>
  <chartFormats count="1">
    <chartFormat chart="3" format="0" series="1">
      <pivotArea type="data" outline="0" fieldPosition="0">
        <references count="1">
          <reference field="4294967294" count="1" selected="0">
            <x v="0"/>
          </reference>
        </references>
      </pivotArea>
    </chartFormat>
  </chartFormats>
  <pivotHierarchies count="8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42">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dDate]"/>
      </x15:pivotTableUISettings>
    </ext>
    <ext xmlns:xpdl="http://schemas.microsoft.com/office/spreadsheetml/2016/pivotdefaultlayout" uri="{747A6164-185A-40DC-8AA5-F01512510D54}">
      <xpdl:pivotTableDefinition16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BBD8010-F26A-4B3A-8C14-571C87FDD9F5}" name="PivotTable21" cacheId="8" applyNumberFormats="0" applyBorderFormats="0" applyFontFormats="0" applyPatternFormats="0" applyAlignmentFormats="0" applyWidthHeightFormats="1" dataCaption="Values" tag="8af9a7fd-89b6-45b8-bac1-fd3d923d4150" updatedVersion="8" minRefreshableVersion="3" subtotalHiddenItems="1" itemPrintTitles="1" createdVersion="8" indent="0" compact="0" compactData="0" multipleFieldFilters="0">
  <location ref="G40:J50" firstHeaderRow="0" firstDataRow="1" firstDataCol="1" rowPageCount="3" colPageCount="1"/>
  <pivotFields count="7">
    <pivotField axis="axisRow" compact="0" allDrilled="1" outline="0" subtotalTop="0" showAll="0" dataSourceSort="1" defaultAttributeDrillState="1">
      <items count="10">
        <item x="0"/>
        <item x="1"/>
        <item x="2"/>
        <item x="3"/>
        <item x="4"/>
        <item x="5"/>
        <item x="6"/>
        <item x="7"/>
        <item x="8"/>
        <item t="default"/>
      </items>
    </pivotField>
    <pivotField axis="axisPage" compact="0" allDrilled="1" outline="0" subtotalTop="0" showAll="0" dataSourceSort="1" defaultAttributeDrillState="1">
      <items count="1">
        <item t="default"/>
      </items>
    </pivotField>
    <pivotField axis="axisPage" compact="0" allDrilled="1" outline="0" subtotalTop="0" showAll="0" dataSourceSort="1" defaultAttributeDrillState="1">
      <items count="1">
        <item t="default"/>
      </items>
    </pivotField>
    <pivotField axis="axisPage" compact="0" allDrilled="1" outline="0" subtotalTop="0" showAll="0" dataSourceSort="1" defaultAttributeDrillState="1">
      <items count="1">
        <item t="default"/>
      </items>
    </pivotField>
    <pivotField dataField="1" compact="0" outline="0" subtotalTop="0" showAll="0"/>
    <pivotField dataField="1" compact="0" outline="0" subtotalTop="0" showAll="0"/>
    <pivotField dataField="1" compact="0" outline="0" subtotalTop="0" showAll="0"/>
  </pivotFields>
  <rowFields count="1">
    <field x="0"/>
  </rowFields>
  <rowItems count="10">
    <i>
      <x/>
    </i>
    <i>
      <x v="1"/>
    </i>
    <i>
      <x v="2"/>
    </i>
    <i>
      <x v="3"/>
    </i>
    <i>
      <x v="4"/>
    </i>
    <i>
      <x v="5"/>
    </i>
    <i>
      <x v="6"/>
    </i>
    <i>
      <x v="7"/>
    </i>
    <i>
      <x v="8"/>
    </i>
    <i t="grand">
      <x/>
    </i>
  </rowItems>
  <colFields count="1">
    <field x="-2"/>
  </colFields>
  <colItems count="3">
    <i>
      <x/>
    </i>
    <i i="1">
      <x v="1"/>
    </i>
    <i i="2">
      <x v="2"/>
    </i>
  </colItems>
  <pageFields count="3">
    <pageField fld="1" hier="16" name="[products].[Product_Category].&amp;[Toys]" cap="Toys"/>
    <pageField fld="2" hier="3" name="[dDate].[Year].&amp;[2018]" cap="2018"/>
    <pageField fld="3" hier="4" name="[dDate].[Quarter].&amp;[1]" cap="1"/>
  </pageFields>
  <dataFields count="3">
    <dataField fld="4" subtotal="count" baseField="0" baseItem="0"/>
    <dataField fld="5" subtotal="count" baseField="0" baseItem="0"/>
    <dataField fld="6" subtotal="count" baseField="0" baseItem="0"/>
  </dataFields>
  <pivotHierarchies count="86">
    <pivotHierarchy dragToData="1"/>
    <pivotHierarchy dragToData="1"/>
    <pivotHierarchy dragToData="1"/>
    <pivotHierarchy multipleItemSelectionAllowed="1" dragToData="1">
      <members count="1" level="1">
        <member name="[dDate].[Year].&amp;[2018]"/>
      </members>
    </pivotHierarchy>
    <pivotHierarchy multipleItemSelectionAllowed="1" dragToData="1">
      <members count="3" level="1">
        <member name="[dDate].[Quarter].&amp;[1]"/>
        <member name="[dDate].[Quarter].&amp;[2]"/>
        <member name="[dDate].[Quarter].&amp;[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Product_Category].&amp;[Toy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dDate]"/>
      </x15:pivotTableUISettings>
    </ext>
    <ext xmlns:xpdl="http://schemas.microsoft.com/office/spreadsheetml/2016/pivotdefaultlayout" uri="{747A6164-185A-40DC-8AA5-F01512510D54}">
      <xpdl:pivotTableDefinition16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F5C7161B-9CDB-470F-B793-3661AED97B8A}" name="PivotTable14" cacheId="6" applyNumberFormats="0" applyBorderFormats="0" applyFontFormats="0" applyPatternFormats="0" applyAlignmentFormats="0" applyWidthHeightFormats="1" dataCaption="Values" tag="e7719fdf-8896-4fcc-a68c-8d304f5b6378" updatedVersion="8" minRefreshableVersion="3" subtotalHiddenItems="1" itemPrintTitles="1" createdVersion="8" indent="0" compact="0" compactData="0" multipleFieldFilters="0">
  <location ref="B7:E14" firstHeaderRow="0" firstDataRow="1" firstDataCol="1" rowPageCount="3" colPageCount="1"/>
  <pivotFields count="7">
    <pivotField axis="axisRow" compact="0" allDrilled="1" outline="0" subtotalTop="0" showAll="0" defaultAttributeDrillState="1">
      <items count="7">
        <item x="0"/>
        <item x="1"/>
        <item x="2"/>
        <item x="3"/>
        <item x="4"/>
        <item x="5"/>
        <item t="default"/>
      </items>
    </pivotField>
    <pivotField axis="axisPage" compact="0" allDrilled="1" outline="0" subtotalTop="0" showAll="0" dataSourceSort="1" defaultAttributeDrillState="1">
      <items count="1">
        <item t="default"/>
      </items>
    </pivotField>
    <pivotField axis="axisPage" compact="0" allDrilled="1" outline="0" subtotalTop="0" showAll="0" dataSourceSort="1" defaultAttributeDrillState="1">
      <items count="1">
        <item t="default"/>
      </items>
    </pivotField>
    <pivotField axis="axisPage" compact="0" allDrilled="1" outline="0" subtotalTop="0" showAll="0" dataSourceSort="1" defaultAttributeDrillState="1">
      <items count="1">
        <item t="default"/>
      </items>
    </pivotField>
    <pivotField dataField="1" compact="0" outline="0" subtotalTop="0" showAll="0"/>
    <pivotField dataField="1" compact="0" outline="0" subtotalTop="0" showAll="0"/>
    <pivotField dataField="1" compact="0" outline="0" subtotalTop="0" showAll="0"/>
  </pivotFields>
  <rowFields count="1">
    <field x="0"/>
  </rowFields>
  <rowItems count="7">
    <i>
      <x/>
    </i>
    <i>
      <x v="1"/>
    </i>
    <i>
      <x v="2"/>
    </i>
    <i>
      <x v="3"/>
    </i>
    <i>
      <x v="4"/>
    </i>
    <i>
      <x v="5"/>
    </i>
    <i t="grand">
      <x/>
    </i>
  </rowItems>
  <colFields count="1">
    <field x="-2"/>
  </colFields>
  <colItems count="3">
    <i>
      <x/>
    </i>
    <i i="1">
      <x v="1"/>
    </i>
    <i i="2">
      <x v="2"/>
    </i>
  </colItems>
  <pageFields count="3">
    <pageField fld="1" hier="16" name="[products].[Product_Category].&amp;[Art &amp; Crafts]" cap="Art &amp; Crafts"/>
    <pageField fld="2" hier="3" name="[dDate].[Year].&amp;[2017]" cap="2017"/>
    <pageField fld="3" hier="4" name="[dDate].[Quarter].&amp;[1]" cap="1"/>
  </pageFields>
  <dataFields count="3">
    <dataField fld="4" subtotal="count" baseField="0" baseItem="0"/>
    <dataField fld="5" subtotal="count" baseField="0" baseItem="0"/>
    <dataField fld="6" subtotal="count" baseField="0" baseItem="0"/>
  </dataFields>
  <pivotHierarchies count="86">
    <pivotHierarchy dragToData="1"/>
    <pivotHierarchy dragToData="1"/>
    <pivotHierarchy dragToData="1"/>
    <pivotHierarchy multipleItemSelectionAllowed="1" dragToData="1">
      <members count="1" level="1">
        <member name="[dDate].[Year].&amp;[2017]"/>
      </members>
    </pivotHierarchy>
    <pivotHierarchy multipleItemSelectionAllowed="1" dragToData="1">
      <members count="3" level="1">
        <member name="[dDate].[Quarter].&amp;[1]"/>
        <member name="[dDate].[Quarter].&amp;[2]"/>
        <member name="[dDate].[Quarter].&amp;[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Product_Category].&amp;[Art &amp; Craft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dDate]"/>
      </x15:pivotTableUISettings>
    </ext>
    <ext xmlns:xpdl="http://schemas.microsoft.com/office/spreadsheetml/2016/pivotdefaultlayout" uri="{747A6164-185A-40DC-8AA5-F01512510D54}">
      <xpdl:pivotTableDefinition16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7583BB19-F186-4340-95DA-F37041DA6E93}" name="PivotTable36" cacheId="9" applyNumberFormats="0" applyBorderFormats="0" applyFontFormats="0" applyPatternFormats="0" applyAlignmentFormats="0" applyWidthHeightFormats="1" dataCaption="Values" tag="f05be21d-0a55-4fb2-9034-e4d46c058a40" updatedVersion="8" minRefreshableVersion="3" subtotalHiddenItems="1" itemPrintTitles="1" createdVersion="8" indent="0" compact="0" compactData="0" multipleFieldFilters="0" chartFormat="22">
  <location ref="B56:F92" firstHeaderRow="0" firstDataRow="1" firstDataCol="1" rowPageCount="1" colPageCount="1"/>
  <pivotFields count="6">
    <pivotField axis="axisRow" compact="0" allDrilled="1" outline="0" subtotalTop="0" showAll="0" defaultAttributeDrillState="1">
      <items count="36">
        <item x="5"/>
        <item x="12"/>
        <item x="33"/>
        <item x="0"/>
        <item x="1"/>
        <item x="2"/>
        <item x="3"/>
        <item x="4"/>
        <item x="6"/>
        <item x="7"/>
        <item x="8"/>
        <item x="9"/>
        <item x="10"/>
        <item x="11"/>
        <item x="13"/>
        <item x="14"/>
        <item x="15"/>
        <item x="16"/>
        <item x="17"/>
        <item x="18"/>
        <item x="19"/>
        <item x="20"/>
        <item x="21"/>
        <item x="22"/>
        <item x="23"/>
        <item x="24"/>
        <item x="25"/>
        <item x="26"/>
        <item x="27"/>
        <item x="28"/>
        <item x="29"/>
        <item x="30"/>
        <item x="31"/>
        <item x="32"/>
        <item x="34"/>
        <item t="default"/>
      </items>
    </pivotField>
    <pivotField dataField="1" compact="0" outline="0" subtotalTop="0" showAll="0"/>
    <pivotField axis="axisPage" compact="0" allDrilled="1" outline="0" subtotalTop="0" showAll="0" dataSourceSort="1" defaultAttributeDrillState="1">
      <items count="1">
        <item t="default"/>
      </items>
    </pivotField>
    <pivotField dataField="1" compact="0" outline="0" subtotalTop="0" showAll="0"/>
    <pivotField dataField="1" compact="0" outline="0" subtotalTop="0" showAll="0"/>
    <pivotField dataField="1" compact="0" outline="0" subtotalTop="0" showAll="0"/>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1">
    <field x="-2"/>
  </colFields>
  <colItems count="4">
    <i>
      <x/>
    </i>
    <i i="1">
      <x v="1"/>
    </i>
    <i i="2">
      <x v="2"/>
    </i>
    <i i="3">
      <x v="3"/>
    </i>
  </colItems>
  <pageFields count="1">
    <pageField fld="2" hier="16" name="[products].[Product_Category].[All]" cap="All"/>
  </pageFields>
  <dataFields count="4">
    <dataField fld="3" subtotal="count" baseField="0" baseItem="0"/>
    <dataField fld="4" subtotal="count" baseField="0" baseItem="0"/>
    <dataField fld="1" subtotal="count" baseField="0" baseItem="0"/>
    <dataField fld="5" subtotal="count" baseField="0" baseItem="0"/>
  </dataFields>
  <conditionalFormats count="1">
    <conditionalFormat priority="4">
      <pivotAreas count="1">
        <pivotArea type="data" outline="0" collapsedLevelsAreSubtotals="1" fieldPosition="0">
          <references count="2">
            <reference field="4294967294" count="1" selected="0">
              <x v="3"/>
            </reference>
            <reference field="0" count="35" selected="0">
              <x v="0"/>
              <x v="1"/>
              <x v="2"/>
              <x v="3"/>
              <x v="4"/>
              <x v="5"/>
              <x v="6"/>
              <x v="7"/>
              <x v="8"/>
              <x v="9"/>
              <x v="10"/>
              <x v="11"/>
              <x v="12"/>
              <x v="13"/>
              <x v="14"/>
              <x v="15"/>
              <x v="16"/>
              <x v="17"/>
              <x v="18"/>
              <x v="19"/>
              <x v="20"/>
              <x v="21"/>
              <x v="22"/>
              <x v="23"/>
              <x v="24"/>
              <x v="25"/>
              <x v="26"/>
              <x v="27"/>
              <x v="28"/>
              <x v="29"/>
              <x v="30"/>
              <x v="31"/>
              <x v="32"/>
              <x v="33"/>
              <x v="34"/>
            </reference>
          </references>
        </pivotArea>
      </pivotAreas>
    </conditionalFormat>
  </conditionalFormats>
  <chartFormats count="1">
    <chartFormat chart="21" format="1" series="1">
      <pivotArea type="data" outline="0" fieldPosition="0">
        <references count="1">
          <reference field="4294967294" count="1" selected="0">
            <x v="2"/>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dDate]"/>
      </x15:pivotTableUISettings>
    </ext>
    <ext xmlns:xpdl="http://schemas.microsoft.com/office/spreadsheetml/2016/pivotdefaultlayout" uri="{747A6164-185A-40DC-8AA5-F01512510D54}">
      <xpdl:pivotTableDefinition16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BAA7C62A-540F-4291-A49E-BDFAC76EC219}" name="PivotTable18" cacheId="5" applyNumberFormats="0" applyBorderFormats="0" applyFontFormats="0" applyPatternFormats="0" applyAlignmentFormats="0" applyWidthHeightFormats="1" dataCaption="Values" tag="be8c7ae2-a381-44ef-8592-866bd66e1159" updatedVersion="8" minRefreshableVersion="3" subtotalHiddenItems="1" itemPrintTitles="1" createdVersion="8" indent="0" compact="0" compactData="0" multipleFieldFilters="0">
  <location ref="G7:K16" firstHeaderRow="0" firstDataRow="1" firstDataCol="1" rowPageCount="3" colPageCount="1"/>
  <pivotFields count="8">
    <pivotField axis="axisRow" compact="0" allDrilled="1" outline="0" subtotalTop="0" showAll="0" dataSourceSort="1" defaultAttributeDrillState="1">
      <items count="9">
        <item x="0"/>
        <item x="1"/>
        <item x="2"/>
        <item x="3"/>
        <item x="4"/>
        <item x="5"/>
        <item x="6"/>
        <item x="7"/>
        <item t="default"/>
      </items>
    </pivotField>
    <pivotField axis="axisPage" compact="0" allDrilled="1" outline="0" subtotalTop="0" showAll="0" dataSourceSort="1" defaultAttributeDrillState="1">
      <items count="1">
        <item t="default"/>
      </items>
    </pivotField>
    <pivotField axis="axisPage" compact="0" allDrilled="1" outline="0" subtotalTop="0" showAll="0" dataSourceSort="1" defaultAttributeDrillState="1">
      <items count="1">
        <item t="default"/>
      </items>
    </pivotField>
    <pivotField axis="axisPage" compact="0" allDrilled="1" outline="0" subtotalTop="0" showAll="0" dataSourceSort="1" defaultAttributeDrillState="1">
      <items count="1">
        <item t="default"/>
      </items>
    </pivotField>
    <pivotField dataField="1" compact="0" outline="0" subtotalTop="0" showAll="0"/>
    <pivotField dataField="1" compact="0" outline="0" subtotalTop="0" showAll="0"/>
    <pivotField dataField="1" compact="0" outline="0" subtotalTop="0" showAll="0"/>
    <pivotField dataField="1" compact="0" outline="0" subtotalTop="0" showAll="0"/>
  </pivotFields>
  <rowFields count="1">
    <field x="0"/>
  </rowFields>
  <rowItems count="9">
    <i>
      <x/>
    </i>
    <i>
      <x v="1"/>
    </i>
    <i>
      <x v="2"/>
    </i>
    <i>
      <x v="3"/>
    </i>
    <i>
      <x v="4"/>
    </i>
    <i>
      <x v="5"/>
    </i>
    <i>
      <x v="6"/>
    </i>
    <i>
      <x v="7"/>
    </i>
    <i t="grand">
      <x/>
    </i>
  </rowItems>
  <colFields count="1">
    <field x="-2"/>
  </colFields>
  <colItems count="4">
    <i>
      <x/>
    </i>
    <i i="1">
      <x v="1"/>
    </i>
    <i i="2">
      <x v="2"/>
    </i>
    <i i="3">
      <x v="3"/>
    </i>
  </colItems>
  <pageFields count="3">
    <pageField fld="1" hier="16" name="[products].[Product_Category].&amp;[Art &amp; Crafts]" cap="Art &amp; Crafts"/>
    <pageField fld="2" hier="3" name="[dDate].[Year].&amp;[2018]" cap="2018"/>
    <pageField fld="3" hier="4" name="[dDate].[Quarter].&amp;[1]" cap="1"/>
  </pageFields>
  <dataFields count="4">
    <dataField fld="4" subtotal="count" baseField="0" baseItem="0"/>
    <dataField fld="5" subtotal="count" baseField="0" baseItem="0"/>
    <dataField fld="6" subtotal="count" baseField="0" baseItem="0"/>
    <dataField fld="7" subtotal="count" baseField="0" baseItem="0"/>
  </dataFields>
  <pivotHierarchies count="86">
    <pivotHierarchy dragToData="1"/>
    <pivotHierarchy dragToData="1"/>
    <pivotHierarchy dragToData="1"/>
    <pivotHierarchy multipleItemSelectionAllowed="1" dragToData="1">
      <members count="1" level="1">
        <member name="[dDate].[Year].&amp;[2018]"/>
      </members>
    </pivotHierarchy>
    <pivotHierarchy multipleItemSelectionAllowed="1" dragToData="1">
      <members count="3" level="1">
        <member name="[dDate].[Quarter].&amp;[1]"/>
        <member name="[dDate].[Quarter].&amp;[2]"/>
        <member name="[dDate].[Quarter].&amp;[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Product_Category].&amp;[Art &amp; Craft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dDate]"/>
      </x15:pivotTableUISettings>
    </ext>
    <ext xmlns:xpdl="http://schemas.microsoft.com/office/spreadsheetml/2016/pivotdefaultlayout" uri="{747A6164-185A-40DC-8AA5-F01512510D54}">
      <xpdl:pivotTableDefinition16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1D590718-B385-4066-9722-40785BC91247}" name="PivotTable20" cacheId="10" applyNumberFormats="0" applyBorderFormats="0" applyFontFormats="0" applyPatternFormats="0" applyAlignmentFormats="0" applyWidthHeightFormats="1" dataCaption="Values" tag="5db612fd-1cd3-40bc-b81c-0cd96f8d19a8" updatedVersion="8" minRefreshableVersion="3" subtotalHiddenItems="1" itemPrintTitles="1" createdVersion="8" indent="0" compact="0" compactData="0" multipleFieldFilters="0">
  <location ref="B24:E28" firstHeaderRow="0" firstDataRow="1" firstDataCol="1" rowPageCount="3" colPageCount="1"/>
  <pivotFields count="7">
    <pivotField axis="axisRow" compact="0" allDrilled="1" outline="0" subtotalTop="0" showAll="0" dataSourceSort="1" defaultAttributeDrillState="1">
      <items count="4">
        <item x="0"/>
        <item x="1"/>
        <item x="2"/>
        <item t="default"/>
      </items>
    </pivotField>
    <pivotField axis="axisPage" compact="0" allDrilled="1" outline="0" subtotalTop="0" showAll="0" dataSourceSort="1" defaultAttributeDrillState="1">
      <items count="1">
        <item t="default"/>
      </items>
    </pivotField>
    <pivotField axis="axisPage" compact="0" allDrilled="1" outline="0" subtotalTop="0" showAll="0" dataSourceSort="1" defaultAttributeDrillState="1">
      <items count="1">
        <item t="default"/>
      </items>
    </pivotField>
    <pivotField axis="axisPage" compact="0" allDrilled="1" outline="0" subtotalTop="0" showAll="0" dataSourceSort="1" defaultAttributeDrillState="1">
      <items count="1">
        <item t="default"/>
      </items>
    </pivotField>
    <pivotField dataField="1" compact="0" outline="0" subtotalTop="0" showAll="0"/>
    <pivotField dataField="1" compact="0" outline="0" subtotalTop="0" showAll="0"/>
    <pivotField dataField="1" compact="0" outline="0" subtotalTop="0" showAll="0"/>
  </pivotFields>
  <rowFields count="1">
    <field x="0"/>
  </rowFields>
  <rowItems count="4">
    <i>
      <x/>
    </i>
    <i>
      <x v="1"/>
    </i>
    <i>
      <x v="2"/>
    </i>
    <i t="grand">
      <x/>
    </i>
  </rowItems>
  <colFields count="1">
    <field x="-2"/>
  </colFields>
  <colItems count="3">
    <i>
      <x/>
    </i>
    <i i="1">
      <x v="1"/>
    </i>
    <i i="2">
      <x v="2"/>
    </i>
  </colItems>
  <pageFields count="3">
    <pageField fld="1" hier="16" name="[products].[Product_Category].&amp;[Electronics]" cap="Electronics"/>
    <pageField fld="2" hier="3" name="[dDate].[Year].&amp;[2017]" cap="2017"/>
    <pageField fld="3" hier="4" name="[dDate].[Quarter].&amp;[1]" cap="1"/>
  </pageFields>
  <dataFields count="3">
    <dataField fld="4" subtotal="count" baseField="0" baseItem="0"/>
    <dataField fld="5" subtotal="count" baseField="0" baseItem="0"/>
    <dataField fld="6" subtotal="count" baseField="0" baseItem="0"/>
  </dataFields>
  <pivotHierarchies count="86">
    <pivotHierarchy dragToData="1"/>
    <pivotHierarchy dragToData="1"/>
    <pivotHierarchy dragToData="1"/>
    <pivotHierarchy multipleItemSelectionAllowed="1" dragToData="1">
      <members count="1" level="1">
        <member name="[dDate].[Year].&amp;[2017]"/>
      </members>
    </pivotHierarchy>
    <pivotHierarchy multipleItemSelectionAllowed="1" dragToData="1">
      <members count="3" level="1">
        <member name="[dDate].[Quarter].&amp;[1]"/>
        <member name="[dDate].[Quarter].&amp;[2]"/>
        <member name="[dDate].[Quarter].&amp;[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Product_Category].&amp;[Electronic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dDate]"/>
      </x15:pivotTableUISettings>
    </ext>
    <ext xmlns:xpdl="http://schemas.microsoft.com/office/spreadsheetml/2016/pivotdefaultlayout" uri="{747A6164-185A-40DC-8AA5-F01512510D54}">
      <xpdl:pivotTableDefinition16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503A8F19-53A1-4694-9FE9-0D3FBE161B1B}" name="PivotTable19" cacheId="4" applyNumberFormats="0" applyBorderFormats="0" applyFontFormats="0" applyPatternFormats="0" applyAlignmentFormats="0" applyWidthHeightFormats="1" dataCaption="Values" tag="44b448be-0b1a-4d29-afe2-0840d3d7fb2e" updatedVersion="8" minRefreshableVersion="3" subtotalHiddenItems="1" itemPrintTitles="1" createdVersion="8" indent="0" compact="0" compactData="0" multipleFieldFilters="0">
  <location ref="G24:J28" firstHeaderRow="0" firstDataRow="1" firstDataCol="1" rowPageCount="3" colPageCount="1"/>
  <pivotFields count="7">
    <pivotField axis="axisRow" compact="0" allDrilled="1" outline="0" subtotalTop="0" showAll="0" dataSourceSort="1" defaultAttributeDrillState="1">
      <items count="4">
        <item x="0"/>
        <item x="1"/>
        <item x="2"/>
        <item t="default"/>
      </items>
    </pivotField>
    <pivotField axis="axisPage" compact="0" allDrilled="1" outline="0" subtotalTop="0" showAll="0" dataSourceSort="1" defaultAttributeDrillState="1">
      <items count="1">
        <item t="default"/>
      </items>
    </pivotField>
    <pivotField axis="axisPage" compact="0" allDrilled="1" outline="0" subtotalTop="0" showAll="0" dataSourceSort="1" defaultAttributeDrillState="1">
      <items count="1">
        <item t="default"/>
      </items>
    </pivotField>
    <pivotField axis="axisPage" compact="0" allDrilled="1" outline="0" subtotalTop="0" showAll="0" dataSourceSort="1" defaultAttributeDrillState="1">
      <items count="1">
        <item t="default"/>
      </items>
    </pivotField>
    <pivotField dataField="1" compact="0" outline="0" subtotalTop="0" showAll="0"/>
    <pivotField dataField="1" compact="0" outline="0" subtotalTop="0" showAll="0"/>
    <pivotField dataField="1" compact="0" outline="0" subtotalTop="0" showAll="0"/>
  </pivotFields>
  <rowFields count="1">
    <field x="0"/>
  </rowFields>
  <rowItems count="4">
    <i>
      <x/>
    </i>
    <i>
      <x v="1"/>
    </i>
    <i>
      <x v="2"/>
    </i>
    <i t="grand">
      <x/>
    </i>
  </rowItems>
  <colFields count="1">
    <field x="-2"/>
  </colFields>
  <colItems count="3">
    <i>
      <x/>
    </i>
    <i i="1">
      <x v="1"/>
    </i>
    <i i="2">
      <x v="2"/>
    </i>
  </colItems>
  <pageFields count="3">
    <pageField fld="1" hier="16" name="[products].[Product_Category].&amp;[Electronics]" cap="Electronics"/>
    <pageField fld="2" hier="3" name="[dDate].[Year].&amp;[2018]" cap="2018"/>
    <pageField fld="3" hier="4" name="[dDate].[Quarter].&amp;[1]" cap="1"/>
  </pageFields>
  <dataFields count="3">
    <dataField fld="4" subtotal="count" baseField="0" baseItem="0"/>
    <dataField fld="5" subtotal="count" baseField="0" baseItem="0"/>
    <dataField fld="6" subtotal="count" baseField="0" baseItem="0"/>
  </dataFields>
  <pivotHierarchies count="86">
    <pivotHierarchy dragToData="1"/>
    <pivotHierarchy dragToData="1"/>
    <pivotHierarchy dragToData="1"/>
    <pivotHierarchy multipleItemSelectionAllowed="1" dragToData="1">
      <members count="1" level="1">
        <member name="[dDate].[Year].&amp;[2018]"/>
      </members>
    </pivotHierarchy>
    <pivotHierarchy multipleItemSelectionAllowed="1" dragToData="1">
      <members count="3" level="1">
        <member name="[dDate].[Quarter].&amp;[1]"/>
        <member name="[dDate].[Quarter].&amp;[2]"/>
        <member name="[dDate].[Quarter].&amp;[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Product_Category].&amp;[Electronic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dDate]"/>
      </x15:pivotTableUISettings>
    </ext>
    <ext xmlns:xpdl="http://schemas.microsoft.com/office/spreadsheetml/2016/pivotdefaultlayout" uri="{747A6164-185A-40DC-8AA5-F01512510D54}">
      <xpdl:pivotTableDefinition16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83B13240-5713-4F72-B3B1-A6A2AFE113BF}" name="PivotTable23" cacheId="46" applyNumberFormats="0" applyBorderFormats="0" applyFontFormats="0" applyPatternFormats="0" applyAlignmentFormats="0" applyWidthHeightFormats="1" dataCaption="Values" tag="4c7d9656-3803-45bc-9000-3026a9a9ecf3" updatedVersion="8" minRefreshableVersion="3" itemPrintTitles="1" createdVersion="8" indent="0" compact="0" compactData="0" multipleFieldFilters="0" chartFormat="4">
  <location ref="M5:O29" firstHeaderRow="1" firstDataRow="1" firstDataCol="2" rowPageCount="2" colPageCount="1"/>
  <pivotFields count="5">
    <pivotField axis="axisRow" compact="0" allDrilled="1" outline="0" subtotalTop="0" showAll="0" dataSourceSort="1" defaultAttributeDrillState="1">
      <items count="3">
        <item x="0"/>
        <item x="1"/>
        <item t="default"/>
      </items>
    </pivotField>
    <pivotField axis="axisRow" compact="0" allDrilled="1" outline="0" subtotalTop="0" showAll="0" dataSourceSort="1" defaultAttributeDrillState="1">
      <items count="13">
        <item x="0"/>
        <item x="1"/>
        <item x="2"/>
        <item x="3"/>
        <item x="4"/>
        <item x="5"/>
        <item x="6"/>
        <item x="7"/>
        <item x="8"/>
        <item x="9"/>
        <item x="10"/>
        <item x="11"/>
        <item t="default"/>
      </items>
    </pivotField>
    <pivotField dataField="1" compact="0" outline="0" subtotalTop="0" showAll="0"/>
    <pivotField axis="axisPage" compact="0" allDrilled="1" outline="0" subtotalTop="0" showAll="0" dataSourceSort="1" defaultAttributeDrillState="1">
      <items count="1">
        <item t="default"/>
      </items>
    </pivotField>
    <pivotField axis="axisPage" compact="0" allDrilled="1" outline="0" subtotalTop="0" showAll="0" dataSourceSort="1" defaultAttributeDrillState="1">
      <items count="1">
        <item t="default"/>
      </items>
    </pivotField>
  </pivotFields>
  <rowFields count="2">
    <field x="0"/>
    <field x="1"/>
  </rowFields>
  <rowItems count="24">
    <i>
      <x/>
      <x/>
    </i>
    <i r="1">
      <x v="1"/>
    </i>
    <i r="1">
      <x v="2"/>
    </i>
    <i r="1">
      <x v="3"/>
    </i>
    <i r="1">
      <x v="4"/>
    </i>
    <i r="1">
      <x v="5"/>
    </i>
    <i r="1">
      <x v="6"/>
    </i>
    <i r="1">
      <x v="7"/>
    </i>
    <i r="1">
      <x v="8"/>
    </i>
    <i r="1">
      <x v="9"/>
    </i>
    <i r="1">
      <x v="10"/>
    </i>
    <i r="1">
      <x v="11"/>
    </i>
    <i t="default">
      <x/>
    </i>
    <i>
      <x v="1"/>
      <x/>
    </i>
    <i r="1">
      <x v="1"/>
    </i>
    <i r="1">
      <x v="2"/>
    </i>
    <i r="1">
      <x v="3"/>
    </i>
    <i r="1">
      <x v="4"/>
    </i>
    <i r="1">
      <x v="5"/>
    </i>
    <i r="1">
      <x v="6"/>
    </i>
    <i r="1">
      <x v="7"/>
    </i>
    <i r="1">
      <x v="8"/>
    </i>
    <i t="default">
      <x v="1"/>
    </i>
    <i t="grand">
      <x/>
    </i>
  </rowItems>
  <colItems count="1">
    <i/>
  </colItems>
  <pageFields count="2">
    <pageField fld="3" hier="16" name="[products].[Product_Category].&amp;[Art &amp; Crafts]" cap="Art &amp; Crafts"/>
    <pageField fld="4" hier="15" name="[products].[Product_Name].&amp;[PlayDoh Can]" cap="PlayDoh Can"/>
  </pageFields>
  <dataFields count="1">
    <dataField fld="2" subtotal="count" baseField="0" baseItem="0"/>
  </dataFields>
  <conditionalFormats count="1">
    <conditionalFormat scope="field" priority="1">
      <pivotAreas count="1">
        <pivotArea outline="0" collapsedLevelsAreSubtotals="1" fieldPosition="0">
          <references count="2">
            <reference field="4294967294" count="1" selected="0">
              <x v="0"/>
            </reference>
            <reference field="1" count="0" selected="0"/>
          </references>
        </pivotArea>
      </pivotAreas>
    </conditionalFormat>
  </conditionalFormats>
  <chartFormats count="1">
    <chartFormat chart="3" format="2" series="1">
      <pivotArea type="data" outline="0" fieldPosition="0">
        <references count="1">
          <reference field="4294967294" count="1" selected="0">
            <x v="0"/>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Product_Name].&amp;[PlayDoh Can]"/>
      </members>
    </pivotHierarchy>
    <pivotHierarchy multipleItemSelectionAllowed="1" dragToData="1">
      <members count="1" level="1">
        <member name="[products].[Product_Category].&amp;[Art &amp; Craft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e]"/>
        <x15:activeTabTopLevelEntity name="[products]"/>
      </x15:pivotTableUISettings>
    </ext>
    <ext xmlns:xpdl="http://schemas.microsoft.com/office/spreadsheetml/2016/pivotdefaultlayout" uri="{747A6164-185A-40DC-8AA5-F01512510D54}">
      <xpdl:pivotTableDefinition16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F6EC8180-3453-451B-B96A-D3DFA211ACFA}" name="PivotTable22" cacheId="7" applyNumberFormats="0" applyBorderFormats="0" applyFontFormats="0" applyPatternFormats="0" applyAlignmentFormats="0" applyWidthHeightFormats="1" dataCaption="Values" tag="3a3cb201-b847-4c6e-baca-0091414b66cc" updatedVersion="8" minRefreshableVersion="3" subtotalHiddenItems="1" itemPrintTitles="1" createdVersion="8" indent="0" compact="0" compactData="0" multipleFieldFilters="0">
  <location ref="B40:E50" firstHeaderRow="0" firstDataRow="1" firstDataCol="1" rowPageCount="3" colPageCount="1"/>
  <pivotFields count="7">
    <pivotField axis="axisRow" compact="0" allDrilled="1" outline="0" subtotalTop="0" showAll="0" dataSourceSort="1" defaultAttributeDrillState="1">
      <items count="10">
        <item x="0"/>
        <item x="1"/>
        <item x="2"/>
        <item x="3"/>
        <item x="4"/>
        <item x="5"/>
        <item x="6"/>
        <item x="7"/>
        <item x="8"/>
        <item t="default"/>
      </items>
    </pivotField>
    <pivotField axis="axisPage" compact="0" allDrilled="1" outline="0" subtotalTop="0" showAll="0" dataSourceSort="1" defaultAttributeDrillState="1">
      <items count="1">
        <item t="default"/>
      </items>
    </pivotField>
    <pivotField axis="axisPage" compact="0" allDrilled="1" outline="0" subtotalTop="0" showAll="0" dataSourceSort="1" defaultAttributeDrillState="1">
      <items count="1">
        <item t="default"/>
      </items>
    </pivotField>
    <pivotField axis="axisPage" compact="0" allDrilled="1" outline="0" subtotalTop="0" showAll="0" dataSourceSort="1" defaultAttributeDrillState="1">
      <items count="1">
        <item t="default"/>
      </items>
    </pivotField>
    <pivotField dataField="1" compact="0" outline="0" subtotalTop="0" showAll="0"/>
    <pivotField dataField="1" compact="0" outline="0" subtotalTop="0" showAll="0"/>
    <pivotField dataField="1" compact="0" outline="0" subtotalTop="0" showAll="0"/>
  </pivotFields>
  <rowFields count="1">
    <field x="0"/>
  </rowFields>
  <rowItems count="10">
    <i>
      <x/>
    </i>
    <i>
      <x v="1"/>
    </i>
    <i>
      <x v="2"/>
    </i>
    <i>
      <x v="3"/>
    </i>
    <i>
      <x v="4"/>
    </i>
    <i>
      <x v="5"/>
    </i>
    <i>
      <x v="6"/>
    </i>
    <i>
      <x v="7"/>
    </i>
    <i>
      <x v="8"/>
    </i>
    <i t="grand">
      <x/>
    </i>
  </rowItems>
  <colFields count="1">
    <field x="-2"/>
  </colFields>
  <colItems count="3">
    <i>
      <x/>
    </i>
    <i i="1">
      <x v="1"/>
    </i>
    <i i="2">
      <x v="2"/>
    </i>
  </colItems>
  <pageFields count="3">
    <pageField fld="1" hier="16" name="[products].[Product_Category].&amp;[Toys]" cap="Toys"/>
    <pageField fld="2" hier="3" name="[dDate].[Year].&amp;[2017]" cap="2017"/>
    <pageField fld="3" hier="4" name="[dDate].[Quarter].&amp;[1]" cap="1"/>
  </pageFields>
  <dataFields count="3">
    <dataField fld="4" subtotal="count" baseField="0" baseItem="0"/>
    <dataField fld="5" subtotal="count" baseField="0" baseItem="0"/>
    <dataField fld="6" subtotal="count" baseField="0" baseItem="0"/>
  </dataFields>
  <pivotHierarchies count="86">
    <pivotHierarchy dragToData="1"/>
    <pivotHierarchy dragToData="1"/>
    <pivotHierarchy dragToData="1"/>
    <pivotHierarchy multipleItemSelectionAllowed="1" dragToData="1">
      <members count="1" level="1">
        <member name="[dDate].[Year].&amp;[2017]"/>
      </members>
    </pivotHierarchy>
    <pivotHierarchy multipleItemSelectionAllowed="1" dragToData="1">
      <members count="3" level="1">
        <member name="[dDate].[Quarter].&amp;[1]"/>
        <member name="[dDate].[Quarter].&amp;[2]"/>
        <member name="[dDate].[Quarter].&amp;[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Product_Category].&amp;[Toy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dDate]"/>
      </x15:pivotTableUISettings>
    </ext>
    <ext xmlns:xpdl="http://schemas.microsoft.com/office/spreadsheetml/2016/pivotdefaultlayout" uri="{747A6164-185A-40DC-8AA5-F01512510D54}">
      <xpdl:pivotTableDefinition16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42E099E5-F612-40C6-A29A-AD6911EA05C5}" name="PivotTable40" cacheId="47" applyNumberFormats="0" applyBorderFormats="0" applyFontFormats="0" applyPatternFormats="0" applyAlignmentFormats="0" applyWidthHeightFormats="1" dataCaption="Values" tag="780dc136-ac79-4eab-b384-f277bf272a2a" updatedVersion="8" minRefreshableVersion="3" itemPrintTitles="1" createdVersion="8" indent="0" compact="0" compactData="0" multipleFieldFilters="0" chartFormat="8">
  <location ref="U5:W29" firstHeaderRow="1" firstDataRow="1" firstDataCol="2" rowPageCount="2" colPageCount="1"/>
  <pivotFields count="5">
    <pivotField axis="axisRow" compact="0" allDrilled="1" outline="0" subtotalTop="0" showAll="0" dataSourceSort="1" defaultAttributeDrillState="1">
      <items count="3">
        <item x="0"/>
        <item x="1"/>
        <item t="default"/>
      </items>
    </pivotField>
    <pivotField axis="axisRow" compact="0" allDrilled="1" outline="0" subtotalTop="0" showAll="0" dataSourceSort="1" defaultAttributeDrillState="1">
      <items count="13">
        <item x="0"/>
        <item x="1"/>
        <item x="2"/>
        <item x="3"/>
        <item x="4"/>
        <item x="5"/>
        <item x="6"/>
        <item x="7"/>
        <item x="8"/>
        <item x="9"/>
        <item x="10"/>
        <item x="11"/>
        <item t="default"/>
      </items>
    </pivotField>
    <pivotField axis="axisPage" compact="0" allDrilled="1" outline="0" subtotalTop="0" showAll="0" dataSourceSort="1" defaultAttributeDrillState="1">
      <items count="1">
        <item t="default"/>
      </items>
    </pivotField>
    <pivotField axis="axisPage" compact="0" allDrilled="1" outline="0" subtotalTop="0" showAll="0" dataSourceSort="1" defaultAttributeDrillState="1">
      <items count="1">
        <item t="default"/>
      </items>
    </pivotField>
    <pivotField dataField="1" compact="0" outline="0" subtotalTop="0" showAll="0"/>
  </pivotFields>
  <rowFields count="2">
    <field x="0"/>
    <field x="1"/>
  </rowFields>
  <rowItems count="24">
    <i>
      <x/>
      <x/>
    </i>
    <i r="1">
      <x v="1"/>
    </i>
    <i r="1">
      <x v="2"/>
    </i>
    <i r="1">
      <x v="3"/>
    </i>
    <i r="1">
      <x v="4"/>
    </i>
    <i r="1">
      <x v="5"/>
    </i>
    <i r="1">
      <x v="6"/>
    </i>
    <i r="1">
      <x v="7"/>
    </i>
    <i r="1">
      <x v="8"/>
    </i>
    <i r="1">
      <x v="9"/>
    </i>
    <i r="1">
      <x v="10"/>
    </i>
    <i r="1">
      <x v="11"/>
    </i>
    <i t="default">
      <x/>
    </i>
    <i>
      <x v="1"/>
      <x/>
    </i>
    <i r="1">
      <x v="1"/>
    </i>
    <i r="1">
      <x v="2"/>
    </i>
    <i r="1">
      <x v="3"/>
    </i>
    <i r="1">
      <x v="4"/>
    </i>
    <i r="1">
      <x v="5"/>
    </i>
    <i r="1">
      <x v="6"/>
    </i>
    <i r="1">
      <x v="7"/>
    </i>
    <i r="1">
      <x v="8"/>
    </i>
    <i t="default">
      <x v="1"/>
    </i>
    <i t="grand">
      <x/>
    </i>
  </rowItems>
  <colItems count="1">
    <i/>
  </colItems>
  <pageFields count="2">
    <pageField fld="2" hier="16" name="[products].[Product_Category].&amp;[Art &amp; Crafts]" cap="Art &amp; Crafts"/>
    <pageField fld="3" hier="15" name="[products].[Product_Name].&amp;[PlayDoh Can]" cap="PlayDoh Can"/>
  </pageFields>
  <dataFields count="1">
    <dataField fld="4" subtotal="count" baseField="0" baseItem="0"/>
  </dataFields>
  <conditionalFormats count="1">
    <conditionalFormat scope="field" priority="2">
      <pivotAreas count="1">
        <pivotArea outline="0" collapsedLevelsAreSubtotals="1" fieldPosition="0">
          <references count="2">
            <reference field="4294967294" count="1" selected="0">
              <x v="0"/>
            </reference>
            <reference field="1" count="0" selected="0"/>
          </references>
        </pivotArea>
      </pivotAreas>
    </conditionalFormat>
  </conditional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Product_Name].&amp;[PlayDoh Can]"/>
      </members>
    </pivotHierarchy>
    <pivotHierarchy multipleItemSelectionAllowed="1" dragToData="1">
      <members count="1" level="1">
        <member name="[products].[Product_Category].&amp;[Art &amp; Craft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e]"/>
        <x15:activeTabTopLevelEntity name="[products]"/>
      </x15:pivotTableUISettings>
    </ext>
    <ext xmlns:xpdl="http://schemas.microsoft.com/office/spreadsheetml/2016/pivotdefaultlayout" uri="{747A6164-185A-40DC-8AA5-F01512510D54}">
      <xpdl:pivotTableDefinition16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7152F29E-5EF8-4209-A7BC-412BE2756457}" name="PivotTable28" cacheId="1" applyNumberFormats="0" applyBorderFormats="0" applyFontFormats="0" applyPatternFormats="0" applyAlignmentFormats="0" applyWidthHeightFormats="1" dataCaption="Values" tag="8016f776-b3b5-41d0-a44f-2887d6379aef" updatedVersion="8" minRefreshableVersion="3" itemPrintTitles="1" createdVersion="8" indent="0" compact="0" compactData="0" multipleFieldFilters="0" chartFormat="12">
  <location ref="B28:E33" firstHeaderRow="1" firstDataRow="2" firstDataCol="1" rowPageCount="2" colPageCount="1"/>
  <pivotFields count="5">
    <pivotField axis="axisPage" compact="0" allDrilled="1" outline="0" subtotalTop="0" showAll="0" dataSourceSort="1" defaultAttributeDrillState="1">
      <items count="1">
        <item t="default"/>
      </items>
    </pivotField>
    <pivotField axis="axisRow" compact="0" allDrilled="1" outline="0" subtotalTop="0"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axis="axisCol" compact="0" allDrilled="1" outline="0" subtotalTop="0" showAll="0" dataSourceSort="1" defaultAttributeDrillState="1">
      <items count="3">
        <item x="0"/>
        <item x="1"/>
        <item t="default"/>
      </items>
    </pivotField>
    <pivotField axis="axisPage" compact="0" allDrilled="1" outline="0" subtotalTop="0" showAll="0" dataSourceSort="1" defaultAttributeDrillState="1">
      <items count="1">
        <item t="default"/>
      </items>
    </pivotField>
    <pivotField dataField="1" compact="0" outline="0" subtotalTop="0" showAll="0"/>
  </pivotFields>
  <rowFields count="1">
    <field x="1"/>
  </rowFields>
  <rowItems count="4">
    <i>
      <x/>
    </i>
    <i>
      <x v="1"/>
    </i>
    <i>
      <x v="2"/>
    </i>
    <i t="grand">
      <x/>
    </i>
  </rowItems>
  <colFields count="1">
    <field x="2"/>
  </colFields>
  <colItems count="3">
    <i>
      <x/>
    </i>
    <i>
      <x v="1"/>
    </i>
    <i t="grand">
      <x/>
    </i>
  </colItems>
  <pageFields count="2">
    <pageField fld="0" hier="16" name="[products].[Product_Category].&amp;[Electronics]" cap="Electronics"/>
    <pageField fld="3" hier="4" name="[dDate].[Quarter].&amp;[1]" cap="1"/>
  </pageFields>
  <dataFields count="1">
    <dataField fld="4" subtotal="count" baseField="0" baseItem="0"/>
  </dataFields>
  <chartFormats count="2">
    <chartFormat chart="8" format="0" series="1">
      <pivotArea type="data" outline="0" fieldPosition="0">
        <references count="2">
          <reference field="4294967294" count="1" selected="0">
            <x v="0"/>
          </reference>
          <reference field="2" count="1" selected="0">
            <x v="0"/>
          </reference>
        </references>
      </pivotArea>
    </chartFormat>
    <chartFormat chart="8" format="1" series="1">
      <pivotArea type="data" outline="0" fieldPosition="0">
        <references count="2">
          <reference field="4294967294" count="1" selected="0">
            <x v="0"/>
          </reference>
          <reference field="2" count="1" selected="0">
            <x v="1"/>
          </reference>
        </references>
      </pivotArea>
    </chartFormat>
  </chartFormats>
  <pivotHierarchies count="86">
    <pivotHierarchy dragToData="1"/>
    <pivotHierarchy dragToData="1"/>
    <pivotHierarchy dragToData="1"/>
    <pivotHierarchy multipleItemSelectionAllowed="1" dragToData="1"/>
    <pivotHierarchy multipleItemSelectionAllowed="1" dragToData="1">
      <members count="3" level="1">
        <member name="[dDate].[Quarter].&amp;[1]"/>
        <member name="[dDate].[Quarter].&amp;[2]"/>
        <member name="[dDate].[Quarter].&amp;[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Product_Category].&amp;[Electronic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dDate]"/>
      </x15:pivotTableUISettings>
    </ext>
    <ext xmlns:xpdl="http://schemas.microsoft.com/office/spreadsheetml/2016/pivotdefaultlayout" uri="{747A6164-185A-40DC-8AA5-F01512510D54}">
      <xpdl:pivotTableDefinition16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8FC99125-F354-4808-B5E3-463FA29B14A2}" name="PivotTable1" cacheId="42" applyNumberFormats="0" applyBorderFormats="0" applyFontFormats="0" applyPatternFormats="0" applyAlignmentFormats="0" applyWidthHeightFormats="1" dataCaption="Values" tag="03d2581f-7cad-4783-b324-2d5901f51d1b" updatedVersion="8" minRefreshableVersion="3" subtotalHiddenItems="1" itemPrintTitles="1" createdVersion="8" indent="0" compact="0" compactData="0" multipleFieldFilters="0" chartFormat="25">
  <location ref="AC4:AH29" firstHeaderRow="1" firstDataRow="2" firstDataCol="2" rowPageCount="2" colPageCount="1"/>
  <pivotFields count="6">
    <pivotField axis="axisPage" compact="0" allDrilled="1" outline="0" subtotalTop="0" showAll="0" dataSourceSort="1" defaultAttributeDrillState="1">
      <items count="1">
        <item t="default"/>
      </items>
    </pivotField>
    <pivotField axis="axisCol" compact="0" allDrilled="1" outline="0" subtotalTop="0" showAll="0" defaultAttributeDrillState="1">
      <items count="4">
        <item x="0"/>
        <item x="1"/>
        <item x="2"/>
        <item t="default"/>
      </items>
    </pivotField>
    <pivotField axis="axisRow" compact="0" allDrilled="1" outline="0" subtotalTop="0" showAll="0" dataSourceSort="1" defaultAttributeDrillState="1">
      <items count="3">
        <item x="0"/>
        <item x="1"/>
        <item t="default"/>
      </items>
    </pivotField>
    <pivotField axis="axisPage" compact="0" allDrilled="1" outline="0" subtotalTop="0" showAll="0" dataSourceSort="1" defaultAttributeDrillState="1">
      <items count="1">
        <item t="default"/>
      </items>
    </pivotField>
    <pivotField axis="axisRow" compact="0" allDrilled="1" outline="0" subtotalTop="0" showAll="0" dataSourceSort="1" defaultAttributeDrillState="1">
      <items count="13">
        <item x="0"/>
        <item x="1"/>
        <item x="2"/>
        <item x="3"/>
        <item x="4"/>
        <item x="5"/>
        <item x="6"/>
        <item x="7"/>
        <item x="8"/>
        <item x="9"/>
        <item x="10"/>
        <item x="11"/>
        <item t="default"/>
      </items>
    </pivotField>
    <pivotField dataField="1" compact="0" outline="0" subtotalTop="0" showAll="0"/>
  </pivotFields>
  <rowFields count="2">
    <field x="2"/>
    <field x="4"/>
  </rowFields>
  <rowItems count="24">
    <i>
      <x/>
      <x/>
    </i>
    <i r="1">
      <x v="1"/>
    </i>
    <i r="1">
      <x v="2"/>
    </i>
    <i r="1">
      <x v="3"/>
    </i>
    <i r="1">
      <x v="4"/>
    </i>
    <i r="1">
      <x v="5"/>
    </i>
    <i r="1">
      <x v="6"/>
    </i>
    <i r="1">
      <x v="7"/>
    </i>
    <i r="1">
      <x v="8"/>
    </i>
    <i r="1">
      <x v="9"/>
    </i>
    <i r="1">
      <x v="10"/>
    </i>
    <i r="1">
      <x v="11"/>
    </i>
    <i t="default">
      <x/>
    </i>
    <i>
      <x v="1"/>
      <x/>
    </i>
    <i r="1">
      <x v="1"/>
    </i>
    <i r="1">
      <x v="2"/>
    </i>
    <i r="1">
      <x v="3"/>
    </i>
    <i r="1">
      <x v="4"/>
    </i>
    <i r="1">
      <x v="5"/>
    </i>
    <i r="1">
      <x v="6"/>
    </i>
    <i r="1">
      <x v="7"/>
    </i>
    <i r="1">
      <x v="8"/>
    </i>
    <i t="default">
      <x v="1"/>
    </i>
    <i t="grand">
      <x/>
    </i>
  </rowItems>
  <colFields count="1">
    <field x="1"/>
  </colFields>
  <colItems count="4">
    <i>
      <x/>
    </i>
    <i>
      <x v="1"/>
    </i>
    <i>
      <x v="2"/>
    </i>
    <i t="grand">
      <x/>
    </i>
  </colItems>
  <pageFields count="2">
    <pageField fld="0" hier="16" name="[products].[Product_Category].&amp;[Electronics]" cap="Electronics"/>
    <pageField fld="3" hier="4" name="[dDate].[Quarter].[All]" cap="All"/>
  </pageFields>
  <dataFields count="1">
    <dataField fld="5" subtotal="count" baseField="0" baseItem="0"/>
  </dataFields>
  <chartFormats count="6">
    <chartFormat chart="16" format="3" series="1">
      <pivotArea type="data" outline="0" fieldPosition="0">
        <references count="1">
          <reference field="1" count="1" selected="0">
            <x v="0"/>
          </reference>
        </references>
      </pivotArea>
    </chartFormat>
    <chartFormat chart="16" format="4" series="1">
      <pivotArea type="data" outline="0" fieldPosition="0">
        <references count="1">
          <reference field="1" count="1" selected="0">
            <x v="1"/>
          </reference>
        </references>
      </pivotArea>
    </chartFormat>
    <chartFormat chart="16" format="5" series="1">
      <pivotArea type="data" outline="0" fieldPosition="0">
        <references count="1">
          <reference field="1" count="1" selected="0">
            <x v="2"/>
          </reference>
        </references>
      </pivotArea>
    </chartFormat>
    <chartFormat chart="21" format="0" series="1">
      <pivotArea type="data" outline="0" fieldPosition="0">
        <references count="2">
          <reference field="4294967294" count="1" selected="0">
            <x v="0"/>
          </reference>
          <reference field="1" count="1" selected="0">
            <x v="0"/>
          </reference>
        </references>
      </pivotArea>
    </chartFormat>
    <chartFormat chart="21" format="1" series="1">
      <pivotArea type="data" outline="0" fieldPosition="0">
        <references count="2">
          <reference field="4294967294" count="1" selected="0">
            <x v="0"/>
          </reference>
          <reference field="1" count="1" selected="0">
            <x v="1"/>
          </reference>
        </references>
      </pivotArea>
    </chartFormat>
    <chartFormat chart="21" format="2" series="1">
      <pivotArea type="data" outline="0" fieldPosition="0">
        <references count="2">
          <reference field="4294967294" count="1" selected="0">
            <x v="0"/>
          </reference>
          <reference field="1" count="1" selected="0">
            <x v="2"/>
          </reference>
        </references>
      </pivotArea>
    </chartFormat>
  </chartFormats>
  <pivotHierarchies count="86">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Product_Category].&amp;[Electronic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7"/>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dDate]"/>
      </x15:pivotTableUISettings>
    </ext>
    <ext xmlns:xpdl="http://schemas.microsoft.com/office/spreadsheetml/2016/pivotdefaultlayout" uri="{747A6164-185A-40DC-8AA5-F01512510D54}">
      <xpdl:pivotTableDefinition16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6EE22F73-6020-4EA2-A4D0-E57F2DE18D92}" name="PivotTable26" cacheId="0" applyNumberFormats="0" applyBorderFormats="0" applyFontFormats="0" applyPatternFormats="0" applyAlignmentFormats="0" applyWidthHeightFormats="1" dataCaption="Values" tag="a17426c0-fa56-4724-af68-f7523a4e360c" updatedVersion="8" minRefreshableVersion="3" itemPrintTitles="1" createdVersion="8" indent="0" compact="0" compactData="0" multipleFieldFilters="0" chartFormat="21">
  <location ref="B3:F5" firstHeaderRow="1" firstDataRow="2" firstDataCol="1" rowPageCount="1" colPageCount="1"/>
  <pivotFields count="3">
    <pivotField axis="axisPage" compact="0" allDrilled="1" outline="0" subtotalTop="0" showAll="0" dataSourceSort="1" defaultAttributeDrillState="1">
      <items count="1">
        <item t="default"/>
      </items>
    </pivotField>
    <pivotField axis="axisCol" compact="0" allDrilled="1" outline="0" subtotalTop="0" showAll="0" dataSourceSort="1" defaultAttributeDrillState="1">
      <items count="4">
        <item x="0"/>
        <item x="1"/>
        <item x="2"/>
        <item t="default"/>
      </items>
    </pivotField>
    <pivotField dataField="1" compact="0" outline="0" subtotalTop="0" showAll="0"/>
  </pivotFields>
  <rowItems count="1">
    <i/>
  </rowItems>
  <colFields count="1">
    <field x="1"/>
  </colFields>
  <colItems count="4">
    <i>
      <x/>
    </i>
    <i>
      <x v="1"/>
    </i>
    <i>
      <x v="2"/>
    </i>
    <i t="grand">
      <x/>
    </i>
  </colItems>
  <pageFields count="1">
    <pageField fld="0" hier="16" name="[products].[Product_Category].&amp;[Electronics]" cap="Electronics"/>
  </pageFields>
  <dataFields count="1">
    <dataField fld="2" subtotal="count" baseField="0" baseItem="0"/>
  </dataFields>
  <chartFormats count="5">
    <chartFormat chart="13" format="0" series="1">
      <pivotArea type="data" outline="0" fieldPosition="0">
        <references count="2">
          <reference field="4294967294" count="1" selected="0">
            <x v="0"/>
          </reference>
          <reference field="1" count="1" selected="0">
            <x v="0"/>
          </reference>
        </references>
      </pivotArea>
    </chartFormat>
    <chartFormat chart="13" format="1" series="1">
      <pivotArea type="data" outline="0" fieldPosition="0">
        <references count="2">
          <reference field="4294967294" count="1" selected="0">
            <x v="0"/>
          </reference>
          <reference field="1" count="1" selected="0">
            <x v="1"/>
          </reference>
        </references>
      </pivotArea>
    </chartFormat>
    <chartFormat chart="13" format="2" series="1">
      <pivotArea type="data" outline="0" fieldPosition="0">
        <references count="2">
          <reference field="4294967294" count="1" selected="0">
            <x v="0"/>
          </reference>
          <reference field="1" count="1" selected="0">
            <x v="2"/>
          </reference>
        </references>
      </pivotArea>
    </chartFormat>
    <chartFormat chart="13" format="3">
      <pivotArea type="data" outline="0" fieldPosition="0">
        <references count="2">
          <reference field="4294967294" count="1" selected="0">
            <x v="0"/>
          </reference>
          <reference field="1" count="1" selected="0">
            <x v="1"/>
          </reference>
        </references>
      </pivotArea>
    </chartFormat>
    <chartFormat chart="13" format="4">
      <pivotArea type="data" outline="0" fieldPosition="0">
        <references count="2">
          <reference field="4294967294" count="1" selected="0">
            <x v="0"/>
          </reference>
          <reference field="1" count="1" selected="0">
            <x v="2"/>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Product_Category].&amp;[Electronic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s]"/>
        <x15:activeTabTopLevelEntity name="[products]"/>
        <x15:activeTabTopLevelEntity name="[inventory]"/>
      </x15:pivotTableUISettings>
    </ext>
    <ext xmlns:xpdl="http://schemas.microsoft.com/office/spreadsheetml/2016/pivotdefaultlayout" uri="{747A6164-185A-40DC-8AA5-F01512510D54}">
      <xpdl:pivotTableDefinition16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39D08A1-3D3A-4158-B59F-21D4187D13EA}" name="PivotTable16" cacheId="37" applyNumberFormats="0" applyBorderFormats="0" applyFontFormats="0" applyPatternFormats="0" applyAlignmentFormats="0" applyWidthHeightFormats="1" dataCaption="Values" tag="39c5669f-338e-4773-b5ea-5f0f8384b3f1" updatedVersion="8" minRefreshableVersion="3" itemPrintTitles="1" createdVersion="8" indent="0" compact="0" compactData="0" multipleFieldFilters="0">
  <location ref="B60:F64" firstHeaderRow="0" firstDataRow="1" firstDataCol="1" rowPageCount="1" colPageCount="1"/>
  <pivotFields count="6">
    <pivotField axis="axisPage" compact="0" allDrilled="1" outline="0" showAll="0" dataSourceSort="1" defaultAttributeDrillState="1">
      <items count="1">
        <item t="default"/>
      </items>
      <extLst>
        <ext xmlns:x14="http://schemas.microsoft.com/office/spreadsheetml/2009/9/main" uri="{2946ED86-A175-432a-8AC1-64E0C546D7DE}">
          <x14:pivotField fillDownLabels="1"/>
        </ext>
      </extLst>
    </pivotField>
    <pivotField name="Product Name" axis="axisRow" compact="0" allDrilled="1" outline="0" showAll="0" dataSourceSort="1" defaultAttributeDrillState="1">
      <items count="4">
        <item x="0"/>
        <item x="1"/>
        <item x="2"/>
        <item t="default"/>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s>
  <rowFields count="1">
    <field x="1"/>
  </rowFields>
  <rowItems count="4">
    <i>
      <x/>
    </i>
    <i>
      <x v="1"/>
    </i>
    <i>
      <x v="2"/>
    </i>
    <i t="grand">
      <x/>
    </i>
  </rowItems>
  <colFields count="1">
    <field x="-2"/>
  </colFields>
  <colItems count="4">
    <i>
      <x/>
    </i>
    <i i="1">
      <x v="1"/>
    </i>
    <i i="2">
      <x v="2"/>
    </i>
    <i i="3">
      <x v="3"/>
    </i>
  </colItems>
  <pageFields count="1">
    <pageField fld="0" hier="16" name="[products].[Product_Category].&amp;[Electronics]" cap="Electronics"/>
  </pageFields>
  <dataFields count="4">
    <dataField name="Units Sold" fld="2" subtotal="count" baseField="0" baseItem="0"/>
    <dataField fld="3" subtotal="count" baseField="0" baseItem="0"/>
    <dataField name="Profit Margin" fld="4" subtotal="count" baseField="0" baseItem="0"/>
    <dataField name="% of Grand Total" fld="5" subtotal="count" baseField="0" baseItem="0"/>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Product_Category].&amp;[Electronic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Units Sol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 of Grand Total"/>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products]"/>
      </x15:pivotTableUISettings>
    </ext>
    <ext xmlns:xpdl="http://schemas.microsoft.com/office/spreadsheetml/2016/pivotdefaultlayout" uri="{747A6164-185A-40DC-8AA5-F01512510D54}">
      <xpdl:pivotTableDefinition16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9F39D0AF-1575-4249-8943-E5815EEAB0EB}" name="PivotTable11" cacheId="35" applyNumberFormats="0" applyBorderFormats="0" applyFontFormats="0" applyPatternFormats="0" applyAlignmentFormats="0" applyWidthHeightFormats="1" dataCaption="Values" tag="7c72f76d-5ac9-4b74-a3ae-0381ef437f6d" updatedVersion="8" minRefreshableVersion="3" subtotalHiddenItems="1" itemPrintTitles="1" createdVersion="8" indent="0" compact="0" compactData="0" multipleFieldFilters="0" chartFormat="20">
  <location ref="Q4:V29" firstHeaderRow="1" firstDataRow="2" firstDataCol="2" rowPageCount="2" colPageCount="1"/>
  <pivotFields count="6">
    <pivotField axis="axisPage" compact="0" allDrilled="1" outline="0" subtotalTop="0" showAll="0" dataSourceSort="1" defaultAttributeDrillState="1">
      <items count="1">
        <item t="default"/>
      </items>
    </pivotField>
    <pivotField axis="axisCol" compact="0" allDrilled="1" outline="0" subtotalTop="0" showAll="0" defaultAttributeDrillState="1">
      <items count="4">
        <item x="0"/>
        <item x="1"/>
        <item x="2"/>
        <item t="default"/>
      </items>
    </pivotField>
    <pivotField axis="axisRow" compact="0" allDrilled="1" outline="0" subtotalTop="0" showAll="0" dataSourceSort="1" defaultAttributeDrillState="1">
      <items count="3">
        <item x="0"/>
        <item x="1"/>
        <item t="default"/>
      </items>
    </pivotField>
    <pivotField axis="axisPage" compact="0" allDrilled="1" outline="0" subtotalTop="0" showAll="0" dataSourceSort="1" defaultAttributeDrillState="1">
      <items count="1">
        <item t="default"/>
      </items>
    </pivotField>
    <pivotField axis="axisRow" compact="0" allDrilled="1" outline="0" subtotalTop="0" showAll="0" dataSourceSort="1" defaultAttributeDrillState="1">
      <items count="13">
        <item x="0"/>
        <item x="1"/>
        <item x="2"/>
        <item x="3"/>
        <item x="4"/>
        <item x="5"/>
        <item x="6"/>
        <item x="7"/>
        <item x="8"/>
        <item x="9"/>
        <item x="10"/>
        <item x="11"/>
        <item t="default"/>
      </items>
    </pivotField>
    <pivotField dataField="1" compact="0" outline="0" subtotalTop="0" showAll="0"/>
  </pivotFields>
  <rowFields count="2">
    <field x="2"/>
    <field x="4"/>
  </rowFields>
  <rowItems count="24">
    <i>
      <x/>
      <x/>
    </i>
    <i r="1">
      <x v="1"/>
    </i>
    <i r="1">
      <x v="2"/>
    </i>
    <i r="1">
      <x v="3"/>
    </i>
    <i r="1">
      <x v="4"/>
    </i>
    <i r="1">
      <x v="5"/>
    </i>
    <i r="1">
      <x v="6"/>
    </i>
    <i r="1">
      <x v="7"/>
    </i>
    <i r="1">
      <x v="8"/>
    </i>
    <i r="1">
      <x v="9"/>
    </i>
    <i r="1">
      <x v="10"/>
    </i>
    <i r="1">
      <x v="11"/>
    </i>
    <i t="default">
      <x/>
    </i>
    <i>
      <x v="1"/>
      <x/>
    </i>
    <i r="1">
      <x v="1"/>
    </i>
    <i r="1">
      <x v="2"/>
    </i>
    <i r="1">
      <x v="3"/>
    </i>
    <i r="1">
      <x v="4"/>
    </i>
    <i r="1">
      <x v="5"/>
    </i>
    <i r="1">
      <x v="6"/>
    </i>
    <i r="1">
      <x v="7"/>
    </i>
    <i r="1">
      <x v="8"/>
    </i>
    <i t="default">
      <x v="1"/>
    </i>
    <i t="grand">
      <x/>
    </i>
  </rowItems>
  <colFields count="1">
    <field x="1"/>
  </colFields>
  <colItems count="4">
    <i>
      <x/>
    </i>
    <i>
      <x v="1"/>
    </i>
    <i>
      <x v="2"/>
    </i>
    <i t="grand">
      <x/>
    </i>
  </colItems>
  <pageFields count="2">
    <pageField fld="0" hier="16" name="[products].[Product_Category].&amp;[Electronics]" cap="Electronics"/>
    <pageField fld="3" hier="4" name="[dDate].[Quarter].[All]" cap="All"/>
  </pageFields>
  <dataFields count="1">
    <dataField fld="5" subtotal="count" baseField="0" baseItem="0"/>
  </dataFields>
  <chartFormats count="60">
    <chartFormat chart="16" format="3" series="1">
      <pivotArea type="data" outline="0" fieldPosition="0">
        <references count="1">
          <reference field="1" count="1" selected="0">
            <x v="0"/>
          </reference>
        </references>
      </pivotArea>
    </chartFormat>
    <chartFormat chart="16" format="4" series="1">
      <pivotArea type="data" outline="0" fieldPosition="0">
        <references count="1">
          <reference field="1" count="1" selected="0">
            <x v="1"/>
          </reference>
        </references>
      </pivotArea>
    </chartFormat>
    <chartFormat chart="16" format="5" series="1">
      <pivotArea type="data" outline="0" fieldPosition="0">
        <references count="1">
          <reference field="1" count="1" selected="0">
            <x v="2"/>
          </reference>
        </references>
      </pivotArea>
    </chartFormat>
    <chartFormat chart="16" format="6" series="1">
      <pivotArea type="data" outline="0" fieldPosition="0">
        <references count="2">
          <reference field="4294967294" count="1" selected="0">
            <x v="0"/>
          </reference>
          <reference field="1" count="1" selected="0">
            <x v="2"/>
          </reference>
        </references>
      </pivotArea>
    </chartFormat>
    <chartFormat chart="16" format="7" series="1">
      <pivotArea type="data" outline="0" fieldPosition="0">
        <references count="2">
          <reference field="4294967294" count="1" selected="0">
            <x v="0"/>
          </reference>
          <reference field="1" count="1" selected="0">
            <x v="1"/>
          </reference>
        </references>
      </pivotArea>
    </chartFormat>
    <chartFormat chart="16" format="8" series="1">
      <pivotArea type="data" outline="0" fieldPosition="0">
        <references count="2">
          <reference field="4294967294" count="1" selected="0">
            <x v="0"/>
          </reference>
          <reference field="1" count="1" selected="0">
            <x v="0"/>
          </reference>
        </references>
      </pivotArea>
    </chartFormat>
    <chartFormat chart="16" format="9">
      <pivotArea type="data" outline="0" fieldPosition="0">
        <references count="4">
          <reference field="4294967294" count="1" selected="0">
            <x v="0"/>
          </reference>
          <reference field="1" count="1" selected="0">
            <x v="0"/>
          </reference>
          <reference field="2" count="1" selected="0">
            <x v="1"/>
          </reference>
          <reference field="4" count="1" selected="0">
            <x v="7"/>
          </reference>
        </references>
      </pivotArea>
    </chartFormat>
    <chartFormat chart="16" format="10">
      <pivotArea type="data" outline="0" fieldPosition="0">
        <references count="4">
          <reference field="4294967294" count="1" selected="0">
            <x v="0"/>
          </reference>
          <reference field="1" count="1" selected="0">
            <x v="0"/>
          </reference>
          <reference field="2" count="1" selected="0">
            <x v="1"/>
          </reference>
          <reference field="4" count="1" selected="0">
            <x v="6"/>
          </reference>
        </references>
      </pivotArea>
    </chartFormat>
    <chartFormat chart="16" format="11">
      <pivotArea type="data" outline="0" fieldPosition="0">
        <references count="4">
          <reference field="4294967294" count="1" selected="0">
            <x v="0"/>
          </reference>
          <reference field="1" count="1" selected="0">
            <x v="0"/>
          </reference>
          <reference field="2" count="1" selected="0">
            <x v="1"/>
          </reference>
          <reference field="4" count="1" selected="0">
            <x v="5"/>
          </reference>
        </references>
      </pivotArea>
    </chartFormat>
    <chartFormat chart="16" format="12">
      <pivotArea type="data" outline="0" fieldPosition="0">
        <references count="4">
          <reference field="4294967294" count="1" selected="0">
            <x v="0"/>
          </reference>
          <reference field="1" count="1" selected="0">
            <x v="0"/>
          </reference>
          <reference field="2" count="1" selected="0">
            <x v="1"/>
          </reference>
          <reference field="4" count="1" selected="0">
            <x v="4"/>
          </reference>
        </references>
      </pivotArea>
    </chartFormat>
    <chartFormat chart="16" format="13">
      <pivotArea type="data" outline="0" fieldPosition="0">
        <references count="4">
          <reference field="4294967294" count="1" selected="0">
            <x v="0"/>
          </reference>
          <reference field="1" count="1" selected="0">
            <x v="0"/>
          </reference>
          <reference field="2" count="1" selected="0">
            <x v="1"/>
          </reference>
          <reference field="4" count="1" selected="0">
            <x v="3"/>
          </reference>
        </references>
      </pivotArea>
    </chartFormat>
    <chartFormat chart="16" format="14">
      <pivotArea type="data" outline="0" fieldPosition="0">
        <references count="4">
          <reference field="4294967294" count="1" selected="0">
            <x v="0"/>
          </reference>
          <reference field="1" count="1" selected="0">
            <x v="0"/>
          </reference>
          <reference field="2" count="1" selected="0">
            <x v="1"/>
          </reference>
          <reference field="4" count="1" selected="0">
            <x v="2"/>
          </reference>
        </references>
      </pivotArea>
    </chartFormat>
    <chartFormat chart="16" format="15">
      <pivotArea type="data" outline="0" fieldPosition="0">
        <references count="4">
          <reference field="4294967294" count="1" selected="0">
            <x v="0"/>
          </reference>
          <reference field="1" count="1" selected="0">
            <x v="0"/>
          </reference>
          <reference field="2" count="1" selected="0">
            <x v="1"/>
          </reference>
          <reference field="4" count="1" selected="0">
            <x v="1"/>
          </reference>
        </references>
      </pivotArea>
    </chartFormat>
    <chartFormat chart="16" format="16">
      <pivotArea type="data" outline="0" fieldPosition="0">
        <references count="4">
          <reference field="4294967294" count="1" selected="0">
            <x v="0"/>
          </reference>
          <reference field="1" count="1" selected="0">
            <x v="0"/>
          </reference>
          <reference field="2" count="1" selected="0">
            <x v="1"/>
          </reference>
          <reference field="4" count="1" selected="0">
            <x v="0"/>
          </reference>
        </references>
      </pivotArea>
    </chartFormat>
    <chartFormat chart="16" format="17">
      <pivotArea type="data" outline="0" fieldPosition="0">
        <references count="4">
          <reference field="4294967294" count="1" selected="0">
            <x v="0"/>
          </reference>
          <reference field="1" count="1" selected="0">
            <x v="0"/>
          </reference>
          <reference field="2" count="1" selected="0">
            <x v="0"/>
          </reference>
          <reference field="4" count="1" selected="0">
            <x v="11"/>
          </reference>
        </references>
      </pivotArea>
    </chartFormat>
    <chartFormat chart="16" format="18">
      <pivotArea type="data" outline="0" fieldPosition="0">
        <references count="4">
          <reference field="4294967294" count="1" selected="0">
            <x v="0"/>
          </reference>
          <reference field="1" count="1" selected="0">
            <x v="0"/>
          </reference>
          <reference field="2" count="1" selected="0">
            <x v="0"/>
          </reference>
          <reference field="4" count="1" selected="0">
            <x v="10"/>
          </reference>
        </references>
      </pivotArea>
    </chartFormat>
    <chartFormat chart="16" format="19">
      <pivotArea type="data" outline="0" fieldPosition="0">
        <references count="4">
          <reference field="4294967294" count="1" selected="0">
            <x v="0"/>
          </reference>
          <reference field="1" count="1" selected="0">
            <x v="0"/>
          </reference>
          <reference field="2" count="1" selected="0">
            <x v="0"/>
          </reference>
          <reference field="4" count="1" selected="0">
            <x v="9"/>
          </reference>
        </references>
      </pivotArea>
    </chartFormat>
    <chartFormat chart="16" format="20">
      <pivotArea type="data" outline="0" fieldPosition="0">
        <references count="4">
          <reference field="4294967294" count="1" selected="0">
            <x v="0"/>
          </reference>
          <reference field="1" count="1" selected="0">
            <x v="0"/>
          </reference>
          <reference field="2" count="1" selected="0">
            <x v="0"/>
          </reference>
          <reference field="4" count="1" selected="0">
            <x v="8"/>
          </reference>
        </references>
      </pivotArea>
    </chartFormat>
    <chartFormat chart="16" format="21">
      <pivotArea type="data" outline="0" fieldPosition="0">
        <references count="4">
          <reference field="4294967294" count="1" selected="0">
            <x v="0"/>
          </reference>
          <reference field="1" count="1" selected="0">
            <x v="0"/>
          </reference>
          <reference field="2" count="1" selected="0">
            <x v="0"/>
          </reference>
          <reference field="4" count="1" selected="0">
            <x v="7"/>
          </reference>
        </references>
      </pivotArea>
    </chartFormat>
    <chartFormat chart="16" format="22">
      <pivotArea type="data" outline="0" fieldPosition="0">
        <references count="4">
          <reference field="4294967294" count="1" selected="0">
            <x v="0"/>
          </reference>
          <reference field="1" count="1" selected="0">
            <x v="0"/>
          </reference>
          <reference field="2" count="1" selected="0">
            <x v="0"/>
          </reference>
          <reference field="4" count="1" selected="0">
            <x v="6"/>
          </reference>
        </references>
      </pivotArea>
    </chartFormat>
    <chartFormat chart="16" format="23">
      <pivotArea type="data" outline="0" fieldPosition="0">
        <references count="4">
          <reference field="4294967294" count="1" selected="0">
            <x v="0"/>
          </reference>
          <reference field="1" count="1" selected="0">
            <x v="0"/>
          </reference>
          <reference field="2" count="1" selected="0">
            <x v="0"/>
          </reference>
          <reference field="4" count="1" selected="0">
            <x v="5"/>
          </reference>
        </references>
      </pivotArea>
    </chartFormat>
    <chartFormat chart="16" format="24">
      <pivotArea type="data" outline="0" fieldPosition="0">
        <references count="4">
          <reference field="4294967294" count="1" selected="0">
            <x v="0"/>
          </reference>
          <reference field="1" count="1" selected="0">
            <x v="0"/>
          </reference>
          <reference field="2" count="1" selected="0">
            <x v="0"/>
          </reference>
          <reference field="4" count="1" selected="0">
            <x v="4"/>
          </reference>
        </references>
      </pivotArea>
    </chartFormat>
    <chartFormat chart="16" format="25">
      <pivotArea type="data" outline="0" fieldPosition="0">
        <references count="4">
          <reference field="4294967294" count="1" selected="0">
            <x v="0"/>
          </reference>
          <reference field="1" count="1" selected="0">
            <x v="0"/>
          </reference>
          <reference field="2" count="1" selected="0">
            <x v="0"/>
          </reference>
          <reference field="4" count="1" selected="0">
            <x v="3"/>
          </reference>
        </references>
      </pivotArea>
    </chartFormat>
    <chartFormat chart="16" format="26">
      <pivotArea type="data" outline="0" fieldPosition="0">
        <references count="4">
          <reference field="4294967294" count="1" selected="0">
            <x v="0"/>
          </reference>
          <reference field="1" count="1" selected="0">
            <x v="0"/>
          </reference>
          <reference field="2" count="1" selected="0">
            <x v="0"/>
          </reference>
          <reference field="4" count="1" selected="0">
            <x v="2"/>
          </reference>
        </references>
      </pivotArea>
    </chartFormat>
    <chartFormat chart="16" format="27">
      <pivotArea type="data" outline="0" fieldPosition="0">
        <references count="4">
          <reference field="4294967294" count="1" selected="0">
            <x v="0"/>
          </reference>
          <reference field="1" count="1" selected="0">
            <x v="0"/>
          </reference>
          <reference field="2" count="1" selected="0">
            <x v="0"/>
          </reference>
          <reference field="4" count="1" selected="0">
            <x v="1"/>
          </reference>
        </references>
      </pivotArea>
    </chartFormat>
    <chartFormat chart="16" format="28">
      <pivotArea type="data" outline="0" fieldPosition="0">
        <references count="4">
          <reference field="4294967294" count="1" selected="0">
            <x v="0"/>
          </reference>
          <reference field="1" count="1" selected="0">
            <x v="1"/>
          </reference>
          <reference field="2" count="1" selected="0">
            <x v="1"/>
          </reference>
          <reference field="4" count="1" selected="0">
            <x v="7"/>
          </reference>
        </references>
      </pivotArea>
    </chartFormat>
    <chartFormat chart="16" format="29">
      <pivotArea type="data" outline="0" fieldPosition="0">
        <references count="4">
          <reference field="4294967294" count="1" selected="0">
            <x v="0"/>
          </reference>
          <reference field="1" count="1" selected="0">
            <x v="1"/>
          </reference>
          <reference field="2" count="1" selected="0">
            <x v="1"/>
          </reference>
          <reference field="4" count="1" selected="0">
            <x v="6"/>
          </reference>
        </references>
      </pivotArea>
    </chartFormat>
    <chartFormat chart="16" format="30">
      <pivotArea type="data" outline="0" fieldPosition="0">
        <references count="4">
          <reference field="4294967294" count="1" selected="0">
            <x v="0"/>
          </reference>
          <reference field="1" count="1" selected="0">
            <x v="1"/>
          </reference>
          <reference field="2" count="1" selected="0">
            <x v="1"/>
          </reference>
          <reference field="4" count="1" selected="0">
            <x v="5"/>
          </reference>
        </references>
      </pivotArea>
    </chartFormat>
    <chartFormat chart="16" format="31">
      <pivotArea type="data" outline="0" fieldPosition="0">
        <references count="4">
          <reference field="4294967294" count="1" selected="0">
            <x v="0"/>
          </reference>
          <reference field="1" count="1" selected="0">
            <x v="1"/>
          </reference>
          <reference field="2" count="1" selected="0">
            <x v="1"/>
          </reference>
          <reference field="4" count="1" selected="0">
            <x v="4"/>
          </reference>
        </references>
      </pivotArea>
    </chartFormat>
    <chartFormat chart="16" format="32">
      <pivotArea type="data" outline="0" fieldPosition="0">
        <references count="4">
          <reference field="4294967294" count="1" selected="0">
            <x v="0"/>
          </reference>
          <reference field="1" count="1" selected="0">
            <x v="1"/>
          </reference>
          <reference field="2" count="1" selected="0">
            <x v="1"/>
          </reference>
          <reference field="4" count="1" selected="0">
            <x v="3"/>
          </reference>
        </references>
      </pivotArea>
    </chartFormat>
    <chartFormat chart="16" format="33">
      <pivotArea type="data" outline="0" fieldPosition="0">
        <references count="4">
          <reference field="4294967294" count="1" selected="0">
            <x v="0"/>
          </reference>
          <reference field="1" count="1" selected="0">
            <x v="1"/>
          </reference>
          <reference field="2" count="1" selected="0">
            <x v="1"/>
          </reference>
          <reference field="4" count="1" selected="0">
            <x v="2"/>
          </reference>
        </references>
      </pivotArea>
    </chartFormat>
    <chartFormat chart="16" format="34">
      <pivotArea type="data" outline="0" fieldPosition="0">
        <references count="4">
          <reference field="4294967294" count="1" selected="0">
            <x v="0"/>
          </reference>
          <reference field="1" count="1" selected="0">
            <x v="1"/>
          </reference>
          <reference field="2" count="1" selected="0">
            <x v="1"/>
          </reference>
          <reference field="4" count="1" selected="0">
            <x v="1"/>
          </reference>
        </references>
      </pivotArea>
    </chartFormat>
    <chartFormat chart="16" format="35">
      <pivotArea type="data" outline="0" fieldPosition="0">
        <references count="4">
          <reference field="4294967294" count="1" selected="0">
            <x v="0"/>
          </reference>
          <reference field="1" count="1" selected="0">
            <x v="1"/>
          </reference>
          <reference field="2" count="1" selected="0">
            <x v="1"/>
          </reference>
          <reference field="4" count="1" selected="0">
            <x v="0"/>
          </reference>
        </references>
      </pivotArea>
    </chartFormat>
    <chartFormat chart="16" format="36">
      <pivotArea type="data" outline="0" fieldPosition="0">
        <references count="4">
          <reference field="4294967294" count="1" selected="0">
            <x v="0"/>
          </reference>
          <reference field="1" count="1" selected="0">
            <x v="1"/>
          </reference>
          <reference field="2" count="1" selected="0">
            <x v="0"/>
          </reference>
          <reference field="4" count="1" selected="0">
            <x v="11"/>
          </reference>
        </references>
      </pivotArea>
    </chartFormat>
    <chartFormat chart="16" format="37">
      <pivotArea type="data" outline="0" fieldPosition="0">
        <references count="4">
          <reference field="4294967294" count="1" selected="0">
            <x v="0"/>
          </reference>
          <reference field="1" count="1" selected="0">
            <x v="1"/>
          </reference>
          <reference field="2" count="1" selected="0">
            <x v="0"/>
          </reference>
          <reference field="4" count="1" selected="0">
            <x v="10"/>
          </reference>
        </references>
      </pivotArea>
    </chartFormat>
    <chartFormat chart="16" format="38">
      <pivotArea type="data" outline="0" fieldPosition="0">
        <references count="4">
          <reference field="4294967294" count="1" selected="0">
            <x v="0"/>
          </reference>
          <reference field="1" count="1" selected="0">
            <x v="1"/>
          </reference>
          <reference field="2" count="1" selected="0">
            <x v="0"/>
          </reference>
          <reference field="4" count="1" selected="0">
            <x v="9"/>
          </reference>
        </references>
      </pivotArea>
    </chartFormat>
    <chartFormat chart="16" format="39">
      <pivotArea type="data" outline="0" fieldPosition="0">
        <references count="4">
          <reference field="4294967294" count="1" selected="0">
            <x v="0"/>
          </reference>
          <reference field="1" count="1" selected="0">
            <x v="1"/>
          </reference>
          <reference field="2" count="1" selected="0">
            <x v="0"/>
          </reference>
          <reference field="4" count="1" selected="0">
            <x v="8"/>
          </reference>
        </references>
      </pivotArea>
    </chartFormat>
    <chartFormat chart="16" format="40">
      <pivotArea type="data" outline="0" fieldPosition="0">
        <references count="4">
          <reference field="4294967294" count="1" selected="0">
            <x v="0"/>
          </reference>
          <reference field="1" count="1" selected="0">
            <x v="1"/>
          </reference>
          <reference field="2" count="1" selected="0">
            <x v="0"/>
          </reference>
          <reference field="4" count="1" selected="0">
            <x v="7"/>
          </reference>
        </references>
      </pivotArea>
    </chartFormat>
    <chartFormat chart="16" format="41">
      <pivotArea type="data" outline="0" fieldPosition="0">
        <references count="4">
          <reference field="4294967294" count="1" selected="0">
            <x v="0"/>
          </reference>
          <reference field="1" count="1" selected="0">
            <x v="2"/>
          </reference>
          <reference field="2" count="1" selected="0">
            <x v="1"/>
          </reference>
          <reference field="4" count="1" selected="0">
            <x v="7"/>
          </reference>
        </references>
      </pivotArea>
    </chartFormat>
    <chartFormat chart="16" format="42">
      <pivotArea type="data" outline="0" fieldPosition="0">
        <references count="4">
          <reference field="4294967294" count="1" selected="0">
            <x v="0"/>
          </reference>
          <reference field="1" count="1" selected="0">
            <x v="2"/>
          </reference>
          <reference field="2" count="1" selected="0">
            <x v="1"/>
          </reference>
          <reference field="4" count="1" selected="0">
            <x v="6"/>
          </reference>
        </references>
      </pivotArea>
    </chartFormat>
    <chartFormat chart="16" format="43">
      <pivotArea type="data" outline="0" fieldPosition="0">
        <references count="4">
          <reference field="4294967294" count="1" selected="0">
            <x v="0"/>
          </reference>
          <reference field="1" count="1" selected="0">
            <x v="2"/>
          </reference>
          <reference field="2" count="1" selected="0">
            <x v="1"/>
          </reference>
          <reference field="4" count="1" selected="0">
            <x v="5"/>
          </reference>
        </references>
      </pivotArea>
    </chartFormat>
    <chartFormat chart="16" format="44">
      <pivotArea type="data" outline="0" fieldPosition="0">
        <references count="4">
          <reference field="4294967294" count="1" selected="0">
            <x v="0"/>
          </reference>
          <reference field="1" count="1" selected="0">
            <x v="2"/>
          </reference>
          <reference field="2" count="1" selected="0">
            <x v="1"/>
          </reference>
          <reference field="4" count="1" selected="0">
            <x v="4"/>
          </reference>
        </references>
      </pivotArea>
    </chartFormat>
    <chartFormat chart="16" format="45">
      <pivotArea type="data" outline="0" fieldPosition="0">
        <references count="4">
          <reference field="4294967294" count="1" selected="0">
            <x v="0"/>
          </reference>
          <reference field="1" count="1" selected="0">
            <x v="2"/>
          </reference>
          <reference field="2" count="1" selected="0">
            <x v="1"/>
          </reference>
          <reference field="4" count="1" selected="0">
            <x v="3"/>
          </reference>
        </references>
      </pivotArea>
    </chartFormat>
    <chartFormat chart="16" format="46">
      <pivotArea type="data" outline="0" fieldPosition="0">
        <references count="4">
          <reference field="4294967294" count="1" selected="0">
            <x v="0"/>
          </reference>
          <reference field="1" count="1" selected="0">
            <x v="2"/>
          </reference>
          <reference field="2" count="1" selected="0">
            <x v="1"/>
          </reference>
          <reference field="4" count="1" selected="0">
            <x v="2"/>
          </reference>
        </references>
      </pivotArea>
    </chartFormat>
    <chartFormat chart="16" format="47">
      <pivotArea type="data" outline="0" fieldPosition="0">
        <references count="4">
          <reference field="4294967294" count="1" selected="0">
            <x v="0"/>
          </reference>
          <reference field="1" count="1" selected="0">
            <x v="2"/>
          </reference>
          <reference field="2" count="1" selected="0">
            <x v="1"/>
          </reference>
          <reference field="4" count="1" selected="0">
            <x v="1"/>
          </reference>
        </references>
      </pivotArea>
    </chartFormat>
    <chartFormat chart="16" format="48">
      <pivotArea type="data" outline="0" fieldPosition="0">
        <references count="4">
          <reference field="4294967294" count="1" selected="0">
            <x v="0"/>
          </reference>
          <reference field="1" count="1" selected="0">
            <x v="2"/>
          </reference>
          <reference field="2" count="1" selected="0">
            <x v="1"/>
          </reference>
          <reference field="4" count="1" selected="0">
            <x v="0"/>
          </reference>
        </references>
      </pivotArea>
    </chartFormat>
    <chartFormat chart="16" format="49">
      <pivotArea type="data" outline="0" fieldPosition="0">
        <references count="4">
          <reference field="4294967294" count="1" selected="0">
            <x v="0"/>
          </reference>
          <reference field="1" count="1" selected="0">
            <x v="2"/>
          </reference>
          <reference field="2" count="1" selected="0">
            <x v="0"/>
          </reference>
          <reference field="4" count="1" selected="0">
            <x v="11"/>
          </reference>
        </references>
      </pivotArea>
    </chartFormat>
    <chartFormat chart="16" format="50">
      <pivotArea type="data" outline="0" fieldPosition="0">
        <references count="4">
          <reference field="4294967294" count="1" selected="0">
            <x v="0"/>
          </reference>
          <reference field="1" count="1" selected="0">
            <x v="2"/>
          </reference>
          <reference field="2" count="1" selected="0">
            <x v="0"/>
          </reference>
          <reference field="4" count="1" selected="0">
            <x v="10"/>
          </reference>
        </references>
      </pivotArea>
    </chartFormat>
    <chartFormat chart="16" format="51">
      <pivotArea type="data" outline="0" fieldPosition="0">
        <references count="4">
          <reference field="4294967294" count="1" selected="0">
            <x v="0"/>
          </reference>
          <reference field="1" count="1" selected="0">
            <x v="2"/>
          </reference>
          <reference field="2" count="1" selected="0">
            <x v="0"/>
          </reference>
          <reference field="4" count="1" selected="0">
            <x v="9"/>
          </reference>
        </references>
      </pivotArea>
    </chartFormat>
    <chartFormat chart="16" format="52">
      <pivotArea type="data" outline="0" fieldPosition="0">
        <references count="4">
          <reference field="4294967294" count="1" selected="0">
            <x v="0"/>
          </reference>
          <reference field="1" count="1" selected="0">
            <x v="2"/>
          </reference>
          <reference field="2" count="1" selected="0">
            <x v="0"/>
          </reference>
          <reference field="4" count="1" selected="0">
            <x v="8"/>
          </reference>
        </references>
      </pivotArea>
    </chartFormat>
    <chartFormat chart="16" format="53">
      <pivotArea type="data" outline="0" fieldPosition="0">
        <references count="4">
          <reference field="4294967294" count="1" selected="0">
            <x v="0"/>
          </reference>
          <reference field="1" count="1" selected="0">
            <x v="2"/>
          </reference>
          <reference field="2" count="1" selected="0">
            <x v="0"/>
          </reference>
          <reference field="4" count="1" selected="0">
            <x v="7"/>
          </reference>
        </references>
      </pivotArea>
    </chartFormat>
    <chartFormat chart="16" format="54">
      <pivotArea type="data" outline="0" fieldPosition="0">
        <references count="4">
          <reference field="4294967294" count="1" selected="0">
            <x v="0"/>
          </reference>
          <reference field="1" count="1" selected="0">
            <x v="2"/>
          </reference>
          <reference field="2" count="1" selected="0">
            <x v="0"/>
          </reference>
          <reference field="4" count="1" selected="0">
            <x v="5"/>
          </reference>
        </references>
      </pivotArea>
    </chartFormat>
    <chartFormat chart="16" format="55">
      <pivotArea type="data" outline="0" fieldPosition="0">
        <references count="4">
          <reference field="4294967294" count="1" selected="0">
            <x v="0"/>
          </reference>
          <reference field="1" count="1" selected="0">
            <x v="2"/>
          </reference>
          <reference field="2" count="1" selected="0">
            <x v="0"/>
          </reference>
          <reference field="4" count="1" selected="0">
            <x v="4"/>
          </reference>
        </references>
      </pivotArea>
    </chartFormat>
    <chartFormat chart="16" format="56">
      <pivotArea type="data" outline="0" fieldPosition="0">
        <references count="4">
          <reference field="4294967294" count="1" selected="0">
            <x v="0"/>
          </reference>
          <reference field="1" count="1" selected="0">
            <x v="2"/>
          </reference>
          <reference field="2" count="1" selected="0">
            <x v="0"/>
          </reference>
          <reference field="4" count="1" selected="0">
            <x v="3"/>
          </reference>
        </references>
      </pivotArea>
    </chartFormat>
    <chartFormat chart="16" format="57">
      <pivotArea type="data" outline="0" fieldPosition="0">
        <references count="4">
          <reference field="4294967294" count="1" selected="0">
            <x v="0"/>
          </reference>
          <reference field="1" count="1" selected="0">
            <x v="2"/>
          </reference>
          <reference field="2" count="1" selected="0">
            <x v="0"/>
          </reference>
          <reference field="4" count="1" selected="0">
            <x v="2"/>
          </reference>
        </references>
      </pivotArea>
    </chartFormat>
    <chartFormat chart="16" format="58">
      <pivotArea type="data" outline="0" fieldPosition="0">
        <references count="4">
          <reference field="4294967294" count="1" selected="0">
            <x v="0"/>
          </reference>
          <reference field="1" count="1" selected="0">
            <x v="2"/>
          </reference>
          <reference field="2" count="1" selected="0">
            <x v="0"/>
          </reference>
          <reference field="4" count="1" selected="0">
            <x v="1"/>
          </reference>
        </references>
      </pivotArea>
    </chartFormat>
    <chartFormat chart="16" format="59">
      <pivotArea type="data" outline="0" fieldPosition="0">
        <references count="4">
          <reference field="4294967294" count="1" selected="0">
            <x v="0"/>
          </reference>
          <reference field="1" count="1" selected="0">
            <x v="2"/>
          </reference>
          <reference field="2" count="1" selected="0">
            <x v="0"/>
          </reference>
          <reference field="4" count="1" selected="0">
            <x v="0"/>
          </reference>
        </references>
      </pivotArea>
    </chartFormat>
    <chartFormat chart="16" format="60">
      <pivotArea type="data" outline="0" fieldPosition="0">
        <references count="4">
          <reference field="4294967294" count="1" selected="0">
            <x v="0"/>
          </reference>
          <reference field="1" count="1" selected="0">
            <x v="2"/>
          </reference>
          <reference field="2" count="1" selected="0">
            <x v="0"/>
          </reference>
          <reference field="4" count="1" selected="0">
            <x v="6"/>
          </reference>
        </references>
      </pivotArea>
    </chartFormat>
    <chartFormat chart="16" format="61">
      <pivotArea type="data" outline="0" fieldPosition="0">
        <references count="4">
          <reference field="4294967294" count="1" selected="0">
            <x v="0"/>
          </reference>
          <reference field="1" count="1" selected="0">
            <x v="1"/>
          </reference>
          <reference field="2" count="1" selected="0">
            <x v="0"/>
          </reference>
          <reference field="4" count="1" selected="0">
            <x v="6"/>
          </reference>
        </references>
      </pivotArea>
    </chartFormat>
    <chartFormat chart="16" format="62">
      <pivotArea type="data" outline="0" fieldPosition="0">
        <references count="4">
          <reference field="4294967294" count="1" selected="0">
            <x v="0"/>
          </reference>
          <reference field="1" count="1" selected="0">
            <x v="2"/>
          </reference>
          <reference field="2" count="1" selected="0">
            <x v="1"/>
          </reference>
          <reference field="4" count="1" selected="0">
            <x v="8"/>
          </reference>
        </references>
      </pivotArea>
    </chartFormat>
  </chartFormats>
  <pivotHierarchies count="86">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Product_Category].&amp;[Electronic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7"/>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dDate]"/>
      </x15:pivotTableUISettings>
    </ext>
    <ext xmlns:xpdl="http://schemas.microsoft.com/office/spreadsheetml/2016/pivotdefaultlayout" uri="{747A6164-185A-40DC-8AA5-F01512510D54}">
      <xpdl:pivotTableDefinition16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15CB428A-405E-4BFA-BBA3-D1498FB48394}" name="PivotTable35" cacheId="43" applyNumberFormats="0" applyBorderFormats="0" applyFontFormats="0" applyPatternFormats="0" applyAlignmentFormats="0" applyWidthHeightFormats="1" dataCaption="Values" tag="f9e1fc60-28d5-42da-a493-dc3e1b91f17b" updatedVersion="8" minRefreshableVersion="3" subtotalHiddenItems="1" itemPrintTitles="1" createdVersion="8" indent="0" compact="0" compactData="0" multipleFieldFilters="0" chartFormat="30">
  <location ref="K4:M8" firstHeaderRow="0" firstDataRow="1" firstDataCol="1" rowPageCount="2" colPageCount="1"/>
  <pivotFields count="5">
    <pivotField axis="axisRow" compact="0" allDrilled="1" outline="0" subtotalTop="0" showAll="0" defaultAttributeDrillState="1">
      <items count="4">
        <item x="0"/>
        <item x="1"/>
        <item x="2"/>
        <item t="default"/>
      </items>
    </pivotField>
    <pivotField dataField="1" compact="0" outline="0" subtotalTop="0" showAll="0"/>
    <pivotField axis="axisPage" compact="0" allDrilled="1" outline="0" subtotalTop="0" showAll="0" dataSourceSort="1" defaultAttributeDrillState="1">
      <items count="1">
        <item t="default"/>
      </items>
    </pivotField>
    <pivotField dataField="1" compact="0" outline="0" subtotalTop="0" showAll="0"/>
    <pivotField axis="axisPage" compact="0" allDrilled="1" outline="0" subtotalTop="0" showAll="0" dataSourceSort="1" defaultAttributeDrillState="1">
      <items count="1">
        <item t="default"/>
      </items>
    </pivotField>
  </pivotFields>
  <rowFields count="1">
    <field x="0"/>
  </rowFields>
  <rowItems count="4">
    <i>
      <x/>
    </i>
    <i>
      <x v="1"/>
    </i>
    <i>
      <x v="2"/>
    </i>
    <i t="grand">
      <x/>
    </i>
  </rowItems>
  <colFields count="1">
    <field x="-2"/>
  </colFields>
  <colItems count="2">
    <i>
      <x/>
    </i>
    <i i="1">
      <x v="1"/>
    </i>
  </colItems>
  <pageFields count="2">
    <pageField fld="2" hier="16" name="[products].[Product_Category].&amp;[Electronics]" cap="Electronics"/>
    <pageField fld="4" hier="3" name="[dDate].[Year].&amp;[2018]" cap="2018"/>
  </pageFields>
  <dataFields count="2">
    <dataField fld="3" subtotal="count" baseField="0" baseItem="0"/>
    <dataField fld="1" subtotal="count" baseField="0" baseItem="0"/>
  </dataFields>
  <chartFormats count="9">
    <chartFormat chart="21" format="1" series="1">
      <pivotArea type="data" outline="0" fieldPosition="0">
        <references count="1">
          <reference field="4294967294" count="1" selected="0">
            <x v="1"/>
          </reference>
        </references>
      </pivotArea>
    </chartFormat>
    <chartFormat chart="23" format="1" series="1">
      <pivotArea type="data" outline="0" fieldPosition="0">
        <references count="1">
          <reference field="4294967294" count="1" selected="0">
            <x v="1"/>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0" count="1" selected="0">
            <x v="0"/>
          </reference>
        </references>
      </pivotArea>
    </chartFormat>
    <chartFormat chart="23" format="4">
      <pivotArea type="data" outline="0" fieldPosition="0">
        <references count="2">
          <reference field="4294967294" count="1" selected="0">
            <x v="1"/>
          </reference>
          <reference field="0" count="1" selected="0">
            <x v="2"/>
          </reference>
        </references>
      </pivotArea>
    </chartFormat>
    <chartFormat chart="23" format="5">
      <pivotArea type="data" outline="0" fieldPosition="0">
        <references count="2">
          <reference field="4294967294" count="1" selected="0">
            <x v="0"/>
          </reference>
          <reference field="0" count="1" selected="0">
            <x v="2"/>
          </reference>
        </references>
      </pivotArea>
    </chartFormat>
    <chartFormat chart="23" format="6">
      <pivotArea type="data" outline="0" fieldPosition="0">
        <references count="2">
          <reference field="4294967294" count="1" selected="0">
            <x v="1"/>
          </reference>
          <reference field="0" count="1" selected="0">
            <x v="1"/>
          </reference>
        </references>
      </pivotArea>
    </chartFormat>
    <chartFormat chart="23" format="7">
      <pivotArea type="data" outline="0" fieldPosition="0">
        <references count="2">
          <reference field="4294967294" count="1" selected="0">
            <x v="0"/>
          </reference>
          <reference field="0" count="1" selected="0">
            <x v="1"/>
          </reference>
        </references>
      </pivotArea>
    </chartFormat>
    <chartFormat chart="23" format="8">
      <pivotArea type="data" outline="0" fieldPosition="0">
        <references count="2">
          <reference field="4294967294" count="1" selected="0">
            <x v="1"/>
          </reference>
          <reference field="0" count="1" selected="0">
            <x v="0"/>
          </reference>
        </references>
      </pivotArea>
    </chartFormat>
  </chartFormats>
  <pivotHierarchies count="86">
    <pivotHierarchy dragToData="1"/>
    <pivotHierarchy dragToData="1"/>
    <pivotHierarchy dragToData="1"/>
    <pivotHierarchy multipleItemSelectionAllowed="1" dragToData="1">
      <members count="1" level="1">
        <member name="[dDate].[Year].&amp;[201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Product_Category].&amp;[Electronic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dDate]"/>
      </x15:pivotTableUISettings>
    </ext>
    <ext xmlns:xpdl="http://schemas.microsoft.com/office/spreadsheetml/2016/pivotdefaultlayout" uri="{747A6164-185A-40DC-8AA5-F01512510D54}">
      <xpdl:pivotTableDefinition16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526EBAC-98EE-491D-A925-B96918580344}" name="PivotTable3" cacheId="48" applyNumberFormats="0" applyBorderFormats="0" applyFontFormats="0" applyPatternFormats="0" applyAlignmentFormats="0" applyWidthHeightFormats="1" dataCaption="Values" tag="271e56db-3043-4cc1-889e-5e32d913469a" updatedVersion="8" minRefreshableVersion="3" itemPrintTitles="1" createdVersion="8" indent="0" compact="0" compactData="0" multipleFieldFilters="0" chartFormat="7">
  <location ref="Q24:AA49" firstHeaderRow="1" firstDataRow="2" firstDataCol="2" rowPageCount="2" colPageCount="1"/>
  <pivotFields count="6">
    <pivotField axis="axisPage" compact="0" allDrilled="1" outline="0" subtotalTop="0" showAll="0" dataSourceSort="1" defaultAttributeDrillState="1">
      <items count="1">
        <item t="default"/>
      </items>
    </pivotField>
    <pivotField axis="axisPage" compact="0" allDrilled="1" outline="0" subtotalTop="0" showAll="0" dataSourceSort="1" defaultAttributeDrillState="1">
      <items count="1">
        <item t="default"/>
      </items>
    </pivotField>
    <pivotField axis="axisCol" compact="0" allDrilled="1" outline="0" subtotalTop="0" showAll="0" dataSourceSort="1" defaultAttributeDrillState="1">
      <items count="9">
        <item x="0"/>
        <item x="1"/>
        <item x="2"/>
        <item x="3"/>
        <item x="4"/>
        <item x="5"/>
        <item x="6"/>
        <item x="7"/>
        <item t="default"/>
      </items>
    </pivotField>
    <pivotField axis="axisRow" compact="0" allDrilled="1" outline="0" subtotalTop="0" showAll="0" dataSourceSort="1" defaultAttributeDrillState="1">
      <items count="3">
        <item x="0"/>
        <item x="1"/>
        <item t="default"/>
      </items>
    </pivotField>
    <pivotField axis="axisRow" compact="0" allDrilled="1" outline="0" subtotalTop="0" showAll="0" dataSourceSort="1" defaultAttributeDrillState="1">
      <items count="13">
        <item x="0"/>
        <item x="1"/>
        <item x="2"/>
        <item x="3"/>
        <item x="4"/>
        <item x="5"/>
        <item x="6"/>
        <item x="7"/>
        <item x="8"/>
        <item x="9"/>
        <item x="10"/>
        <item x="11"/>
        <item t="default"/>
      </items>
    </pivotField>
    <pivotField dataField="1" compact="0" outline="0" subtotalTop="0" showAll="0"/>
  </pivotFields>
  <rowFields count="2">
    <field x="3"/>
    <field x="4"/>
  </rowFields>
  <rowItems count="24">
    <i>
      <x/>
      <x/>
    </i>
    <i r="1">
      <x v="1"/>
    </i>
    <i r="1">
      <x v="2"/>
    </i>
    <i r="1">
      <x v="3"/>
    </i>
    <i r="1">
      <x v="4"/>
    </i>
    <i r="1">
      <x v="5"/>
    </i>
    <i r="1">
      <x v="6"/>
    </i>
    <i r="1">
      <x v="7"/>
    </i>
    <i r="1">
      <x v="8"/>
    </i>
    <i r="1">
      <x v="9"/>
    </i>
    <i r="1">
      <x v="10"/>
    </i>
    <i r="1">
      <x v="11"/>
    </i>
    <i t="default">
      <x/>
    </i>
    <i>
      <x v="1"/>
      <x/>
    </i>
    <i r="1">
      <x v="1"/>
    </i>
    <i r="1">
      <x v="2"/>
    </i>
    <i r="1">
      <x v="3"/>
    </i>
    <i r="1">
      <x v="4"/>
    </i>
    <i r="1">
      <x v="5"/>
    </i>
    <i r="1">
      <x v="6"/>
    </i>
    <i r="1">
      <x v="7"/>
    </i>
    <i r="1">
      <x v="8"/>
    </i>
    <i t="default">
      <x v="1"/>
    </i>
    <i t="grand">
      <x/>
    </i>
  </rowItems>
  <colFields count="1">
    <field x="2"/>
  </colFields>
  <colItems count="9">
    <i>
      <x/>
    </i>
    <i>
      <x v="1"/>
    </i>
    <i>
      <x v="2"/>
    </i>
    <i>
      <x v="3"/>
    </i>
    <i>
      <x v="4"/>
    </i>
    <i>
      <x v="5"/>
    </i>
    <i>
      <x v="6"/>
    </i>
    <i>
      <x v="7"/>
    </i>
    <i t="grand">
      <x/>
    </i>
  </colItems>
  <pageFields count="2">
    <pageField fld="1" hier="16" name="[products].[Product_Category].&amp;[Art &amp; Crafts]" cap="Art &amp; Crafts"/>
    <pageField fld="0" hier="4" name="[dDate].[Quarter].[All]" cap="All"/>
  </pageFields>
  <dataFields count="1">
    <dataField fld="5" subtotal="count" baseField="0" baseItem="0"/>
  </dataFields>
  <chartFormats count="8">
    <chartFormat chart="6" format="0" series="1">
      <pivotArea type="data" outline="0" fieldPosition="0">
        <references count="2">
          <reference field="4294967294" count="1" selected="0">
            <x v="0"/>
          </reference>
          <reference field="2" count="1" selected="0">
            <x v="0"/>
          </reference>
        </references>
      </pivotArea>
    </chartFormat>
    <chartFormat chart="6" format="1" series="1">
      <pivotArea type="data" outline="0" fieldPosition="0">
        <references count="2">
          <reference field="4294967294" count="1" selected="0">
            <x v="0"/>
          </reference>
          <reference field="2" count="1" selected="0">
            <x v="1"/>
          </reference>
        </references>
      </pivotArea>
    </chartFormat>
    <chartFormat chart="6" format="2" series="1">
      <pivotArea type="data" outline="0" fieldPosition="0">
        <references count="2">
          <reference field="4294967294" count="1" selected="0">
            <x v="0"/>
          </reference>
          <reference field="2" count="1" selected="0">
            <x v="2"/>
          </reference>
        </references>
      </pivotArea>
    </chartFormat>
    <chartFormat chart="6" format="3" series="1">
      <pivotArea type="data" outline="0" fieldPosition="0">
        <references count="2">
          <reference field="4294967294" count="1" selected="0">
            <x v="0"/>
          </reference>
          <reference field="2" count="1" selected="0">
            <x v="3"/>
          </reference>
        </references>
      </pivotArea>
    </chartFormat>
    <chartFormat chart="6" format="4" series="1">
      <pivotArea type="data" outline="0" fieldPosition="0">
        <references count="2">
          <reference field="4294967294" count="1" selected="0">
            <x v="0"/>
          </reference>
          <reference field="2" count="1" selected="0">
            <x v="4"/>
          </reference>
        </references>
      </pivotArea>
    </chartFormat>
    <chartFormat chart="6" format="5" series="1">
      <pivotArea type="data" outline="0" fieldPosition="0">
        <references count="2">
          <reference field="4294967294" count="1" selected="0">
            <x v="0"/>
          </reference>
          <reference field="2" count="1" selected="0">
            <x v="5"/>
          </reference>
        </references>
      </pivotArea>
    </chartFormat>
    <chartFormat chart="6" format="6" series="1">
      <pivotArea type="data" outline="0" fieldPosition="0">
        <references count="2">
          <reference field="4294967294" count="1" selected="0">
            <x v="0"/>
          </reference>
          <reference field="2" count="1" selected="0">
            <x v="6"/>
          </reference>
        </references>
      </pivotArea>
    </chartFormat>
    <chartFormat chart="6" format="7" series="1">
      <pivotArea type="data" outline="0" fieldPosition="0">
        <references count="2">
          <reference field="4294967294" count="1" selected="0">
            <x v="0"/>
          </reference>
          <reference field="2" count="1" selected="0">
            <x v="7"/>
          </reference>
        </references>
      </pivotArea>
    </chartFormat>
  </chartFormats>
  <pivotHierarchies count="86">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Product_Category].&amp;[Art &amp; Craft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7"/>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e]"/>
        <x15:activeTabTopLevelEntity name="[products]"/>
      </x15:pivotTableUISettings>
    </ext>
    <ext xmlns:xpdl="http://schemas.microsoft.com/office/spreadsheetml/2016/pivotdefaultlayout" uri="{747A6164-185A-40DC-8AA5-F01512510D54}">
      <xpdl:pivotTableDefinition16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66FACA0E-8157-45B3-8C02-DCB8672492B8}" name="PivotTable2" cacheId="49" applyNumberFormats="0" applyBorderFormats="0" applyFontFormats="0" applyPatternFormats="0" applyAlignmentFormats="0" applyWidthHeightFormats="1" dataCaption="Values" tag="be6658ea-2aeb-4475-971e-b32e7b46c870" updatedVersion="8" minRefreshableVersion="3" itemPrintTitles="1" createdVersion="8" indent="0" compact="0" compactData="0" multipleFieldFilters="0">
  <location ref="B121:D130" firstHeaderRow="0" firstDataRow="1" firstDataCol="1" rowPageCount="2" colPageCount="1"/>
  <pivotFields count="5">
    <pivotField axis="axisPage" compact="0" allDrilled="1" outline="0" subtotalTop="0" showAll="0" dataSourceSort="1" defaultAttributeDrillState="1">
      <items count="1">
        <item t="default"/>
      </items>
    </pivotField>
    <pivotField axis="axisRow" compact="0" allDrilled="1" outline="0" subtotalTop="0" showAll="0" sortType="descending" defaultAttributeDrillState="1">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axis="axisPage" compact="0" allDrilled="1" outline="0" subtotalTop="0" showAll="0" dataSourceSort="1" defaultAttributeDrillState="1">
      <items count="1">
        <item t="default"/>
      </items>
    </pivotField>
    <pivotField dataField="1" compact="0" outline="0" subtotalTop="0" showAll="0"/>
    <pivotField dataField="1" compact="0" outline="0" subtotalTop="0" showAll="0"/>
  </pivotFields>
  <rowFields count="1">
    <field x="1"/>
  </rowFields>
  <rowItems count="9">
    <i>
      <x v="4"/>
    </i>
    <i>
      <x/>
    </i>
    <i>
      <x v="3"/>
    </i>
    <i>
      <x v="2"/>
    </i>
    <i>
      <x v="6"/>
    </i>
    <i>
      <x v="1"/>
    </i>
    <i>
      <x v="5"/>
    </i>
    <i>
      <x v="7"/>
    </i>
    <i t="grand">
      <x/>
    </i>
  </rowItems>
  <colFields count="1">
    <field x="-2"/>
  </colFields>
  <colItems count="2">
    <i>
      <x/>
    </i>
    <i i="1">
      <x v="1"/>
    </i>
  </colItems>
  <pageFields count="2">
    <pageField fld="0" hier="16" name="[products].[Product_Category].&amp;[Art &amp; Crafts]" cap="Art &amp; Crafts"/>
    <pageField fld="2" hier="4" name="[dDate].[Quarter].&amp;[1]" cap="1"/>
  </pageFields>
  <dataFields count="2">
    <dataField fld="3" subtotal="count" baseField="0" baseItem="0"/>
    <dataField fld="4" subtotal="count" baseField="0" baseItem="0"/>
  </dataFields>
  <formats count="8">
    <format dxfId="12">
      <pivotArea outline="0" fieldPosition="0">
        <references count="1">
          <reference field="1" count="1" selected="0">
            <x v="0"/>
          </reference>
        </references>
      </pivotArea>
    </format>
    <format dxfId="11">
      <pivotArea dataOnly="0" labelOnly="1" outline="0" fieldPosition="0">
        <references count="1">
          <reference field="1" count="1">
            <x v="0"/>
          </reference>
        </references>
      </pivotArea>
    </format>
    <format dxfId="10">
      <pivotArea outline="0" fieldPosition="0">
        <references count="1">
          <reference field="1" count="1" selected="0">
            <x v="3"/>
          </reference>
        </references>
      </pivotArea>
    </format>
    <format dxfId="9">
      <pivotArea dataOnly="0" labelOnly="1" outline="0" fieldPosition="0">
        <references count="1">
          <reference field="1" count="1">
            <x v="3"/>
          </reference>
        </references>
      </pivotArea>
    </format>
    <format dxfId="8">
      <pivotArea outline="0" fieldPosition="0">
        <references count="1">
          <reference field="1" count="1" selected="0">
            <x v="4"/>
          </reference>
        </references>
      </pivotArea>
    </format>
    <format dxfId="7">
      <pivotArea dataOnly="0" labelOnly="1" outline="0" fieldPosition="0">
        <references count="1">
          <reference field="1" count="1">
            <x v="4"/>
          </reference>
        </references>
      </pivotArea>
    </format>
    <format dxfId="6">
      <pivotArea outline="0" fieldPosition="0">
        <references count="1">
          <reference field="1" count="5" selected="0">
            <x v="1"/>
            <x v="2"/>
            <x v="5"/>
            <x v="6"/>
            <x v="7"/>
          </reference>
        </references>
      </pivotArea>
    </format>
    <format dxfId="5">
      <pivotArea dataOnly="0" labelOnly="1" outline="0" fieldPosition="0">
        <references count="1">
          <reference field="1" count="5">
            <x v="1"/>
            <x v="2"/>
            <x v="5"/>
            <x v="6"/>
            <x v="7"/>
          </reference>
        </references>
      </pivotArea>
    </format>
  </formats>
  <pivotHierarchies count="86">
    <pivotHierarchy dragToData="1"/>
    <pivotHierarchy dragToData="1"/>
    <pivotHierarchy dragToData="1"/>
    <pivotHierarchy dragToData="1"/>
    <pivotHierarchy multipleItemSelectionAllowed="1" dragToData="1">
      <members count="3" level="1">
        <member name="[dDate].[Quarter].&amp;[1]"/>
        <member name="[dDate].[Quarter].&amp;[2]"/>
        <member name="[dDate].[Quarter].&amp;[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Product_Category].&amp;[Art &amp; Craft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dDate]"/>
      </x15:pivotTableUISettings>
    </ext>
    <ext xmlns:xpdl="http://schemas.microsoft.com/office/spreadsheetml/2016/pivotdefaultlayout" uri="{747A6164-185A-40DC-8AA5-F01512510D54}">
      <xpdl:pivotTableDefinition16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72FB1924-2C09-44CB-BD63-86CF9160D96A}" name="PivotTable12" cacheId="38" applyNumberFormats="0" applyBorderFormats="0" applyFontFormats="0" applyPatternFormats="0" applyAlignmentFormats="0" applyWidthHeightFormats="1" dataCaption="Values" tag="db06decc-e884-4ac5-9f13-41a11ed4c6a8" updatedVersion="8" minRefreshableVersion="3" itemPrintTitles="1" createdVersion="8" indent="0" compact="0" compactData="0" multipleFieldFilters="0">
  <location ref="B5:E12" firstHeaderRow="0" firstDataRow="1" firstDataCol="1" rowPageCount="3" colPageCount="1"/>
  <pivotFields count="7">
    <pivotField axis="axisPage" compact="0" allDrilled="1" outline="0" subtotalTop="0" showAll="0" dataSourceSort="1" defaultAttributeDrillState="1">
      <items count="1">
        <item t="default"/>
      </items>
    </pivotField>
    <pivotField axis="axisPage" compact="0" allDrilled="1" outline="0" subtotalTop="0" showAll="0" dataSourceSort="1" defaultAttributeDrillState="1">
      <items count="1">
        <item t="default"/>
      </items>
    </pivotField>
    <pivotField axis="axisRow" compact="0" allDrilled="1" outline="0" subtotalTop="0" showAll="0" dataSourceSort="1" defaultAttributeDrillState="1">
      <items count="7">
        <item x="0"/>
        <item x="1"/>
        <item x="2"/>
        <item x="3"/>
        <item x="4"/>
        <item x="5"/>
        <item t="default"/>
      </items>
    </pivotField>
    <pivotField dataField="1" compact="0" outline="0" subtotalTop="0" showAll="0"/>
    <pivotField dataField="1" compact="0" outline="0" subtotalTop="0" showAll="0"/>
    <pivotField axis="axisPage" compact="0" allDrilled="1" outline="0" subtotalTop="0" showAll="0" dataSourceSort="1" defaultAttributeDrillState="1">
      <items count="1">
        <item t="default"/>
      </items>
    </pivotField>
    <pivotField dataField="1" compact="0" outline="0" subtotalTop="0" showAll="0"/>
  </pivotFields>
  <rowFields count="1">
    <field x="2"/>
  </rowFields>
  <rowItems count="7">
    <i>
      <x/>
    </i>
    <i>
      <x v="1"/>
    </i>
    <i>
      <x v="2"/>
    </i>
    <i>
      <x v="3"/>
    </i>
    <i>
      <x v="4"/>
    </i>
    <i>
      <x v="5"/>
    </i>
    <i t="grand">
      <x/>
    </i>
  </rowItems>
  <colFields count="1">
    <field x="-2"/>
  </colFields>
  <colItems count="3">
    <i>
      <x/>
    </i>
    <i i="1">
      <x v="1"/>
    </i>
    <i i="2">
      <x v="2"/>
    </i>
  </colItems>
  <pageFields count="3">
    <pageField fld="1" hier="16" name="[products].[Product_Category].&amp;[Art &amp; Crafts]" cap="Art &amp; Crafts"/>
    <pageField fld="0" hier="4" name="[dDate].[Quarter].&amp;[1]" cap="1"/>
    <pageField fld="5" hier="3" name="[dDate].[Year].&amp;[2017]" cap="2017"/>
  </pageFields>
  <dataFields count="3">
    <dataField fld="3" subtotal="count" baseField="0" baseItem="0"/>
    <dataField fld="4" subtotal="count" baseField="0" baseItem="0"/>
    <dataField fld="6" subtotal="count" baseField="0" baseItem="0"/>
  </dataFields>
  <pivotHierarchies count="86">
    <pivotHierarchy dragToData="1"/>
    <pivotHierarchy dragToData="1"/>
    <pivotHierarchy dragToData="1"/>
    <pivotHierarchy multipleItemSelectionAllowed="1" dragToData="1">
      <members count="1" level="1">
        <member name="[dDate].[Year].&amp;[2017]"/>
      </members>
    </pivotHierarchy>
    <pivotHierarchy multipleItemSelectionAllowed="1" dragToData="1">
      <members count="3" level="1">
        <member name="[dDate].[Quarter].&amp;[1]"/>
        <member name="[dDate].[Quarter].&amp;[2]"/>
        <member name="[dDate].[Quarter].&amp;[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Product_Category].&amp;[Art &amp; Craft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e]"/>
        <x15:activeTabTopLevelEntity name="[products]"/>
      </x15:pivotTableUISettings>
    </ext>
    <ext xmlns:xpdl="http://schemas.microsoft.com/office/spreadsheetml/2016/pivotdefaultlayout" uri="{747A6164-185A-40DC-8AA5-F01512510D54}">
      <xpdl:pivotTableDefinition16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8E7A30A0-B4FC-4968-B388-2F9AE11BD51F}" name="PivotTable17" cacheId="39" applyNumberFormats="0" applyBorderFormats="0" applyFontFormats="0" applyPatternFormats="0" applyAlignmentFormats="0" applyWidthHeightFormats="1" dataCaption="Values" tag="70860bc2-402f-4e74-aa89-345eb11c73f4" updatedVersion="8" minRefreshableVersion="3" subtotalHiddenItems="1" itemPrintTitles="1" createdVersion="8" indent="0" compact="0" compactData="0" multipleFieldFilters="0" chartFormat="3">
  <location ref="B77:E87" firstHeaderRow="1" firstDataRow="2" firstDataCol="1" rowPageCount="2" colPageCount="1"/>
  <pivotFields count="5">
    <pivotField axis="axisPage" compact="0" allDrilled="1" outline="0" subtotalTop="0" showAll="0" dataSourceSort="1" defaultAttributeDrillState="1">
      <items count="1">
        <item t="default"/>
      </items>
    </pivotField>
    <pivotField axis="axisPage" compact="0" allDrilled="1" outline="0" subtotalTop="0" showAll="0" dataSourceSort="1" defaultAttributeDrillState="1">
      <items count="1">
        <item t="default"/>
      </items>
    </pivotField>
    <pivotField axis="axisRow" compact="0" allDrilled="1" outline="0" subtotalTop="0" showAll="0" sortType="descending" defaultAttributeDrillState="1">
      <items count="9">
        <item x="0"/>
        <item x="1"/>
        <item x="2"/>
        <item x="3"/>
        <item x="4"/>
        <item x="5"/>
        <item x="6"/>
        <item x="7"/>
        <item t="default"/>
      </items>
      <autoSortScope>
        <pivotArea dataOnly="0" outline="0" fieldPosition="0">
          <references count="2">
            <reference field="4294967294" count="1" selected="0">
              <x v="0"/>
            </reference>
            <reference field="4" count="1" selected="0">
              <x v="1"/>
            </reference>
          </references>
        </pivotArea>
      </autoSortScope>
    </pivotField>
    <pivotField dataField="1" compact="0" outline="0" subtotalTop="0" showAll="0"/>
    <pivotField axis="axisCol" compact="0" allDrilled="1" outline="0" subtotalTop="0" showAll="0" dataSourceSort="1" defaultAttributeDrillState="1">
      <items count="3">
        <item x="0"/>
        <item x="1"/>
        <item t="default"/>
      </items>
    </pivotField>
  </pivotFields>
  <rowFields count="1">
    <field x="2"/>
  </rowFields>
  <rowItems count="9">
    <i>
      <x/>
    </i>
    <i>
      <x v="4"/>
    </i>
    <i>
      <x v="3"/>
    </i>
    <i>
      <x v="1"/>
    </i>
    <i>
      <x v="2"/>
    </i>
    <i>
      <x v="6"/>
    </i>
    <i>
      <x v="7"/>
    </i>
    <i>
      <x v="5"/>
    </i>
    <i t="grand">
      <x/>
    </i>
  </rowItems>
  <colFields count="1">
    <field x="4"/>
  </colFields>
  <colItems count="3">
    <i>
      <x/>
    </i>
    <i>
      <x v="1"/>
    </i>
    <i t="grand">
      <x/>
    </i>
  </colItems>
  <pageFields count="2">
    <pageField fld="1" hier="16" name="[products].[Product_Category].&amp;[Art &amp; Crafts]" cap="Art &amp; Crafts"/>
    <pageField fld="0" hier="4" name="[dDate].[Quarter].&amp;[1]" cap="1"/>
  </pageFields>
  <dataFields count="1">
    <dataField fld="3" subtotal="count" baseField="0" baseItem="0"/>
  </dataFields>
  <chartFormats count="12">
    <chartFormat chart="2" format="0" series="1">
      <pivotArea type="data" outline="0" fieldPosition="0">
        <references count="2">
          <reference field="4294967294" count="1" selected="0">
            <x v="0"/>
          </reference>
          <reference field="4" count="1" selected="0">
            <x v="0"/>
          </reference>
        </references>
      </pivotArea>
    </chartFormat>
    <chartFormat chart="2" format="1" series="1">
      <pivotArea type="data" outline="0" fieldPosition="0">
        <references count="2">
          <reference field="4294967294" count="1" selected="0">
            <x v="0"/>
          </reference>
          <reference field="4" count="1" selected="0">
            <x v="1"/>
          </reference>
        </references>
      </pivotArea>
    </chartFormat>
    <chartFormat chart="2" format="2">
      <pivotArea type="data" outline="0" fieldPosition="0">
        <references count="3">
          <reference field="4294967294" count="1" selected="0">
            <x v="0"/>
          </reference>
          <reference field="2" count="1" selected="0">
            <x v="1"/>
          </reference>
          <reference field="4" count="1" selected="0">
            <x v="1"/>
          </reference>
        </references>
      </pivotArea>
    </chartFormat>
    <chartFormat chart="2" format="3">
      <pivotArea type="data" outline="0" fieldPosition="0">
        <references count="3">
          <reference field="4294967294" count="1" selected="0">
            <x v="0"/>
          </reference>
          <reference field="2" count="1" selected="0">
            <x v="2"/>
          </reference>
          <reference field="4" count="1" selected="0">
            <x v="1"/>
          </reference>
        </references>
      </pivotArea>
    </chartFormat>
    <chartFormat chart="2" format="4">
      <pivotArea type="data" outline="0" fieldPosition="0">
        <references count="3">
          <reference field="4294967294" count="1" selected="0">
            <x v="0"/>
          </reference>
          <reference field="2" count="1" selected="0">
            <x v="6"/>
          </reference>
          <reference field="4" count="1" selected="0">
            <x v="1"/>
          </reference>
        </references>
      </pivotArea>
    </chartFormat>
    <chartFormat chart="2" format="5">
      <pivotArea type="data" outline="0" fieldPosition="0">
        <references count="3">
          <reference field="4294967294" count="1" selected="0">
            <x v="0"/>
          </reference>
          <reference field="2" count="1" selected="0">
            <x v="7"/>
          </reference>
          <reference field="4" count="1" selected="0">
            <x v="1"/>
          </reference>
        </references>
      </pivotArea>
    </chartFormat>
    <chartFormat chart="2" format="6">
      <pivotArea type="data" outline="0" fieldPosition="0">
        <references count="3">
          <reference field="4294967294" count="1" selected="0">
            <x v="0"/>
          </reference>
          <reference field="2" count="1" selected="0">
            <x v="5"/>
          </reference>
          <reference field="4" count="1" selected="0">
            <x v="1"/>
          </reference>
        </references>
      </pivotArea>
    </chartFormat>
    <chartFormat chart="2" format="7">
      <pivotArea type="data" outline="0" fieldPosition="0">
        <references count="3">
          <reference field="4294967294" count="1" selected="0">
            <x v="0"/>
          </reference>
          <reference field="2" count="1" selected="0">
            <x v="4"/>
          </reference>
          <reference field="4" count="1" selected="0">
            <x v="0"/>
          </reference>
        </references>
      </pivotArea>
    </chartFormat>
    <chartFormat chart="2" format="8">
      <pivotArea type="data" outline="0" fieldPosition="0">
        <references count="3">
          <reference field="4294967294" count="1" selected="0">
            <x v="0"/>
          </reference>
          <reference field="2" count="1" selected="0">
            <x v="0"/>
          </reference>
          <reference field="4" count="1" selected="0">
            <x v="0"/>
          </reference>
        </references>
      </pivotArea>
    </chartFormat>
    <chartFormat chart="2" format="9">
      <pivotArea type="data" outline="0" fieldPosition="0">
        <references count="3">
          <reference field="4294967294" count="1" selected="0">
            <x v="0"/>
          </reference>
          <reference field="2" count="1" selected="0">
            <x v="2"/>
          </reference>
          <reference field="4" count="1" selected="0">
            <x v="0"/>
          </reference>
        </references>
      </pivotArea>
    </chartFormat>
    <chartFormat chart="2" format="10">
      <pivotArea type="data" outline="0" fieldPosition="0">
        <references count="3">
          <reference field="4294967294" count="1" selected="0">
            <x v="0"/>
          </reference>
          <reference field="2" count="1" selected="0">
            <x v="6"/>
          </reference>
          <reference field="4" count="1" selected="0">
            <x v="0"/>
          </reference>
        </references>
      </pivotArea>
    </chartFormat>
    <chartFormat chart="2" format="11">
      <pivotArea type="data" outline="0" fieldPosition="0">
        <references count="3">
          <reference field="4294967294" count="1" selected="0">
            <x v="0"/>
          </reference>
          <reference field="2" count="1" selected="0">
            <x v="5"/>
          </reference>
          <reference field="4" count="1" selected="0">
            <x v="0"/>
          </reference>
        </references>
      </pivotArea>
    </chartFormat>
  </chartFormats>
  <pivotHierarchies count="86">
    <pivotHierarchy dragToData="1"/>
    <pivotHierarchy dragToData="1"/>
    <pivotHierarchy dragToData="1"/>
    <pivotHierarchy multipleItemSelectionAllowed="1" dragToData="1"/>
    <pivotHierarchy multipleItemSelectionAllowed="1" dragToData="1">
      <members count="3" level="1">
        <member name="[dDate].[Quarter].&amp;[1]"/>
        <member name="[dDate].[Quarter].&amp;[2]"/>
        <member name="[dDate].[Quarter].&amp;[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Product_Category].&amp;[Art &amp; Craft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e]"/>
        <x15:activeTabTopLevelEntity name="[products]"/>
      </x15:pivotTableUISettings>
    </ext>
    <ext xmlns:xpdl="http://schemas.microsoft.com/office/spreadsheetml/2016/pivotdefaultlayout" uri="{747A6164-185A-40DC-8AA5-F01512510D54}">
      <xpdl:pivotTableDefinition16 SubtotalsOnTopDefault="0"/>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018FD243-B1E1-4098-98ED-B9ECF96FC5D3}" name="PivotTable14" cacheId="44" applyNumberFormats="0" applyBorderFormats="0" applyFontFormats="0" applyPatternFormats="0" applyAlignmentFormats="0" applyWidthHeightFormats="1" dataCaption="Values" tag="0dc8a5af-80d5-4a24-9e17-810c28860035" updatedVersion="8" minRefreshableVersion="3" itemPrintTitles="1" createdVersion="8" indent="0" compact="0" compactData="0" multipleFieldFilters="0" chartFormat="5">
  <location ref="B24:L49" firstHeaderRow="1" firstDataRow="2" firstDataCol="2" rowPageCount="2" colPageCount="1"/>
  <pivotFields count="6">
    <pivotField axis="axisPage" compact="0" allDrilled="1" outline="0" subtotalTop="0" showAll="0" dataSourceSort="1" defaultAttributeDrillState="1">
      <items count="1">
        <item t="default"/>
      </items>
    </pivotField>
    <pivotField axis="axisPage" compact="0" allDrilled="1" outline="0" subtotalTop="0" showAll="0" dataSourceSort="1" defaultAttributeDrillState="1">
      <items count="1">
        <item t="default"/>
      </items>
    </pivotField>
    <pivotField axis="axisCol" compact="0" allDrilled="1" outline="0" subtotalTop="0" showAll="0" dataSourceSort="1" defaultAttributeDrillState="1">
      <items count="9">
        <item x="0"/>
        <item x="1"/>
        <item x="2"/>
        <item x="3"/>
        <item x="4"/>
        <item x="5"/>
        <item x="6"/>
        <item x="7"/>
        <item t="default"/>
      </items>
    </pivotField>
    <pivotField dataField="1" compact="0" outline="0" subtotalTop="0" showAll="0"/>
    <pivotField axis="axisRow" compact="0" allDrilled="1" outline="0" subtotalTop="0" showAll="0" dataSourceSort="1" defaultAttributeDrillState="1">
      <items count="3">
        <item x="0"/>
        <item x="1"/>
        <item t="default"/>
      </items>
    </pivotField>
    <pivotField axis="axisRow" compact="0" allDrilled="1" outline="0" subtotalTop="0" showAll="0" dataSourceSort="1" defaultAttributeDrillState="1">
      <items count="13">
        <item x="0"/>
        <item x="1"/>
        <item x="2"/>
        <item x="3"/>
        <item x="4"/>
        <item x="5"/>
        <item x="6"/>
        <item x="7"/>
        <item x="8"/>
        <item x="9"/>
        <item x="10"/>
        <item x="11"/>
        <item t="default"/>
      </items>
    </pivotField>
  </pivotFields>
  <rowFields count="2">
    <field x="4"/>
    <field x="5"/>
  </rowFields>
  <rowItems count="24">
    <i>
      <x/>
      <x/>
    </i>
    <i r="1">
      <x v="1"/>
    </i>
    <i r="1">
      <x v="2"/>
    </i>
    <i r="1">
      <x v="3"/>
    </i>
    <i r="1">
      <x v="4"/>
    </i>
    <i r="1">
      <x v="5"/>
    </i>
    <i r="1">
      <x v="6"/>
    </i>
    <i r="1">
      <x v="7"/>
    </i>
    <i r="1">
      <x v="8"/>
    </i>
    <i r="1">
      <x v="9"/>
    </i>
    <i r="1">
      <x v="10"/>
    </i>
    <i r="1">
      <x v="11"/>
    </i>
    <i t="default">
      <x/>
    </i>
    <i>
      <x v="1"/>
      <x/>
    </i>
    <i r="1">
      <x v="1"/>
    </i>
    <i r="1">
      <x v="2"/>
    </i>
    <i r="1">
      <x v="3"/>
    </i>
    <i r="1">
      <x v="4"/>
    </i>
    <i r="1">
      <x v="5"/>
    </i>
    <i r="1">
      <x v="6"/>
    </i>
    <i r="1">
      <x v="7"/>
    </i>
    <i r="1">
      <x v="8"/>
    </i>
    <i t="default">
      <x v="1"/>
    </i>
    <i t="grand">
      <x/>
    </i>
  </rowItems>
  <colFields count="1">
    <field x="2"/>
  </colFields>
  <colItems count="9">
    <i>
      <x/>
    </i>
    <i>
      <x v="1"/>
    </i>
    <i>
      <x v="2"/>
    </i>
    <i>
      <x v="3"/>
    </i>
    <i>
      <x v="4"/>
    </i>
    <i>
      <x v="5"/>
    </i>
    <i>
      <x v="6"/>
    </i>
    <i>
      <x v="7"/>
    </i>
    <i t="grand">
      <x/>
    </i>
  </colItems>
  <pageFields count="2">
    <pageField fld="1" hier="16" name="[products].[Product_Category].&amp;[Art &amp; Crafts]" cap="Art &amp; Crafts"/>
    <pageField fld="0" hier="4" name="[dDate].[Quarter].[All]" cap="All"/>
  </pageFields>
  <dataFields count="1">
    <dataField fld="3" subtotal="count" baseField="0" baseItem="0"/>
  </dataFields>
  <chartFormats count="17">
    <chartFormat chart="2" format="9" series="1">
      <pivotArea type="data" outline="0" fieldPosition="0">
        <references count="1">
          <reference field="4294967294" count="1" selected="0">
            <x v="0"/>
          </reference>
        </references>
      </pivotArea>
    </chartFormat>
    <chartFormat chart="2" format="10" series="1">
      <pivotArea type="data" outline="0" fieldPosition="0">
        <references count="2">
          <reference field="4294967294" count="1" selected="0">
            <x v="0"/>
          </reference>
          <reference field="2" count="1" selected="0">
            <x v="1"/>
          </reference>
        </references>
      </pivotArea>
    </chartFormat>
    <chartFormat chart="2" format="11" series="1">
      <pivotArea type="data" outline="0" fieldPosition="0">
        <references count="2">
          <reference field="4294967294" count="1" selected="0">
            <x v="0"/>
          </reference>
          <reference field="2" count="1" selected="0">
            <x v="2"/>
          </reference>
        </references>
      </pivotArea>
    </chartFormat>
    <chartFormat chart="2" format="12" series="1">
      <pivotArea type="data" outline="0" fieldPosition="0">
        <references count="2">
          <reference field="4294967294" count="1" selected="0">
            <x v="0"/>
          </reference>
          <reference field="2" count="1" selected="0">
            <x v="3"/>
          </reference>
        </references>
      </pivotArea>
    </chartFormat>
    <chartFormat chart="2" format="13" series="1">
      <pivotArea type="data" outline="0" fieldPosition="0">
        <references count="2">
          <reference field="4294967294" count="1" selected="0">
            <x v="0"/>
          </reference>
          <reference field="2" count="1" selected="0">
            <x v="4"/>
          </reference>
        </references>
      </pivotArea>
    </chartFormat>
    <chartFormat chart="2" format="14" series="1">
      <pivotArea type="data" outline="0" fieldPosition="0">
        <references count="2">
          <reference field="4294967294" count="1" selected="0">
            <x v="0"/>
          </reference>
          <reference field="2" count="1" selected="0">
            <x v="5"/>
          </reference>
        </references>
      </pivotArea>
    </chartFormat>
    <chartFormat chart="2" format="15" series="1">
      <pivotArea type="data" outline="0" fieldPosition="0">
        <references count="2">
          <reference field="4294967294" count="1" selected="0">
            <x v="0"/>
          </reference>
          <reference field="2" count="1" selected="0">
            <x v="6"/>
          </reference>
        </references>
      </pivotArea>
    </chartFormat>
    <chartFormat chart="2" format="16" series="1">
      <pivotArea type="data" outline="0" fieldPosition="0">
        <references count="2">
          <reference field="4294967294" count="1" selected="0">
            <x v="0"/>
          </reference>
          <reference field="2" count="1" selected="0">
            <x v="7"/>
          </reference>
        </references>
      </pivotArea>
    </chartFormat>
    <chartFormat chart="2" format="17" series="1">
      <pivotArea type="data" outline="0" fieldPosition="0">
        <references count="2">
          <reference field="4294967294" count="1" selected="0">
            <x v="0"/>
          </reference>
          <reference field="2" count="1" selected="0">
            <x v="0"/>
          </reference>
        </references>
      </pivotArea>
    </chartFormat>
    <chartFormat chart="4" format="144" series="1">
      <pivotArea type="data" outline="0" fieldPosition="0">
        <references count="2">
          <reference field="4294967294" count="1" selected="0">
            <x v="0"/>
          </reference>
          <reference field="2" count="1" selected="0">
            <x v="0"/>
          </reference>
        </references>
      </pivotArea>
    </chartFormat>
    <chartFormat chart="4" format="159" series="1">
      <pivotArea type="data" outline="0" fieldPosition="0">
        <references count="2">
          <reference field="4294967294" count="1" selected="0">
            <x v="0"/>
          </reference>
          <reference field="2" count="1" selected="0">
            <x v="1"/>
          </reference>
        </references>
      </pivotArea>
    </chartFormat>
    <chartFormat chart="4" format="169" series="1">
      <pivotArea type="data" outline="0" fieldPosition="0">
        <references count="2">
          <reference field="4294967294" count="1" selected="0">
            <x v="0"/>
          </reference>
          <reference field="2" count="1" selected="0">
            <x v="2"/>
          </reference>
        </references>
      </pivotArea>
    </chartFormat>
    <chartFormat chart="4" format="170" series="1">
      <pivotArea type="data" outline="0" fieldPosition="0">
        <references count="2">
          <reference field="4294967294" count="1" selected="0">
            <x v="0"/>
          </reference>
          <reference field="2" count="1" selected="0">
            <x v="3"/>
          </reference>
        </references>
      </pivotArea>
    </chartFormat>
    <chartFormat chart="4" format="186" series="1">
      <pivotArea type="data" outline="0" fieldPosition="0">
        <references count="2">
          <reference field="4294967294" count="1" selected="0">
            <x v="0"/>
          </reference>
          <reference field="2" count="1" selected="0">
            <x v="4"/>
          </reference>
        </references>
      </pivotArea>
    </chartFormat>
    <chartFormat chart="4" format="207" series="1">
      <pivotArea type="data" outline="0" fieldPosition="0">
        <references count="2">
          <reference field="4294967294" count="1" selected="0">
            <x v="0"/>
          </reference>
          <reference field="2" count="1" selected="0">
            <x v="5"/>
          </reference>
        </references>
      </pivotArea>
    </chartFormat>
    <chartFormat chart="4" format="208" series="1">
      <pivotArea type="data" outline="0" fieldPosition="0">
        <references count="2">
          <reference field="4294967294" count="1" selected="0">
            <x v="0"/>
          </reference>
          <reference field="2" count="1" selected="0">
            <x v="6"/>
          </reference>
        </references>
      </pivotArea>
    </chartFormat>
    <chartFormat chart="4" format="209" series="1">
      <pivotArea type="data" outline="0" fieldPosition="0">
        <references count="2">
          <reference field="4294967294" count="1" selected="0">
            <x v="0"/>
          </reference>
          <reference field="2" count="1" selected="0">
            <x v="7"/>
          </reference>
        </references>
      </pivotArea>
    </chartFormat>
  </chartFormats>
  <pivotHierarchies count="86">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Product_Category].&amp;[Art &amp; Craft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7"/>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e]"/>
        <x15:activeTabTopLevelEntity name="[products]"/>
      </x15:pivotTableUISettings>
    </ext>
    <ext xmlns:xpdl="http://schemas.microsoft.com/office/spreadsheetml/2016/pivotdefaultlayout" uri="{747A6164-185A-40DC-8AA5-F01512510D54}">
      <xpdl:pivotTableDefinition16 SubtotalsOnTopDefault="0"/>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96FA420F-EC1F-4E56-8007-75EE7FB79234}" name="PivotTable13" cacheId="36" applyNumberFormats="0" applyBorderFormats="0" applyFontFormats="0" applyPatternFormats="0" applyAlignmentFormats="0" applyWidthHeightFormats="1" dataCaption="Values" tag="a8a24016-f223-4dc4-aed2-8130edf40216" updatedVersion="8" minRefreshableVersion="3" itemPrintTitles="1" createdVersion="8" indent="0" compact="0" compactData="0" multipleFieldFilters="0">
  <location ref="G5:J14" firstHeaderRow="0" firstDataRow="1" firstDataCol="1" rowPageCount="3" colPageCount="1"/>
  <pivotFields count="7">
    <pivotField axis="axisPage" compact="0" allDrilled="1" outline="0" subtotalTop="0" showAll="0" dataSourceSort="1" defaultAttributeDrillState="1">
      <items count="1">
        <item t="default"/>
      </items>
    </pivotField>
    <pivotField axis="axisPage" compact="0" allDrilled="1" outline="0" subtotalTop="0" showAll="0" dataSourceSort="1" defaultAttributeDrillState="1">
      <items count="1">
        <item t="default"/>
      </items>
    </pivotField>
    <pivotField axis="axisRow" compact="0" allDrilled="1" outline="0" subtotalTop="0" showAll="0" dataSourceSort="1" defaultAttributeDrillState="1">
      <items count="9">
        <item x="0"/>
        <item x="1"/>
        <item x="2"/>
        <item x="3"/>
        <item x="4"/>
        <item x="5"/>
        <item x="6"/>
        <item x="7"/>
        <item t="default"/>
      </items>
    </pivotField>
    <pivotField dataField="1" compact="0" outline="0" subtotalTop="0" showAll="0"/>
    <pivotField dataField="1" compact="0" outline="0" subtotalTop="0" showAll="0"/>
    <pivotField dataField="1" compact="0" outline="0" subtotalTop="0" showAll="0"/>
    <pivotField axis="axisPage" compact="0" allDrilled="1" outline="0" subtotalTop="0" showAll="0" dataSourceSort="1" defaultAttributeDrillState="1">
      <items count="1">
        <item t="default"/>
      </items>
    </pivotField>
  </pivotFields>
  <rowFields count="1">
    <field x="2"/>
  </rowFields>
  <rowItems count="9">
    <i>
      <x/>
    </i>
    <i>
      <x v="1"/>
    </i>
    <i>
      <x v="2"/>
    </i>
    <i>
      <x v="3"/>
    </i>
    <i>
      <x v="4"/>
    </i>
    <i>
      <x v="5"/>
    </i>
    <i>
      <x v="6"/>
    </i>
    <i>
      <x v="7"/>
    </i>
    <i t="grand">
      <x/>
    </i>
  </rowItems>
  <colFields count="1">
    <field x="-2"/>
  </colFields>
  <colItems count="3">
    <i>
      <x/>
    </i>
    <i i="1">
      <x v="1"/>
    </i>
    <i i="2">
      <x v="2"/>
    </i>
  </colItems>
  <pageFields count="3">
    <pageField fld="1" hier="16" name="[products].[Product_Category].&amp;[Art &amp; Crafts]" cap="Art &amp; Crafts"/>
    <pageField fld="0" hier="4" name="[dDate].[Quarter].&amp;[1]" cap="1"/>
    <pageField fld="6" hier="3" name="[dDate].[Year].&amp;[2018]" cap="2018"/>
  </pageFields>
  <dataFields count="3">
    <dataField fld="3" subtotal="count" baseField="0" baseItem="0"/>
    <dataField fld="4" subtotal="count" baseField="0" baseItem="0"/>
    <dataField fld="5" subtotal="count" baseField="0" baseItem="0"/>
  </dataFields>
  <pivotHierarchies count="86">
    <pivotHierarchy dragToData="1"/>
    <pivotHierarchy dragToData="1"/>
    <pivotHierarchy dragToData="1"/>
    <pivotHierarchy multipleItemSelectionAllowed="1" dragToData="1">
      <members count="1" level="1">
        <member name="[dDate].[Year].&amp;[2018]"/>
      </members>
    </pivotHierarchy>
    <pivotHierarchy multipleItemSelectionAllowed="1" dragToData="1">
      <members count="3" level="1">
        <member name="[dDate].[Quarter].&amp;[1]"/>
        <member name="[dDate].[Quarter].&amp;[2]"/>
        <member name="[dDate].[Quarter].&amp;[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Product_Category].&amp;[Art &amp; Craft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e]"/>
        <x15:activeTabTopLevelEntity name="[products]"/>
      </x15:pivotTableUISettings>
    </ext>
    <ext xmlns:xpdl="http://schemas.microsoft.com/office/spreadsheetml/2016/pivotdefaultlayout" uri="{747A6164-185A-40DC-8AA5-F01512510D54}">
      <xpdl:pivotTableDefinition16 SubtotalsOnTopDefault="0"/>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8DD1A305-05F7-4285-BEEF-61FB352EA477}" name="PivotTable15" cacheId="45" applyNumberFormats="0" applyBorderFormats="0" applyFontFormats="0" applyPatternFormats="0" applyAlignmentFormats="0" applyWidthHeightFormats="1" dataCaption="Values" tag="da8ee503-1e6b-4f83-ae4e-b1cbf920b6c8" updatedVersion="8" minRefreshableVersion="3" itemPrintTitles="1" createdVersion="8" indent="0" compact="0" compactData="0" multipleFieldFilters="0">
  <location ref="B60:F69" firstHeaderRow="0" firstDataRow="1" firstDataCol="1" rowPageCount="3" colPageCount="1"/>
  <pivotFields count="8">
    <pivotField axis="axisPage" compact="0" allDrilled="1" outline="0" subtotalTop="0" showAll="0" dataSourceSort="1" defaultAttributeDrillState="1">
      <items count="1">
        <item t="default"/>
      </items>
    </pivotField>
    <pivotField axis="axisPage" compact="0" allDrilled="1" outline="0" subtotalTop="0" showAll="0" dataSourceSort="1" defaultAttributeDrillState="1">
      <items count="1">
        <item t="default"/>
      </items>
    </pivotField>
    <pivotField axis="axisRow" compact="0" allDrilled="1" outline="0" subtotalTop="0" showAll="0" dataSourceSort="1" defaultAttributeDrillState="1">
      <items count="9">
        <item x="0"/>
        <item x="1"/>
        <item x="2"/>
        <item x="3"/>
        <item x="4"/>
        <item x="5"/>
        <item x="6"/>
        <item x="7"/>
        <item t="default"/>
      </items>
    </pivotField>
    <pivotField dataField="1" compact="0" outline="0" subtotalTop="0" showAll="0"/>
    <pivotField dataField="1" compact="0" outline="0" subtotalTop="0" showAll="0"/>
    <pivotField axis="axisPage" compact="0" allDrilled="1" outline="0" subtotalTop="0" showAll="0" dataSourceSort="1" defaultAttributeDrillState="1">
      <items count="1">
        <item t="default"/>
      </items>
    </pivotField>
    <pivotField dataField="1" compact="0" outline="0" subtotalTop="0" showAll="0"/>
    <pivotField dataField="1" compact="0" outline="0" subtotalTop="0" showAll="0"/>
  </pivotFields>
  <rowFields count="1">
    <field x="2"/>
  </rowFields>
  <rowItems count="9">
    <i>
      <x/>
    </i>
    <i>
      <x v="1"/>
    </i>
    <i>
      <x v="2"/>
    </i>
    <i>
      <x v="3"/>
    </i>
    <i>
      <x v="4"/>
    </i>
    <i>
      <x v="5"/>
    </i>
    <i>
      <x v="6"/>
    </i>
    <i>
      <x v="7"/>
    </i>
    <i t="grand">
      <x/>
    </i>
  </rowItems>
  <colFields count="1">
    <field x="-2"/>
  </colFields>
  <colItems count="4">
    <i>
      <x/>
    </i>
    <i i="1">
      <x v="1"/>
    </i>
    <i i="2">
      <x v="2"/>
    </i>
    <i i="3">
      <x v="3"/>
    </i>
  </colItems>
  <pageFields count="3">
    <pageField fld="1" hier="16" name="[products].[Product_Category].&amp;[Art &amp; Crafts]" cap="Art &amp; Crafts"/>
    <pageField fld="0" hier="4" name="[dDate].[Quarter].&amp;[1]" cap="1"/>
    <pageField fld="5" hier="3" name="[dDate].[Year].&amp;[2018]" cap="2018"/>
  </pageFields>
  <dataFields count="4">
    <dataField fld="3" subtotal="count" baseField="0" baseItem="0"/>
    <dataField fld="4" subtotal="count" baseField="0" baseItem="0"/>
    <dataField fld="6" subtotal="count" baseField="0" baseItem="0"/>
    <dataField fld="7" subtotal="count" baseField="0" baseItem="0"/>
  </dataFields>
  <pivotHierarchies count="86">
    <pivotHierarchy dragToData="1"/>
    <pivotHierarchy dragToData="1"/>
    <pivotHierarchy dragToData="1"/>
    <pivotHierarchy multipleItemSelectionAllowed="1" dragToData="1">
      <members count="1" level="1">
        <member name="[dDate].[Year].&amp;[2018]"/>
      </members>
    </pivotHierarchy>
    <pivotHierarchy multipleItemSelectionAllowed="1" dragToData="1">
      <members count="3" level="1">
        <member name="[dDate].[Quarter].&amp;[1]"/>
        <member name="[dDate].[Quarter].&amp;[2]"/>
        <member name="[dDate].[Quarter].&amp;[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Product_Category].&amp;[Art &amp; Craft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e]"/>
        <x15:activeTabTopLevelEntity name="[products]"/>
      </x15:pivotTableUISettings>
    </ext>
    <ext xmlns:xpdl="http://schemas.microsoft.com/office/spreadsheetml/2016/pivotdefaultlayout" uri="{747A6164-185A-40DC-8AA5-F01512510D54}">
      <xpdl:pivotTableDefinition16 SubtotalsOnTopDefault="0"/>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505F2C73-34ED-4C88-BED4-6A653F3881CF}" name="PivotTable7" cacheId="26" applyNumberFormats="0" applyBorderFormats="0" applyFontFormats="0" applyPatternFormats="0" applyAlignmentFormats="0" applyWidthHeightFormats="1" dataCaption="Values" tag="c7d2d3b5-83b9-4800-8a7a-998d64d117c2" updatedVersion="8" minRefreshableVersion="3" subtotalHiddenItems="1" itemPrintTitles="1" createdVersion="8" indent="0" compact="0" compactData="0" multipleFieldFilters="0" chartFormat="12">
  <location ref="P8:S14" firstHeaderRow="0" firstDataRow="1" firstDataCol="1"/>
  <pivotFields count="8">
    <pivotField axis="axisRow" compact="0" allDrilled="1" outline="0" subtotalTop="0" showAll="0" sortType="descending" defaultAttributeDrillState="1">
      <items count="6">
        <item x="0"/>
        <item x="1"/>
        <item x="2"/>
        <item x="3"/>
        <item x="4"/>
        <item t="default"/>
      </items>
      <autoSortScope>
        <pivotArea dataOnly="0" outline="0" fieldPosition="0">
          <references count="1">
            <reference field="4294967294" count="1" selected="0">
              <x v="1"/>
            </reference>
          </references>
        </pivotArea>
      </autoSortScope>
    </pivotField>
    <pivotField dataField="1" compact="0" outline="0" subtotalTop="0" showAll="0"/>
    <pivotField dataField="1" compact="0" outline="0" subtotalTop="0" showAll="0"/>
    <pivotField dataField="1" compact="0" outline="0" subtotalTop="0" showAll="0"/>
    <pivotField compact="0" allDrilled="1" outline="0" subtotalTop="0" showAll="0" dataSourceSort="1" defaultAttributeDrillState="1"/>
    <pivotField compact="0" allDrilled="1" outline="0" subtotalTop="0" showAll="0" dataSourceSort="1" defaultAttributeDrillState="1"/>
    <pivotField compact="0" allDrilled="1" outline="0" subtotalTop="0" showAll="0" dataSourceSort="1" defaultAttributeDrillState="1"/>
    <pivotField compact="0" allDrilled="1" outline="0" subtotalTop="0" showAll="0" dataSourceSort="1" defaultAttributeDrillState="1"/>
  </pivotFields>
  <rowFields count="1">
    <field x="0"/>
  </rowFields>
  <rowItems count="6">
    <i>
      <x v="4"/>
    </i>
    <i>
      <x v="1"/>
    </i>
    <i>
      <x/>
    </i>
    <i>
      <x v="2"/>
    </i>
    <i>
      <x v="3"/>
    </i>
    <i t="grand">
      <x/>
    </i>
  </rowItems>
  <colFields count="1">
    <field x="-2"/>
  </colFields>
  <colItems count="3">
    <i>
      <x/>
    </i>
    <i i="1">
      <x v="1"/>
    </i>
    <i i="2">
      <x v="2"/>
    </i>
  </colItems>
  <dataFields count="3">
    <dataField fld="1" subtotal="count" baseField="0" baseItem="0"/>
    <dataField fld="3" subtotal="count" baseField="0" baseItem="0"/>
    <dataField fld="2" subtotal="count" baseField="0" baseItem="0"/>
  </dataFields>
  <conditionalFormats count="3">
    <conditionalFormat priority="8">
      <pivotAreas count="1">
        <pivotArea type="data" outline="0" collapsedLevelsAreSubtotals="1" fieldPosition="0">
          <references count="2">
            <reference field="4294967294" count="1" selected="0">
              <x v="2"/>
            </reference>
            <reference field="0" count="5" selected="0">
              <x v="0"/>
              <x v="1"/>
              <x v="2"/>
              <x v="3"/>
              <x v="4"/>
            </reference>
          </references>
        </pivotArea>
      </pivotAreas>
    </conditionalFormat>
    <conditionalFormat priority="9">
      <pivotAreas count="1">
        <pivotArea type="data" outline="0" collapsedLevelsAreSubtotals="1" fieldPosition="0">
          <references count="2">
            <reference field="4294967294" count="1" selected="0">
              <x v="1"/>
            </reference>
            <reference field="0" count="5" selected="0">
              <x v="0"/>
              <x v="1"/>
              <x v="2"/>
              <x v="3"/>
              <x v="4"/>
            </reference>
          </references>
        </pivotArea>
      </pivotAreas>
    </conditionalFormat>
    <conditionalFormat priority="10">
      <pivotAreas count="1">
        <pivotArea type="data" outline="0" collapsedLevelsAreSubtotals="1" fieldPosition="0">
          <references count="2">
            <reference field="4294967294" count="1" selected="0">
              <x v="0"/>
            </reference>
            <reference field="0" count="5" selected="0">
              <x v="0"/>
              <x v="1"/>
              <x v="2"/>
              <x v="3"/>
              <x v="4"/>
            </reference>
          </references>
        </pivotArea>
      </pivotAreas>
    </conditionalFormat>
  </conditionalFormats>
  <pivotHierarchies count="8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dDate]"/>
        <x15:activeTabTopLevelEntity name="[stores]"/>
      </x15:pivotTableUISettings>
    </ext>
    <ext xmlns:xpdl="http://schemas.microsoft.com/office/spreadsheetml/2016/pivotdefaultlayout" uri="{747A6164-185A-40DC-8AA5-F01512510D54}">
      <xpdl:pivotTableDefinition16 SubtotalsOnTopDefault="0"/>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B8C53536-730E-473C-842D-BBFA3C89FBFD}" name="PivotTable2" cacheId="25" applyNumberFormats="0" applyBorderFormats="0" applyFontFormats="0" applyPatternFormats="0" applyAlignmentFormats="0" applyWidthHeightFormats="1" dataCaption="Values" tag="f52ed25f-12c9-46ef-a3c6-a77a4f8e1559" updatedVersion="8" minRefreshableVersion="3" subtotalHiddenItems="1" itemPrintTitles="1" createdVersion="8" indent="0" compact="0" compactData="0" multipleFieldFilters="0" chartFormat="2">
  <location ref="P17:U58" firstHeaderRow="0" firstDataRow="1" firstDataCol="2"/>
  <pivotFields count="10">
    <pivotField axis="axisRow" compact="0" allDrilled="1" outline="0" subtotalTop="0" showAll="0" defaultAttributeDrillState="1">
      <items count="36">
        <item x="8"/>
        <item x="10"/>
        <item x="26"/>
        <item x="27"/>
        <item x="11"/>
        <item x="12"/>
        <item x="19"/>
        <item x="13"/>
        <item x="28"/>
        <item x="29"/>
        <item x="14"/>
        <item x="30"/>
        <item x="2"/>
        <item x="31"/>
        <item x="21"/>
        <item x="22"/>
        <item x="16"/>
        <item x="23"/>
        <item x="4"/>
        <item x="6"/>
        <item x="17"/>
        <item x="24"/>
        <item x="25"/>
        <item x="34"/>
        <item x="18"/>
        <item x="0"/>
        <item x="1"/>
        <item x="9"/>
        <item x="15"/>
        <item x="3"/>
        <item x="32"/>
        <item x="5"/>
        <item x="33"/>
        <item x="7"/>
        <item x="20"/>
        <item t="default"/>
      </items>
    </pivotField>
    <pivotField dataField="1" compact="0" outline="0" subtotalTop="0" showAll="0"/>
    <pivotField dataField="1" compact="0" outline="0" subtotalTop="0" showAll="0"/>
    <pivotField dataField="1" compact="0" outline="0" subtotalTop="0" showAll="0"/>
    <pivotField dataField="1" compact="0" outline="0" subtotalTop="0" showAll="0"/>
    <pivotField axis="axisRow" compact="0" allDrilled="1" outline="0" subtotalTop="0" showAll="0" defaultAttributeDrillState="1">
      <items count="6">
        <item x="1"/>
        <item x="0"/>
        <item x="2"/>
        <item x="3"/>
        <item x="4"/>
        <item t="default"/>
      </items>
    </pivotField>
    <pivotField compact="0" allDrilled="1" outline="0" subtotalTop="0" showAll="0" dataSourceSort="1" defaultAttributeDrillState="1"/>
    <pivotField compact="0" allDrilled="1" outline="0" subtotalTop="0" showAll="0" dataSourceSort="1" defaultAttributeDrillState="1"/>
    <pivotField compact="0" allDrilled="1" outline="0" subtotalTop="0" showAll="0" dataSourceSort="1" defaultAttributeDrillState="1"/>
    <pivotField compact="0" allDrilled="1" outline="0" subtotalTop="0" showAll="0" dataSourceSort="1" defaultAttributeDrillState="1"/>
  </pivotFields>
  <rowFields count="2">
    <field x="5"/>
    <field x="0"/>
  </rowFields>
  <rowItems count="41">
    <i>
      <x/>
      <x/>
    </i>
    <i r="1">
      <x v="1"/>
    </i>
    <i r="1">
      <x v="27"/>
    </i>
    <i t="default">
      <x/>
    </i>
    <i>
      <x v="1"/>
      <x v="12"/>
    </i>
    <i r="1">
      <x v="18"/>
    </i>
    <i r="1">
      <x v="19"/>
    </i>
    <i r="1">
      <x v="25"/>
    </i>
    <i r="1">
      <x v="26"/>
    </i>
    <i r="1">
      <x v="29"/>
    </i>
    <i r="1">
      <x v="31"/>
    </i>
    <i r="1">
      <x v="33"/>
    </i>
    <i t="default">
      <x v="1"/>
    </i>
    <i>
      <x v="2"/>
      <x v="4"/>
    </i>
    <i r="1">
      <x v="5"/>
    </i>
    <i r="1">
      <x v="7"/>
    </i>
    <i r="1">
      <x v="10"/>
    </i>
    <i r="1">
      <x v="16"/>
    </i>
    <i r="1">
      <x v="20"/>
    </i>
    <i r="1">
      <x v="24"/>
    </i>
    <i r="1">
      <x v="28"/>
    </i>
    <i t="default">
      <x v="2"/>
    </i>
    <i>
      <x v="3"/>
      <x v="6"/>
    </i>
    <i r="1">
      <x v="14"/>
    </i>
    <i r="1">
      <x v="15"/>
    </i>
    <i r="1">
      <x v="17"/>
    </i>
    <i r="1">
      <x v="21"/>
    </i>
    <i r="1">
      <x v="22"/>
    </i>
    <i r="1">
      <x v="34"/>
    </i>
    <i t="default">
      <x v="3"/>
    </i>
    <i>
      <x v="4"/>
      <x v="2"/>
    </i>
    <i r="1">
      <x v="3"/>
    </i>
    <i r="1">
      <x v="8"/>
    </i>
    <i r="1">
      <x v="9"/>
    </i>
    <i r="1">
      <x v="11"/>
    </i>
    <i r="1">
      <x v="13"/>
    </i>
    <i r="1">
      <x v="23"/>
    </i>
    <i r="1">
      <x v="30"/>
    </i>
    <i r="1">
      <x v="32"/>
    </i>
    <i t="default">
      <x v="4"/>
    </i>
    <i t="grand">
      <x/>
    </i>
  </rowItems>
  <colFields count="1">
    <field x="-2"/>
  </colFields>
  <colItems count="4">
    <i>
      <x/>
    </i>
    <i i="1">
      <x v="1"/>
    </i>
    <i i="2">
      <x v="2"/>
    </i>
    <i i="3">
      <x v="3"/>
    </i>
  </colItems>
  <dataFields count="4">
    <dataField fld="1" subtotal="count" baseField="0" baseItem="0"/>
    <dataField fld="2" subtotal="count" baseField="0" baseItem="0"/>
    <dataField fld="3" subtotal="count" baseField="0" baseItem="0"/>
    <dataField fld="4" subtotal="count" baseField="0" baseItem="0"/>
  </dataFields>
  <conditionalFormats count="4">
    <conditionalFormat priority="11">
      <pivotAreas count="1">
        <pivotArea type="data" outline="0" collapsedLevelsAreSubtotals="1" fieldPosition="0">
          <references count="2">
            <reference field="4294967294" count="1" selected="0">
              <x v="0"/>
            </reference>
            <reference field="0" count="33" selected="0">
              <x v="0"/>
              <x v="1"/>
              <x v="2"/>
              <x v="3"/>
              <x v="4"/>
              <x v="5"/>
              <x v="6"/>
              <x v="7"/>
              <x v="8"/>
              <x v="9"/>
              <x v="10"/>
              <x v="11"/>
              <x v="12"/>
              <x v="13"/>
              <x v="14"/>
              <x v="15"/>
              <x v="16"/>
              <x v="17"/>
              <x v="18"/>
              <x v="19"/>
              <x v="20"/>
              <x v="21"/>
              <x v="22"/>
              <x v="23"/>
              <x v="24"/>
              <x v="25"/>
              <x v="26"/>
              <x v="27"/>
              <x v="28"/>
              <x v="29"/>
              <x v="30"/>
              <x v="31"/>
              <x v="32"/>
            </reference>
          </references>
        </pivotArea>
      </pivotAreas>
    </conditionalFormat>
    <conditionalFormat scope="field" type="all" priority="12">
      <pivotAreas count="1">
        <pivotArea outline="0" collapsedLevelsAreSubtotals="1" fieldPosition="0">
          <references count="2">
            <reference field="4294967294" count="1" selected="0">
              <x v="3"/>
            </reference>
            <reference field="0" count="0" selected="0"/>
          </references>
        </pivotArea>
      </pivotAreas>
    </conditionalFormat>
    <conditionalFormat scope="field" type="all" priority="13">
      <pivotAreas count="1">
        <pivotArea outline="0" collapsedLevelsAreSubtotals="1" fieldPosition="0">
          <references count="2">
            <reference field="4294967294" count="1" selected="0">
              <x v="2"/>
            </reference>
            <reference field="0" count="0" selected="0"/>
          </references>
        </pivotArea>
      </pivotAreas>
    </conditionalFormat>
    <conditionalFormat scope="field" type="all" priority="14">
      <pivotAreas count="1">
        <pivotArea outline="0" collapsedLevelsAreSubtotals="1" fieldPosition="0">
          <references count="2">
            <reference field="4294967294" count="1" selected="0">
              <x v="1"/>
            </reference>
            <reference field="0" count="0" selected="0"/>
          </references>
        </pivotArea>
      </pivotAreas>
    </conditionalFormat>
  </conditionalFormats>
  <pivotHierarchies count="86">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6"/>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dDate]"/>
        <x15:activeTabTopLevelEntity name="[stores]"/>
      </x15:pivotTableUISettings>
    </ext>
    <ext xmlns:xpdl="http://schemas.microsoft.com/office/spreadsheetml/2016/pivotdefaultlayout" uri="{747A6164-185A-40DC-8AA5-F01512510D54}">
      <xpdl:pivotTableDefinition16 SubtotalsOnTopDefault="0"/>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4FC3D086-DF4E-4E8D-B2A3-E34BFE735BD4}" name="PivotTable31" cacheId="3" applyNumberFormats="0" applyBorderFormats="0" applyFontFormats="0" applyPatternFormats="0" applyAlignmentFormats="0" applyWidthHeightFormats="1" dataCaption="Values" tag="955e2439-5548-4d48-9713-a63c698ee1ca" updatedVersion="8" minRefreshableVersion="3" itemPrintTitles="1" createdVersion="8" indent="0" compact="0" compactData="0" multipleFieldFilters="0">
  <location ref="F2:H38" firstHeaderRow="0" firstDataRow="1" firstDataCol="1"/>
  <pivotFields count="3">
    <pivotField dataField="1" compact="0" outline="0" subtotalTop="0" showAll="0"/>
    <pivotField dataField="1" compact="0" outline="0" subtotalTop="0" showAll="0"/>
    <pivotField axis="axisRow" compact="0" allDrilled="1" outline="0" subtotalTop="0" showAll="0" dataSourceSort="1" defaultAttributeDrillState="1">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s>
  <rowFields count="1">
    <field x="2"/>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1">
    <field x="-2"/>
  </colFields>
  <colItems count="2">
    <i>
      <x/>
    </i>
    <i i="1">
      <x v="1"/>
    </i>
  </colItems>
  <dataFields count="2">
    <dataField fld="0" subtotal="count" baseField="0" baseItem="0"/>
    <dataField fld="1" subtotal="count" baseField="0" baseItem="0"/>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ventory]"/>
      </x15:pivotTableUISettings>
    </ext>
    <ext xmlns:xpdl="http://schemas.microsoft.com/office/spreadsheetml/2016/pivotdefaultlayout" uri="{747A6164-185A-40DC-8AA5-F01512510D54}">
      <xpdl:pivotTableDefinition16 SubtotalsOnTopDefault="0"/>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B6DE6644-DFB5-40A0-B1B7-A9B6E2BBE042}" name="PivotTable30" cacheId="2" applyNumberFormats="0" applyBorderFormats="0" applyFontFormats="0" applyPatternFormats="0" applyAlignmentFormats="0" applyWidthHeightFormats="1" dataCaption="Values" tag="a1fb486d-570f-4dee-aa1b-d23c6522c5c3" updatedVersion="8" minRefreshableVersion="3" itemPrintTitles="1" createdVersion="8" indent="0" compact="0" compactData="0" multipleFieldFilters="0">
  <location ref="B2:D53" firstHeaderRow="0" firstDataRow="1" firstDataCol="1"/>
  <pivotFields count="3">
    <pivotField axis="axisRow" compact="0" allDrilled="1" outline="0" subtotalTop="0" showAll="0" dataSourceSort="1" defaultAttributeDrillState="1">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dataField="1" compact="0" outline="0" subtotalTop="0" showAll="0"/>
    <pivotField dataField="1" compact="0" outline="0" subtotalTop="0" showAll="0"/>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2">
    <i>
      <x/>
    </i>
    <i i="1">
      <x v="1"/>
    </i>
  </colItems>
  <dataFields count="2">
    <dataField fld="1" subtotal="count" baseField="0" baseItem="0"/>
    <dataField fld="2" subtotal="count" baseField="0" baseItem="0"/>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ventory]"/>
      </x15:pivotTableUISettings>
    </ext>
    <ext xmlns:xpdl="http://schemas.microsoft.com/office/spreadsheetml/2016/pivotdefaultlayout" uri="{747A6164-185A-40DC-8AA5-F01512510D54}">
      <xpdl:pivotTableDefinition16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53CF4283-7940-4CEC-9C98-A361DBAE7FA1}" autoFormatId="16" applyNumberFormats="0" applyBorderFormats="0" applyFontFormats="0" applyPatternFormats="0" applyAlignmentFormats="0" applyWidthHeightFormats="0">
  <queryTableRefresh nextId="7">
    <queryTableFields count="5">
      <queryTableField id="1" name="Product_ID" tableColumnId="1"/>
      <queryTableField id="2" name="Product_Name" tableColumnId="2"/>
      <queryTableField id="3" name="Product_Category" tableColumnId="3"/>
      <queryTableField id="4" name="Product_Cost" tableColumnId="4"/>
      <queryTableField id="5" name="Product_Price"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877EEEA3-908A-4A08-B911-D66543719CEC}" sourceName="[products].[Product_Category]">
  <pivotTables>
    <pivotTable tabId="4" name="PivotTable2"/>
    <pivotTable tabId="1" name="PivotTable10"/>
    <pivotTable tabId="1" name="PivotTable39"/>
  </pivotTables>
  <data>
    <olap pivotCacheId="1849768340">
      <levels count="2">
        <level uniqueName="[products].[Product_Category].[(All)]" sourceCaption="(All)" count="0"/>
        <level uniqueName="[products].[Product_Category].[Product_Category]" sourceCaption="Product_Category" count="5">
          <ranges>
            <range startItem="0">
              <i n="[products].[Product_Category].&amp;[Art &amp; Crafts]" c="Art &amp; Crafts"/>
              <i n="[products].[Product_Category].&amp;[Electronics]" c="Electronics"/>
              <i n="[products].[Product_Category].&amp;[Games]" c="Games"/>
              <i n="[products].[Product_Category].&amp;[Sports &amp; Outdoors]" c="Sports &amp; Outdoors"/>
              <i n="[products].[Product_Category].&amp;[Toys]" c="Toys"/>
            </range>
          </ranges>
        </level>
      </levels>
      <selections count="1">
        <selection n="[products].[Product_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1A2A37C1-2334-42FF-916B-5B5A6CE7DDD7}" sourceName="[dDate].[Year]">
  <pivotTables>
    <pivotTable tabId="1" name="PivotTable9"/>
    <pivotTable tabId="1" name="PivotTable8"/>
    <pivotTable tabId="1" name="PivotTable3"/>
    <pivotTable tabId="1" name="PivotTable6"/>
    <pivotTable tabId="4" name="PivotTable2"/>
    <pivotTable tabId="4" name="PivotTable7"/>
    <pivotTable tabId="1" name="PivotTable10"/>
    <pivotTable tabId="1" name="PivotTable11"/>
    <pivotTable tabId="1" name="PivotTable7"/>
    <pivotTable tabId="1" name="PivotTable24"/>
    <pivotTable tabId="1" name="PivotTable39"/>
  </pivotTables>
  <data>
    <olap pivotCacheId="1849768340">
      <levels count="2">
        <level uniqueName="[dDate].[Year].[(All)]" sourceCaption="(All)" count="0"/>
        <level uniqueName="[dDate].[Year].[Year]" sourceCaption="Year" count="2">
          <ranges>
            <range startItem="0">
              <i n="[dDate].[Year].&amp;[2017]" c="2017"/>
              <i n="[dDate].[Year].&amp;[2018]" c="2018"/>
            </range>
          </ranges>
        </level>
      </levels>
      <selections count="1">
        <selection n="[dDate].[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City" xr10:uid="{D6BD5829-38DE-4BF7-9A24-A225986DFAA1}" sourceName="[stores].[Store_City]">
  <pivotTables>
    <pivotTable tabId="4" name="PivotTable7"/>
    <pivotTable tabId="4" name="PivotTable2"/>
    <pivotTable tabId="1" name="PivotTable10"/>
    <pivotTable tabId="1" name="PivotTable6"/>
    <pivotTable tabId="1" name="PivotTable39"/>
  </pivotTables>
  <data>
    <olap pivotCacheId="1849768340">
      <levels count="2">
        <level uniqueName="[stores].[Store_City].[(All)]" sourceCaption="(All)" count="0"/>
        <level uniqueName="[stores].[Store_City].[Store_City]" sourceCaption="Store_City" count="29">
          <ranges>
            <range startItem="0">
              <i n="[stores].[Store_City].&amp;[Aguascalientes]" c="Aguascalientes"/>
              <i n="[stores].[Store_City].&amp;[Campeche]" c="Campeche"/>
              <i n="[stores].[Store_City].&amp;[Chetumal]" c="Chetumal"/>
              <i n="[stores].[Store_City].&amp;[Chihuahua]" c="Chihuahua"/>
              <i n="[stores].[Store_City].&amp;[Chilpancingo]" c="Chilpancingo"/>
              <i n="[stores].[Store_City].&amp;[Ciudad Victoria]" c="Ciudad Victoria"/>
              <i n="[stores].[Store_City].&amp;[Cuernavaca]" c="Cuernavaca"/>
              <i n="[stores].[Store_City].&amp;[Cuidad de Mexico]" c="Cuidad de Mexico"/>
              <i n="[stores].[Store_City].&amp;[Culiacan]" c="Culiacan"/>
              <i n="[stores].[Store_City].&amp;[Durango]" c="Durango"/>
              <i n="[stores].[Store_City].&amp;[Guadalajara]" c="Guadalajara"/>
              <i n="[stores].[Store_City].&amp;[Guanajuato]" c="Guanajuato"/>
              <i n="[stores].[Store_City].&amp;[Hermosillo]" c="Hermosillo"/>
              <i n="[stores].[Store_City].&amp;[La Paz]" c="La Paz"/>
              <i n="[stores].[Store_City].&amp;[Merida]" c="Merida"/>
              <i n="[stores].[Store_City].&amp;[Mexicali]" c="Mexicali"/>
              <i n="[stores].[Store_City].&amp;[Monterrey]" c="Monterrey"/>
              <i n="[stores].[Store_City].&amp;[Morelia]" c="Morelia"/>
              <i n="[stores].[Store_City].&amp;[Oaxaca]" c="Oaxaca"/>
              <i n="[stores].[Store_City].&amp;[Pachuca]" c="Pachuca"/>
              <i n="[stores].[Store_City].&amp;[Puebla]" c="Puebla"/>
              <i n="[stores].[Store_City].&amp;[Saltillo]" c="Saltillo"/>
              <i n="[stores].[Store_City].&amp;[San Luis Potosi]" c="San Luis Potosi"/>
              <i n="[stores].[Store_City].&amp;[Santiago]" c="Santiago"/>
              <i n="[stores].[Store_City].&amp;[Toluca]" c="Toluca"/>
              <i n="[stores].[Store_City].&amp;[Tuxtla Gutierrez]" c="Tuxtla Gutierrez"/>
              <i n="[stores].[Store_City].&amp;[Villahermosa]" c="Villahermosa"/>
              <i n="[stores].[Store_City].&amp;[Xalapa]" c="Xalapa"/>
              <i n="[stores].[Store_City].&amp;[Zacatecas]" c="Zacatecas"/>
            </range>
          </ranges>
        </level>
      </levels>
      <selections count="1">
        <selection n="[stores].[Store_Cit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Location" xr10:uid="{0742554E-1C52-41DF-B4A3-D694A178827A}" sourceName="[stores].[Store_Location]">
  <pivotTables>
    <pivotTable tabId="4" name="PivotTable7"/>
    <pivotTable tabId="4" name="PivotTable2"/>
    <pivotTable tabId="1" name="PivotTable10"/>
    <pivotTable tabId="1" name="PivotTable6"/>
    <pivotTable tabId="1" name="PivotTable39"/>
  </pivotTables>
  <data>
    <olap pivotCacheId="1849768340">
      <levels count="2">
        <level uniqueName="[stores].[Store_Location].[(All)]" sourceCaption="(All)" count="0"/>
        <level uniqueName="[stores].[Store_Location].[Store_Location]" sourceCaption="Store_Location" count="4">
          <ranges>
            <range startItem="0">
              <i n="[stores].[Store_Location].&amp;[Airport]" c="Airport"/>
              <i n="[stores].[Store_Location].&amp;[Commercial]" c="Commercial"/>
              <i n="[stores].[Store_Location].&amp;[Downtown]" c="Downtown"/>
              <i n="[stores].[Store_Location].&amp;[Residential]" c="Residential"/>
            </range>
          </ranges>
        </level>
      </levels>
      <selections count="1">
        <selection n="[stores].[Store_Location].[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F0BDB46A-C490-4437-9AC5-D32820A4C111}" sourceName="[stores].[Store_Name]">
  <pivotTables>
    <pivotTable tabId="4" name="PivotTable7"/>
    <pivotTable tabId="4" name="PivotTable2"/>
    <pivotTable tabId="1" name="PivotTable10"/>
    <pivotTable tabId="1" name="PivotTable6"/>
    <pivotTable tabId="1" name="PivotTable39"/>
  </pivotTables>
  <data>
    <olap pivotCacheId="1849768340">
      <levels count="2">
        <level uniqueName="[stores].[Store_Name].[(All)]" sourceCaption="(All)" count="0"/>
        <level uniqueName="[stores].[Store_Name].[Store_Name]" sourceCaption="Store_Name" count="50">
          <ranges>
            <range startItem="0">
              <i n="[stores].[Store_Name].&amp;[Maven Toys Aguascalientes 1]" c="Maven Toys Aguascalientes 1"/>
              <i n="[stores].[Store_Name].&amp;[Maven Toys Campeche 1]" c="Maven Toys Campeche 1"/>
              <i n="[stores].[Store_Name].&amp;[Maven Toys Campeche 2]" c="Maven Toys Campeche 2"/>
              <i n="[stores].[Store_Name].&amp;[Maven Toys Chetumal 1]" c="Maven Toys Chetumal 1"/>
              <i n="[stores].[Store_Name].&amp;[Maven Toys Chihuahua 1]" c="Maven Toys Chihuahua 1"/>
              <i n="[stores].[Store_Name].&amp;[Maven Toys Chihuahua 2]" c="Maven Toys Chihuahua 2"/>
              <i n="[stores].[Store_Name].&amp;[Maven Toys Chilpancingo 1]" c="Maven Toys Chilpancingo 1"/>
              <i n="[stores].[Store_Name].&amp;[Maven Toys Ciudad de Mexico 1]" c="Maven Toys Ciudad de Mexico 1"/>
              <i n="[stores].[Store_Name].&amp;[Maven Toys Ciudad de Mexico 2]" c="Maven Toys Ciudad de Mexico 2"/>
              <i n="[stores].[Store_Name].&amp;[Maven Toys Ciudad de Mexico 3]" c="Maven Toys Ciudad de Mexico 3"/>
              <i n="[stores].[Store_Name].&amp;[Maven Toys Ciudad de Mexico 4]" c="Maven Toys Ciudad de Mexico 4"/>
              <i n="[stores].[Store_Name].&amp;[Maven Toys Ciudad Victoria 1]" c="Maven Toys Ciudad Victoria 1"/>
              <i n="[stores].[Store_Name].&amp;[Maven Toys Cuernavaca 1]" c="Maven Toys Cuernavaca 1"/>
              <i n="[stores].[Store_Name].&amp;[Maven Toys Culiacan 1]" c="Maven Toys Culiacan 1"/>
              <i n="[stores].[Store_Name].&amp;[Maven Toys Durango 1]" c="Maven Toys Durango 1"/>
              <i n="[stores].[Store_Name].&amp;[Maven Toys Guadalajara 1]" c="Maven Toys Guadalajara 1"/>
              <i n="[stores].[Store_Name].&amp;[Maven Toys Guadalajara 2]" c="Maven Toys Guadalajara 2"/>
              <i n="[stores].[Store_Name].&amp;[Maven Toys Guadalajara 3]" c="Maven Toys Guadalajara 3"/>
              <i n="[stores].[Store_Name].&amp;[Maven Toys Guadalajara 4]" c="Maven Toys Guadalajara 4"/>
              <i n="[stores].[Store_Name].&amp;[Maven Toys Guanajuato 1]" c="Maven Toys Guanajuato 1"/>
              <i n="[stores].[Store_Name].&amp;[Maven Toys Guanajuato 2]" c="Maven Toys Guanajuato 2"/>
              <i n="[stores].[Store_Name].&amp;[Maven Toys Guanajuato 3]" c="Maven Toys Guanajuato 3"/>
              <i n="[stores].[Store_Name].&amp;[Maven Toys Hermosillo 1]" c="Maven Toys Hermosillo 1"/>
              <i n="[stores].[Store_Name].&amp;[Maven Toys Hermosillo 2]" c="Maven Toys Hermosillo 2"/>
              <i n="[stores].[Store_Name].&amp;[Maven Toys Hermosillo 3]" c="Maven Toys Hermosillo 3"/>
              <i n="[stores].[Store_Name].&amp;[Maven Toys La Paz 1]" c="Maven Toys La Paz 1"/>
              <i n="[stores].[Store_Name].&amp;[Maven Toys Merida 1]" c="Maven Toys Merida 1"/>
              <i n="[stores].[Store_Name].&amp;[Maven Toys Mexicali 1]" c="Maven Toys Mexicali 1"/>
              <i n="[stores].[Store_Name].&amp;[Maven Toys Mexicali 2]" c="Maven Toys Mexicali 2"/>
              <i n="[stores].[Store_Name].&amp;[Maven Toys Monterrey 1]" c="Maven Toys Monterrey 1"/>
              <i n="[stores].[Store_Name].&amp;[Maven Toys Monterrey 2]" c="Maven Toys Monterrey 2"/>
              <i n="[stores].[Store_Name].&amp;[Maven Toys Monterrey 3]" c="Maven Toys Monterrey 3"/>
              <i n="[stores].[Store_Name].&amp;[Maven Toys Monterrey 4]" c="Maven Toys Monterrey 4"/>
              <i n="[stores].[Store_Name].&amp;[Maven Toys Morelia 1]" c="Maven Toys Morelia 1"/>
              <i n="[stores].[Store_Name].&amp;[Maven Toys Oaxaca 1]" c="Maven Toys Oaxaca 1"/>
              <i n="[stores].[Store_Name].&amp;[Maven Toys Pachuca 1]" c="Maven Toys Pachuca 1"/>
              <i n="[stores].[Store_Name].&amp;[Maven Toys Puebla 1]" c="Maven Toys Puebla 1"/>
              <i n="[stores].[Store_Name].&amp;[Maven Toys Puebla 2]" c="Maven Toys Puebla 2"/>
              <i n="[stores].[Store_Name].&amp;[Maven Toys Puebla 3]" c="Maven Toys Puebla 3"/>
              <i n="[stores].[Store_Name].&amp;[Maven Toys Saltillo 1]" c="Maven Toys Saltillo 1"/>
              <i n="[stores].[Store_Name].&amp;[Maven Toys Saltillo 2]" c="Maven Toys Saltillo 2"/>
              <i n="[stores].[Store_Name].&amp;[Maven Toys San Luis Potosi 1]" c="Maven Toys San Luis Potosi 1"/>
              <i n="[stores].[Store_Name].&amp;[Maven Toys Santiago 1]" c="Maven Toys Santiago 1"/>
              <i n="[stores].[Store_Name].&amp;[Maven Toys Toluca 1]" c="Maven Toys Toluca 1"/>
              <i n="[stores].[Store_Name].&amp;[Maven Toys Toluca 2]" c="Maven Toys Toluca 2"/>
              <i n="[stores].[Store_Name].&amp;[Maven Toys Tuxtla Gutierrez 1]" c="Maven Toys Tuxtla Gutierrez 1"/>
              <i n="[stores].[Store_Name].&amp;[Maven Toys Villahermosa 1]" c="Maven Toys Villahermosa 1"/>
              <i n="[stores].[Store_Name].&amp;[Maven Toys Xalapa 1]" c="Maven Toys Xalapa 1"/>
              <i n="[stores].[Store_Name].&amp;[Maven Toys Xalapa 2]" c="Maven Toys Xalapa 2"/>
              <i n="[stores].[Store_Name].&amp;[Maven Toys Zacatecas 1]" c="Maven Toys Zacatecas 1"/>
            </range>
          </ranges>
        </level>
      </levels>
      <selections count="1">
        <selection n="[stores].[Store_Nam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D6740417-7C07-4C08-B8F3-39B59C8157C2}" sourceName="[products].[Product_Name]">
  <pivotTables>
    <pivotTable tabId="1" name="PivotTable10"/>
    <pivotTable tabId="1" name="PivotTable39"/>
  </pivotTables>
  <data>
    <olap pivotCacheId="1849768340">
      <levels count="2">
        <level uniqueName="[products].[Product_Name].[(All)]" sourceCaption="(All)" count="0"/>
        <level uniqueName="[products].[Product_Name].[Product_Name]" sourceCaption="Product_Name" count="35">
          <ranges>
            <range startItem="0">
              <i n="[products].[Product_Name].&amp;[Action Figure]" c="Action Figure"/>
              <i n="[products].[Product_Name].&amp;[Animal Figures]" c="Animal Figures"/>
              <i n="[products].[Product_Name].&amp;[Barrel O' Slime]" c="Barrel O' Slime"/>
              <i n="[products].[Product_Name].&amp;[Chutes &amp; Ladders]" c="Chutes &amp; Ladders"/>
              <i n="[products].[Product_Name].&amp;[Classic Dominoes]" c="Classic Dominoes"/>
              <i n="[products].[Product_Name].&amp;[Colorbuds]" c="Colorbuds"/>
              <i n="[products].[Product_Name].&amp;[Dart Gun]" c="Dart Gun"/>
              <i n="[products].[Product_Name].&amp;[Deck Of Cards]" c="Deck Of Cards"/>
              <i n="[products].[Product_Name].&amp;[Dino Egg]" c="Dino Egg"/>
              <i n="[products].[Product_Name].&amp;[Dinosaur Figures]" c="Dinosaur Figures"/>
              <i n="[products].[Product_Name].&amp;[Etch A Sketch]" c="Etch A Sketch"/>
              <i n="[products].[Product_Name].&amp;[Foam Disk Launcher]" c="Foam Disk Launcher"/>
              <i n="[products].[Product_Name].&amp;[Gamer Headphones]" c="Gamer Headphones"/>
              <i n="[products].[Product_Name].&amp;[Glass Marbles]" c="Glass Marbles"/>
              <i n="[products].[Product_Name].&amp;[Hot Wheels 5-Pack]" c="Hot Wheels 5-Pack"/>
              <i n="[products].[Product_Name].&amp;[Jenga]" c="Jenga"/>
              <i n="[products].[Product_Name].&amp;[Kids Makeup Kit]" c="Kids Makeup Kit"/>
              <i n="[products].[Product_Name].&amp;[Lego Bricks]" c="Lego Bricks"/>
              <i n="[products].[Product_Name].&amp;[Magic Sand]" c="Magic Sand"/>
              <i n="[products].[Product_Name].&amp;[Mini Basketball Hoop]" c="Mini Basketball Hoop"/>
              <i n="[products].[Product_Name].&amp;[Mini Ping Pong Set]" c="Mini Ping Pong Set"/>
              <i n="[products].[Product_Name].&amp;[Monopoly]" c="Monopoly"/>
              <i n="[products].[Product_Name].&amp;[Mr. Potatohead]" c="Mr. Potatohead"/>
              <i n="[products].[Product_Name].&amp;[Nerf Gun]" c="Nerf Gun"/>
              <i n="[products].[Product_Name].&amp;[PlayDoh Can]" c="PlayDoh Can"/>
              <i n="[products].[Product_Name].&amp;[PlayDoh Playset]" c="PlayDoh Playset"/>
              <i n="[products].[Product_Name].&amp;[PlayDoh Toolkit]" c="PlayDoh Toolkit"/>
              <i n="[products].[Product_Name].&amp;[Playfoam]" c="Playfoam"/>
              <i n="[products].[Product_Name].&amp;[Plush Pony]" c="Plush Pony"/>
              <i n="[products].[Product_Name].&amp;[Rubik's Cube]" c="Rubik's Cube"/>
              <i n="[products].[Product_Name].&amp;[Splash Balls]" c="Splash Balls"/>
              <i n="[products].[Product_Name].&amp;[Supersoaker Water Gun]" c="Supersoaker Water Gun"/>
              <i n="[products].[Product_Name].&amp;[Teddy Bear]" c="Teddy Bear"/>
              <i n="[products].[Product_Name].&amp;[Toy Robot]" c="Toy Robot"/>
              <i n="[products].[Product_Name].&amp;[Uno Card Game]" c="Uno Card Game"/>
            </range>
          </ranges>
        </level>
      </levels>
      <selections count="1">
        <selection n="[products].[Product_Name].[All]"/>
      </selections>
    </olap>
  </data>
  <extLst>
    <x:ext xmlns:x15="http://schemas.microsoft.com/office/spreadsheetml/2010/11/main" uri="{470722E0-AACD-4C17-9CDC-17EF765DBC7E}">
      <x15:slicerCacheHideItemsWithNoData count="1">
        <x15:slicerCacheOlapLevelName uniqueName="[products].[Product_Name].[Product_Name]" count="0"/>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793841BA-1599-48AD-BC0A-6DB99815656A}" sourceName="[dDate].[Month]">
  <pivotTables>
    <pivotTable tabId="1" name="PivotTable11"/>
  </pivotTables>
  <data>
    <olap pivotCacheId="1849768340">
      <levels count="2">
        <level uniqueName="[dDate].[Month].[(All)]" sourceCaption="(All)" count="0"/>
        <level uniqueName="[dDate].[Month].[Month]" sourceCaption="Month" count="12">
          <ranges>
            <range startItem="0">
              <i n="[dDate].[Month].&amp;[January]" c="January"/>
              <i n="[dDate].[Month].&amp;[February]" c="February"/>
              <i n="[dDate].[Month].&amp;[March]" c="March"/>
              <i n="[dDate].[Month].&amp;[April]" c="April"/>
              <i n="[dDate].[Month].&amp;[May]" c="May"/>
              <i n="[dDate].[Month].&amp;[June]" c="June"/>
              <i n="[dDate].[Month].&amp;[July]" c="July"/>
              <i n="[dDate].[Month].&amp;[August]" c="August"/>
              <i n="[dDate].[Month].&amp;[September]" c="September"/>
              <i n="[dDate].[Month].&amp;[October]" c="October" nd="1"/>
              <i n="[dDate].[Month].&amp;[November]" c="November" nd="1"/>
              <i n="[dDate].[Month].&amp;[December]" c="December" nd="1"/>
            </range>
          </ranges>
        </level>
      </levels>
      <selections count="1">
        <selection n="[dDate].[Month].[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115CAEEC-1B50-4F1E-81BE-7C8D1044EBA2}" sourceName="[products].[Product_Category]">
  <pivotTables>
    <pivotTable tabId="8" name="PivotTable23"/>
    <pivotTable tabId="8" name="PivotTable40"/>
  </pivotTables>
  <data>
    <olap pivotCacheId="674800597">
      <levels count="2">
        <level uniqueName="[products].[Product_Category].[(All)]" sourceCaption="(All)" count="0"/>
        <level uniqueName="[products].[Product_Category].[Product_Category]" sourceCaption="Product_Category" count="5">
          <ranges>
            <range startItem="0">
              <i n="[products].[Product_Category].&amp;[Art &amp; Crafts]" c="Art &amp; Crafts"/>
              <i n="[products].[Product_Category].&amp;[Electronics]" c="Electronics" nd="1"/>
              <i n="[products].[Product_Category].&amp;[Games]" c="Games" nd="1"/>
              <i n="[products].[Product_Category].&amp;[Sports &amp; Outdoors]" c="Sports &amp; Outdoors" nd="1"/>
              <i n="[products].[Product_Category].&amp;[Toys]" c="Toys" nd="1"/>
            </range>
          </ranges>
        </level>
      </levels>
      <selections count="1">
        <selection n="[products].[Product_Category].&amp;[Art &amp; Crafts]"/>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1" xr10:uid="{9C5520A1-A738-48D6-8024-2E3681128134}" sourceName="[products].[Product_Name]">
  <pivotTables>
    <pivotTable tabId="8" name="PivotTable23"/>
    <pivotTable tabId="8" name="PivotTable40"/>
  </pivotTables>
  <data>
    <olap pivotCacheId="674800597">
      <levels count="2">
        <level uniqueName="[products].[Product_Name].[(All)]" sourceCaption="(All)" count="0"/>
        <level uniqueName="[products].[Product_Name].[Product_Name]" sourceCaption="Product_Name" count="35">
          <ranges>
            <range startItem="0">
              <i n="[products].[Product_Name].&amp;[Barrel O' Slime]" c="Barrel O' Slime"/>
              <i n="[products].[Product_Name].&amp;[Etch A Sketch]" c="Etch A Sketch"/>
              <i n="[products].[Product_Name].&amp;[Kids Makeup Kit]" c="Kids Makeup Kit"/>
              <i n="[products].[Product_Name].&amp;[Magic Sand]" c="Magic Sand"/>
              <i n="[products].[Product_Name].&amp;[PlayDoh Can]" c="PlayDoh Can"/>
              <i n="[products].[Product_Name].&amp;[PlayDoh Playset]" c="PlayDoh Playset"/>
              <i n="[products].[Product_Name].&amp;[PlayDoh Toolkit]" c="PlayDoh Toolkit"/>
              <i n="[products].[Product_Name].&amp;[Playfoam]" c="Playfoam"/>
              <i n="[products].[Product_Name].&amp;[Action Figure]" c="Action Figure" nd="1"/>
              <i n="[products].[Product_Name].&amp;[Animal Figures]" c="Animal Figures" nd="1"/>
              <i n="[products].[Product_Name].&amp;[Chutes &amp; Ladders]" c="Chutes &amp; Ladders" nd="1"/>
              <i n="[products].[Product_Name].&amp;[Classic Dominoes]" c="Classic Dominoes" nd="1"/>
              <i n="[products].[Product_Name].&amp;[Colorbuds]" c="Colorbuds" nd="1"/>
              <i n="[products].[Product_Name].&amp;[Dart Gun]" c="Dart Gun" nd="1"/>
              <i n="[products].[Product_Name].&amp;[Deck Of Cards]" c="Deck Of Cards" nd="1"/>
              <i n="[products].[Product_Name].&amp;[Dino Egg]" c="Dino Egg" nd="1"/>
              <i n="[products].[Product_Name].&amp;[Dinosaur Figures]" c="Dinosaur Figures" nd="1"/>
              <i n="[products].[Product_Name].&amp;[Foam Disk Launcher]" c="Foam Disk Launcher" nd="1"/>
              <i n="[products].[Product_Name].&amp;[Gamer Headphones]" c="Gamer Headphones" nd="1"/>
              <i n="[products].[Product_Name].&amp;[Glass Marbles]" c="Glass Marbles" nd="1"/>
              <i n="[products].[Product_Name].&amp;[Hot Wheels 5-Pack]" c="Hot Wheels 5-Pack" nd="1"/>
              <i n="[products].[Product_Name].&amp;[Jenga]" c="Jenga" nd="1"/>
              <i n="[products].[Product_Name].&amp;[Lego Bricks]" c="Lego Bricks" nd="1"/>
              <i n="[products].[Product_Name].&amp;[Mini Basketball Hoop]" c="Mini Basketball Hoop" nd="1"/>
              <i n="[products].[Product_Name].&amp;[Mini Ping Pong Set]" c="Mini Ping Pong Set" nd="1"/>
              <i n="[products].[Product_Name].&amp;[Monopoly]" c="Monopoly" nd="1"/>
              <i n="[products].[Product_Name].&amp;[Mr. Potatohead]" c="Mr. Potatohead" nd="1"/>
              <i n="[products].[Product_Name].&amp;[Nerf Gun]" c="Nerf Gun" nd="1"/>
              <i n="[products].[Product_Name].&amp;[Plush Pony]" c="Plush Pony" nd="1"/>
              <i n="[products].[Product_Name].&amp;[Rubik's Cube]" c="Rubik's Cube" nd="1"/>
              <i n="[products].[Product_Name].&amp;[Splash Balls]" c="Splash Balls" nd="1"/>
              <i n="[products].[Product_Name].&amp;[Supersoaker Water Gun]" c="Supersoaker Water Gun" nd="1"/>
              <i n="[products].[Product_Name].&amp;[Teddy Bear]" c="Teddy Bear" nd="1"/>
              <i n="[products].[Product_Name].&amp;[Toy Robot]" c="Toy Robot" nd="1"/>
              <i n="[products].[Product_Name].&amp;[Uno Card Game]" c="Uno Card Game" nd="1"/>
            </range>
          </ranges>
        </level>
      </levels>
      <selections count="1">
        <selection n="[products].[Product_Name].&amp;[PlayDoh Can]"/>
      </selections>
    </olap>
  </data>
  <extLst>
    <x:ext xmlns:x15="http://schemas.microsoft.com/office/spreadsheetml/2010/11/main" uri="{470722E0-AACD-4C17-9CDC-17EF765DBC7E}">
      <x15:slicerCacheHideItemsWithNoData count="1">
        <x15:slicerCacheOlapLevelName uniqueName="[products].[Product_Name].[Product_Name]" count="27"/>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Category 1" xr10:uid="{56C0F224-C4D8-498D-BEDA-DA994E50E1AF}" cache="Slicer_Product_Category1" caption="Product_Category" level="1" rowHeight="234950"/>
  <slicer name="Product_Name 1" xr10:uid="{9018732A-4FCB-4D8F-819B-194BCD7D9FE3}" cache="Slicer_Product_Name1" caption="Product_Nam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Category" xr10:uid="{1D72A976-3D79-4745-B0F7-38FAD1CEA5A6}" cache="Slicer_Product_Category" caption="Product_Category" level="1" rowHeight="234950"/>
  <slicer name="Year 2" xr10:uid="{A54B24F5-D9B0-4D8D-B05C-EC3502801746}" cache="Slicer_Year2" caption="Year" level="1" rowHeight="234950"/>
  <slicer name="Store_City" xr10:uid="{8FD67A81-59DA-4C2F-B2E9-9DA7B96444C2}" cache="Slicer_Store_City" caption="Store_City" level="1" rowHeight="234950"/>
  <slicer name="Store_Location" xr10:uid="{BE05397D-374B-4247-8C4F-10D2D2B2BC5D}" cache="Slicer_Store_Location" caption="Store_Location" level="1" rowHeight="234950"/>
  <slicer name="Store_Name" xr10:uid="{880E135C-F506-4F9C-B36A-2A260E0AB75E}" cache="Slicer_Store_Name" caption="Store_Name" level="1" rowHeight="234950"/>
  <slicer name="Product_Name" xr10:uid="{9F9D21E0-6B2F-49E7-AF17-2CD8D3920322}" cache="Slicer_Product_Name" caption="Product_Name" level="1" rowHeight="234950"/>
  <slicer name="Month" xr10:uid="{38586B3C-97FB-4ABB-8CDD-88A087D0E415}" cache="Slicer_Month" caption="Month" startItem="3"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7C8BB33-414B-4C85-A871-C9AF1AFF840D}" name="products" displayName="products" ref="A1:E36" tableType="queryTable" totalsRowShown="0">
  <autoFilter ref="A1:E36" xr:uid="{77C8BB33-414B-4C85-A871-C9AF1AFF840D}"/>
  <tableColumns count="5">
    <tableColumn id="1" xr3:uid="{C774CF72-3BAD-4CAD-A2A4-C99C14408775}" uniqueName="1" name="Product_ID" queryTableFieldId="1"/>
    <tableColumn id="2" xr3:uid="{5C7D41AF-C54F-46E8-9FF4-0F7A781018B8}" uniqueName="2" name="Product_Name" queryTableFieldId="2" dataDxfId="1"/>
    <tableColumn id="3" xr3:uid="{3D0B83B8-13E9-4306-8D56-B1705DEAADA8}" uniqueName="3" name="Product_Category" queryTableFieldId="3" dataDxfId="0"/>
    <tableColumn id="4" xr3:uid="{05E59DE4-92F1-47AF-9AB0-232EFEA451A2}" uniqueName="4" name="Product_Cost" queryTableFieldId="4"/>
    <tableColumn id="5" xr3:uid="{02567DCB-E6D1-4CE6-BA3B-98D7FD2C086B}" uniqueName="5" name="Product_Price" queryTableField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1.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22.xml"/><Relationship Id="rId3" Type="http://schemas.openxmlformats.org/officeDocument/2006/relationships/pivotTable" Target="../pivotTables/pivotTable17.xml"/><Relationship Id="rId7" Type="http://schemas.openxmlformats.org/officeDocument/2006/relationships/pivotTable" Target="../pivotTables/pivotTable21.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11" Type="http://schemas.openxmlformats.org/officeDocument/2006/relationships/drawing" Target="../drawings/drawing2.xml"/><Relationship Id="rId5" Type="http://schemas.openxmlformats.org/officeDocument/2006/relationships/pivotTable" Target="../pivotTables/pivotTable19.xml"/><Relationship Id="rId10" Type="http://schemas.openxmlformats.org/officeDocument/2006/relationships/pivotTable" Target="../pivotTables/pivotTable24.xml"/><Relationship Id="rId4" Type="http://schemas.openxmlformats.org/officeDocument/2006/relationships/pivotTable" Target="../pivotTables/pivotTable18.xml"/><Relationship Id="rId9" Type="http://schemas.openxmlformats.org/officeDocument/2006/relationships/pivotTable" Target="../pivotTables/pivotTable23.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32.xml"/><Relationship Id="rId3" Type="http://schemas.openxmlformats.org/officeDocument/2006/relationships/pivotTable" Target="../pivotTables/pivotTable27.xml"/><Relationship Id="rId7" Type="http://schemas.openxmlformats.org/officeDocument/2006/relationships/pivotTable" Target="../pivotTables/pivotTable31.xml"/><Relationship Id="rId2" Type="http://schemas.openxmlformats.org/officeDocument/2006/relationships/pivotTable" Target="../pivotTables/pivotTable26.xml"/><Relationship Id="rId1" Type="http://schemas.openxmlformats.org/officeDocument/2006/relationships/pivotTable" Target="../pivotTables/pivotTable25.xml"/><Relationship Id="rId6" Type="http://schemas.openxmlformats.org/officeDocument/2006/relationships/pivotTable" Target="../pivotTables/pivotTable30.xml"/><Relationship Id="rId11" Type="http://schemas.microsoft.com/office/2007/relationships/slicer" Target="../slicers/slicer1.xml"/><Relationship Id="rId5" Type="http://schemas.openxmlformats.org/officeDocument/2006/relationships/pivotTable" Target="../pivotTables/pivotTable29.xml"/><Relationship Id="rId10" Type="http://schemas.openxmlformats.org/officeDocument/2006/relationships/drawing" Target="../drawings/drawing3.xml"/><Relationship Id="rId4" Type="http://schemas.openxmlformats.org/officeDocument/2006/relationships/pivotTable" Target="../pivotTables/pivotTable28.xml"/><Relationship Id="rId9" Type="http://schemas.openxmlformats.org/officeDocument/2006/relationships/pivotTable" Target="../pivotTables/pivotTable3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6.xml"/><Relationship Id="rId7" Type="http://schemas.openxmlformats.org/officeDocument/2006/relationships/drawing" Target="../drawings/drawing4.xml"/><Relationship Id="rId2" Type="http://schemas.openxmlformats.org/officeDocument/2006/relationships/pivotTable" Target="../pivotTables/pivotTable35.xml"/><Relationship Id="rId1" Type="http://schemas.openxmlformats.org/officeDocument/2006/relationships/pivotTable" Target="../pivotTables/pivotTable34.xml"/><Relationship Id="rId6" Type="http://schemas.openxmlformats.org/officeDocument/2006/relationships/pivotTable" Target="../pivotTables/pivotTable39.xml"/><Relationship Id="rId5" Type="http://schemas.openxmlformats.org/officeDocument/2006/relationships/pivotTable" Target="../pivotTables/pivotTable38.xml"/><Relationship Id="rId4" Type="http://schemas.openxmlformats.org/officeDocument/2006/relationships/pivotTable" Target="../pivotTables/pivotTable37.xm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5.xml"/><Relationship Id="rId3" Type="http://schemas.openxmlformats.org/officeDocument/2006/relationships/pivotTable" Target="../pivotTables/pivotTable42.xml"/><Relationship Id="rId7" Type="http://schemas.openxmlformats.org/officeDocument/2006/relationships/pivotTable" Target="../pivotTables/pivotTable46.xml"/><Relationship Id="rId2" Type="http://schemas.openxmlformats.org/officeDocument/2006/relationships/pivotTable" Target="../pivotTables/pivotTable41.xml"/><Relationship Id="rId1" Type="http://schemas.openxmlformats.org/officeDocument/2006/relationships/pivotTable" Target="../pivotTables/pivotTable40.xml"/><Relationship Id="rId6" Type="http://schemas.openxmlformats.org/officeDocument/2006/relationships/pivotTable" Target="../pivotTables/pivotTable45.xml"/><Relationship Id="rId5" Type="http://schemas.openxmlformats.org/officeDocument/2006/relationships/pivotTable" Target="../pivotTables/pivotTable44.xml"/><Relationship Id="rId4" Type="http://schemas.openxmlformats.org/officeDocument/2006/relationships/pivotTable" Target="../pivotTables/pivotTable4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48.xml"/><Relationship Id="rId1" Type="http://schemas.openxmlformats.org/officeDocument/2006/relationships/pivotTable" Target="../pivotTables/pivotTable47.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50.xml"/><Relationship Id="rId1" Type="http://schemas.openxmlformats.org/officeDocument/2006/relationships/pivotTable" Target="../pivotTables/pivotTable49.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S158"/>
  <sheetViews>
    <sheetView showGridLines="0" topLeftCell="C65" zoomScale="70" zoomScaleNormal="70" workbookViewId="0">
      <selection activeCell="AD72" sqref="AD72"/>
    </sheetView>
  </sheetViews>
  <sheetFormatPr defaultRowHeight="14.4" x14ac:dyDescent="0.3"/>
  <cols>
    <col min="1" max="1" width="4.33203125" customWidth="1"/>
    <col min="2" max="2" width="20" customWidth="1"/>
    <col min="3" max="3" width="19.44140625" customWidth="1"/>
    <col min="4" max="4" width="20" customWidth="1"/>
    <col min="5" max="5" width="23.88671875" bestFit="1" customWidth="1"/>
    <col min="6" max="6" width="21.6640625" customWidth="1"/>
    <col min="7" max="7" width="15" bestFit="1" customWidth="1"/>
    <col min="8" max="8" width="10.88671875" bestFit="1" customWidth="1"/>
    <col min="9" max="9" width="17.33203125" customWidth="1"/>
    <col min="10" max="10" width="14.21875" bestFit="1" customWidth="1"/>
    <col min="11" max="11" width="34.21875" bestFit="1" customWidth="1"/>
    <col min="12" max="12" width="18.5546875" bestFit="1" customWidth="1"/>
    <col min="13" max="13" width="17.5546875" bestFit="1" customWidth="1"/>
    <col min="14" max="14" width="12.6640625" bestFit="1" customWidth="1"/>
    <col min="15" max="15" width="16.6640625" bestFit="1" customWidth="1"/>
    <col min="16" max="16" width="12.6640625" bestFit="1" customWidth="1"/>
    <col min="17" max="17" width="13.77734375" bestFit="1" customWidth="1"/>
    <col min="18" max="18" width="21" bestFit="1" customWidth="1"/>
    <col min="19" max="19" width="17.109375" customWidth="1"/>
    <col min="20" max="21" width="12.6640625" bestFit="1" customWidth="1"/>
    <col min="24" max="24" width="15.44140625" customWidth="1"/>
    <col min="25" max="25" width="10.77734375" bestFit="1" customWidth="1"/>
  </cols>
  <sheetData>
    <row r="2" spans="2:19" x14ac:dyDescent="0.3">
      <c r="B2" s="1" t="s">
        <v>33</v>
      </c>
      <c r="C2" t="s" vm="1">
        <v>101</v>
      </c>
      <c r="D2" t="str">
        <f>IF(C2="All",B3,_xlfn.CONCAT(B3," - ",C2))</f>
        <v>Revenue &amp; Profit by Month</v>
      </c>
    </row>
    <row r="3" spans="2:19" x14ac:dyDescent="0.3">
      <c r="B3" t="s">
        <v>96</v>
      </c>
    </row>
    <row r="4" spans="2:19" x14ac:dyDescent="0.3">
      <c r="B4" s="1" t="s">
        <v>0</v>
      </c>
      <c r="C4" s="1" t="s">
        <v>2</v>
      </c>
      <c r="D4" t="s">
        <v>75</v>
      </c>
      <c r="G4" s="1" t="s">
        <v>0</v>
      </c>
      <c r="H4" s="1" t="s">
        <v>2</v>
      </c>
      <c r="I4" t="s">
        <v>6</v>
      </c>
      <c r="K4" s="1" t="s">
        <v>0</v>
      </c>
      <c r="L4" s="1" t="s">
        <v>2</v>
      </c>
      <c r="M4" t="s">
        <v>6</v>
      </c>
      <c r="N4" t="s">
        <v>112</v>
      </c>
      <c r="P4" t="s">
        <v>6</v>
      </c>
      <c r="Q4" t="s">
        <v>5</v>
      </c>
      <c r="R4" t="s">
        <v>75</v>
      </c>
      <c r="S4" t="s">
        <v>76</v>
      </c>
    </row>
    <row r="5" spans="2:19" x14ac:dyDescent="0.3">
      <c r="B5">
        <v>2017</v>
      </c>
      <c r="C5" t="s">
        <v>7</v>
      </c>
      <c r="D5" s="5">
        <v>167125.9999999766</v>
      </c>
      <c r="G5">
        <v>2017</v>
      </c>
      <c r="H5" t="s">
        <v>7</v>
      </c>
      <c r="I5" s="3">
        <v>38009</v>
      </c>
      <c r="K5">
        <v>2017</v>
      </c>
      <c r="L5" t="s">
        <v>7</v>
      </c>
      <c r="M5" s="3">
        <v>38009</v>
      </c>
      <c r="N5" s="3">
        <v>29547</v>
      </c>
      <c r="P5" s="3">
        <v>1090565</v>
      </c>
      <c r="Q5" s="5">
        <v>14444572.350000003</v>
      </c>
      <c r="R5" s="5">
        <v>4014028.9999999981</v>
      </c>
      <c r="S5" s="4">
        <v>0.27789185465224225</v>
      </c>
    </row>
    <row r="6" spans="2:19" x14ac:dyDescent="0.3">
      <c r="C6" t="s">
        <v>8</v>
      </c>
      <c r="D6" s="5">
        <v>161860.99999997637</v>
      </c>
      <c r="H6" t="s">
        <v>8</v>
      </c>
      <c r="I6" s="3">
        <v>36935</v>
      </c>
      <c r="L6" t="s">
        <v>8</v>
      </c>
      <c r="M6" s="3">
        <v>36935</v>
      </c>
      <c r="N6" s="3">
        <v>28651</v>
      </c>
    </row>
    <row r="7" spans="2:19" x14ac:dyDescent="0.3">
      <c r="C7" t="s">
        <v>9</v>
      </c>
      <c r="D7" s="5">
        <v>173991.99999997113</v>
      </c>
      <c r="H7" t="s">
        <v>9</v>
      </c>
      <c r="I7" s="3">
        <v>39981</v>
      </c>
      <c r="L7" t="s">
        <v>9</v>
      </c>
      <c r="M7" s="3">
        <v>39981</v>
      </c>
      <c r="N7" s="3">
        <v>31376</v>
      </c>
    </row>
    <row r="8" spans="2:19" x14ac:dyDescent="0.3">
      <c r="C8" t="s">
        <v>10</v>
      </c>
      <c r="D8" s="5">
        <v>190098.99999996641</v>
      </c>
      <c r="H8" t="s">
        <v>10</v>
      </c>
      <c r="I8" s="3">
        <v>47102</v>
      </c>
      <c r="L8" t="s">
        <v>10</v>
      </c>
      <c r="M8" s="3">
        <v>47102</v>
      </c>
      <c r="N8" s="3">
        <v>35716</v>
      </c>
      <c r="P8" s="1" t="s">
        <v>0</v>
      </c>
      <c r="Q8" t="s" vm="3">
        <v>107</v>
      </c>
    </row>
    <row r="9" spans="2:19" x14ac:dyDescent="0.3">
      <c r="C9" t="s">
        <v>11</v>
      </c>
      <c r="D9" s="5">
        <v>186893.9999999787</v>
      </c>
      <c r="H9" t="s">
        <v>11</v>
      </c>
      <c r="I9" s="3">
        <v>46910</v>
      </c>
      <c r="L9" t="s">
        <v>11</v>
      </c>
      <c r="M9" s="3">
        <v>46910</v>
      </c>
      <c r="N9" s="3">
        <v>37064</v>
      </c>
    </row>
    <row r="10" spans="2:19" x14ac:dyDescent="0.3">
      <c r="C10" t="s">
        <v>12</v>
      </c>
      <c r="D10" s="5">
        <v>189814.99999996775</v>
      </c>
      <c r="H10" t="s">
        <v>12</v>
      </c>
      <c r="I10" s="3">
        <v>47178</v>
      </c>
      <c r="L10" t="s">
        <v>12</v>
      </c>
      <c r="M10" s="3">
        <v>47178</v>
      </c>
      <c r="N10" s="3">
        <v>35515</v>
      </c>
    </row>
    <row r="11" spans="2:19" x14ac:dyDescent="0.3">
      <c r="C11" t="s">
        <v>13</v>
      </c>
      <c r="D11" s="5">
        <v>176921.99999992206</v>
      </c>
      <c r="H11" t="s">
        <v>13</v>
      </c>
      <c r="I11" s="3">
        <v>46177</v>
      </c>
      <c r="L11" t="s">
        <v>13</v>
      </c>
      <c r="M11" s="3">
        <v>46177</v>
      </c>
      <c r="N11" s="3">
        <v>34915</v>
      </c>
      <c r="P11" s="1" t="s">
        <v>95</v>
      </c>
      <c r="Q11" t="s" vm="4">
        <v>108</v>
      </c>
    </row>
    <row r="12" spans="2:19" x14ac:dyDescent="0.3">
      <c r="C12" t="s">
        <v>14</v>
      </c>
      <c r="D12" s="5">
        <v>158930.99999993015</v>
      </c>
      <c r="H12" t="s">
        <v>14</v>
      </c>
      <c r="I12" s="3">
        <v>39927</v>
      </c>
      <c r="L12" t="s">
        <v>14</v>
      </c>
      <c r="M12" s="3">
        <v>39927</v>
      </c>
      <c r="N12" s="3">
        <v>31304</v>
      </c>
    </row>
    <row r="13" spans="2:19" x14ac:dyDescent="0.3">
      <c r="C13" t="s">
        <v>15</v>
      </c>
      <c r="D13" s="5">
        <v>166396.9999999539</v>
      </c>
      <c r="H13" t="s">
        <v>15</v>
      </c>
      <c r="I13" s="3">
        <v>42196</v>
      </c>
      <c r="L13" t="s">
        <v>15</v>
      </c>
      <c r="M13" s="3">
        <v>42196</v>
      </c>
      <c r="N13" s="3">
        <v>32967</v>
      </c>
      <c r="P13" s="1" t="s">
        <v>0</v>
      </c>
      <c r="Q13" t="s">
        <v>75</v>
      </c>
    </row>
    <row r="14" spans="2:19" x14ac:dyDescent="0.3">
      <c r="C14" t="s">
        <v>16</v>
      </c>
      <c r="D14" s="5">
        <v>178798.99999994517</v>
      </c>
      <c r="H14" t="s">
        <v>16</v>
      </c>
      <c r="I14" s="3">
        <v>47861</v>
      </c>
      <c r="L14" t="s">
        <v>16</v>
      </c>
      <c r="M14" s="3">
        <v>47861</v>
      </c>
      <c r="N14" s="3">
        <v>36451</v>
      </c>
      <c r="P14">
        <v>2017</v>
      </c>
      <c r="Q14" s="5">
        <v>1572037.0000000065</v>
      </c>
    </row>
    <row r="15" spans="2:19" x14ac:dyDescent="0.3">
      <c r="C15" t="s">
        <v>17</v>
      </c>
      <c r="D15" s="5">
        <v>192872.99999994255</v>
      </c>
      <c r="H15" t="s">
        <v>17</v>
      </c>
      <c r="I15" s="3">
        <v>51185</v>
      </c>
      <c r="L15" t="s">
        <v>17</v>
      </c>
      <c r="M15" s="3">
        <v>51185</v>
      </c>
      <c r="N15" s="3">
        <v>38959</v>
      </c>
      <c r="P15">
        <v>2018</v>
      </c>
      <c r="Q15" s="5">
        <v>1824241.9999999404</v>
      </c>
      <c r="R15" s="6">
        <f>Q15/Q14-1</f>
        <v>0.16043197456544145</v>
      </c>
    </row>
    <row r="16" spans="2:19" x14ac:dyDescent="0.3">
      <c r="C16" t="s">
        <v>18</v>
      </c>
      <c r="D16" s="5">
        <v>246077.99999999139</v>
      </c>
      <c r="H16" t="s">
        <v>18</v>
      </c>
      <c r="I16" s="3">
        <v>66031</v>
      </c>
      <c r="L16" t="s">
        <v>18</v>
      </c>
      <c r="M16" s="3">
        <v>66031</v>
      </c>
      <c r="N16" s="3">
        <v>48380</v>
      </c>
      <c r="P16" t="s">
        <v>1</v>
      </c>
      <c r="Q16" s="5">
        <v>3396278.9999999944</v>
      </c>
    </row>
    <row r="17" spans="2:14" x14ac:dyDescent="0.3">
      <c r="B17" t="s">
        <v>3</v>
      </c>
      <c r="D17" s="5">
        <v>2189786.9999999497</v>
      </c>
      <c r="G17" t="s">
        <v>3</v>
      </c>
      <c r="I17" s="3">
        <v>549492</v>
      </c>
      <c r="K17" t="s">
        <v>3</v>
      </c>
      <c r="M17" s="3">
        <v>549492</v>
      </c>
      <c r="N17" s="3">
        <v>420845</v>
      </c>
    </row>
    <row r="18" spans="2:14" x14ac:dyDescent="0.3">
      <c r="B18">
        <v>2018</v>
      </c>
      <c r="C18" t="s">
        <v>7</v>
      </c>
      <c r="D18" s="5">
        <v>205073.99999990826</v>
      </c>
      <c r="E18" s="6">
        <f>D18/D5-1</f>
        <v>0.22706221653086289</v>
      </c>
      <c r="G18">
        <v>2018</v>
      </c>
      <c r="H18" t="s">
        <v>7</v>
      </c>
      <c r="I18" s="3">
        <v>56478</v>
      </c>
      <c r="K18">
        <v>2018</v>
      </c>
      <c r="L18" t="s">
        <v>7</v>
      </c>
      <c r="M18" s="3">
        <v>56478</v>
      </c>
      <c r="N18" s="3">
        <v>42418</v>
      </c>
    </row>
    <row r="19" spans="2:14" x14ac:dyDescent="0.3">
      <c r="C19" t="s">
        <v>8</v>
      </c>
      <c r="D19" s="5">
        <v>189313.99999988521</v>
      </c>
      <c r="E19" s="6"/>
      <c r="H19" t="s">
        <v>8</v>
      </c>
      <c r="I19" s="3">
        <v>54581</v>
      </c>
      <c r="L19" t="s">
        <v>8</v>
      </c>
      <c r="M19" s="3">
        <v>54581</v>
      </c>
      <c r="N19" s="3">
        <v>40433</v>
      </c>
    </row>
    <row r="20" spans="2:14" x14ac:dyDescent="0.3">
      <c r="C20" t="s">
        <v>9</v>
      </c>
      <c r="D20" s="5">
        <v>231908.9999999844</v>
      </c>
      <c r="E20" s="6"/>
      <c r="H20" t="s">
        <v>9</v>
      </c>
      <c r="I20" s="3">
        <v>69336</v>
      </c>
      <c r="L20" t="s">
        <v>9</v>
      </c>
      <c r="M20" s="3">
        <v>69336</v>
      </c>
      <c r="N20" s="3">
        <v>49818</v>
      </c>
    </row>
    <row r="21" spans="2:14" x14ac:dyDescent="0.3">
      <c r="C21" t="s">
        <v>10</v>
      </c>
      <c r="D21" s="5">
        <v>215095.99999994156</v>
      </c>
      <c r="E21" s="6"/>
      <c r="H21" t="s">
        <v>10</v>
      </c>
      <c r="I21" s="3">
        <v>65593</v>
      </c>
      <c r="L21" t="s">
        <v>10</v>
      </c>
      <c r="M21" s="3">
        <v>65593</v>
      </c>
      <c r="N21" s="3">
        <v>47768</v>
      </c>
    </row>
    <row r="22" spans="2:14" x14ac:dyDescent="0.3">
      <c r="C22" t="s">
        <v>11</v>
      </c>
      <c r="D22" s="5">
        <v>210346.99999994028</v>
      </c>
      <c r="E22" s="6"/>
      <c r="H22" t="s">
        <v>11</v>
      </c>
      <c r="I22" s="3">
        <v>63851</v>
      </c>
      <c r="L22" t="s">
        <v>11</v>
      </c>
      <c r="M22" s="3">
        <v>63851</v>
      </c>
      <c r="N22" s="3">
        <v>48642</v>
      </c>
    </row>
    <row r="23" spans="2:14" x14ac:dyDescent="0.3">
      <c r="C23" t="s">
        <v>12</v>
      </c>
      <c r="D23" s="5">
        <v>207211.9999999844</v>
      </c>
      <c r="E23" s="6"/>
      <c r="H23" t="s">
        <v>12</v>
      </c>
      <c r="I23" s="3">
        <v>64275</v>
      </c>
      <c r="L23" t="s">
        <v>12</v>
      </c>
      <c r="M23" s="3">
        <v>64275</v>
      </c>
      <c r="N23" s="3">
        <v>48421</v>
      </c>
    </row>
    <row r="24" spans="2:14" x14ac:dyDescent="0.3">
      <c r="C24" t="s">
        <v>13</v>
      </c>
      <c r="D24" s="5">
        <v>209806.99999997998</v>
      </c>
      <c r="E24" s="6"/>
      <c r="H24" t="s">
        <v>13</v>
      </c>
      <c r="I24" s="3">
        <v>63614</v>
      </c>
      <c r="L24" t="s">
        <v>13</v>
      </c>
      <c r="M24" s="3">
        <v>63614</v>
      </c>
      <c r="N24" s="3">
        <v>48508</v>
      </c>
    </row>
    <row r="25" spans="2:14" x14ac:dyDescent="0.3">
      <c r="C25" t="s">
        <v>14</v>
      </c>
      <c r="D25" s="5">
        <v>175037.99999990838</v>
      </c>
      <c r="E25" s="6"/>
      <c r="H25" t="s">
        <v>14</v>
      </c>
      <c r="I25" s="3">
        <v>51193</v>
      </c>
      <c r="L25" t="s">
        <v>14</v>
      </c>
      <c r="M25" s="3">
        <v>51193</v>
      </c>
      <c r="N25" s="3">
        <v>40579</v>
      </c>
    </row>
    <row r="26" spans="2:14" x14ac:dyDescent="0.3">
      <c r="C26" t="s">
        <v>15</v>
      </c>
      <c r="D26" s="5">
        <v>180444.99999989301</v>
      </c>
      <c r="E26" s="6">
        <f>D26/D13-1</f>
        <v>8.4424599000841427E-2</v>
      </c>
      <c r="H26" t="s">
        <v>15</v>
      </c>
      <c r="I26" s="3">
        <v>52152</v>
      </c>
      <c r="L26" t="s">
        <v>15</v>
      </c>
      <c r="M26" s="3">
        <v>52152</v>
      </c>
      <c r="N26" s="3">
        <v>41830</v>
      </c>
    </row>
    <row r="27" spans="2:14" x14ac:dyDescent="0.3">
      <c r="B27" t="s">
        <v>4</v>
      </c>
      <c r="D27" s="5">
        <v>1824241.9999999404</v>
      </c>
      <c r="G27" t="s">
        <v>4</v>
      </c>
      <c r="I27" s="3">
        <v>541073</v>
      </c>
      <c r="K27" t="s">
        <v>4</v>
      </c>
      <c r="M27" s="3">
        <v>541073</v>
      </c>
      <c r="N27" s="3">
        <v>408417</v>
      </c>
    </row>
    <row r="28" spans="2:14" x14ac:dyDescent="0.3">
      <c r="B28" t="s">
        <v>1</v>
      </c>
      <c r="D28" s="5">
        <v>4014028.9999999981</v>
      </c>
      <c r="G28" t="s">
        <v>1</v>
      </c>
      <c r="I28" s="3">
        <v>1090565</v>
      </c>
      <c r="K28" t="s">
        <v>1</v>
      </c>
      <c r="M28" s="3">
        <v>1090565</v>
      </c>
      <c r="N28" s="3">
        <v>829262</v>
      </c>
    </row>
    <row r="31" spans="2:14" x14ac:dyDescent="0.3">
      <c r="B31" s="1" t="s">
        <v>33</v>
      </c>
      <c r="C31" t="s" vm="1">
        <v>101</v>
      </c>
      <c r="D31" t="str">
        <f>IF(AND(C31="All",C32="all"),B52,IF(C31&lt;&gt;"(Multiple Items)",_xlfn.CONCAT(B52," - ",C31),""))</f>
        <v>Profit Trend 2017 vs 2018</v>
      </c>
      <c r="F31" t="s">
        <v>108</v>
      </c>
      <c r="G31" s="1" t="s">
        <v>33</v>
      </c>
      <c r="H31" t="s" vm="1">
        <v>101</v>
      </c>
    </row>
    <row r="32" spans="2:14" x14ac:dyDescent="0.3">
      <c r="B32" s="1" t="s">
        <v>39</v>
      </c>
      <c r="C32" t="s" vm="2">
        <v>101</v>
      </c>
      <c r="G32" s="1" t="s">
        <v>39</v>
      </c>
      <c r="H32" t="s" vm="2">
        <v>101</v>
      </c>
    </row>
    <row r="34" spans="2:10" x14ac:dyDescent="0.3">
      <c r="B34" s="1" t="s">
        <v>75</v>
      </c>
      <c r="C34" s="1" t="s">
        <v>0</v>
      </c>
      <c r="G34" s="1" t="s">
        <v>6</v>
      </c>
      <c r="H34" s="1" t="s">
        <v>0</v>
      </c>
    </row>
    <row r="35" spans="2:10" x14ac:dyDescent="0.3">
      <c r="B35" s="1" t="s">
        <v>2</v>
      </c>
      <c r="C35">
        <v>2017</v>
      </c>
      <c r="D35">
        <v>2018</v>
      </c>
      <c r="E35" t="s">
        <v>1</v>
      </c>
      <c r="G35" s="1" t="s">
        <v>2</v>
      </c>
      <c r="H35">
        <v>2017</v>
      </c>
      <c r="I35">
        <v>2018</v>
      </c>
      <c r="J35" t="s">
        <v>1</v>
      </c>
    </row>
    <row r="36" spans="2:10" x14ac:dyDescent="0.3">
      <c r="B36" t="s">
        <v>7</v>
      </c>
      <c r="C36" s="5">
        <v>167125.9999999766</v>
      </c>
      <c r="D36" s="5">
        <v>205073.99999990826</v>
      </c>
      <c r="E36" s="5">
        <v>372199.99999999243</v>
      </c>
      <c r="G36" t="s">
        <v>7</v>
      </c>
      <c r="H36" s="3">
        <v>38009</v>
      </c>
      <c r="I36" s="3">
        <v>56478</v>
      </c>
      <c r="J36" s="3">
        <v>94487</v>
      </c>
    </row>
    <row r="37" spans="2:10" x14ac:dyDescent="0.3">
      <c r="B37" t="s">
        <v>8</v>
      </c>
      <c r="C37" s="5">
        <v>161860.99999997637</v>
      </c>
      <c r="D37" s="5">
        <v>189313.99999988521</v>
      </c>
      <c r="E37" s="5">
        <v>351174.99999999744</v>
      </c>
      <c r="G37" t="s">
        <v>8</v>
      </c>
      <c r="H37" s="3">
        <v>36935</v>
      </c>
      <c r="I37" s="3">
        <v>54581</v>
      </c>
      <c r="J37" s="3">
        <v>91516</v>
      </c>
    </row>
    <row r="38" spans="2:10" x14ac:dyDescent="0.3">
      <c r="B38" t="s">
        <v>9</v>
      </c>
      <c r="C38" s="5">
        <v>173991.99999997113</v>
      </c>
      <c r="D38" s="5">
        <v>231908.9999999844</v>
      </c>
      <c r="E38" s="5">
        <v>405901.00000000023</v>
      </c>
      <c r="G38" t="s">
        <v>9</v>
      </c>
      <c r="H38" s="3">
        <v>39981</v>
      </c>
      <c r="I38" s="3">
        <v>69336</v>
      </c>
      <c r="J38" s="3">
        <v>109317</v>
      </c>
    </row>
    <row r="39" spans="2:10" x14ac:dyDescent="0.3">
      <c r="B39" t="s">
        <v>10</v>
      </c>
      <c r="C39" s="5">
        <v>190098.99999996641</v>
      </c>
      <c r="D39" s="5">
        <v>215095.99999994156</v>
      </c>
      <c r="E39" s="5">
        <v>405195.00000000023</v>
      </c>
      <c r="G39" t="s">
        <v>10</v>
      </c>
      <c r="H39" s="3">
        <v>47102</v>
      </c>
      <c r="I39" s="3">
        <v>65593</v>
      </c>
      <c r="J39" s="3">
        <v>112695</v>
      </c>
    </row>
    <row r="40" spans="2:10" x14ac:dyDescent="0.3">
      <c r="B40" t="s">
        <v>11</v>
      </c>
      <c r="C40" s="5">
        <v>186893.9999999787</v>
      </c>
      <c r="D40" s="5">
        <v>210346.99999994028</v>
      </c>
      <c r="E40" s="5">
        <v>397240.99999999907</v>
      </c>
      <c r="G40" t="s">
        <v>11</v>
      </c>
      <c r="H40" s="3">
        <v>46910</v>
      </c>
      <c r="I40" s="3">
        <v>63851</v>
      </c>
      <c r="J40" s="3">
        <v>110761</v>
      </c>
    </row>
    <row r="41" spans="2:10" x14ac:dyDescent="0.3">
      <c r="B41" t="s">
        <v>12</v>
      </c>
      <c r="C41" s="5">
        <v>189814.99999996775</v>
      </c>
      <c r="D41" s="5">
        <v>207211.9999999844</v>
      </c>
      <c r="E41" s="5">
        <v>397026.99999999977</v>
      </c>
      <c r="G41" t="s">
        <v>12</v>
      </c>
      <c r="H41" s="3">
        <v>47178</v>
      </c>
      <c r="I41" s="3">
        <v>64275</v>
      </c>
      <c r="J41" s="3">
        <v>111453</v>
      </c>
    </row>
    <row r="42" spans="2:10" x14ac:dyDescent="0.3">
      <c r="B42" t="s">
        <v>13</v>
      </c>
      <c r="C42" s="5">
        <v>176921.99999992206</v>
      </c>
      <c r="D42" s="5">
        <v>209806.99999997998</v>
      </c>
      <c r="E42" s="5">
        <v>386728.99999999604</v>
      </c>
      <c r="G42" t="s">
        <v>13</v>
      </c>
      <c r="H42" s="3">
        <v>46177</v>
      </c>
      <c r="I42" s="3">
        <v>63614</v>
      </c>
      <c r="J42" s="3">
        <v>109791</v>
      </c>
    </row>
    <row r="43" spans="2:10" x14ac:dyDescent="0.3">
      <c r="B43" t="s">
        <v>14</v>
      </c>
      <c r="C43" s="5">
        <v>158930.99999993015</v>
      </c>
      <c r="D43" s="5">
        <v>175037.99999990838</v>
      </c>
      <c r="E43" s="5">
        <v>333968.9999999979</v>
      </c>
      <c r="G43" t="s">
        <v>14</v>
      </c>
      <c r="H43" s="3">
        <v>39927</v>
      </c>
      <c r="I43" s="3">
        <v>51193</v>
      </c>
      <c r="J43" s="3">
        <v>91120</v>
      </c>
    </row>
    <row r="44" spans="2:10" x14ac:dyDescent="0.3">
      <c r="B44" t="s">
        <v>15</v>
      </c>
      <c r="C44" s="5">
        <v>166396.9999999539</v>
      </c>
      <c r="D44" s="5">
        <v>180444.99999989301</v>
      </c>
      <c r="E44" s="5">
        <v>346841.99999999581</v>
      </c>
      <c r="G44" t="s">
        <v>15</v>
      </c>
      <c r="H44" s="3">
        <v>42196</v>
      </c>
      <c r="I44" s="3">
        <v>52152</v>
      </c>
      <c r="J44" s="3">
        <v>94348</v>
      </c>
    </row>
    <row r="45" spans="2:10" x14ac:dyDescent="0.3">
      <c r="B45" t="s">
        <v>16</v>
      </c>
      <c r="C45" s="5">
        <v>178798.99999994517</v>
      </c>
      <c r="D45" s="5"/>
      <c r="E45" s="5">
        <v>178798.99999999988</v>
      </c>
      <c r="G45" t="s">
        <v>16</v>
      </c>
      <c r="H45" s="3">
        <v>47861</v>
      </c>
      <c r="I45" s="3"/>
      <c r="J45" s="3">
        <v>47861</v>
      </c>
    </row>
    <row r="46" spans="2:10" x14ac:dyDescent="0.3">
      <c r="B46" t="s">
        <v>17</v>
      </c>
      <c r="C46" s="5">
        <v>192872.99999994255</v>
      </c>
      <c r="D46" s="5"/>
      <c r="E46" s="5">
        <v>192873.00000000186</v>
      </c>
      <c r="G46" t="s">
        <v>17</v>
      </c>
      <c r="H46" s="3">
        <v>51185</v>
      </c>
      <c r="I46" s="3"/>
      <c r="J46" s="3">
        <v>51185</v>
      </c>
    </row>
    <row r="47" spans="2:10" x14ac:dyDescent="0.3">
      <c r="B47" t="s">
        <v>18</v>
      </c>
      <c r="C47" s="5">
        <v>246077.99999999139</v>
      </c>
      <c r="D47" s="5"/>
      <c r="E47" s="5">
        <v>246078.00000000023</v>
      </c>
      <c r="G47" t="s">
        <v>18</v>
      </c>
      <c r="H47" s="3">
        <v>66031</v>
      </c>
      <c r="I47" s="3"/>
      <c r="J47" s="3">
        <v>66031</v>
      </c>
    </row>
    <row r="48" spans="2:10" x14ac:dyDescent="0.3">
      <c r="B48" t="s">
        <v>1</v>
      </c>
      <c r="C48" s="5">
        <v>2189786.9999999497</v>
      </c>
      <c r="D48" s="5">
        <v>1824241.9999999404</v>
      </c>
      <c r="E48" s="5">
        <v>4014028.9999999981</v>
      </c>
      <c r="G48" t="s">
        <v>1</v>
      </c>
      <c r="H48" s="3">
        <v>549492</v>
      </c>
      <c r="I48" s="3">
        <v>541073</v>
      </c>
      <c r="J48" s="3">
        <v>1090565</v>
      </c>
    </row>
    <row r="52" spans="2:6" x14ac:dyDescent="0.3">
      <c r="B52" t="s">
        <v>106</v>
      </c>
    </row>
    <row r="53" spans="2:6" x14ac:dyDescent="0.3">
      <c r="B53" s="1" t="s">
        <v>75</v>
      </c>
      <c r="C53" s="1" t="s">
        <v>0</v>
      </c>
    </row>
    <row r="54" spans="2:6" x14ac:dyDescent="0.3">
      <c r="B54" s="1" t="s">
        <v>2</v>
      </c>
      <c r="C54">
        <v>2017</v>
      </c>
      <c r="D54">
        <v>2018</v>
      </c>
      <c r="E54" t="s">
        <v>1</v>
      </c>
    </row>
    <row r="55" spans="2:6" x14ac:dyDescent="0.3">
      <c r="B55" t="s">
        <v>7</v>
      </c>
      <c r="C55" s="5">
        <v>167125.9999999766</v>
      </c>
      <c r="D55" s="5">
        <v>205073.99999990826</v>
      </c>
      <c r="E55" s="5">
        <v>372199.99999999243</v>
      </c>
      <c r="F55" s="5">
        <v>1572037</v>
      </c>
    </row>
    <row r="56" spans="2:6" x14ac:dyDescent="0.3">
      <c r="B56" t="s">
        <v>8</v>
      </c>
      <c r="C56" s="5">
        <v>161860.99999997637</v>
      </c>
      <c r="D56" s="5">
        <v>189313.99999988521</v>
      </c>
      <c r="E56" s="5">
        <v>351174.99999999744</v>
      </c>
    </row>
    <row r="57" spans="2:6" x14ac:dyDescent="0.3">
      <c r="B57" t="s">
        <v>9</v>
      </c>
      <c r="C57" s="5">
        <v>173991.99999997113</v>
      </c>
      <c r="D57" s="5">
        <v>231908.9999999844</v>
      </c>
      <c r="E57" s="5">
        <v>405901.00000000023</v>
      </c>
    </row>
    <row r="58" spans="2:6" x14ac:dyDescent="0.3">
      <c r="B58" t="s">
        <v>10</v>
      </c>
      <c r="C58" s="5">
        <v>190098.99999996641</v>
      </c>
      <c r="D58" s="5">
        <v>215095.99999994156</v>
      </c>
      <c r="E58" s="5">
        <v>405195.00000000023</v>
      </c>
    </row>
    <row r="59" spans="2:6" x14ac:dyDescent="0.3">
      <c r="B59" t="s">
        <v>11</v>
      </c>
      <c r="C59" s="5">
        <v>186893.9999999787</v>
      </c>
      <c r="D59" s="5">
        <v>210346.99999994028</v>
      </c>
      <c r="E59" s="5">
        <v>397240.99999999907</v>
      </c>
    </row>
    <row r="60" spans="2:6" x14ac:dyDescent="0.3">
      <c r="B60" t="s">
        <v>12</v>
      </c>
      <c r="C60" s="5">
        <v>189814.99999996775</v>
      </c>
      <c r="D60" s="5">
        <v>207211.9999999844</v>
      </c>
      <c r="E60" s="5">
        <v>397026.99999999977</v>
      </c>
    </row>
    <row r="61" spans="2:6" x14ac:dyDescent="0.3">
      <c r="B61" t="s">
        <v>13</v>
      </c>
      <c r="C61" s="5">
        <v>176921.99999992206</v>
      </c>
      <c r="D61" s="5">
        <v>209806.99999997998</v>
      </c>
      <c r="E61" s="5">
        <v>386728.99999999604</v>
      </c>
    </row>
    <row r="62" spans="2:6" x14ac:dyDescent="0.3">
      <c r="B62" t="s">
        <v>14</v>
      </c>
      <c r="C62" s="5">
        <v>158930.99999993015</v>
      </c>
      <c r="D62" s="5">
        <v>175037.99999990838</v>
      </c>
      <c r="E62" s="5">
        <v>333968.9999999979</v>
      </c>
    </row>
    <row r="63" spans="2:6" x14ac:dyDescent="0.3">
      <c r="B63" t="s">
        <v>15</v>
      </c>
      <c r="C63" s="5">
        <v>166396.9999999539</v>
      </c>
      <c r="D63" s="5">
        <v>180444.99999989301</v>
      </c>
      <c r="E63" s="5">
        <v>346841.99999999581</v>
      </c>
    </row>
    <row r="64" spans="2:6" x14ac:dyDescent="0.3">
      <c r="B64" t="s">
        <v>16</v>
      </c>
      <c r="C64" s="5">
        <v>178798.99999994517</v>
      </c>
      <c r="D64" s="5"/>
      <c r="E64" s="5">
        <v>178798.99999999988</v>
      </c>
    </row>
    <row r="65" spans="2:18" x14ac:dyDescent="0.3">
      <c r="B65" t="s">
        <v>17</v>
      </c>
      <c r="C65" s="5">
        <v>192872.99999994255</v>
      </c>
      <c r="D65" s="5"/>
      <c r="E65" s="5">
        <v>192873.00000000186</v>
      </c>
    </row>
    <row r="66" spans="2:18" x14ac:dyDescent="0.3">
      <c r="B66" t="s">
        <v>18</v>
      </c>
      <c r="C66" s="5">
        <v>246077.99999999139</v>
      </c>
      <c r="D66" s="5"/>
      <c r="E66" s="5">
        <v>246078.00000000023</v>
      </c>
    </row>
    <row r="67" spans="2:18" x14ac:dyDescent="0.3">
      <c r="B67" t="s">
        <v>1</v>
      </c>
      <c r="C67" s="5">
        <v>2189786.9999999497</v>
      </c>
      <c r="D67" s="5">
        <v>1824241.9999999404</v>
      </c>
      <c r="E67" s="5">
        <v>4014028.9999999981</v>
      </c>
    </row>
    <row r="69" spans="2:18" x14ac:dyDescent="0.3">
      <c r="D69" s="5">
        <f>F55</f>
        <v>1572037</v>
      </c>
    </row>
    <row r="73" spans="2:18" x14ac:dyDescent="0.3">
      <c r="B73" t="s">
        <v>97</v>
      </c>
    </row>
    <row r="74" spans="2:18" x14ac:dyDescent="0.3">
      <c r="B74" s="1" t="s">
        <v>75</v>
      </c>
      <c r="D74" s="1" t="s">
        <v>33</v>
      </c>
      <c r="K74" s="1" t="s">
        <v>6</v>
      </c>
      <c r="M74" s="1" t="s">
        <v>33</v>
      </c>
    </row>
    <row r="75" spans="2:18" x14ac:dyDescent="0.3">
      <c r="B75" s="1" t="s">
        <v>0</v>
      </c>
      <c r="C75" s="1" t="s">
        <v>95</v>
      </c>
      <c r="D75" t="s">
        <v>34</v>
      </c>
      <c r="E75" t="s">
        <v>35</v>
      </c>
      <c r="F75" t="s">
        <v>36</v>
      </c>
      <c r="G75" t="s">
        <v>37</v>
      </c>
      <c r="H75" t="s">
        <v>38</v>
      </c>
      <c r="I75" t="s">
        <v>1</v>
      </c>
      <c r="K75" s="1" t="s">
        <v>0</v>
      </c>
      <c r="L75" s="1" t="s">
        <v>124</v>
      </c>
      <c r="M75" t="s">
        <v>34</v>
      </c>
      <c r="N75" t="s">
        <v>35</v>
      </c>
      <c r="O75" t="s">
        <v>36</v>
      </c>
      <c r="P75" t="s">
        <v>37</v>
      </c>
      <c r="Q75" t="s">
        <v>38</v>
      </c>
      <c r="R75" t="s">
        <v>1</v>
      </c>
    </row>
    <row r="76" spans="2:18" x14ac:dyDescent="0.3">
      <c r="B76">
        <v>2017</v>
      </c>
      <c r="C76">
        <v>1</v>
      </c>
      <c r="D76" s="5">
        <v>34967.00000000959</v>
      </c>
      <c r="E76" s="5">
        <v>199559.99999991216</v>
      </c>
      <c r="F76" s="5">
        <v>79053.99999994578</v>
      </c>
      <c r="G76" s="5">
        <v>54636.999999969848</v>
      </c>
      <c r="H76" s="5">
        <v>134760.99999998248</v>
      </c>
      <c r="I76" s="5">
        <v>502978.99999985541</v>
      </c>
      <c r="K76">
        <v>2017</v>
      </c>
      <c r="L76" t="s">
        <v>125</v>
      </c>
      <c r="M76" s="3">
        <v>4282</v>
      </c>
      <c r="N76" s="3">
        <v>8938</v>
      </c>
      <c r="O76" s="3">
        <v>8802</v>
      </c>
      <c r="P76" s="3">
        <v>5312</v>
      </c>
      <c r="Q76" s="3">
        <v>10675</v>
      </c>
      <c r="R76" s="3">
        <v>38009</v>
      </c>
    </row>
    <row r="77" spans="2:18" x14ac:dyDescent="0.3">
      <c r="C77">
        <v>2</v>
      </c>
      <c r="D77" s="5">
        <v>55586.999999997817</v>
      </c>
      <c r="E77" s="5">
        <v>175925.99999994595</v>
      </c>
      <c r="F77" s="5">
        <v>91489.999999932596</v>
      </c>
      <c r="G77" s="5">
        <v>68264.999999947409</v>
      </c>
      <c r="H77" s="5">
        <v>175539.99999999045</v>
      </c>
      <c r="I77" s="5">
        <v>566807.99999983562</v>
      </c>
      <c r="L77" t="s">
        <v>126</v>
      </c>
      <c r="M77" s="3">
        <v>4727</v>
      </c>
      <c r="N77" s="3">
        <v>8359</v>
      </c>
      <c r="O77" s="3">
        <v>7898</v>
      </c>
      <c r="P77" s="3">
        <v>5451</v>
      </c>
      <c r="Q77" s="3">
        <v>10500</v>
      </c>
      <c r="R77" s="3">
        <v>36935</v>
      </c>
    </row>
    <row r="78" spans="2:18" x14ac:dyDescent="0.3">
      <c r="C78">
        <v>3</v>
      </c>
      <c r="D78" s="5">
        <v>54106.00000002177</v>
      </c>
      <c r="E78" s="5">
        <v>161803.99999994959</v>
      </c>
      <c r="F78" s="5">
        <v>91262.999999913649</v>
      </c>
      <c r="G78" s="5">
        <v>62070.999999968946</v>
      </c>
      <c r="H78" s="5">
        <v>133005.99999998871</v>
      </c>
      <c r="I78" s="5">
        <v>502249.99999983492</v>
      </c>
      <c r="L78" t="s">
        <v>127</v>
      </c>
      <c r="M78" s="3">
        <v>6029</v>
      </c>
      <c r="N78" s="3">
        <v>8467</v>
      </c>
      <c r="O78" s="3">
        <v>7745</v>
      </c>
      <c r="P78" s="3">
        <v>5944</v>
      </c>
      <c r="Q78" s="3">
        <v>11796</v>
      </c>
      <c r="R78" s="3">
        <v>39981</v>
      </c>
    </row>
    <row r="79" spans="2:18" x14ac:dyDescent="0.3">
      <c r="C79">
        <v>4</v>
      </c>
      <c r="D79" s="5">
        <v>128288.99999978492</v>
      </c>
      <c r="E79" s="5">
        <v>137116.99999994133</v>
      </c>
      <c r="F79" s="5">
        <v>116573.99999988603</v>
      </c>
      <c r="G79" s="5">
        <v>70052.999999961059</v>
      </c>
      <c r="H79" s="5">
        <v>165716.99999999302</v>
      </c>
      <c r="I79" s="5">
        <v>617749.99999999348</v>
      </c>
      <c r="L79" t="s">
        <v>128</v>
      </c>
      <c r="M79" s="3">
        <v>7296</v>
      </c>
      <c r="N79" s="3">
        <v>8024</v>
      </c>
      <c r="O79" s="3">
        <v>9091</v>
      </c>
      <c r="P79" s="3">
        <v>8382</v>
      </c>
      <c r="Q79" s="3">
        <v>14309</v>
      </c>
      <c r="R79" s="3">
        <v>47102</v>
      </c>
    </row>
    <row r="80" spans="2:18" x14ac:dyDescent="0.3">
      <c r="B80" t="s">
        <v>3</v>
      </c>
      <c r="D80" s="5">
        <v>272949.00000000023</v>
      </c>
      <c r="E80" s="5">
        <v>674406.9999999936</v>
      </c>
      <c r="F80" s="5">
        <v>378380.9999999929</v>
      </c>
      <c r="G80" s="5">
        <v>255025.99999998382</v>
      </c>
      <c r="H80" s="5">
        <v>609024</v>
      </c>
      <c r="I80" s="5">
        <v>2189786.9999999497</v>
      </c>
      <c r="L80" t="s">
        <v>11</v>
      </c>
      <c r="M80" s="3">
        <v>7713</v>
      </c>
      <c r="N80" s="3">
        <v>7496</v>
      </c>
      <c r="O80" s="3">
        <v>8139</v>
      </c>
      <c r="P80" s="3">
        <v>7417</v>
      </c>
      <c r="Q80" s="3">
        <v>16145</v>
      </c>
      <c r="R80" s="3">
        <v>46910</v>
      </c>
    </row>
    <row r="81" spans="2:18" x14ac:dyDescent="0.3">
      <c r="B81">
        <v>2018</v>
      </c>
      <c r="C81">
        <v>1</v>
      </c>
      <c r="D81" s="5">
        <v>156257.99999981577</v>
      </c>
      <c r="E81" s="5">
        <v>122146.99999995454</v>
      </c>
      <c r="F81" s="5">
        <v>117585.99999989581</v>
      </c>
      <c r="G81" s="5">
        <v>79775.999999932799</v>
      </c>
      <c r="H81" s="5">
        <v>150529.99999999208</v>
      </c>
      <c r="I81" s="5">
        <v>626297.00000002095</v>
      </c>
      <c r="L81" t="s">
        <v>129</v>
      </c>
      <c r="M81" s="3">
        <v>7988</v>
      </c>
      <c r="N81" s="3">
        <v>7217</v>
      </c>
      <c r="O81" s="3">
        <v>9228</v>
      </c>
      <c r="P81" s="3">
        <v>10145</v>
      </c>
      <c r="Q81" s="3">
        <v>12600</v>
      </c>
      <c r="R81" s="3">
        <v>47178</v>
      </c>
    </row>
    <row r="82" spans="2:18" x14ac:dyDescent="0.3">
      <c r="C82">
        <v>2</v>
      </c>
      <c r="D82" s="5">
        <v>164695.99999982747</v>
      </c>
      <c r="E82" s="5">
        <v>104036.99999998065</v>
      </c>
      <c r="F82" s="5">
        <v>100936.99999992354</v>
      </c>
      <c r="G82" s="5">
        <v>91563.999999927997</v>
      </c>
      <c r="H82" s="5">
        <v>171420.99999999569</v>
      </c>
      <c r="I82" s="5">
        <v>632655.0000000291</v>
      </c>
      <c r="L82" t="s">
        <v>130</v>
      </c>
      <c r="M82" s="3">
        <v>8650</v>
      </c>
      <c r="N82" s="3">
        <v>7211</v>
      </c>
      <c r="O82" s="3">
        <v>9379</v>
      </c>
      <c r="P82" s="3">
        <v>11141</v>
      </c>
      <c r="Q82" s="3">
        <v>9796</v>
      </c>
      <c r="R82" s="3">
        <v>46177</v>
      </c>
    </row>
    <row r="83" spans="2:18" x14ac:dyDescent="0.3">
      <c r="C83">
        <v>3</v>
      </c>
      <c r="D83" s="5">
        <v>159450.99999987701</v>
      </c>
      <c r="E83" s="5">
        <v>100845.99999998577</v>
      </c>
      <c r="F83" s="5">
        <v>77088.999999942782</v>
      </c>
      <c r="G83" s="5">
        <v>79351.999999910651</v>
      </c>
      <c r="H83" s="5">
        <v>148551.99999998859</v>
      </c>
      <c r="I83" s="5">
        <v>565289.99999991059</v>
      </c>
      <c r="L83" t="s">
        <v>131</v>
      </c>
      <c r="M83" s="3">
        <v>8777</v>
      </c>
      <c r="N83" s="3">
        <v>7594</v>
      </c>
      <c r="O83" s="3">
        <v>7460</v>
      </c>
      <c r="P83" s="3">
        <v>7551</v>
      </c>
      <c r="Q83" s="3">
        <v>8545</v>
      </c>
      <c r="R83" s="3">
        <v>39927</v>
      </c>
    </row>
    <row r="84" spans="2:18" x14ac:dyDescent="0.3">
      <c r="B84" t="s">
        <v>4</v>
      </c>
      <c r="D84" s="5">
        <v>480404.99999999977</v>
      </c>
      <c r="E84" s="5">
        <v>327029.99999999686</v>
      </c>
      <c r="F84" s="5">
        <v>295612.00000000012</v>
      </c>
      <c r="G84" s="5">
        <v>250691.99999999686</v>
      </c>
      <c r="H84" s="5">
        <v>470503.00000001048</v>
      </c>
      <c r="I84" s="5">
        <v>1824241.9999999404</v>
      </c>
      <c r="L84" t="s">
        <v>132</v>
      </c>
      <c r="M84" s="3">
        <v>11411</v>
      </c>
      <c r="N84" s="3">
        <v>6421</v>
      </c>
      <c r="O84" s="3">
        <v>7490</v>
      </c>
      <c r="P84" s="3">
        <v>6139</v>
      </c>
      <c r="Q84" s="3">
        <v>10735</v>
      </c>
      <c r="R84" s="3">
        <v>42196</v>
      </c>
    </row>
    <row r="85" spans="2:18" x14ac:dyDescent="0.3">
      <c r="B85" t="s">
        <v>1</v>
      </c>
      <c r="D85" s="5">
        <v>753354.00000001257</v>
      </c>
      <c r="E85" s="5">
        <v>1001436.9999999998</v>
      </c>
      <c r="F85" s="5">
        <v>673993.00000001653</v>
      </c>
      <c r="G85" s="5">
        <v>505718.0000000312</v>
      </c>
      <c r="H85" s="5">
        <v>1079527.0000000396</v>
      </c>
      <c r="I85" s="5">
        <v>4014028.9999999981</v>
      </c>
      <c r="L85" t="s">
        <v>133</v>
      </c>
      <c r="M85" s="3">
        <v>15310</v>
      </c>
      <c r="N85" s="3">
        <v>6635</v>
      </c>
      <c r="O85" s="3">
        <v>8861</v>
      </c>
      <c r="P85" s="3">
        <v>5549</v>
      </c>
      <c r="Q85" s="3">
        <v>11506</v>
      </c>
      <c r="R85" s="3">
        <v>47861</v>
      </c>
    </row>
    <row r="86" spans="2:18" x14ac:dyDescent="0.3">
      <c r="D86" s="5"/>
      <c r="E86" s="5"/>
      <c r="F86" s="5"/>
      <c r="G86" s="5"/>
      <c r="H86" s="5"/>
      <c r="I86" s="5"/>
      <c r="L86" t="s">
        <v>134</v>
      </c>
      <c r="M86" s="3">
        <v>17743</v>
      </c>
      <c r="N86" s="3">
        <v>5917</v>
      </c>
      <c r="O86" s="3">
        <v>9313</v>
      </c>
      <c r="P86" s="3">
        <v>5892</v>
      </c>
      <c r="Q86" s="3">
        <v>12320</v>
      </c>
      <c r="R86" s="3">
        <v>51185</v>
      </c>
    </row>
    <row r="87" spans="2:18" x14ac:dyDescent="0.3">
      <c r="C87" s="12" t="s">
        <v>116</v>
      </c>
      <c r="D87" s="6">
        <f>D84/D80-1</f>
        <v>0.76005407603618025</v>
      </c>
      <c r="E87" s="6">
        <f>E84/E80-1</f>
        <v>-0.51508510439541699</v>
      </c>
      <c r="F87" s="6">
        <f>F84/F80-1</f>
        <v>-0.21874512726588902</v>
      </c>
      <c r="G87" s="6">
        <f>G84/G80-1</f>
        <v>-1.6994345674508637E-2</v>
      </c>
      <c r="H87" s="6">
        <f>H84/H80-1</f>
        <v>-0.22744752259350953</v>
      </c>
      <c r="I87" s="5"/>
      <c r="L87" t="s">
        <v>135</v>
      </c>
      <c r="M87" s="3">
        <v>22586</v>
      </c>
      <c r="N87" s="3">
        <v>6202</v>
      </c>
      <c r="O87" s="3">
        <v>15035</v>
      </c>
      <c r="P87" s="3">
        <v>9790</v>
      </c>
      <c r="Q87" s="3">
        <v>12418</v>
      </c>
      <c r="R87" s="3">
        <v>66031</v>
      </c>
    </row>
    <row r="88" spans="2:18" x14ac:dyDescent="0.3">
      <c r="C88" s="12" t="s">
        <v>117</v>
      </c>
      <c r="D88" s="6">
        <f>D84/SUM(D76:D78)-1</f>
        <v>2.320924927415339</v>
      </c>
      <c r="E88" s="6">
        <f>E84/SUM(E76:E78)-1</f>
        <v>-0.3913342887451583</v>
      </c>
      <c r="F88" s="6">
        <f>F84/SUM(F76:F78)-1</f>
        <v>0.12912183402366995</v>
      </c>
      <c r="G88" s="6">
        <f>G84/SUM(G76:G78)-1</f>
        <v>0.35528969092868201</v>
      </c>
      <c r="H88" s="6">
        <f>H84/SUM(H76:H78)-1</f>
        <v>6.1348004881608409E-2</v>
      </c>
      <c r="I88" s="5"/>
      <c r="K88" t="s">
        <v>3</v>
      </c>
      <c r="M88" s="3">
        <v>122512</v>
      </c>
      <c r="N88" s="3">
        <v>88481</v>
      </c>
      <c r="O88" s="3">
        <v>108441</v>
      </c>
      <c r="P88" s="3">
        <v>88713</v>
      </c>
      <c r="Q88" s="3">
        <v>141345</v>
      </c>
      <c r="R88" s="3">
        <v>549492</v>
      </c>
    </row>
    <row r="89" spans="2:18" x14ac:dyDescent="0.3">
      <c r="D89" s="5"/>
      <c r="E89" s="5"/>
      <c r="F89" s="5"/>
      <c r="G89" s="5"/>
      <c r="H89" s="5"/>
      <c r="I89" s="5"/>
      <c r="K89">
        <v>2018</v>
      </c>
      <c r="L89" t="s">
        <v>125</v>
      </c>
      <c r="M89" s="3">
        <v>21478</v>
      </c>
      <c r="N89" s="3">
        <v>5819</v>
      </c>
      <c r="O89" s="3">
        <v>11981</v>
      </c>
      <c r="P89" s="3">
        <v>6394</v>
      </c>
      <c r="Q89" s="3">
        <v>10806</v>
      </c>
      <c r="R89" s="3">
        <v>56478</v>
      </c>
    </row>
    <row r="90" spans="2:18" x14ac:dyDescent="0.3">
      <c r="L90" t="s">
        <v>126</v>
      </c>
      <c r="M90" s="3">
        <v>20790</v>
      </c>
      <c r="N90" s="3">
        <v>5531</v>
      </c>
      <c r="O90" s="3">
        <v>10697</v>
      </c>
      <c r="P90" s="3">
        <v>6188</v>
      </c>
      <c r="Q90" s="3">
        <v>11375</v>
      </c>
      <c r="R90" s="3">
        <v>54581</v>
      </c>
    </row>
    <row r="91" spans="2:18" x14ac:dyDescent="0.3">
      <c r="L91" t="s">
        <v>127</v>
      </c>
      <c r="M91" s="3">
        <v>25587</v>
      </c>
      <c r="N91" s="3">
        <v>5734</v>
      </c>
      <c r="O91" s="3">
        <v>11541</v>
      </c>
      <c r="P91" s="3">
        <v>10357</v>
      </c>
      <c r="Q91" s="3">
        <v>16117</v>
      </c>
      <c r="R91" s="3">
        <v>69336</v>
      </c>
    </row>
    <row r="92" spans="2:18" x14ac:dyDescent="0.3">
      <c r="B92" t="s">
        <v>98</v>
      </c>
      <c r="D92" s="2"/>
      <c r="E92" s="2"/>
      <c r="F92" s="2"/>
      <c r="G92" s="2"/>
      <c r="H92" s="3"/>
      <c r="I92" s="3"/>
      <c r="L92" t="s">
        <v>128</v>
      </c>
      <c r="M92" s="3">
        <v>25685</v>
      </c>
      <c r="N92" s="3">
        <v>5084</v>
      </c>
      <c r="O92" s="3">
        <v>10718</v>
      </c>
      <c r="P92" s="3">
        <v>9773</v>
      </c>
      <c r="Q92" s="3">
        <v>14333</v>
      </c>
      <c r="R92" s="3">
        <v>65593</v>
      </c>
    </row>
    <row r="93" spans="2:18" x14ac:dyDescent="0.3">
      <c r="B93" s="1" t="s">
        <v>75</v>
      </c>
      <c r="D93" s="1" t="s">
        <v>33</v>
      </c>
      <c r="L93" t="s">
        <v>11</v>
      </c>
      <c r="M93" s="3">
        <v>24213</v>
      </c>
      <c r="N93" s="3">
        <v>4681</v>
      </c>
      <c r="O93" s="3">
        <v>9171</v>
      </c>
      <c r="P93" s="3">
        <v>10521</v>
      </c>
      <c r="Q93" s="3">
        <v>15265</v>
      </c>
      <c r="R93" s="3">
        <v>63851</v>
      </c>
    </row>
    <row r="94" spans="2:18" x14ac:dyDescent="0.3">
      <c r="B94" s="1" t="s">
        <v>0</v>
      </c>
      <c r="C94" s="1" t="s">
        <v>2</v>
      </c>
      <c r="D94" t="s">
        <v>34</v>
      </c>
      <c r="E94" t="s">
        <v>35</v>
      </c>
      <c r="F94" t="s">
        <v>36</v>
      </c>
      <c r="G94" t="s">
        <v>37</v>
      </c>
      <c r="H94" t="s">
        <v>38</v>
      </c>
      <c r="I94" t="s">
        <v>1</v>
      </c>
      <c r="L94" t="s">
        <v>129</v>
      </c>
      <c r="M94" s="3">
        <v>23734</v>
      </c>
      <c r="N94" s="3">
        <v>4766</v>
      </c>
      <c r="O94" s="3">
        <v>8717</v>
      </c>
      <c r="P94" s="3">
        <v>10727</v>
      </c>
      <c r="Q94" s="3">
        <v>16331</v>
      </c>
      <c r="R94" s="3">
        <v>64275</v>
      </c>
    </row>
    <row r="95" spans="2:18" x14ac:dyDescent="0.3">
      <c r="B95">
        <v>2017</v>
      </c>
      <c r="C95" t="s">
        <v>7</v>
      </c>
      <c r="D95" s="5">
        <v>9928.0000000008113</v>
      </c>
      <c r="E95" s="5">
        <v>69019.999999992404</v>
      </c>
      <c r="F95" s="5">
        <v>28307.999999997322</v>
      </c>
      <c r="G95" s="5">
        <v>19408.999999997424</v>
      </c>
      <c r="H95" s="5">
        <v>40460.999999990832</v>
      </c>
      <c r="I95" s="5">
        <v>167125.9999999766</v>
      </c>
      <c r="L95" t="s">
        <v>130</v>
      </c>
      <c r="M95" s="3">
        <v>22502</v>
      </c>
      <c r="N95" s="3">
        <v>5085</v>
      </c>
      <c r="O95" s="3">
        <v>9442</v>
      </c>
      <c r="P95" s="3">
        <v>10383</v>
      </c>
      <c r="Q95" s="3">
        <v>16202</v>
      </c>
      <c r="R95" s="3">
        <v>63614</v>
      </c>
    </row>
    <row r="96" spans="2:18" x14ac:dyDescent="0.3">
      <c r="C96" t="s">
        <v>8</v>
      </c>
      <c r="D96" s="5">
        <v>9740.0000000006403</v>
      </c>
      <c r="E96" s="5">
        <v>64675.999999995227</v>
      </c>
      <c r="F96" s="5">
        <v>25763.999999996602</v>
      </c>
      <c r="G96" s="5">
        <v>17944.99999999797</v>
      </c>
      <c r="H96" s="5">
        <v>43735.99999998798</v>
      </c>
      <c r="I96" s="5">
        <v>161860.99999997637</v>
      </c>
      <c r="L96" t="s">
        <v>131</v>
      </c>
      <c r="M96" s="3">
        <v>17837</v>
      </c>
      <c r="N96" s="3">
        <v>4812</v>
      </c>
      <c r="O96" s="3">
        <v>7654</v>
      </c>
      <c r="P96" s="3">
        <v>7741</v>
      </c>
      <c r="Q96" s="3">
        <v>13149</v>
      </c>
      <c r="R96" s="3">
        <v>51193</v>
      </c>
    </row>
    <row r="97" spans="2:18" x14ac:dyDescent="0.3">
      <c r="C97" t="s">
        <v>9</v>
      </c>
      <c r="D97" s="5">
        <v>15298.999999998501</v>
      </c>
      <c r="E97" s="5">
        <v>65863.999999993481</v>
      </c>
      <c r="F97" s="5">
        <v>24981.999999997104</v>
      </c>
      <c r="G97" s="5">
        <v>17282.999999996675</v>
      </c>
      <c r="H97" s="5">
        <v>50563.999999955005</v>
      </c>
      <c r="I97" s="5">
        <v>173991.99999997113</v>
      </c>
      <c r="L97" t="s">
        <v>132</v>
      </c>
      <c r="M97" s="3">
        <v>21236</v>
      </c>
      <c r="N97" s="3">
        <v>4082</v>
      </c>
      <c r="O97" s="3">
        <v>6311</v>
      </c>
      <c r="P97" s="3">
        <v>8246</v>
      </c>
      <c r="Q97" s="3">
        <v>12277</v>
      </c>
      <c r="R97" s="3">
        <v>52152</v>
      </c>
    </row>
    <row r="98" spans="2:18" x14ac:dyDescent="0.3">
      <c r="C98" t="s">
        <v>10</v>
      </c>
      <c r="D98" s="5">
        <v>19250.999999998057</v>
      </c>
      <c r="E98" s="5">
        <v>61920.999999993888</v>
      </c>
      <c r="F98" s="5">
        <v>28401.00000000048</v>
      </c>
      <c r="G98" s="5">
        <v>22447.999999998792</v>
      </c>
      <c r="H98" s="5">
        <v>58077.99999995291</v>
      </c>
      <c r="I98" s="5">
        <v>190098.99999996641</v>
      </c>
      <c r="K98" t="s">
        <v>4</v>
      </c>
      <c r="M98" s="3">
        <v>203062</v>
      </c>
      <c r="N98" s="3">
        <v>45594</v>
      </c>
      <c r="O98" s="3">
        <v>86232</v>
      </c>
      <c r="P98" s="3">
        <v>80330</v>
      </c>
      <c r="Q98" s="3">
        <v>125855</v>
      </c>
      <c r="R98" s="3">
        <v>541073</v>
      </c>
    </row>
    <row r="99" spans="2:18" x14ac:dyDescent="0.3">
      <c r="C99" t="s">
        <v>11</v>
      </c>
      <c r="D99" s="5">
        <v>19556.999999996049</v>
      </c>
      <c r="E99" s="5">
        <v>58401.999999993306</v>
      </c>
      <c r="F99" s="5">
        <v>28627.999999996922</v>
      </c>
      <c r="G99" s="5">
        <v>21718.999999997002</v>
      </c>
      <c r="H99" s="5">
        <v>58587.999999942433</v>
      </c>
      <c r="I99" s="5">
        <v>186893.9999999787</v>
      </c>
      <c r="K99" t="s">
        <v>1</v>
      </c>
      <c r="M99" s="3">
        <v>325574</v>
      </c>
      <c r="N99" s="3">
        <v>134075</v>
      </c>
      <c r="O99" s="3">
        <v>194673</v>
      </c>
      <c r="P99" s="3">
        <v>169043</v>
      </c>
      <c r="Q99" s="3">
        <v>267200</v>
      </c>
      <c r="R99" s="3">
        <v>1090565</v>
      </c>
    </row>
    <row r="100" spans="2:18" x14ac:dyDescent="0.3">
      <c r="C100" t="s">
        <v>12</v>
      </c>
      <c r="D100" s="5">
        <v>16778.999999998668</v>
      </c>
      <c r="E100" s="5">
        <v>55602.999999994041</v>
      </c>
      <c r="F100" s="5">
        <v>34461.000000000349</v>
      </c>
      <c r="G100" s="5">
        <v>24097.999999998763</v>
      </c>
      <c r="H100" s="5">
        <v>58873.999999953841</v>
      </c>
      <c r="I100" s="5">
        <v>189814.99999996775</v>
      </c>
    </row>
    <row r="101" spans="2:18" x14ac:dyDescent="0.3">
      <c r="C101" t="s">
        <v>13</v>
      </c>
      <c r="D101" s="5">
        <v>16668.999999998887</v>
      </c>
      <c r="E101" s="5">
        <v>55821.999999994412</v>
      </c>
      <c r="F101" s="5">
        <v>35407.000000003689</v>
      </c>
      <c r="G101" s="5">
        <v>25479.999999999549</v>
      </c>
      <c r="H101" s="5">
        <v>43544.000000017099</v>
      </c>
      <c r="I101" s="5">
        <v>176921.99999992206</v>
      </c>
      <c r="M101" s="6">
        <f>M98/M88-1</f>
        <v>0.65748661355622295</v>
      </c>
      <c r="N101" s="6">
        <f>N98/N88-1</f>
        <v>-0.48470293057266534</v>
      </c>
      <c r="O101" s="6">
        <f t="shared" ref="O101:Q101" si="0">O98/O88-1</f>
        <v>-0.20480261155835888</v>
      </c>
      <c r="P101" s="6">
        <f t="shared" si="0"/>
        <v>-9.4495733432529594E-2</v>
      </c>
      <c r="Q101" s="6">
        <f t="shared" si="0"/>
        <v>-0.10959001025858717</v>
      </c>
    </row>
    <row r="102" spans="2:18" x14ac:dyDescent="0.3">
      <c r="C102" t="s">
        <v>14</v>
      </c>
      <c r="D102" s="5">
        <v>15447.999999999156</v>
      </c>
      <c r="E102" s="5">
        <v>57951.999999994201</v>
      </c>
      <c r="F102" s="5">
        <v>27868.99999999658</v>
      </c>
      <c r="G102" s="5">
        <v>18555.999999996435</v>
      </c>
      <c r="H102" s="5">
        <v>39106.000000014305</v>
      </c>
      <c r="I102" s="5">
        <v>158930.99999993015</v>
      </c>
      <c r="M102" s="6">
        <f>M97/M76-1</f>
        <v>3.95936478281177</v>
      </c>
      <c r="N102" s="6">
        <f t="shared" ref="N102:Q102" si="1">N97/N76-1</f>
        <v>-0.54329827701946742</v>
      </c>
      <c r="O102" s="6">
        <f t="shared" si="1"/>
        <v>-0.28300386275846401</v>
      </c>
      <c r="P102" s="6">
        <f t="shared" si="1"/>
        <v>0.55233433734939763</v>
      </c>
      <c r="Q102" s="6">
        <f t="shared" si="1"/>
        <v>0.15007025761124115</v>
      </c>
    </row>
    <row r="103" spans="2:18" x14ac:dyDescent="0.3">
      <c r="C103" t="s">
        <v>15</v>
      </c>
      <c r="D103" s="5">
        <v>21988.999999999607</v>
      </c>
      <c r="E103" s="5">
        <v>48029.999999995176</v>
      </c>
      <c r="F103" s="5">
        <v>27986.999999995031</v>
      </c>
      <c r="G103" s="5">
        <v>18034.999999996209</v>
      </c>
      <c r="H103" s="5">
        <v>50355.999999983615</v>
      </c>
      <c r="I103" s="5">
        <v>166396.9999999539</v>
      </c>
    </row>
    <row r="104" spans="2:18" x14ac:dyDescent="0.3">
      <c r="C104" t="s">
        <v>16</v>
      </c>
      <c r="D104" s="5">
        <v>29756.9999999969</v>
      </c>
      <c r="E104" s="5">
        <v>48674.999999995314</v>
      </c>
      <c r="F104" s="5">
        <v>31315.000000005923</v>
      </c>
      <c r="G104" s="5">
        <v>17060.999999997533</v>
      </c>
      <c r="H104" s="5">
        <v>51990.999999965163</v>
      </c>
      <c r="I104" s="5">
        <v>178798.99999994517</v>
      </c>
    </row>
    <row r="105" spans="2:18" x14ac:dyDescent="0.3">
      <c r="C105" t="s">
        <v>17</v>
      </c>
      <c r="D105" s="5">
        <v>41908.999999995984</v>
      </c>
      <c r="E105" s="5">
        <v>43681.999999995205</v>
      </c>
      <c r="F105" s="5">
        <v>32875.000000008033</v>
      </c>
      <c r="G105" s="5">
        <v>18123.999999996879</v>
      </c>
      <c r="H105" s="5">
        <v>56282.999999969878</v>
      </c>
      <c r="I105" s="5">
        <v>192872.99999994255</v>
      </c>
    </row>
    <row r="106" spans="2:18" x14ac:dyDescent="0.3">
      <c r="C106" t="s">
        <v>18</v>
      </c>
      <c r="D106" s="5">
        <v>56623.000000022555</v>
      </c>
      <c r="E106" s="5">
        <v>44759.999999997257</v>
      </c>
      <c r="F106" s="5">
        <v>52384.000000016968</v>
      </c>
      <c r="G106" s="5">
        <v>34868.000000012631</v>
      </c>
      <c r="H106" s="5">
        <v>57442.999999969703</v>
      </c>
      <c r="I106" s="5">
        <v>246077.99999999139</v>
      </c>
    </row>
    <row r="107" spans="2:18" x14ac:dyDescent="0.3">
      <c r="B107" t="s">
        <v>3</v>
      </c>
      <c r="D107" s="5">
        <v>272949.00000000023</v>
      </c>
      <c r="E107" s="5">
        <v>674406.9999999936</v>
      </c>
      <c r="F107" s="5">
        <v>378380.9999999929</v>
      </c>
      <c r="G107" s="5">
        <v>255025.99999998382</v>
      </c>
      <c r="H107" s="5">
        <v>609024</v>
      </c>
      <c r="I107" s="5">
        <v>2189786.9999999497</v>
      </c>
    </row>
    <row r="108" spans="2:18" x14ac:dyDescent="0.3">
      <c r="B108">
        <v>2018</v>
      </c>
      <c r="C108" t="s">
        <v>7</v>
      </c>
      <c r="D108" s="5">
        <v>50698.000000022381</v>
      </c>
      <c r="E108" s="5">
        <v>41719.999999998428</v>
      </c>
      <c r="F108" s="5">
        <v>41824.00000001461</v>
      </c>
      <c r="G108" s="5">
        <v>23244.99999999869</v>
      </c>
      <c r="H108" s="5">
        <v>47586.999999964522</v>
      </c>
      <c r="I108" s="5">
        <v>205073.99999990826</v>
      </c>
    </row>
    <row r="109" spans="2:18" x14ac:dyDescent="0.3">
      <c r="C109" t="s">
        <v>8</v>
      </c>
      <c r="D109" s="5">
        <v>49496.000000021246</v>
      </c>
      <c r="E109" s="5">
        <v>39245.999999995765</v>
      </c>
      <c r="F109" s="5">
        <v>35758.000000010594</v>
      </c>
      <c r="G109" s="5">
        <v>21848.999999996609</v>
      </c>
      <c r="H109" s="5">
        <v>42964.999999959749</v>
      </c>
      <c r="I109" s="5">
        <v>189313.99999988521</v>
      </c>
    </row>
    <row r="110" spans="2:18" x14ac:dyDescent="0.3">
      <c r="C110" t="s">
        <v>9</v>
      </c>
      <c r="D110" s="5">
        <v>56064.000000034197</v>
      </c>
      <c r="E110" s="5">
        <v>41180.999999996333</v>
      </c>
      <c r="F110" s="5">
        <v>40004.000000014581</v>
      </c>
      <c r="G110" s="5">
        <v>34682.000000013126</v>
      </c>
      <c r="H110" s="5">
        <v>59977.999999959051</v>
      </c>
      <c r="I110" s="5">
        <v>231908.9999999844</v>
      </c>
    </row>
    <row r="111" spans="2:18" x14ac:dyDescent="0.3">
      <c r="C111" t="s">
        <v>10</v>
      </c>
      <c r="D111" s="5">
        <v>57720.000000028929</v>
      </c>
      <c r="E111" s="5">
        <v>36706.999999996631</v>
      </c>
      <c r="F111" s="5">
        <v>38014.00000001266</v>
      </c>
      <c r="G111" s="5">
        <v>30007.000000012296</v>
      </c>
      <c r="H111" s="5">
        <v>52647.999999963067</v>
      </c>
      <c r="I111" s="5">
        <v>215095.99999994156</v>
      </c>
    </row>
    <row r="112" spans="2:18" x14ac:dyDescent="0.3">
      <c r="C112" t="s">
        <v>11</v>
      </c>
      <c r="D112" s="5">
        <v>56475.000000021188</v>
      </c>
      <c r="E112" s="5">
        <v>33191.999999997031</v>
      </c>
      <c r="F112" s="5">
        <v>31726.000000008949</v>
      </c>
      <c r="G112" s="5">
        <v>32552.000000011554</v>
      </c>
      <c r="H112" s="5">
        <v>56401.999999967462</v>
      </c>
      <c r="I112" s="5">
        <v>210346.99999994028</v>
      </c>
    </row>
    <row r="113" spans="2:13" x14ac:dyDescent="0.3">
      <c r="C113" t="s">
        <v>12</v>
      </c>
      <c r="D113" s="5">
        <v>50501.000000032422</v>
      </c>
      <c r="E113" s="5">
        <v>34137.99999999682</v>
      </c>
      <c r="F113" s="5">
        <v>31197.000000003827</v>
      </c>
      <c r="G113" s="5">
        <v>29005.000000011103</v>
      </c>
      <c r="H113" s="5">
        <v>62370.999999957217</v>
      </c>
      <c r="I113" s="5">
        <v>207211.9999999844</v>
      </c>
      <c r="M113" s="2"/>
    </row>
    <row r="114" spans="2:13" x14ac:dyDescent="0.3">
      <c r="C114" t="s">
        <v>13</v>
      </c>
      <c r="D114" s="5">
        <v>54800.000000023341</v>
      </c>
      <c r="E114" s="5">
        <v>36966.99999999642</v>
      </c>
      <c r="F114" s="5">
        <v>31956.000000007509</v>
      </c>
      <c r="G114" s="5">
        <v>28823.000000011729</v>
      </c>
      <c r="H114" s="5">
        <v>57260.999999953812</v>
      </c>
      <c r="I114" s="5">
        <v>209806.99999997998</v>
      </c>
    </row>
    <row r="115" spans="2:13" x14ac:dyDescent="0.3">
      <c r="C115" t="s">
        <v>14</v>
      </c>
      <c r="D115" s="5">
        <v>44603.000000008891</v>
      </c>
      <c r="E115" s="5">
        <v>34684.999999996602</v>
      </c>
      <c r="F115" s="5">
        <v>24610.999999998625</v>
      </c>
      <c r="G115" s="5">
        <v>23284.000000002605</v>
      </c>
      <c r="H115" s="5">
        <v>47854.999999970401</v>
      </c>
      <c r="I115" s="5">
        <v>175037.99999990838</v>
      </c>
    </row>
    <row r="116" spans="2:13" x14ac:dyDescent="0.3">
      <c r="C116" t="s">
        <v>15</v>
      </c>
      <c r="D116" s="5">
        <v>60048.000000026062</v>
      </c>
      <c r="E116" s="5">
        <v>29193.999999997257</v>
      </c>
      <c r="F116" s="5">
        <v>20521.999999997664</v>
      </c>
      <c r="G116" s="5">
        <v>27245.000000008047</v>
      </c>
      <c r="H116" s="5">
        <v>43435.999999961321</v>
      </c>
      <c r="I116" s="5">
        <v>180444.99999989301</v>
      </c>
    </row>
    <row r="117" spans="2:13" x14ac:dyDescent="0.3">
      <c r="B117" t="s">
        <v>4</v>
      </c>
      <c r="D117" s="5">
        <v>480404.99999999977</v>
      </c>
      <c r="E117" s="5">
        <v>327029.99999999686</v>
      </c>
      <c r="F117" s="5">
        <v>295612.00000000012</v>
      </c>
      <c r="G117" s="5">
        <v>250691.99999999686</v>
      </c>
      <c r="H117" s="5">
        <v>470503.00000001048</v>
      </c>
      <c r="I117" s="5">
        <v>1824241.9999999404</v>
      </c>
    </row>
    <row r="118" spans="2:13" x14ac:dyDescent="0.3">
      <c r="B118" t="s">
        <v>1</v>
      </c>
      <c r="D118" s="5">
        <v>753354.00000001257</v>
      </c>
      <c r="E118" s="5">
        <v>1001436.9999999998</v>
      </c>
      <c r="F118" s="5">
        <v>673993.00000001653</v>
      </c>
      <c r="G118" s="5">
        <v>505718.0000000312</v>
      </c>
      <c r="H118" s="5">
        <v>1079527.0000000396</v>
      </c>
      <c r="I118" s="5">
        <v>4014028.9999999981</v>
      </c>
    </row>
    <row r="119" spans="2:13" x14ac:dyDescent="0.3">
      <c r="D119" s="5"/>
      <c r="E119" s="5"/>
      <c r="F119" s="5"/>
      <c r="G119" s="5"/>
      <c r="H119" s="5"/>
      <c r="I119" s="5"/>
    </row>
    <row r="120" spans="2:13" x14ac:dyDescent="0.3">
      <c r="D120" s="5"/>
      <c r="E120" s="5"/>
      <c r="F120" s="5"/>
      <c r="G120" s="5"/>
      <c r="H120" s="5"/>
      <c r="I120" s="5"/>
    </row>
    <row r="121" spans="2:13" x14ac:dyDescent="0.3">
      <c r="B121" t="s">
        <v>110</v>
      </c>
    </row>
    <row r="122" spans="2:13" x14ac:dyDescent="0.3">
      <c r="B122" s="1" t="s">
        <v>95</v>
      </c>
      <c r="C122" t="s" vm="4">
        <v>108</v>
      </c>
      <c r="D122" t="str">
        <f>IF(AND(C122="(Multiple Items)",C123="All"),B121,_xlfn.CONCAT(B121," , ",C123))</f>
        <v>Product Gross Profit 2017 vs 2018  - No 4th Quarter</v>
      </c>
    </row>
    <row r="123" spans="2:13" x14ac:dyDescent="0.3">
      <c r="B123" s="1" t="s">
        <v>2</v>
      </c>
      <c r="C123" t="s" vm="5">
        <v>101</v>
      </c>
    </row>
    <row r="125" spans="2:13" x14ac:dyDescent="0.3">
      <c r="B125" s="1" t="s">
        <v>75</v>
      </c>
      <c r="D125" s="1" t="s">
        <v>0</v>
      </c>
    </row>
    <row r="126" spans="2:13" x14ac:dyDescent="0.3">
      <c r="B126" s="1" t="s">
        <v>33</v>
      </c>
      <c r="C126" s="1" t="s">
        <v>39</v>
      </c>
      <c r="D126">
        <v>2017</v>
      </c>
      <c r="E126">
        <v>2018</v>
      </c>
      <c r="F126" t="s">
        <v>1</v>
      </c>
    </row>
    <row r="127" spans="2:13" x14ac:dyDescent="0.3">
      <c r="B127" t="s">
        <v>34</v>
      </c>
      <c r="C127" t="s">
        <v>42</v>
      </c>
      <c r="D127" s="5">
        <v>10662</v>
      </c>
      <c r="E127" s="5">
        <v>122464.00000000039</v>
      </c>
      <c r="F127" s="5">
        <v>133126</v>
      </c>
    </row>
    <row r="128" spans="2:13" x14ac:dyDescent="0.3">
      <c r="C128" t="s">
        <v>50</v>
      </c>
      <c r="D128" s="5"/>
      <c r="E128" s="5">
        <v>96269.999999999753</v>
      </c>
      <c r="F128" s="5">
        <v>96269.999999999753</v>
      </c>
    </row>
    <row r="129" spans="2:6" x14ac:dyDescent="0.3">
      <c r="C129" t="s">
        <v>56</v>
      </c>
      <c r="D129" s="5">
        <v>77141.999999999971</v>
      </c>
      <c r="E129" s="5">
        <v>50621.999999999753</v>
      </c>
      <c r="F129" s="5">
        <v>127763.99999999994</v>
      </c>
    </row>
    <row r="130" spans="2:6" x14ac:dyDescent="0.3">
      <c r="C130" t="s">
        <v>58</v>
      </c>
      <c r="D130" s="5">
        <v>436.00000000000045</v>
      </c>
      <c r="E130" s="5">
        <v>108674</v>
      </c>
      <c r="F130" s="5">
        <v>109110</v>
      </c>
    </row>
    <row r="131" spans="2:6" x14ac:dyDescent="0.3">
      <c r="C131" t="s">
        <v>64</v>
      </c>
      <c r="D131" s="5">
        <v>32745.999999999956</v>
      </c>
      <c r="E131" s="5">
        <v>54943.000000000175</v>
      </c>
      <c r="F131" s="5">
        <v>87689</v>
      </c>
    </row>
    <row r="132" spans="2:6" x14ac:dyDescent="0.3">
      <c r="C132" t="s">
        <v>65</v>
      </c>
      <c r="D132" s="5">
        <v>10604.000000000007</v>
      </c>
      <c r="E132" s="5">
        <v>10664</v>
      </c>
      <c r="F132" s="5">
        <v>21268</v>
      </c>
    </row>
    <row r="133" spans="2:6" x14ac:dyDescent="0.3">
      <c r="C133" t="s">
        <v>66</v>
      </c>
      <c r="D133" s="5">
        <v>13070</v>
      </c>
      <c r="E133" s="5">
        <v>7661.9999999999964</v>
      </c>
      <c r="F133" s="5">
        <v>20732</v>
      </c>
    </row>
    <row r="134" spans="2:6" x14ac:dyDescent="0.3">
      <c r="C134" t="s">
        <v>67</v>
      </c>
      <c r="D134" s="5"/>
      <c r="E134" s="5">
        <v>29106</v>
      </c>
      <c r="F134" s="5">
        <v>29106</v>
      </c>
    </row>
    <row r="135" spans="2:6" x14ac:dyDescent="0.3">
      <c r="B135" t="s">
        <v>99</v>
      </c>
      <c r="D135" s="5">
        <v>144660</v>
      </c>
      <c r="E135" s="5">
        <v>480404.99999999977</v>
      </c>
      <c r="F135" s="5">
        <v>625065.00000001164</v>
      </c>
    </row>
    <row r="136" spans="2:6" x14ac:dyDescent="0.3">
      <c r="B136" t="s">
        <v>35</v>
      </c>
      <c r="C136" t="s">
        <v>45</v>
      </c>
      <c r="D136" s="5">
        <v>497096.00000000244</v>
      </c>
      <c r="E136" s="5">
        <v>233248.00000000009</v>
      </c>
      <c r="F136" s="5">
        <v>730343.99999999348</v>
      </c>
    </row>
    <row r="137" spans="2:6" x14ac:dyDescent="0.3">
      <c r="C137" t="s">
        <v>52</v>
      </c>
      <c r="D137" s="5">
        <v>13464</v>
      </c>
      <c r="E137" s="5">
        <v>69551.999999999942</v>
      </c>
      <c r="F137" s="5">
        <v>83016.00000000131</v>
      </c>
    </row>
    <row r="138" spans="2:6" x14ac:dyDescent="0.3">
      <c r="C138" t="s">
        <v>73</v>
      </c>
      <c r="D138" s="5">
        <v>26729.999999999869</v>
      </c>
      <c r="E138" s="5">
        <v>24230</v>
      </c>
      <c r="F138" s="5">
        <v>50960.000000000582</v>
      </c>
    </row>
    <row r="139" spans="2:6" x14ac:dyDescent="0.3">
      <c r="B139" t="s">
        <v>100</v>
      </c>
      <c r="D139" s="5">
        <v>537289.99999999464</v>
      </c>
      <c r="E139" s="5">
        <v>327029.99999999686</v>
      </c>
      <c r="F139" s="5">
        <v>864320</v>
      </c>
    </row>
    <row r="140" spans="2:6" x14ac:dyDescent="0.3">
      <c r="B140" t="s">
        <v>1</v>
      </c>
      <c r="D140" s="5">
        <v>681949.9999999922</v>
      </c>
      <c r="E140" s="5">
        <v>807435.00000001909</v>
      </c>
      <c r="F140" s="5">
        <v>1489384.9999999995</v>
      </c>
    </row>
    <row r="144" spans="2:6" x14ac:dyDescent="0.3">
      <c r="B144" s="1" t="s">
        <v>95</v>
      </c>
      <c r="C144" t="s" vm="4">
        <v>108</v>
      </c>
    </row>
    <row r="145" spans="2:4" x14ac:dyDescent="0.3">
      <c r="B145" t="s">
        <v>111</v>
      </c>
    </row>
    <row r="146" spans="2:4" x14ac:dyDescent="0.3">
      <c r="B146" s="1" t="s">
        <v>109</v>
      </c>
      <c r="D146" s="1" t="s">
        <v>0</v>
      </c>
    </row>
    <row r="147" spans="2:4" x14ac:dyDescent="0.3">
      <c r="B147" s="1" t="s">
        <v>33</v>
      </c>
      <c r="C147" s="1" t="s">
        <v>39</v>
      </c>
      <c r="D147">
        <v>2018</v>
      </c>
    </row>
    <row r="148" spans="2:4" x14ac:dyDescent="0.3">
      <c r="B148" t="s">
        <v>34</v>
      </c>
      <c r="C148" t="s">
        <v>42</v>
      </c>
      <c r="D148" s="4">
        <v>10.48602513599703</v>
      </c>
    </row>
    <row r="149" spans="2:4" x14ac:dyDescent="0.3">
      <c r="C149" t="s">
        <v>56</v>
      </c>
      <c r="D149" s="4">
        <v>-0.34378159757331056</v>
      </c>
    </row>
    <row r="150" spans="2:4" x14ac:dyDescent="0.3">
      <c r="C150" t="s">
        <v>64</v>
      </c>
      <c r="D150" s="4">
        <v>0.67785378366824001</v>
      </c>
    </row>
    <row r="151" spans="2:4" x14ac:dyDescent="0.3">
      <c r="C151" t="s">
        <v>65</v>
      </c>
      <c r="D151" s="4">
        <v>5.6582421727656845E-3</v>
      </c>
    </row>
    <row r="152" spans="2:4" x14ac:dyDescent="0.3">
      <c r="C152" t="s">
        <v>66</v>
      </c>
      <c r="D152" s="4">
        <v>-0.41377199693955652</v>
      </c>
    </row>
    <row r="153" spans="2:4" x14ac:dyDescent="0.3">
      <c r="B153" t="s">
        <v>99</v>
      </c>
      <c r="D153" s="4">
        <v>1.5774559019303112</v>
      </c>
    </row>
    <row r="154" spans="2:4" x14ac:dyDescent="0.3">
      <c r="B154" t="s">
        <v>35</v>
      </c>
      <c r="C154" t="s">
        <v>45</v>
      </c>
      <c r="D154" s="4">
        <v>-0.5307787630558275</v>
      </c>
    </row>
    <row r="155" spans="2:4" x14ac:dyDescent="0.3">
      <c r="C155" t="s">
        <v>52</v>
      </c>
      <c r="D155" s="4">
        <v>4.1657754010695172</v>
      </c>
    </row>
    <row r="156" spans="2:4" x14ac:dyDescent="0.3">
      <c r="C156" t="s">
        <v>73</v>
      </c>
      <c r="D156" s="4">
        <v>-9.3527871305651059E-2</v>
      </c>
    </row>
    <row r="157" spans="2:4" x14ac:dyDescent="0.3">
      <c r="B157" t="s">
        <v>100</v>
      </c>
      <c r="D157" s="4">
        <v>-0.3913342887453744</v>
      </c>
    </row>
    <row r="158" spans="2:4" x14ac:dyDescent="0.3">
      <c r="B158" t="s">
        <v>1</v>
      </c>
      <c r="D158" s="4">
        <v>2.5306890247284101E-2</v>
      </c>
    </row>
  </sheetData>
  <pageMargins left="0.7" right="0.7" top="0.75" bottom="0.75" header="0.3" footer="0.3"/>
  <pageSetup paperSize="9" orientation="portrait" r:id="rId15"/>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CD9F2-40B1-476B-B5DA-E3A48CD653CF}">
  <dimension ref="B2:P74"/>
  <sheetViews>
    <sheetView showGridLines="0" zoomScale="85" zoomScaleNormal="85" workbookViewId="0">
      <selection activeCell="P53" sqref="P53"/>
    </sheetView>
  </sheetViews>
  <sheetFormatPr defaultRowHeight="14.4" x14ac:dyDescent="0.3"/>
  <cols>
    <col min="2" max="2" width="16.5546875" customWidth="1"/>
    <col min="3" max="3" width="18.44140625" bestFit="1" customWidth="1"/>
    <col min="4" max="4" width="15.88671875" bestFit="1" customWidth="1"/>
    <col min="5" max="5" width="14.109375" bestFit="1" customWidth="1"/>
    <col min="8" max="8" width="20.88671875" bestFit="1" customWidth="1"/>
    <col min="9" max="9" width="20.44140625" bestFit="1" customWidth="1"/>
    <col min="12" max="12" width="19.88671875" customWidth="1"/>
    <col min="13" max="14" width="13.44140625" customWidth="1"/>
    <col min="15" max="15" width="14.21875" customWidth="1"/>
    <col min="16" max="16" width="16.88671875" bestFit="1" customWidth="1"/>
  </cols>
  <sheetData>
    <row r="2" spans="2:16" x14ac:dyDescent="0.3">
      <c r="B2" s="1" t="s">
        <v>33</v>
      </c>
      <c r="C2" t="s">
        <v>5</v>
      </c>
      <c r="D2" t="s">
        <v>75</v>
      </c>
      <c r="H2" s="1" t="s">
        <v>33</v>
      </c>
      <c r="I2" s="1" t="s">
        <v>39</v>
      </c>
      <c r="L2" s="1" t="s">
        <v>33</v>
      </c>
      <c r="M2" t="s">
        <v>75</v>
      </c>
    </row>
    <row r="3" spans="2:16" x14ac:dyDescent="0.3">
      <c r="B3" t="s">
        <v>37</v>
      </c>
      <c r="C3" s="5">
        <v>2172359.5700000157</v>
      </c>
      <c r="D3" s="5">
        <v>505718.0000000312</v>
      </c>
      <c r="H3" t="s">
        <v>34</v>
      </c>
      <c r="I3" t="s">
        <v>42</v>
      </c>
      <c r="L3" t="s">
        <v>37</v>
      </c>
      <c r="M3" s="5">
        <v>505718.0000000312</v>
      </c>
      <c r="P3" s="6">
        <f>M3/$M$8</f>
        <v>0.12598762988509338</v>
      </c>
    </row>
    <row r="4" spans="2:16" x14ac:dyDescent="0.3">
      <c r="B4" t="s">
        <v>36</v>
      </c>
      <c r="C4" s="5">
        <v>2226836.2700000023</v>
      </c>
      <c r="D4" s="5">
        <v>673993.00000001653</v>
      </c>
      <c r="H4" t="s">
        <v>34</v>
      </c>
      <c r="I4" t="s">
        <v>50</v>
      </c>
      <c r="L4" t="s">
        <v>36</v>
      </c>
      <c r="M4" s="5">
        <v>673993.00000001653</v>
      </c>
      <c r="P4" s="6">
        <f>M4/$M$8</f>
        <v>0.1679093499324536</v>
      </c>
    </row>
    <row r="5" spans="2:16" x14ac:dyDescent="0.3">
      <c r="B5" t="s">
        <v>35</v>
      </c>
      <c r="C5" s="5">
        <v>2246771.2500000065</v>
      </c>
      <c r="D5" s="5">
        <v>1001436.9999999998</v>
      </c>
      <c r="H5" t="s">
        <v>34</v>
      </c>
      <c r="I5" t="s">
        <v>56</v>
      </c>
      <c r="L5" t="s">
        <v>34</v>
      </c>
      <c r="M5" s="5">
        <v>753354.00000001257</v>
      </c>
      <c r="P5" s="6">
        <f>M5/$M$8</f>
        <v>0.18768025841368186</v>
      </c>
    </row>
    <row r="6" spans="2:16" x14ac:dyDescent="0.3">
      <c r="B6" t="s">
        <v>34</v>
      </c>
      <c r="C6" s="5">
        <v>2705364.2600000002</v>
      </c>
      <c r="D6" s="5">
        <v>753354.00000001257</v>
      </c>
      <c r="H6" t="s">
        <v>34</v>
      </c>
      <c r="I6" t="s">
        <v>58</v>
      </c>
      <c r="L6" t="s">
        <v>35</v>
      </c>
      <c r="M6" s="5">
        <v>1001436.9999999998</v>
      </c>
      <c r="P6" s="6">
        <f>M6/$M$8</f>
        <v>0.2494842463768947</v>
      </c>
    </row>
    <row r="7" spans="2:16" x14ac:dyDescent="0.3">
      <c r="B7" t="s">
        <v>38</v>
      </c>
      <c r="C7" s="5">
        <v>5093241.0000000615</v>
      </c>
      <c r="D7" s="5">
        <v>1079527.0000000396</v>
      </c>
      <c r="H7" t="s">
        <v>34</v>
      </c>
      <c r="I7" t="s">
        <v>64</v>
      </c>
      <c r="L7" t="s">
        <v>38</v>
      </c>
      <c r="M7" s="5">
        <v>1079527.0000000396</v>
      </c>
      <c r="P7" s="6">
        <f>M7/$M$8</f>
        <v>0.26893851539190178</v>
      </c>
    </row>
    <row r="8" spans="2:16" x14ac:dyDescent="0.3">
      <c r="B8" t="s">
        <v>1</v>
      </c>
      <c r="C8" s="5">
        <v>14444572.350000003</v>
      </c>
      <c r="D8" s="5">
        <v>4014028.9999999981</v>
      </c>
      <c r="H8" t="s">
        <v>34</v>
      </c>
      <c r="I8" t="s">
        <v>65</v>
      </c>
      <c r="L8" t="s">
        <v>1</v>
      </c>
      <c r="M8" s="5">
        <v>4014028.9999999981</v>
      </c>
    </row>
    <row r="9" spans="2:16" x14ac:dyDescent="0.3">
      <c r="H9" t="s">
        <v>34</v>
      </c>
      <c r="I9" t="s">
        <v>66</v>
      </c>
    </row>
    <row r="10" spans="2:16" x14ac:dyDescent="0.3">
      <c r="H10" t="s">
        <v>34</v>
      </c>
      <c r="I10" t="s">
        <v>67</v>
      </c>
    </row>
    <row r="11" spans="2:16" x14ac:dyDescent="0.3">
      <c r="B11" s="1" t="s">
        <v>33</v>
      </c>
      <c r="C11" t="s" vm="1">
        <v>101</v>
      </c>
      <c r="H11" t="s">
        <v>35</v>
      </c>
      <c r="I11" t="s">
        <v>45</v>
      </c>
    </row>
    <row r="12" spans="2:16" x14ac:dyDescent="0.3">
      <c r="H12" t="s">
        <v>35</v>
      </c>
      <c r="I12" t="s">
        <v>52</v>
      </c>
    </row>
    <row r="13" spans="2:16" x14ac:dyDescent="0.3">
      <c r="B13" s="1" t="s">
        <v>39</v>
      </c>
      <c r="C13" t="s">
        <v>5</v>
      </c>
      <c r="D13" t="s">
        <v>75</v>
      </c>
      <c r="E13" t="s">
        <v>76</v>
      </c>
      <c r="H13" t="s">
        <v>35</v>
      </c>
      <c r="I13" t="s">
        <v>73</v>
      </c>
    </row>
    <row r="14" spans="2:16" x14ac:dyDescent="0.3">
      <c r="B14" t="s">
        <v>57</v>
      </c>
      <c r="C14" s="5">
        <v>2388882.6300000013</v>
      </c>
      <c r="D14" s="5">
        <v>298685.0000000021</v>
      </c>
      <c r="E14" s="4">
        <v>0.12503125781445443</v>
      </c>
      <c r="H14" t="s">
        <v>36</v>
      </c>
      <c r="I14" t="s">
        <v>43</v>
      </c>
    </row>
    <row r="15" spans="2:16" x14ac:dyDescent="0.3">
      <c r="B15" t="s">
        <v>45</v>
      </c>
      <c r="C15" s="5">
        <v>1564476.3199999956</v>
      </c>
      <c r="D15" s="5">
        <v>834943.99999999243</v>
      </c>
      <c r="E15" s="4">
        <v>0.53368912608405272</v>
      </c>
      <c r="H15" t="s">
        <v>36</v>
      </c>
      <c r="I15" t="s">
        <v>44</v>
      </c>
    </row>
    <row r="16" spans="2:16" x14ac:dyDescent="0.3">
      <c r="B16" t="s">
        <v>58</v>
      </c>
      <c r="C16" s="5">
        <v>968962.02000000095</v>
      </c>
      <c r="D16" s="5">
        <v>121196</v>
      </c>
      <c r="E16" s="4">
        <v>0.12507817385866155</v>
      </c>
      <c r="H16" t="s">
        <v>36</v>
      </c>
      <c r="I16" t="s">
        <v>47</v>
      </c>
    </row>
    <row r="17" spans="2:15" x14ac:dyDescent="0.3">
      <c r="B17" t="s">
        <v>40</v>
      </c>
      <c r="C17" s="5">
        <v>926748.41999999795</v>
      </c>
      <c r="D17" s="5">
        <v>347748</v>
      </c>
      <c r="E17" s="4">
        <v>0.3752345215759858</v>
      </c>
      <c r="H17" t="s">
        <v>36</v>
      </c>
      <c r="I17" t="s">
        <v>53</v>
      </c>
    </row>
    <row r="18" spans="2:15" x14ac:dyDescent="0.3">
      <c r="B18" t="s">
        <v>69</v>
      </c>
      <c r="C18" s="5">
        <v>912983.27999999654</v>
      </c>
      <c r="D18" s="5">
        <v>91344</v>
      </c>
      <c r="E18" s="4">
        <v>0.10005002501250664</v>
      </c>
      <c r="H18" t="s">
        <v>36</v>
      </c>
      <c r="I18" t="s">
        <v>55</v>
      </c>
    </row>
    <row r="19" spans="2:15" x14ac:dyDescent="0.3">
      <c r="B19" t="s">
        <v>1</v>
      </c>
      <c r="C19" s="5">
        <v>6762052.6699999999</v>
      </c>
      <c r="D19" s="5">
        <v>1693917</v>
      </c>
      <c r="E19" s="4">
        <v>0.25050337266893841</v>
      </c>
      <c r="H19" t="s">
        <v>36</v>
      </c>
      <c r="I19" t="s">
        <v>61</v>
      </c>
    </row>
    <row r="20" spans="2:15" x14ac:dyDescent="0.3">
      <c r="H20" t="s">
        <v>36</v>
      </c>
      <c r="I20" t="s">
        <v>69</v>
      </c>
    </row>
    <row r="21" spans="2:15" x14ac:dyDescent="0.3">
      <c r="H21" t="s">
        <v>36</v>
      </c>
      <c r="I21" t="s">
        <v>74</v>
      </c>
    </row>
    <row r="22" spans="2:15" x14ac:dyDescent="0.3">
      <c r="B22" s="1" t="s">
        <v>33</v>
      </c>
      <c r="C22" t="s" vm="1">
        <v>101</v>
      </c>
      <c r="H22" t="s">
        <v>37</v>
      </c>
      <c r="I22" t="s">
        <v>46</v>
      </c>
    </row>
    <row r="23" spans="2:15" x14ac:dyDescent="0.3">
      <c r="H23" t="s">
        <v>37</v>
      </c>
      <c r="I23" t="s">
        <v>51</v>
      </c>
    </row>
    <row r="24" spans="2:15" x14ac:dyDescent="0.3">
      <c r="B24" s="1" t="s">
        <v>39</v>
      </c>
      <c r="C24" t="s">
        <v>5</v>
      </c>
      <c r="D24" t="s">
        <v>75</v>
      </c>
      <c r="E24" t="s">
        <v>76</v>
      </c>
      <c r="H24" t="s">
        <v>37</v>
      </c>
      <c r="I24" t="s">
        <v>59</v>
      </c>
    </row>
    <row r="25" spans="2:15" x14ac:dyDescent="0.3">
      <c r="B25" t="s">
        <v>45</v>
      </c>
      <c r="C25" s="5">
        <v>1564476.3199999956</v>
      </c>
      <c r="D25" s="5">
        <v>834943.99999999243</v>
      </c>
      <c r="E25" s="4">
        <v>0.53368912608405272</v>
      </c>
      <c r="H25" t="s">
        <v>37</v>
      </c>
      <c r="I25" t="s">
        <v>60</v>
      </c>
    </row>
    <row r="26" spans="2:15" x14ac:dyDescent="0.3">
      <c r="B26" t="s">
        <v>40</v>
      </c>
      <c r="C26" s="5">
        <v>926748.41999999795</v>
      </c>
      <c r="D26" s="5">
        <v>347748</v>
      </c>
      <c r="E26" s="4">
        <v>0.3752345215759858</v>
      </c>
      <c r="H26" t="s">
        <v>37</v>
      </c>
      <c r="I26" t="s">
        <v>63</v>
      </c>
    </row>
    <row r="27" spans="2:15" x14ac:dyDescent="0.3">
      <c r="B27" t="s">
        <v>57</v>
      </c>
      <c r="C27" s="5">
        <v>2388882.6300000013</v>
      </c>
      <c r="D27" s="5">
        <v>298685.0000000021</v>
      </c>
      <c r="E27" s="4">
        <v>0.12503125781445443</v>
      </c>
      <c r="H27" t="s">
        <v>37</v>
      </c>
      <c r="I27" t="s">
        <v>70</v>
      </c>
    </row>
    <row r="28" spans="2:15" x14ac:dyDescent="0.3">
      <c r="B28" t="s">
        <v>47</v>
      </c>
      <c r="C28" s="5">
        <v>587397.66000000178</v>
      </c>
      <c r="D28" s="5">
        <v>252102.0000000021</v>
      </c>
      <c r="E28" s="4">
        <v>0.42918454935622546</v>
      </c>
      <c r="H28" t="s">
        <v>37</v>
      </c>
      <c r="I28" t="s">
        <v>71</v>
      </c>
    </row>
    <row r="29" spans="2:15" x14ac:dyDescent="0.3">
      <c r="B29" t="s">
        <v>53</v>
      </c>
      <c r="C29" s="5">
        <v>412322.82</v>
      </c>
      <c r="D29" s="5">
        <v>187590</v>
      </c>
      <c r="E29" s="4">
        <v>0.45495905368516831</v>
      </c>
      <c r="H29" t="s">
        <v>38</v>
      </c>
      <c r="I29" t="s">
        <v>40</v>
      </c>
    </row>
    <row r="30" spans="2:15" x14ac:dyDescent="0.3">
      <c r="B30" t="s">
        <v>1</v>
      </c>
      <c r="C30" s="5">
        <v>5879827.8499999996</v>
      </c>
      <c r="D30" s="5">
        <v>1921068.9999999995</v>
      </c>
      <c r="E30" s="4">
        <v>0.32672198047430923</v>
      </c>
      <c r="H30" t="s">
        <v>38</v>
      </c>
      <c r="I30" t="s">
        <v>41</v>
      </c>
      <c r="L30" s="1" t="s">
        <v>33</v>
      </c>
      <c r="M30" t="s">
        <v>6</v>
      </c>
      <c r="N30" t="s">
        <v>76</v>
      </c>
    </row>
    <row r="31" spans="2:15" x14ac:dyDescent="0.3">
      <c r="H31" t="s">
        <v>38</v>
      </c>
      <c r="I31" t="s">
        <v>48</v>
      </c>
      <c r="L31" t="s">
        <v>34</v>
      </c>
      <c r="M31" s="3">
        <v>325574</v>
      </c>
      <c r="N31" s="4">
        <v>0.27846675256958281</v>
      </c>
      <c r="O31" s="6">
        <f>M31/$M$36</f>
        <v>0.29853699687776519</v>
      </c>
    </row>
    <row r="32" spans="2:15" x14ac:dyDescent="0.3">
      <c r="H32" t="s">
        <v>38</v>
      </c>
      <c r="I32" t="s">
        <v>49</v>
      </c>
      <c r="L32" t="s">
        <v>38</v>
      </c>
      <c r="M32" s="3">
        <v>267200</v>
      </c>
      <c r="N32" s="4">
        <v>0.21195286066377511</v>
      </c>
      <c r="O32" s="6">
        <f>M32/$M$36</f>
        <v>0.24501061376442487</v>
      </c>
    </row>
    <row r="33" spans="2:15" x14ac:dyDescent="0.3">
      <c r="B33" s="1" t="s">
        <v>33</v>
      </c>
      <c r="C33" t="s" vm="1">
        <v>101</v>
      </c>
      <c r="H33" t="s">
        <v>38</v>
      </c>
      <c r="I33" t="s">
        <v>54</v>
      </c>
      <c r="L33" t="s">
        <v>36</v>
      </c>
      <c r="M33" s="3">
        <v>194673</v>
      </c>
      <c r="N33" s="4">
        <v>0.3026684130665861</v>
      </c>
      <c r="O33" s="6">
        <f>M33/$M$36</f>
        <v>0.17850655394222262</v>
      </c>
    </row>
    <row r="34" spans="2:15" x14ac:dyDescent="0.3">
      <c r="H34" t="s">
        <v>38</v>
      </c>
      <c r="I34" t="s">
        <v>57</v>
      </c>
      <c r="L34" t="s">
        <v>37</v>
      </c>
      <c r="M34" s="3">
        <v>169043</v>
      </c>
      <c r="N34" s="4">
        <v>0.23279663596391989</v>
      </c>
      <c r="O34" s="6">
        <f>M34/$M$36</f>
        <v>0.15500497448570236</v>
      </c>
    </row>
    <row r="35" spans="2:15" x14ac:dyDescent="0.3">
      <c r="B35" s="1" t="s">
        <v>39</v>
      </c>
      <c r="C35" t="s">
        <v>5</v>
      </c>
      <c r="D35" t="s">
        <v>75</v>
      </c>
      <c r="E35" t="s">
        <v>76</v>
      </c>
      <c r="H35" t="s">
        <v>38</v>
      </c>
      <c r="I35" t="s">
        <v>62</v>
      </c>
      <c r="L35" t="s">
        <v>35</v>
      </c>
      <c r="M35" s="3">
        <v>134075</v>
      </c>
      <c r="N35" s="4">
        <v>0.44572272321893519</v>
      </c>
      <c r="O35" s="6">
        <f>M35/$M$36</f>
        <v>0.12294086092988497</v>
      </c>
    </row>
    <row r="36" spans="2:15" x14ac:dyDescent="0.3">
      <c r="B36" t="s">
        <v>55</v>
      </c>
      <c r="C36" s="5">
        <v>130409.46000000017</v>
      </c>
      <c r="D36" s="5">
        <v>91378.000000000189</v>
      </c>
      <c r="E36" s="4">
        <v>0.70070070070070123</v>
      </c>
      <c r="H36" t="s">
        <v>38</v>
      </c>
      <c r="I36" t="s">
        <v>68</v>
      </c>
      <c r="L36" t="s">
        <v>1</v>
      </c>
      <c r="M36" s="3">
        <v>1090565</v>
      </c>
      <c r="N36" s="4">
        <v>0.27789185465224225</v>
      </c>
    </row>
    <row r="37" spans="2:15" x14ac:dyDescent="0.3">
      <c r="B37" t="s">
        <v>59</v>
      </c>
      <c r="C37" s="5">
        <v>66148.53</v>
      </c>
      <c r="D37" s="5">
        <v>42351.999999999978</v>
      </c>
      <c r="E37" s="4">
        <v>0.64025610244097608</v>
      </c>
      <c r="H37" t="s">
        <v>38</v>
      </c>
      <c r="I37" t="s">
        <v>72</v>
      </c>
    </row>
    <row r="38" spans="2:15" x14ac:dyDescent="0.3">
      <c r="B38" t="s">
        <v>67</v>
      </c>
      <c r="C38" s="5">
        <v>45696.42</v>
      </c>
      <c r="D38" s="5">
        <v>29105.999999999996</v>
      </c>
      <c r="E38" s="4">
        <v>0.63694267515923564</v>
      </c>
      <c r="H38" t="s">
        <v>1</v>
      </c>
    </row>
    <row r="39" spans="2:15" x14ac:dyDescent="0.3">
      <c r="B39" t="s">
        <v>68</v>
      </c>
      <c r="C39" s="5">
        <v>109705.11999999984</v>
      </c>
      <c r="D39" s="5">
        <v>60367.9999999996</v>
      </c>
      <c r="E39" s="4">
        <v>0.55027513756878155</v>
      </c>
      <c r="L39" s="14" t="s">
        <v>33</v>
      </c>
      <c r="M39" s="14" t="s">
        <v>6</v>
      </c>
      <c r="N39" s="14" t="s">
        <v>76</v>
      </c>
    </row>
    <row r="40" spans="2:15" x14ac:dyDescent="0.3">
      <c r="B40" t="s">
        <v>45</v>
      </c>
      <c r="C40" s="5">
        <v>1564476.3199999956</v>
      </c>
      <c r="D40" s="5">
        <v>834943.99999999243</v>
      </c>
      <c r="E40" s="4">
        <v>0.53368912608405272</v>
      </c>
      <c r="L40" t="s">
        <v>34</v>
      </c>
      <c r="M40" s="3">
        <v>325574</v>
      </c>
      <c r="N40" s="4">
        <v>0.27846675256958281</v>
      </c>
    </row>
    <row r="41" spans="2:15" x14ac:dyDescent="0.3">
      <c r="B41" t="s">
        <v>1</v>
      </c>
      <c r="C41" s="5">
        <v>1916435.8499999999</v>
      </c>
      <c r="D41" s="5">
        <v>1058147.9999999995</v>
      </c>
      <c r="E41" s="4">
        <v>0.55214370989772477</v>
      </c>
      <c r="L41" t="s">
        <v>38</v>
      </c>
      <c r="M41" s="3">
        <v>267200</v>
      </c>
      <c r="N41" s="4">
        <v>0.21195286066377511</v>
      </c>
    </row>
    <row r="42" spans="2:15" x14ac:dyDescent="0.3">
      <c r="L42" t="s">
        <v>36</v>
      </c>
      <c r="M42" s="3">
        <v>194673</v>
      </c>
      <c r="N42" s="4">
        <v>0.3026684130665861</v>
      </c>
    </row>
    <row r="43" spans="2:15" x14ac:dyDescent="0.3">
      <c r="L43" t="s">
        <v>37</v>
      </c>
      <c r="M43" s="3">
        <v>169043</v>
      </c>
      <c r="N43" s="4">
        <v>0.23279663596391989</v>
      </c>
    </row>
    <row r="44" spans="2:15" x14ac:dyDescent="0.3">
      <c r="L44" t="s">
        <v>35</v>
      </c>
      <c r="M44" s="3">
        <v>134075</v>
      </c>
      <c r="N44" s="4">
        <v>0.44572272321893519</v>
      </c>
    </row>
    <row r="45" spans="2:15" x14ac:dyDescent="0.3">
      <c r="M45" s="3"/>
      <c r="N45" s="4"/>
    </row>
    <row r="49" spans="2:16" x14ac:dyDescent="0.3">
      <c r="L49" s="1" t="s">
        <v>137</v>
      </c>
      <c r="M49" t="s">
        <v>138</v>
      </c>
      <c r="N49" t="s">
        <v>75</v>
      </c>
      <c r="O49" t="s">
        <v>136</v>
      </c>
    </row>
    <row r="50" spans="2:16" x14ac:dyDescent="0.3">
      <c r="L50" t="s">
        <v>34</v>
      </c>
      <c r="M50" s="3">
        <v>325574</v>
      </c>
      <c r="N50" s="5">
        <v>753354.00000001257</v>
      </c>
      <c r="O50" s="4">
        <v>0.27846675256958281</v>
      </c>
    </row>
    <row r="51" spans="2:16" x14ac:dyDescent="0.3">
      <c r="L51" s="17" t="s">
        <v>38</v>
      </c>
      <c r="M51" s="18">
        <v>267200</v>
      </c>
      <c r="N51" s="19">
        <v>1079527.0000000396</v>
      </c>
      <c r="O51" s="20">
        <v>0.21195286066377511</v>
      </c>
    </row>
    <row r="52" spans="2:16" x14ac:dyDescent="0.3">
      <c r="B52" s="1" t="s">
        <v>33</v>
      </c>
      <c r="C52" t="s" vm="1">
        <v>101</v>
      </c>
      <c r="L52" s="17" t="s">
        <v>36</v>
      </c>
      <c r="M52" s="18">
        <v>194673</v>
      </c>
      <c r="N52" s="19">
        <v>673993.00000001653</v>
      </c>
      <c r="O52" s="20">
        <v>0.3026684130665861</v>
      </c>
    </row>
    <row r="53" spans="2:16" x14ac:dyDescent="0.3">
      <c r="B53" s="1" t="s">
        <v>0</v>
      </c>
      <c r="C53" t="s" vm="3">
        <v>107</v>
      </c>
      <c r="L53" s="17" t="s">
        <v>37</v>
      </c>
      <c r="M53" s="18">
        <v>169043</v>
      </c>
      <c r="N53" s="19">
        <v>505718.0000000312</v>
      </c>
      <c r="O53" s="20">
        <v>0.23279663596391989</v>
      </c>
    </row>
    <row r="54" spans="2:16" x14ac:dyDescent="0.3">
      <c r="L54" t="s">
        <v>35</v>
      </c>
      <c r="M54" s="3">
        <v>134075</v>
      </c>
      <c r="N54" s="5">
        <v>1001436.9999999998</v>
      </c>
      <c r="O54" s="4">
        <v>0.44572272321893025</v>
      </c>
    </row>
    <row r="55" spans="2:16" x14ac:dyDescent="0.3">
      <c r="B55" s="1" t="s">
        <v>39</v>
      </c>
      <c r="C55" t="s">
        <v>75</v>
      </c>
      <c r="L55" t="s">
        <v>1</v>
      </c>
      <c r="M55" s="3">
        <v>1090565</v>
      </c>
      <c r="N55" s="5">
        <v>4014028.9999999981</v>
      </c>
      <c r="O55" s="4">
        <v>0.27789185465224225</v>
      </c>
    </row>
    <row r="56" spans="2:16" x14ac:dyDescent="0.3">
      <c r="B56" t="s">
        <v>45</v>
      </c>
      <c r="C56" s="5">
        <v>601695.99999999511</v>
      </c>
    </row>
    <row r="57" spans="2:16" x14ac:dyDescent="0.3">
      <c r="B57" t="s">
        <v>40</v>
      </c>
      <c r="C57" s="5">
        <v>222209.99999999831</v>
      </c>
    </row>
    <row r="58" spans="2:16" x14ac:dyDescent="0.3">
      <c r="B58" t="s">
        <v>57</v>
      </c>
      <c r="C58" s="5">
        <v>166455</v>
      </c>
    </row>
    <row r="59" spans="2:16" ht="15.6" x14ac:dyDescent="0.3">
      <c r="B59" t="s">
        <v>47</v>
      </c>
      <c r="C59" s="5">
        <v>142649.99999999977</v>
      </c>
      <c r="L59" s="21" t="str" cm="1">
        <f t="array" ref="L59:O65">L49:O55</f>
        <v>Product Category</v>
      </c>
      <c r="M59" s="21" t="str">
        <v>Units Sold</v>
      </c>
      <c r="N59" s="21" t="str">
        <v>Gross Profit</v>
      </c>
      <c r="O59" s="21" t="str">
        <v>Profit Margin</v>
      </c>
      <c r="P59" s="21" t="s">
        <v>139</v>
      </c>
    </row>
    <row r="60" spans="2:16" x14ac:dyDescent="0.3">
      <c r="B60" t="s">
        <v>53</v>
      </c>
      <c r="C60" s="5">
        <v>104360.00000000001</v>
      </c>
      <c r="L60" s="28" t="str">
        <v>Art &amp; Crafts</v>
      </c>
      <c r="M60" s="29">
        <v>325574</v>
      </c>
      <c r="N60" s="30">
        <v>753354.00000001257</v>
      </c>
      <c r="O60" s="31">
        <v>0.27846675256958281</v>
      </c>
      <c r="P60" s="31">
        <f>N60/$N$65</f>
        <v>0.18768025841368186</v>
      </c>
    </row>
    <row r="61" spans="2:16" x14ac:dyDescent="0.3">
      <c r="B61" t="s">
        <v>1</v>
      </c>
      <c r="C61" s="5">
        <v>1237371</v>
      </c>
      <c r="L61" s="15" t="str">
        <v>Toys</v>
      </c>
      <c r="M61" s="16">
        <v>267200</v>
      </c>
      <c r="N61" s="22">
        <v>1079527.0000000396</v>
      </c>
      <c r="O61" s="23">
        <v>0.21195286066377511</v>
      </c>
      <c r="P61" s="23">
        <f t="shared" ref="P61:P64" si="0">N61/$N$65</f>
        <v>0.26893851539190178</v>
      </c>
    </row>
    <row r="62" spans="2:16" x14ac:dyDescent="0.3">
      <c r="L62" s="15" t="str">
        <v>Games</v>
      </c>
      <c r="M62" s="16">
        <v>194673</v>
      </c>
      <c r="N62" s="22">
        <v>673993.00000001653</v>
      </c>
      <c r="O62" s="23">
        <v>0.3026684130665861</v>
      </c>
      <c r="P62" s="23">
        <f t="shared" si="0"/>
        <v>0.1679093499324536</v>
      </c>
    </row>
    <row r="63" spans="2:16" x14ac:dyDescent="0.3">
      <c r="L63" s="15" t="str">
        <v>Sports &amp; Outdoors</v>
      </c>
      <c r="M63" s="16">
        <v>169043</v>
      </c>
      <c r="N63" s="22">
        <v>505718.0000000312</v>
      </c>
      <c r="O63" s="23">
        <v>0.23279663596391989</v>
      </c>
      <c r="P63" s="23">
        <f t="shared" si="0"/>
        <v>0.12598762988509338</v>
      </c>
    </row>
    <row r="64" spans="2:16" x14ac:dyDescent="0.3">
      <c r="L64" s="28" t="str">
        <v>Electronics</v>
      </c>
      <c r="M64" s="29">
        <v>134075</v>
      </c>
      <c r="N64" s="30">
        <v>1001436.9999999998</v>
      </c>
      <c r="O64" s="31">
        <v>0.44572272321893025</v>
      </c>
      <c r="P64" s="31">
        <f t="shared" si="0"/>
        <v>0.2494842463768947</v>
      </c>
    </row>
    <row r="65" spans="2:16" ht="15" thickBot="1" x14ac:dyDescent="0.35">
      <c r="B65" s="1" t="s">
        <v>33</v>
      </c>
      <c r="C65" t="s" vm="1">
        <v>101</v>
      </c>
      <c r="L65" s="24" t="str">
        <v>Grand Total</v>
      </c>
      <c r="M65" s="25">
        <v>1090565</v>
      </c>
      <c r="N65" s="26">
        <v>4014028.9999999981</v>
      </c>
      <c r="O65" s="27">
        <v>0.27789185465224225</v>
      </c>
      <c r="P65" s="27">
        <f>SUM(P60:P64)</f>
        <v>1.0000000000000253</v>
      </c>
    </row>
    <row r="66" spans="2:16" x14ac:dyDescent="0.3">
      <c r="B66" s="1" t="s">
        <v>0</v>
      </c>
      <c r="C66" t="s" vm="6">
        <v>113</v>
      </c>
    </row>
    <row r="68" spans="2:16" x14ac:dyDescent="0.3">
      <c r="B68" s="1" t="s">
        <v>39</v>
      </c>
      <c r="C68" t="s">
        <v>75</v>
      </c>
    </row>
    <row r="69" spans="2:16" x14ac:dyDescent="0.3">
      <c r="B69" t="s">
        <v>45</v>
      </c>
      <c r="C69" s="5">
        <v>233248.00000000009</v>
      </c>
    </row>
    <row r="70" spans="2:16" x14ac:dyDescent="0.3">
      <c r="B70" t="s">
        <v>57</v>
      </c>
      <c r="C70" s="5">
        <v>132230.0000000007</v>
      </c>
    </row>
    <row r="71" spans="2:16" x14ac:dyDescent="0.3">
      <c r="B71" t="s">
        <v>40</v>
      </c>
      <c r="C71" s="5">
        <v>125538</v>
      </c>
    </row>
    <row r="72" spans="2:16" x14ac:dyDescent="0.3">
      <c r="B72" t="s">
        <v>42</v>
      </c>
      <c r="C72" s="5">
        <v>122463.99999999996</v>
      </c>
    </row>
    <row r="73" spans="2:16" x14ac:dyDescent="0.3">
      <c r="B73" t="s">
        <v>47</v>
      </c>
      <c r="C73" s="5">
        <v>109452</v>
      </c>
    </row>
    <row r="74" spans="2:16" x14ac:dyDescent="0.3">
      <c r="B74" t="s">
        <v>1</v>
      </c>
      <c r="C74" s="5">
        <v>722931.99999999953</v>
      </c>
    </row>
  </sheetData>
  <conditionalFormatting sqref="M45">
    <cfRule type="dataBar" priority="7">
      <dataBar>
        <cfvo type="min"/>
        <cfvo type="max"/>
        <color rgb="FF008AEF"/>
      </dataBar>
      <extLst>
        <ext xmlns:x14="http://schemas.microsoft.com/office/spreadsheetml/2009/9/main" uri="{B025F937-C7B1-47D3-B67F-A62EFF666E3E}">
          <x14:id>{18E3F504-B63B-402C-8373-0C312F9208AF}</x14:id>
        </ext>
      </extLst>
    </cfRule>
  </conditionalFormatting>
  <conditionalFormatting sqref="N45">
    <cfRule type="dataBar" priority="6">
      <dataBar>
        <cfvo type="min"/>
        <cfvo type="max"/>
        <color rgb="FF63C384"/>
      </dataBar>
      <extLst>
        <ext xmlns:x14="http://schemas.microsoft.com/office/spreadsheetml/2009/9/main" uri="{B025F937-C7B1-47D3-B67F-A62EFF666E3E}">
          <x14:id>{2F9446FA-736D-463F-8A5A-8259ABAD1AC5}</x14:id>
        </ext>
      </extLst>
    </cfRule>
  </conditionalFormatting>
  <conditionalFormatting pivot="1" sqref="M31:M35">
    <cfRule type="dataBar" priority="5">
      <dataBar>
        <cfvo type="min"/>
        <cfvo type="max"/>
        <color rgb="FF638EC6"/>
      </dataBar>
      <extLst>
        <ext xmlns:x14="http://schemas.microsoft.com/office/spreadsheetml/2009/9/main" uri="{B025F937-C7B1-47D3-B67F-A62EFF666E3E}">
          <x14:id>{6B2265CE-8F87-440E-A0C8-F03EA5877C0F}</x14:id>
        </ext>
      </extLst>
    </cfRule>
  </conditionalFormatting>
  <conditionalFormatting sqref="M40:M44">
    <cfRule type="dataBar" priority="3">
      <dataBar>
        <cfvo type="min"/>
        <cfvo type="max"/>
        <color rgb="FF638EC6"/>
      </dataBar>
      <extLst>
        <ext xmlns:x14="http://schemas.microsoft.com/office/spreadsheetml/2009/9/main" uri="{B025F937-C7B1-47D3-B67F-A62EFF666E3E}">
          <x14:id>{EA14CFC4-8135-4815-AD3D-1BED7BA6D8FE}</x14:id>
        </ext>
      </extLst>
    </cfRule>
  </conditionalFormatting>
  <pageMargins left="0.7" right="0.7" top="0.75" bottom="0.75" header="0.3" footer="0.3"/>
  <drawing r:id="rId11"/>
  <extLst>
    <ext xmlns:x14="http://schemas.microsoft.com/office/spreadsheetml/2009/9/main" uri="{78C0D931-6437-407d-A8EE-F0AAD7539E65}">
      <x14:conditionalFormattings>
        <x14:conditionalFormatting xmlns:xm="http://schemas.microsoft.com/office/excel/2006/main">
          <x14:cfRule type="dataBar" id="{18E3F504-B63B-402C-8373-0C312F9208AF}">
            <x14:dataBar minLength="0" maxLength="100" gradient="0">
              <x14:cfvo type="autoMin"/>
              <x14:cfvo type="autoMax"/>
              <x14:negativeFillColor rgb="FFFF0000"/>
              <x14:axisColor rgb="FF000000"/>
            </x14:dataBar>
          </x14:cfRule>
          <xm:sqref>M45</xm:sqref>
        </x14:conditionalFormatting>
        <x14:conditionalFormatting xmlns:xm="http://schemas.microsoft.com/office/excel/2006/main">
          <x14:cfRule type="dataBar" id="{2F9446FA-736D-463F-8A5A-8259ABAD1AC5}">
            <x14:dataBar minLength="0" maxLength="100" gradient="0">
              <x14:cfvo type="autoMin"/>
              <x14:cfvo type="autoMax"/>
              <x14:negativeFillColor rgb="FFFF0000"/>
              <x14:axisColor rgb="FF000000"/>
            </x14:dataBar>
          </x14:cfRule>
          <xm:sqref>N45</xm:sqref>
        </x14:conditionalFormatting>
        <x14:conditionalFormatting xmlns:xm="http://schemas.microsoft.com/office/excel/2006/main" pivot="1">
          <x14:cfRule type="dataBar" id="{6B2265CE-8F87-440E-A0C8-F03EA5877C0F}">
            <x14:dataBar minLength="0" maxLength="100" gradient="0">
              <x14:cfvo type="autoMin"/>
              <x14:cfvo type="autoMax"/>
              <x14:negativeFillColor rgb="FFFF0000"/>
              <x14:axisColor rgb="FF000000"/>
            </x14:dataBar>
          </x14:cfRule>
          <xm:sqref>M31:M35</xm:sqref>
        </x14:conditionalFormatting>
        <x14:conditionalFormatting xmlns:xm="http://schemas.microsoft.com/office/excel/2006/main">
          <x14:cfRule type="dataBar" id="{EA14CFC4-8135-4815-AD3D-1BED7BA6D8FE}">
            <x14:dataBar minLength="0" maxLength="100" gradient="0">
              <x14:cfvo type="autoMin"/>
              <x14:cfvo type="autoMax"/>
              <x14:negativeFillColor rgb="FFFF0000"/>
              <x14:axisColor rgb="FF000000"/>
            </x14:dataBar>
          </x14:cfRule>
          <xm:sqref>M40:M44</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62379-860E-40E9-BB67-8E5AB3F8E9DC}">
  <dimension ref="B2:W92"/>
  <sheetViews>
    <sheetView zoomScale="85" zoomScaleNormal="85" workbookViewId="0">
      <selection activeCell="W36" sqref="W36"/>
    </sheetView>
  </sheetViews>
  <sheetFormatPr defaultRowHeight="14.4" x14ac:dyDescent="0.3"/>
  <cols>
    <col min="2" max="2" width="26.5546875" customWidth="1"/>
    <col min="3" max="5" width="20.5546875" bestFit="1" customWidth="1"/>
    <col min="6" max="6" width="23.5546875" customWidth="1"/>
    <col min="7" max="7" width="18" customWidth="1"/>
    <col min="8" max="8" width="18.88671875" customWidth="1"/>
    <col min="10" max="10" width="17.5546875" bestFit="1" customWidth="1"/>
    <col min="11" max="11" width="18.6640625" customWidth="1"/>
    <col min="12" max="12" width="16.5546875" customWidth="1"/>
    <col min="13" max="13" width="22.5546875" customWidth="1"/>
    <col min="14" max="14" width="18.44140625" customWidth="1"/>
    <col min="15" max="15" width="23.6640625" customWidth="1"/>
    <col min="21" max="21" width="19.6640625" customWidth="1"/>
    <col min="22" max="22" width="19.21875" customWidth="1"/>
    <col min="23" max="23" width="18.109375" customWidth="1"/>
  </cols>
  <sheetData>
    <row r="2" spans="2:23" x14ac:dyDescent="0.3">
      <c r="M2" s="1" t="s">
        <v>33</v>
      </c>
      <c r="N2" t="s" vm="7">
        <v>34</v>
      </c>
      <c r="U2" s="1" t="s">
        <v>33</v>
      </c>
      <c r="V2" t="s" vm="7">
        <v>34</v>
      </c>
    </row>
    <row r="3" spans="2:23" x14ac:dyDescent="0.3">
      <c r="B3" s="1" t="s">
        <v>33</v>
      </c>
      <c r="C3" t="s" vm="7">
        <v>34</v>
      </c>
      <c r="G3" s="1" t="s">
        <v>33</v>
      </c>
      <c r="H3" t="s" vm="7">
        <v>34</v>
      </c>
      <c r="M3" s="1" t="s">
        <v>39</v>
      </c>
      <c r="N3" t="s" vm="11">
        <v>64</v>
      </c>
      <c r="U3" s="1" t="s">
        <v>39</v>
      </c>
      <c r="V3" t="s" vm="11">
        <v>64</v>
      </c>
    </row>
    <row r="4" spans="2:23" x14ac:dyDescent="0.3">
      <c r="B4" s="1" t="s">
        <v>0</v>
      </c>
      <c r="C4" t="s" vm="3">
        <v>107</v>
      </c>
      <c r="G4" s="1" t="s">
        <v>0</v>
      </c>
      <c r="H4" t="s" vm="6">
        <v>113</v>
      </c>
    </row>
    <row r="5" spans="2:23" x14ac:dyDescent="0.3">
      <c r="B5" s="1" t="s">
        <v>95</v>
      </c>
      <c r="C5" t="s" vm="4">
        <v>108</v>
      </c>
      <c r="G5" s="1" t="s">
        <v>95</v>
      </c>
      <c r="H5" t="s" vm="4">
        <v>108</v>
      </c>
      <c r="M5" s="1" t="s">
        <v>0</v>
      </c>
      <c r="N5" s="1" t="s">
        <v>2</v>
      </c>
      <c r="O5" t="s">
        <v>75</v>
      </c>
      <c r="U5" s="1" t="s">
        <v>0</v>
      </c>
      <c r="V5" s="1" t="s">
        <v>2</v>
      </c>
      <c r="W5" t="s">
        <v>6</v>
      </c>
    </row>
    <row r="6" spans="2:23" x14ac:dyDescent="0.3">
      <c r="M6">
        <v>2017</v>
      </c>
      <c r="N6" t="s">
        <v>7</v>
      </c>
      <c r="O6" s="5">
        <v>1451.9999999999177</v>
      </c>
      <c r="U6">
        <v>2017</v>
      </c>
      <c r="V6" t="s">
        <v>7</v>
      </c>
      <c r="W6" s="3">
        <v>1452</v>
      </c>
    </row>
    <row r="7" spans="2:23" x14ac:dyDescent="0.3">
      <c r="B7" s="1" t="s">
        <v>39</v>
      </c>
      <c r="C7" t="s">
        <v>75</v>
      </c>
      <c r="D7" t="s">
        <v>115</v>
      </c>
      <c r="E7" t="s">
        <v>114</v>
      </c>
      <c r="G7" s="1" t="s">
        <v>39</v>
      </c>
      <c r="H7" t="s">
        <v>75</v>
      </c>
      <c r="I7" t="s">
        <v>115</v>
      </c>
      <c r="J7" t="s">
        <v>114</v>
      </c>
      <c r="K7" t="s">
        <v>76</v>
      </c>
      <c r="N7" t="s">
        <v>8</v>
      </c>
      <c r="O7" s="5">
        <v>2335.9999999999263</v>
      </c>
      <c r="V7" t="s">
        <v>8</v>
      </c>
      <c r="W7" s="3">
        <v>2336</v>
      </c>
    </row>
    <row r="8" spans="2:23" x14ac:dyDescent="0.3">
      <c r="B8" t="s">
        <v>42</v>
      </c>
      <c r="C8" s="5">
        <v>10661.999999999996</v>
      </c>
      <c r="D8" s="13">
        <v>5</v>
      </c>
      <c r="E8" s="5">
        <v>2132.4000000000005</v>
      </c>
      <c r="G8" t="s">
        <v>42</v>
      </c>
      <c r="H8" s="5">
        <v>122463.99999999996</v>
      </c>
      <c r="I8" s="13">
        <v>9</v>
      </c>
      <c r="J8" s="5">
        <v>13607.111111111117</v>
      </c>
      <c r="K8" s="4">
        <v>0.50125313283208006</v>
      </c>
      <c r="N8" t="s">
        <v>9</v>
      </c>
      <c r="O8" s="5">
        <v>3096.9999999999482</v>
      </c>
      <c r="V8" t="s">
        <v>9</v>
      </c>
      <c r="W8" s="3">
        <v>3097</v>
      </c>
    </row>
    <row r="9" spans="2:23" x14ac:dyDescent="0.3">
      <c r="B9" t="s">
        <v>56</v>
      </c>
      <c r="C9" s="5">
        <v>77141.999999999971</v>
      </c>
      <c r="D9" s="13">
        <v>9</v>
      </c>
      <c r="E9" s="5">
        <v>8571.3333333333339</v>
      </c>
      <c r="G9" t="s">
        <v>50</v>
      </c>
      <c r="H9" s="5">
        <v>96269.999999999753</v>
      </c>
      <c r="I9" s="13">
        <v>9</v>
      </c>
      <c r="J9" s="5">
        <v>10696.666666666664</v>
      </c>
      <c r="K9" s="4">
        <v>0.476417341591233</v>
      </c>
      <c r="N9" t="s">
        <v>10</v>
      </c>
      <c r="O9" s="5">
        <v>3463.9999999998763</v>
      </c>
      <c r="V9" t="s">
        <v>10</v>
      </c>
      <c r="W9" s="3">
        <v>3464</v>
      </c>
    </row>
    <row r="10" spans="2:23" x14ac:dyDescent="0.3">
      <c r="B10" t="s">
        <v>58</v>
      </c>
      <c r="C10" s="5">
        <v>436.00000000000045</v>
      </c>
      <c r="D10" s="13">
        <v>3</v>
      </c>
      <c r="E10" s="5">
        <v>145.33333333333329</v>
      </c>
      <c r="G10" t="s">
        <v>56</v>
      </c>
      <c r="H10" s="5">
        <v>50621.999999999753</v>
      </c>
      <c r="I10" s="13">
        <v>9</v>
      </c>
      <c r="J10" s="5">
        <v>5624.6666666666652</v>
      </c>
      <c r="K10" s="4">
        <v>0.30015007503751751</v>
      </c>
      <c r="N10" t="s">
        <v>11</v>
      </c>
      <c r="O10" s="5">
        <v>3346.9999999999527</v>
      </c>
      <c r="V10" t="s">
        <v>11</v>
      </c>
      <c r="W10" s="3">
        <v>3347</v>
      </c>
    </row>
    <row r="11" spans="2:23" x14ac:dyDescent="0.3">
      <c r="B11" t="s">
        <v>64</v>
      </c>
      <c r="C11" s="5">
        <v>32745.999999999956</v>
      </c>
      <c r="D11" s="13">
        <v>9</v>
      </c>
      <c r="E11" s="5">
        <v>3638.4444444444453</v>
      </c>
      <c r="G11" t="s">
        <v>58</v>
      </c>
      <c r="H11" s="5">
        <v>108674</v>
      </c>
      <c r="I11" s="13">
        <v>9</v>
      </c>
      <c r="J11" s="5">
        <v>12074.888888888887</v>
      </c>
      <c r="K11" s="4">
        <v>0.12507817385866152</v>
      </c>
      <c r="N11" t="s">
        <v>12</v>
      </c>
      <c r="O11" s="5">
        <v>4431.9999999997599</v>
      </c>
      <c r="V11" t="s">
        <v>12</v>
      </c>
      <c r="W11" s="3">
        <v>4432</v>
      </c>
    </row>
    <row r="12" spans="2:23" x14ac:dyDescent="0.3">
      <c r="B12" t="s">
        <v>65</v>
      </c>
      <c r="C12" s="5">
        <v>10604.000000000007</v>
      </c>
      <c r="D12" s="13">
        <v>5</v>
      </c>
      <c r="E12" s="5">
        <v>2120.7999999999993</v>
      </c>
      <c r="G12" t="s">
        <v>64</v>
      </c>
      <c r="H12" s="5">
        <v>54943.000000000175</v>
      </c>
      <c r="I12" s="13">
        <v>9</v>
      </c>
      <c r="J12" s="5">
        <v>6104.7777777777765</v>
      </c>
      <c r="K12" s="4">
        <v>0.33444816053511783</v>
      </c>
      <c r="N12" t="s">
        <v>13</v>
      </c>
      <c r="O12" s="5">
        <v>5125.9999999996689</v>
      </c>
      <c r="V12" t="s">
        <v>13</v>
      </c>
      <c r="W12" s="3">
        <v>5126</v>
      </c>
    </row>
    <row r="13" spans="2:23" x14ac:dyDescent="0.3">
      <c r="B13" t="s">
        <v>66</v>
      </c>
      <c r="C13" s="5">
        <v>13070</v>
      </c>
      <c r="D13" s="13">
        <v>9</v>
      </c>
      <c r="E13" s="5">
        <v>1452.2222222222222</v>
      </c>
      <c r="G13" t="s">
        <v>65</v>
      </c>
      <c r="H13" s="5">
        <v>10664</v>
      </c>
      <c r="I13" s="13">
        <v>9</v>
      </c>
      <c r="J13" s="5">
        <v>1184.8888888888889</v>
      </c>
      <c r="K13" s="4">
        <v>0.1600640256102441</v>
      </c>
      <c r="N13" t="s">
        <v>14</v>
      </c>
      <c r="O13" s="5">
        <v>5007.9999999996653</v>
      </c>
      <c r="V13" t="s">
        <v>14</v>
      </c>
      <c r="W13" s="3">
        <v>5008</v>
      </c>
    </row>
    <row r="14" spans="2:23" x14ac:dyDescent="0.3">
      <c r="B14" t="s">
        <v>1</v>
      </c>
      <c r="C14" s="5">
        <v>144660</v>
      </c>
      <c r="D14" s="13">
        <v>9</v>
      </c>
      <c r="E14" s="5">
        <v>16073.333333333339</v>
      </c>
      <c r="G14" t="s">
        <v>66</v>
      </c>
      <c r="H14" s="5">
        <v>7661.9999999999964</v>
      </c>
      <c r="I14" s="13">
        <v>9</v>
      </c>
      <c r="J14" s="5">
        <v>851.33333333333337</v>
      </c>
      <c r="K14" s="4">
        <v>0.20040080160320636</v>
      </c>
      <c r="N14" t="s">
        <v>15</v>
      </c>
      <c r="O14" s="5">
        <v>4483.9999999997781</v>
      </c>
      <c r="V14" t="s">
        <v>15</v>
      </c>
      <c r="W14" s="3">
        <v>4484</v>
      </c>
    </row>
    <row r="15" spans="2:23" x14ac:dyDescent="0.3">
      <c r="G15" t="s">
        <v>67</v>
      </c>
      <c r="H15" s="5">
        <v>29106</v>
      </c>
      <c r="I15" s="13">
        <v>2</v>
      </c>
      <c r="J15" s="5">
        <v>14553</v>
      </c>
      <c r="K15" s="4">
        <v>0.63694267515923564</v>
      </c>
      <c r="N15" t="s">
        <v>16</v>
      </c>
      <c r="O15" s="5">
        <v>5058.9999999996417</v>
      </c>
      <c r="V15" t="s">
        <v>16</v>
      </c>
      <c r="W15" s="3">
        <v>5059</v>
      </c>
    </row>
    <row r="16" spans="2:23" x14ac:dyDescent="0.3">
      <c r="G16" t="s">
        <v>1</v>
      </c>
      <c r="H16" s="5">
        <v>480404.99999999977</v>
      </c>
      <c r="I16" s="13">
        <v>9</v>
      </c>
      <c r="J16" s="5">
        <v>53378.333333333307</v>
      </c>
      <c r="K16" s="4">
        <v>0.26708108947802728</v>
      </c>
      <c r="N16" t="s">
        <v>17</v>
      </c>
      <c r="O16" s="5">
        <v>4882.9999999996999</v>
      </c>
      <c r="V16" t="s">
        <v>17</v>
      </c>
      <c r="W16" s="3">
        <v>4883</v>
      </c>
    </row>
    <row r="17" spans="2:23" x14ac:dyDescent="0.3">
      <c r="N17" t="s">
        <v>18</v>
      </c>
      <c r="O17" s="5">
        <v>5496.9999999996198</v>
      </c>
      <c r="V17" t="s">
        <v>18</v>
      </c>
      <c r="W17" s="3">
        <v>5497</v>
      </c>
    </row>
    <row r="18" spans="2:23" x14ac:dyDescent="0.3">
      <c r="M18" t="s">
        <v>3</v>
      </c>
      <c r="O18" s="5">
        <v>48185.000000000175</v>
      </c>
      <c r="U18" t="s">
        <v>3</v>
      </c>
      <c r="W18" s="3">
        <v>48185</v>
      </c>
    </row>
    <row r="19" spans="2:23" x14ac:dyDescent="0.3">
      <c r="M19">
        <v>2018</v>
      </c>
      <c r="N19" t="s">
        <v>7</v>
      </c>
      <c r="O19" s="5">
        <v>4518.9999999997308</v>
      </c>
      <c r="U19">
        <v>2018</v>
      </c>
      <c r="V19" t="s">
        <v>7</v>
      </c>
      <c r="W19" s="3">
        <v>4519</v>
      </c>
    </row>
    <row r="20" spans="2:23" x14ac:dyDescent="0.3">
      <c r="B20" s="1" t="s">
        <v>33</v>
      </c>
      <c r="C20" t="s" vm="8">
        <v>35</v>
      </c>
      <c r="G20" s="1" t="s">
        <v>33</v>
      </c>
      <c r="H20" t="s" vm="8">
        <v>35</v>
      </c>
      <c r="N20" t="s">
        <v>8</v>
      </c>
      <c r="O20" s="5">
        <v>3886.9999999998618</v>
      </c>
      <c r="V20" t="s">
        <v>8</v>
      </c>
      <c r="W20" s="3">
        <v>3887</v>
      </c>
    </row>
    <row r="21" spans="2:23" x14ac:dyDescent="0.3">
      <c r="B21" s="1" t="s">
        <v>0</v>
      </c>
      <c r="C21" t="s" vm="3">
        <v>107</v>
      </c>
      <c r="G21" s="1" t="s">
        <v>0</v>
      </c>
      <c r="H21" t="s" vm="6">
        <v>113</v>
      </c>
      <c r="N21" t="s">
        <v>9</v>
      </c>
      <c r="O21" s="5">
        <v>6653.9999999994125</v>
      </c>
      <c r="V21" t="s">
        <v>9</v>
      </c>
      <c r="W21" s="3">
        <v>6654</v>
      </c>
    </row>
    <row r="22" spans="2:23" x14ac:dyDescent="0.3">
      <c r="B22" s="1" t="s">
        <v>95</v>
      </c>
      <c r="C22" t="s" vm="4">
        <v>108</v>
      </c>
      <c r="G22" s="1" t="s">
        <v>95</v>
      </c>
      <c r="H22" t="s" vm="4">
        <v>108</v>
      </c>
      <c r="N22" t="s">
        <v>10</v>
      </c>
      <c r="O22" s="5">
        <v>6733.999999999387</v>
      </c>
      <c r="V22" t="s">
        <v>10</v>
      </c>
      <c r="W22" s="3">
        <v>6734</v>
      </c>
    </row>
    <row r="23" spans="2:23" x14ac:dyDescent="0.3">
      <c r="N23" t="s">
        <v>11</v>
      </c>
      <c r="O23" s="5">
        <v>6673.9999999994725</v>
      </c>
      <c r="V23" t="s">
        <v>11</v>
      </c>
      <c r="W23" s="3">
        <v>6674</v>
      </c>
    </row>
    <row r="24" spans="2:23" x14ac:dyDescent="0.3">
      <c r="B24" s="1" t="s">
        <v>39</v>
      </c>
      <c r="C24" t="s">
        <v>75</v>
      </c>
      <c r="D24" t="s">
        <v>115</v>
      </c>
      <c r="E24" t="s">
        <v>114</v>
      </c>
      <c r="G24" s="1" t="s">
        <v>39</v>
      </c>
      <c r="H24" t="s">
        <v>75</v>
      </c>
      <c r="I24" t="s">
        <v>115</v>
      </c>
      <c r="J24" t="s">
        <v>114</v>
      </c>
      <c r="N24" t="s">
        <v>12</v>
      </c>
      <c r="O24" s="5">
        <v>7560.9999999993797</v>
      </c>
      <c r="V24" t="s">
        <v>12</v>
      </c>
      <c r="W24" s="3">
        <v>7561</v>
      </c>
    </row>
    <row r="25" spans="2:23" x14ac:dyDescent="0.3">
      <c r="B25" t="s">
        <v>45</v>
      </c>
      <c r="C25" s="5">
        <v>497096.00000000244</v>
      </c>
      <c r="D25" s="13">
        <v>9</v>
      </c>
      <c r="E25" s="5">
        <v>55232.888888888847</v>
      </c>
      <c r="G25" t="s">
        <v>45</v>
      </c>
      <c r="H25" s="5">
        <v>233248.00000000009</v>
      </c>
      <c r="I25" s="13">
        <v>9</v>
      </c>
      <c r="J25" s="5">
        <v>25916.444444444445</v>
      </c>
      <c r="N25" t="s">
        <v>13</v>
      </c>
      <c r="O25" s="5">
        <v>7149.9999999995071</v>
      </c>
      <c r="V25" t="s">
        <v>13</v>
      </c>
      <c r="W25" s="3">
        <v>7150</v>
      </c>
    </row>
    <row r="26" spans="2:23" x14ac:dyDescent="0.3">
      <c r="B26" t="s">
        <v>52</v>
      </c>
      <c r="C26" s="5">
        <v>13464</v>
      </c>
      <c r="D26" s="13">
        <v>3</v>
      </c>
      <c r="E26" s="5">
        <v>4487.9999999999991</v>
      </c>
      <c r="G26" t="s">
        <v>52</v>
      </c>
      <c r="H26" s="5">
        <v>69551.999999999942</v>
      </c>
      <c r="I26" s="13">
        <v>9</v>
      </c>
      <c r="J26" s="5">
        <v>7727.9999999999982</v>
      </c>
      <c r="N26" t="s">
        <v>14</v>
      </c>
      <c r="O26" s="5">
        <v>5938.999999999578</v>
      </c>
      <c r="V26" t="s">
        <v>14</v>
      </c>
      <c r="W26" s="3">
        <v>5939</v>
      </c>
    </row>
    <row r="27" spans="2:23" x14ac:dyDescent="0.3">
      <c r="B27" t="s">
        <v>73</v>
      </c>
      <c r="C27" s="5">
        <v>26729.999999999869</v>
      </c>
      <c r="D27" s="13">
        <v>9</v>
      </c>
      <c r="E27" s="5">
        <v>2970</v>
      </c>
      <c r="G27" t="s">
        <v>73</v>
      </c>
      <c r="H27" s="5">
        <v>24230</v>
      </c>
      <c r="I27" s="13">
        <v>9</v>
      </c>
      <c r="J27" s="5">
        <v>2692.2222222222222</v>
      </c>
      <c r="N27" t="s">
        <v>15</v>
      </c>
      <c r="O27" s="5">
        <v>5824.9999999994925</v>
      </c>
      <c r="V27" t="s">
        <v>15</v>
      </c>
      <c r="W27" s="3">
        <v>5825</v>
      </c>
    </row>
    <row r="28" spans="2:23" x14ac:dyDescent="0.3">
      <c r="B28" t="s">
        <v>1</v>
      </c>
      <c r="C28" s="5">
        <v>537289.99999999464</v>
      </c>
      <c r="D28" s="13">
        <v>9</v>
      </c>
      <c r="E28" s="5">
        <v>59698.888888888876</v>
      </c>
      <c r="G28" t="s">
        <v>1</v>
      </c>
      <c r="H28" s="5">
        <v>327029.99999999686</v>
      </c>
      <c r="I28" s="13">
        <v>9</v>
      </c>
      <c r="J28" s="5">
        <v>36336.666666666693</v>
      </c>
      <c r="M28" t="s">
        <v>4</v>
      </c>
      <c r="O28" s="5">
        <v>54943.000000000175</v>
      </c>
      <c r="U28" t="s">
        <v>4</v>
      </c>
      <c r="W28" s="3">
        <v>54943</v>
      </c>
    </row>
    <row r="29" spans="2:23" x14ac:dyDescent="0.3">
      <c r="M29" t="s">
        <v>1</v>
      </c>
      <c r="O29" s="5">
        <v>103127.99999999994</v>
      </c>
      <c r="U29" t="s">
        <v>1</v>
      </c>
      <c r="W29" s="3">
        <v>103128</v>
      </c>
    </row>
    <row r="36" spans="2:10" x14ac:dyDescent="0.3">
      <c r="B36" s="1" t="s">
        <v>33</v>
      </c>
      <c r="C36" t="s" vm="9">
        <v>38</v>
      </c>
      <c r="G36" s="1" t="s">
        <v>33</v>
      </c>
      <c r="H36" t="s" vm="9">
        <v>38</v>
      </c>
    </row>
    <row r="37" spans="2:10" x14ac:dyDescent="0.3">
      <c r="B37" s="1" t="s">
        <v>0</v>
      </c>
      <c r="C37" t="s" vm="3">
        <v>107</v>
      </c>
      <c r="G37" s="1" t="s">
        <v>0</v>
      </c>
      <c r="H37" t="s" vm="6">
        <v>113</v>
      </c>
    </row>
    <row r="38" spans="2:10" x14ac:dyDescent="0.3">
      <c r="B38" s="1" t="s">
        <v>95</v>
      </c>
      <c r="C38" t="s" vm="4">
        <v>108</v>
      </c>
      <c r="G38" s="1" t="s">
        <v>95</v>
      </c>
      <c r="H38" t="s" vm="4">
        <v>108</v>
      </c>
    </row>
    <row r="40" spans="2:10" x14ac:dyDescent="0.3">
      <c r="B40" s="1" t="s">
        <v>39</v>
      </c>
      <c r="C40" t="s">
        <v>75</v>
      </c>
      <c r="D40" t="s">
        <v>115</v>
      </c>
      <c r="E40" t="s">
        <v>114</v>
      </c>
      <c r="G40" s="1" t="s">
        <v>39</v>
      </c>
      <c r="H40" t="s">
        <v>75</v>
      </c>
      <c r="I40" t="s">
        <v>115</v>
      </c>
      <c r="J40" t="s">
        <v>114</v>
      </c>
    </row>
    <row r="41" spans="2:10" x14ac:dyDescent="0.3">
      <c r="B41" t="s">
        <v>40</v>
      </c>
      <c r="C41" s="5">
        <v>176976</v>
      </c>
      <c r="D41" s="13">
        <v>9</v>
      </c>
      <c r="E41" s="5">
        <v>19664</v>
      </c>
      <c r="G41" t="s">
        <v>40</v>
      </c>
      <c r="H41" s="5">
        <v>125538</v>
      </c>
      <c r="I41" s="13">
        <v>9</v>
      </c>
      <c r="J41" s="5">
        <v>13948.666666666666</v>
      </c>
    </row>
    <row r="42" spans="2:10" x14ac:dyDescent="0.3">
      <c r="B42" t="s">
        <v>41</v>
      </c>
      <c r="C42" s="5">
        <v>49809</v>
      </c>
      <c r="D42" s="13">
        <v>9</v>
      </c>
      <c r="E42" s="5">
        <v>5534.333333333333</v>
      </c>
      <c r="G42" t="s">
        <v>41</v>
      </c>
      <c r="H42" s="5">
        <v>50427</v>
      </c>
      <c r="I42" s="13">
        <v>9</v>
      </c>
      <c r="J42" s="5">
        <v>5603</v>
      </c>
    </row>
    <row r="43" spans="2:10" x14ac:dyDescent="0.3">
      <c r="B43" t="s">
        <v>48</v>
      </c>
      <c r="C43" s="5">
        <v>10793</v>
      </c>
      <c r="D43" s="13">
        <v>7</v>
      </c>
      <c r="E43" s="5">
        <v>1541.8571428571424</v>
      </c>
      <c r="G43" t="s">
        <v>48</v>
      </c>
      <c r="H43" s="5">
        <v>27111</v>
      </c>
      <c r="I43" s="13">
        <v>9</v>
      </c>
      <c r="J43" s="5">
        <v>3012.3333333333326</v>
      </c>
    </row>
    <row r="44" spans="2:10" x14ac:dyDescent="0.3">
      <c r="B44" t="s">
        <v>49</v>
      </c>
      <c r="C44" s="5">
        <v>50484</v>
      </c>
      <c r="D44" s="13">
        <v>9</v>
      </c>
      <c r="E44" s="5">
        <v>5609.333333333333</v>
      </c>
      <c r="G44" t="s">
        <v>49</v>
      </c>
      <c r="H44" s="5">
        <v>48112.000000000029</v>
      </c>
      <c r="I44" s="13">
        <v>9</v>
      </c>
      <c r="J44" s="5">
        <v>5345.7777777777765</v>
      </c>
    </row>
    <row r="45" spans="2:10" x14ac:dyDescent="0.3">
      <c r="B45" t="s">
        <v>54</v>
      </c>
      <c r="C45" s="5">
        <v>17326</v>
      </c>
      <c r="D45" s="13">
        <v>7</v>
      </c>
      <c r="E45" s="5">
        <v>2475.142857142856</v>
      </c>
      <c r="G45" t="s">
        <v>54</v>
      </c>
      <c r="H45" s="5">
        <v>21164</v>
      </c>
      <c r="I45" s="13">
        <v>9</v>
      </c>
      <c r="J45" s="5">
        <v>2351.5555555555557</v>
      </c>
    </row>
    <row r="46" spans="2:10" x14ac:dyDescent="0.3">
      <c r="B46" t="s">
        <v>57</v>
      </c>
      <c r="C46" s="5">
        <v>113155</v>
      </c>
      <c r="D46" s="13">
        <v>9</v>
      </c>
      <c r="E46" s="5">
        <v>12572.777777777785</v>
      </c>
      <c r="G46" t="s">
        <v>57</v>
      </c>
      <c r="H46" s="5">
        <v>132230.0000000007</v>
      </c>
      <c r="I46" s="13">
        <v>9</v>
      </c>
      <c r="J46" s="5">
        <v>14692.222222222215</v>
      </c>
    </row>
    <row r="47" spans="2:10" x14ac:dyDescent="0.3">
      <c r="B47" t="s">
        <v>62</v>
      </c>
      <c r="C47" s="5">
        <v>574.99999999999989</v>
      </c>
      <c r="D47" s="13">
        <v>2</v>
      </c>
      <c r="E47" s="5">
        <v>287.5</v>
      </c>
      <c r="G47" t="s">
        <v>62</v>
      </c>
      <c r="H47" s="5">
        <v>32050</v>
      </c>
      <c r="I47" s="13">
        <v>9</v>
      </c>
      <c r="J47" s="5">
        <v>3561.1111111111113</v>
      </c>
    </row>
    <row r="48" spans="2:10" x14ac:dyDescent="0.3">
      <c r="B48" t="s">
        <v>68</v>
      </c>
      <c r="C48" s="5">
        <v>19349.000000000036</v>
      </c>
      <c r="D48" s="13">
        <v>4</v>
      </c>
      <c r="E48" s="5">
        <v>4837.2499999999982</v>
      </c>
      <c r="G48" t="s">
        <v>68</v>
      </c>
      <c r="H48" s="5">
        <v>27841.000000000113</v>
      </c>
      <c r="I48" s="13">
        <v>9</v>
      </c>
      <c r="J48" s="5">
        <v>3093.4444444444443</v>
      </c>
    </row>
    <row r="49" spans="2:10" x14ac:dyDescent="0.3">
      <c r="B49" t="s">
        <v>72</v>
      </c>
      <c r="C49" s="5">
        <v>4840</v>
      </c>
      <c r="D49" s="13">
        <v>9</v>
      </c>
      <c r="E49" s="5">
        <v>537.77777777777783</v>
      </c>
      <c r="G49" t="s">
        <v>72</v>
      </c>
      <c r="H49" s="5">
        <v>6030</v>
      </c>
      <c r="I49" s="13">
        <v>9</v>
      </c>
      <c r="J49" s="5">
        <v>670</v>
      </c>
    </row>
    <row r="50" spans="2:10" x14ac:dyDescent="0.3">
      <c r="B50" t="s">
        <v>1</v>
      </c>
      <c r="C50" s="5">
        <v>443306.99999999977</v>
      </c>
      <c r="D50" s="13">
        <v>9</v>
      </c>
      <c r="E50" s="5">
        <v>49256.333333333358</v>
      </c>
      <c r="G50" t="s">
        <v>1</v>
      </c>
      <c r="H50" s="5">
        <v>470503</v>
      </c>
      <c r="I50" s="13">
        <v>9</v>
      </c>
      <c r="J50" s="5">
        <v>52278.111111111109</v>
      </c>
    </row>
    <row r="54" spans="2:10" x14ac:dyDescent="0.3">
      <c r="B54" s="1" t="s">
        <v>33</v>
      </c>
      <c r="C54" t="s" vm="1">
        <v>101</v>
      </c>
    </row>
    <row r="56" spans="2:10" x14ac:dyDescent="0.3">
      <c r="B56" s="1" t="s">
        <v>39</v>
      </c>
      <c r="C56" t="s">
        <v>122</v>
      </c>
      <c r="D56" t="s">
        <v>114</v>
      </c>
      <c r="E56" t="s">
        <v>120</v>
      </c>
      <c r="F56" t="s">
        <v>123</v>
      </c>
    </row>
    <row r="57" spans="2:10" x14ac:dyDescent="0.3">
      <c r="B57" t="s">
        <v>45</v>
      </c>
      <c r="C57" s="3">
        <v>4970</v>
      </c>
      <c r="D57" s="5">
        <v>39759.238095238077</v>
      </c>
      <c r="E57" s="3">
        <v>1159</v>
      </c>
      <c r="F57" s="5">
        <v>9271.9999999999982</v>
      </c>
      <c r="G57" s="3"/>
    </row>
    <row r="58" spans="2:10" x14ac:dyDescent="0.3">
      <c r="B58" t="s">
        <v>52</v>
      </c>
      <c r="C58" s="3">
        <v>1197</v>
      </c>
      <c r="D58" s="5">
        <v>7183.1999999999989</v>
      </c>
      <c r="E58" s="3">
        <v>637</v>
      </c>
      <c r="F58" s="5">
        <v>3822.0000000000036</v>
      </c>
      <c r="G58" s="3"/>
    </row>
    <row r="59" spans="2:10" x14ac:dyDescent="0.3">
      <c r="B59" t="s">
        <v>73</v>
      </c>
      <c r="C59" s="3">
        <v>559</v>
      </c>
      <c r="D59" s="5">
        <v>2797.3809523809523</v>
      </c>
      <c r="E59" s="3">
        <v>622</v>
      </c>
      <c r="F59" s="5">
        <v>3109.9999999999982</v>
      </c>
      <c r="G59" s="3"/>
    </row>
    <row r="60" spans="2:10" x14ac:dyDescent="0.3">
      <c r="B60" t="s">
        <v>40</v>
      </c>
      <c r="C60" s="3">
        <v>2760</v>
      </c>
      <c r="D60" s="5">
        <v>16559.428571428572</v>
      </c>
      <c r="E60" s="3">
        <v>614</v>
      </c>
      <c r="F60" s="5">
        <v>3683.9999999999982</v>
      </c>
      <c r="G60" s="3"/>
    </row>
    <row r="61" spans="2:10" x14ac:dyDescent="0.3">
      <c r="B61" t="s">
        <v>41</v>
      </c>
      <c r="C61" s="3">
        <v>1861</v>
      </c>
      <c r="D61" s="5">
        <v>5584.1428571428569</v>
      </c>
      <c r="E61" s="3">
        <v>835</v>
      </c>
      <c r="F61" s="5">
        <v>2505</v>
      </c>
      <c r="G61" s="3"/>
    </row>
    <row r="62" spans="2:10" x14ac:dyDescent="0.3">
      <c r="B62" t="s">
        <v>42</v>
      </c>
      <c r="C62" s="3">
        <v>5392</v>
      </c>
      <c r="D62" s="5">
        <v>10783.882352941186</v>
      </c>
      <c r="E62" s="3">
        <v>1282</v>
      </c>
      <c r="F62" s="5">
        <v>2563.9999999999986</v>
      </c>
      <c r="G62" s="3"/>
    </row>
    <row r="63" spans="2:10" x14ac:dyDescent="0.3">
      <c r="B63" t="s">
        <v>43</v>
      </c>
      <c r="C63" s="3">
        <v>182</v>
      </c>
      <c r="D63" s="5">
        <v>546.99999999999977</v>
      </c>
      <c r="E63" s="3">
        <v>255</v>
      </c>
      <c r="F63" s="5">
        <v>764.99999999999955</v>
      </c>
      <c r="G63" s="3"/>
    </row>
    <row r="64" spans="2:10" x14ac:dyDescent="0.3">
      <c r="B64" t="s">
        <v>44</v>
      </c>
      <c r="C64" s="3">
        <v>213</v>
      </c>
      <c r="D64" s="5">
        <v>425.80952380952345</v>
      </c>
      <c r="E64" s="3">
        <v>241</v>
      </c>
      <c r="F64" s="5">
        <v>481.99999999999955</v>
      </c>
      <c r="G64" s="3"/>
    </row>
    <row r="65" spans="2:7" x14ac:dyDescent="0.3">
      <c r="B65" t="s">
        <v>46</v>
      </c>
      <c r="C65" s="3">
        <v>1504</v>
      </c>
      <c r="D65" s="5">
        <v>6016.7619047619046</v>
      </c>
      <c r="E65" s="3">
        <v>776</v>
      </c>
      <c r="F65" s="5">
        <v>3104.0000000000018</v>
      </c>
      <c r="G65" s="3"/>
    </row>
    <row r="66" spans="2:7" x14ac:dyDescent="0.3">
      <c r="B66" t="s">
        <v>47</v>
      </c>
      <c r="C66" s="3">
        <v>4002</v>
      </c>
      <c r="D66" s="5">
        <v>12004.857142857143</v>
      </c>
      <c r="E66" s="3">
        <v>2738</v>
      </c>
      <c r="F66" s="5">
        <v>8213.9999999999964</v>
      </c>
      <c r="G66" s="3"/>
    </row>
    <row r="67" spans="2:7" x14ac:dyDescent="0.3">
      <c r="B67" t="s">
        <v>48</v>
      </c>
      <c r="C67" s="3">
        <v>2124</v>
      </c>
      <c r="D67" s="5">
        <v>2124.2222222222213</v>
      </c>
      <c r="E67" s="3">
        <v>649</v>
      </c>
      <c r="F67" s="5">
        <v>649</v>
      </c>
      <c r="G67" s="3"/>
    </row>
    <row r="68" spans="2:7" x14ac:dyDescent="0.3">
      <c r="B68" t="s">
        <v>49</v>
      </c>
      <c r="C68" s="3">
        <v>1382</v>
      </c>
      <c r="D68" s="5">
        <v>5526.0952380952385</v>
      </c>
      <c r="E68" s="3">
        <v>2272</v>
      </c>
      <c r="F68" s="5">
        <v>9088</v>
      </c>
      <c r="G68" s="3"/>
    </row>
    <row r="69" spans="2:7" x14ac:dyDescent="0.3">
      <c r="B69" t="s">
        <v>50</v>
      </c>
      <c r="C69" s="3">
        <v>1106</v>
      </c>
      <c r="D69" s="5">
        <v>11061.81818181818</v>
      </c>
      <c r="E69" s="3">
        <v>402</v>
      </c>
      <c r="F69" s="5">
        <v>4019.9999999999955</v>
      </c>
      <c r="G69" s="3"/>
    </row>
    <row r="70" spans="2:7" x14ac:dyDescent="0.3">
      <c r="B70" t="s">
        <v>51</v>
      </c>
      <c r="C70" s="3">
        <v>1089</v>
      </c>
      <c r="D70" s="5">
        <v>3265.7142857142867</v>
      </c>
      <c r="E70" s="3">
        <v>379</v>
      </c>
      <c r="F70" s="5">
        <v>1137</v>
      </c>
      <c r="G70" s="3"/>
    </row>
    <row r="71" spans="2:7" x14ac:dyDescent="0.3">
      <c r="B71" t="s">
        <v>53</v>
      </c>
      <c r="C71" s="3">
        <v>1787</v>
      </c>
      <c r="D71" s="5">
        <v>8932.8571428571449</v>
      </c>
      <c r="E71" s="3">
        <v>795</v>
      </c>
      <c r="F71" s="5">
        <v>3974.9999999999991</v>
      </c>
      <c r="G71" s="3"/>
    </row>
    <row r="72" spans="2:7" x14ac:dyDescent="0.3">
      <c r="B72" t="s">
        <v>54</v>
      </c>
      <c r="C72" s="3">
        <v>1193</v>
      </c>
      <c r="D72" s="5">
        <v>2385.1578947368416</v>
      </c>
      <c r="E72" s="3">
        <v>376</v>
      </c>
      <c r="F72" s="5">
        <v>752.00000000000045</v>
      </c>
      <c r="G72" s="3"/>
    </row>
    <row r="73" spans="2:7" x14ac:dyDescent="0.3">
      <c r="B73" t="s">
        <v>55</v>
      </c>
      <c r="C73" s="3">
        <v>768</v>
      </c>
      <c r="D73" s="5">
        <v>5375.1764705882333</v>
      </c>
      <c r="E73" s="3">
        <v>181</v>
      </c>
      <c r="F73" s="5">
        <v>1267.0000000000005</v>
      </c>
      <c r="G73" s="3"/>
    </row>
    <row r="74" spans="2:7" x14ac:dyDescent="0.3">
      <c r="B74" t="s">
        <v>56</v>
      </c>
      <c r="C74" s="3">
        <v>1163</v>
      </c>
      <c r="D74" s="5">
        <v>6980.8571428571413</v>
      </c>
      <c r="E74" s="3">
        <v>606</v>
      </c>
      <c r="F74" s="5">
        <v>3635.9999999999927</v>
      </c>
      <c r="G74" s="3"/>
    </row>
    <row r="75" spans="2:7" x14ac:dyDescent="0.3">
      <c r="B75" t="s">
        <v>57</v>
      </c>
      <c r="C75" s="3">
        <v>2845</v>
      </c>
      <c r="D75" s="5">
        <v>14223.095238095239</v>
      </c>
      <c r="E75" s="3">
        <v>1118</v>
      </c>
      <c r="F75" s="5">
        <v>5590</v>
      </c>
      <c r="G75" s="3"/>
    </row>
    <row r="76" spans="2:7" x14ac:dyDescent="0.3">
      <c r="B76" t="s">
        <v>58</v>
      </c>
      <c r="C76" s="3">
        <v>4040</v>
      </c>
      <c r="D76" s="5">
        <v>8079.7333333333327</v>
      </c>
      <c r="E76" s="3">
        <v>1922</v>
      </c>
      <c r="F76" s="5">
        <v>3844</v>
      </c>
      <c r="G76" s="3"/>
    </row>
    <row r="77" spans="2:7" x14ac:dyDescent="0.3">
      <c r="B77" t="s">
        <v>59</v>
      </c>
      <c r="C77" s="3">
        <v>126</v>
      </c>
      <c r="D77" s="5">
        <v>2016.7619047619044</v>
      </c>
      <c r="E77" s="3">
        <v>234</v>
      </c>
      <c r="F77" s="5">
        <v>3743.9999999999995</v>
      </c>
      <c r="G77" s="3"/>
    </row>
    <row r="78" spans="2:7" x14ac:dyDescent="0.3">
      <c r="B78" t="s">
        <v>60</v>
      </c>
      <c r="C78" s="3">
        <v>1600</v>
      </c>
      <c r="D78" s="5">
        <v>4800.5714285714303</v>
      </c>
      <c r="E78" s="3">
        <v>974</v>
      </c>
      <c r="F78" s="5">
        <v>2921.9999999999973</v>
      </c>
      <c r="G78" s="3"/>
    </row>
    <row r="79" spans="2:7" x14ac:dyDescent="0.3">
      <c r="B79" t="s">
        <v>61</v>
      </c>
      <c r="C79" s="3">
        <v>161</v>
      </c>
      <c r="D79" s="5">
        <v>967.14285714285677</v>
      </c>
      <c r="E79" s="3">
        <v>207</v>
      </c>
      <c r="F79" s="5">
        <v>1241.9999999999991</v>
      </c>
      <c r="G79" s="3"/>
    </row>
    <row r="80" spans="2:7" x14ac:dyDescent="0.3">
      <c r="B80" t="s">
        <v>62</v>
      </c>
      <c r="C80" s="3">
        <v>615</v>
      </c>
      <c r="D80" s="5">
        <v>3073.2142857142858</v>
      </c>
      <c r="E80" s="3">
        <v>709</v>
      </c>
      <c r="F80" s="5">
        <v>3545.0000000000018</v>
      </c>
      <c r="G80" s="3"/>
    </row>
    <row r="81" spans="2:7" x14ac:dyDescent="0.3">
      <c r="B81" t="s">
        <v>63</v>
      </c>
      <c r="C81" s="3">
        <v>1264</v>
      </c>
      <c r="D81" s="5">
        <v>6319.7619047619037</v>
      </c>
      <c r="E81" s="3">
        <v>1212</v>
      </c>
      <c r="F81" s="5">
        <v>6060.0000000000036</v>
      </c>
      <c r="G81" s="3"/>
    </row>
    <row r="82" spans="2:7" x14ac:dyDescent="0.3">
      <c r="B82" t="s">
        <v>64</v>
      </c>
      <c r="C82" s="3">
        <v>4911</v>
      </c>
      <c r="D82" s="5">
        <v>4910.8571428571431</v>
      </c>
      <c r="E82" s="3">
        <v>2129</v>
      </c>
      <c r="F82" s="5">
        <v>2129.0000000000018</v>
      </c>
      <c r="G82" s="3"/>
    </row>
    <row r="83" spans="2:7" x14ac:dyDescent="0.3">
      <c r="B83" t="s">
        <v>65</v>
      </c>
      <c r="C83" s="3">
        <v>370</v>
      </c>
      <c r="D83" s="5">
        <v>1481.8823529411766</v>
      </c>
      <c r="E83" s="3">
        <v>550</v>
      </c>
      <c r="F83" s="5">
        <v>2200.0000000000018</v>
      </c>
      <c r="G83" s="3"/>
    </row>
    <row r="84" spans="2:7" x14ac:dyDescent="0.3">
      <c r="B84" t="s">
        <v>66</v>
      </c>
      <c r="C84" s="3">
        <v>1101</v>
      </c>
      <c r="D84" s="5">
        <v>1101.3333333333333</v>
      </c>
      <c r="E84" s="3">
        <v>1387</v>
      </c>
      <c r="F84" s="5">
        <v>1387.0000000000009</v>
      </c>
      <c r="G84" s="3"/>
    </row>
    <row r="85" spans="2:7" x14ac:dyDescent="0.3">
      <c r="B85" t="s">
        <v>67</v>
      </c>
      <c r="C85" s="3">
        <v>2079</v>
      </c>
      <c r="D85" s="5">
        <v>14553</v>
      </c>
      <c r="E85" s="3">
        <v>357</v>
      </c>
      <c r="F85" s="5">
        <v>2498.9999999999991</v>
      </c>
      <c r="G85" s="3"/>
    </row>
    <row r="86" spans="2:7" x14ac:dyDescent="0.3">
      <c r="B86" t="s">
        <v>68</v>
      </c>
      <c r="C86" s="3">
        <v>343</v>
      </c>
      <c r="D86" s="5">
        <v>3772.9999999999995</v>
      </c>
      <c r="E86" s="3">
        <v>497</v>
      </c>
      <c r="F86" s="5">
        <v>5466.9999999999982</v>
      </c>
      <c r="G86" s="3"/>
    </row>
    <row r="87" spans="2:7" x14ac:dyDescent="0.3">
      <c r="B87" t="s">
        <v>69</v>
      </c>
      <c r="C87" s="3">
        <v>2175</v>
      </c>
      <c r="D87" s="5">
        <v>4349.7142857142853</v>
      </c>
      <c r="E87" s="3">
        <v>1497</v>
      </c>
      <c r="F87" s="5">
        <v>2994.0000000000036</v>
      </c>
      <c r="G87" s="3"/>
    </row>
    <row r="88" spans="2:7" x14ac:dyDescent="0.3">
      <c r="B88" t="s">
        <v>70</v>
      </c>
      <c r="C88" s="3">
        <v>2869</v>
      </c>
      <c r="D88" s="5">
        <v>2868.9523809523816</v>
      </c>
      <c r="E88" s="3">
        <v>893</v>
      </c>
      <c r="F88" s="5">
        <v>893</v>
      </c>
      <c r="G88" s="3"/>
    </row>
    <row r="89" spans="2:7" x14ac:dyDescent="0.3">
      <c r="B89" t="s">
        <v>71</v>
      </c>
      <c r="C89" s="3">
        <v>358</v>
      </c>
      <c r="D89" s="5">
        <v>1072.5789473684208</v>
      </c>
      <c r="E89" s="3">
        <v>513</v>
      </c>
      <c r="F89" s="5">
        <v>1539.0000000000009</v>
      </c>
      <c r="G89" s="3"/>
    </row>
    <row r="90" spans="2:7" x14ac:dyDescent="0.3">
      <c r="B90" t="s">
        <v>72</v>
      </c>
      <c r="C90" s="3">
        <v>306</v>
      </c>
      <c r="D90" s="5">
        <v>611.04761904761904</v>
      </c>
      <c r="E90" s="3">
        <v>483</v>
      </c>
      <c r="F90" s="5">
        <v>965.99999999999909</v>
      </c>
      <c r="G90" s="3"/>
    </row>
    <row r="91" spans="2:7" x14ac:dyDescent="0.3">
      <c r="B91" t="s">
        <v>74</v>
      </c>
      <c r="C91" s="3">
        <v>129</v>
      </c>
      <c r="D91" s="5">
        <v>516.19047619047615</v>
      </c>
      <c r="E91" s="3">
        <v>241</v>
      </c>
      <c r="F91" s="5">
        <v>963.99999999999977</v>
      </c>
      <c r="G91" s="3"/>
    </row>
    <row r="92" spans="2:7" x14ac:dyDescent="0.3">
      <c r="B92" t="s">
        <v>1</v>
      </c>
      <c r="C92" s="3">
        <v>51932</v>
      </c>
      <c r="D92" s="5">
        <v>191144.23809523802</v>
      </c>
      <c r="E92" s="3">
        <v>29742</v>
      </c>
      <c r="F92" s="5">
        <v>110030.99999999959</v>
      </c>
    </row>
  </sheetData>
  <conditionalFormatting pivot="1" sqref="F57:F91">
    <cfRule type="colorScale" priority="4">
      <colorScale>
        <cfvo type="min"/>
        <cfvo type="max"/>
        <color rgb="FFFCFCFF"/>
        <color rgb="FF63BE7B"/>
      </colorScale>
    </cfRule>
  </conditionalFormatting>
  <conditionalFormatting pivot="1" sqref="W6:W17 W19:W27">
    <cfRule type="dataBar" priority="2">
      <dataBar>
        <cfvo type="min"/>
        <cfvo type="max"/>
        <color rgb="FF638EC6"/>
      </dataBar>
      <extLst>
        <ext xmlns:x14="http://schemas.microsoft.com/office/spreadsheetml/2009/9/main" uri="{B025F937-C7B1-47D3-B67F-A62EFF666E3E}">
          <x14:id>{747C3580-F5C7-4012-A072-9EF6FA2319ED}</x14:id>
        </ext>
      </extLst>
    </cfRule>
  </conditionalFormatting>
  <conditionalFormatting pivot="1" sqref="O6:O17 O19:O27">
    <cfRule type="dataBar" priority="1">
      <dataBar>
        <cfvo type="min"/>
        <cfvo type="max"/>
        <color rgb="FF63C384"/>
      </dataBar>
      <extLst>
        <ext xmlns:x14="http://schemas.microsoft.com/office/spreadsheetml/2009/9/main" uri="{B025F937-C7B1-47D3-B67F-A62EFF666E3E}">
          <x14:id>{42D8064A-230F-4C3E-A98C-0537BAF5359E}</x14:id>
        </ext>
      </extLst>
    </cfRule>
  </conditionalFormatting>
  <pageMargins left="0.7" right="0.7" top="0.75" bottom="0.75" header="0.3" footer="0.3"/>
  <drawing r:id="rId10"/>
  <extLst>
    <ext xmlns:x14="http://schemas.microsoft.com/office/spreadsheetml/2009/9/main" uri="{78C0D931-6437-407d-A8EE-F0AAD7539E65}">
      <x14:conditionalFormattings>
        <x14:conditionalFormatting xmlns:xm="http://schemas.microsoft.com/office/excel/2006/main" pivot="1">
          <x14:cfRule type="dataBar" id="{747C3580-F5C7-4012-A072-9EF6FA2319ED}">
            <x14:dataBar minLength="0" maxLength="100" gradient="0">
              <x14:cfvo type="autoMin"/>
              <x14:cfvo type="autoMax"/>
              <x14:negativeFillColor rgb="FFFF0000"/>
              <x14:axisColor rgb="FF000000"/>
            </x14:dataBar>
          </x14:cfRule>
          <xm:sqref>W6:W17 W19:W27</xm:sqref>
        </x14:conditionalFormatting>
        <x14:conditionalFormatting xmlns:xm="http://schemas.microsoft.com/office/excel/2006/main" pivot="1">
          <x14:cfRule type="dataBar" id="{42D8064A-230F-4C3E-A98C-0537BAF5359E}">
            <x14:dataBar minLength="0" maxLength="100" gradient="0">
              <x14:cfvo type="autoMin"/>
              <x14:cfvo type="autoMax"/>
              <x14:negativeFillColor rgb="FFFF0000"/>
              <x14:axisColor rgb="FF000000"/>
            </x14:dataBar>
          </x14:cfRule>
          <xm:sqref>O6:O17 O19:O27</xm:sqref>
        </x14:conditionalFormatting>
      </x14:conditionalFormattings>
    </ext>
    <ext xmlns:x14="http://schemas.microsoft.com/office/spreadsheetml/2009/9/main" uri="{A8765BA9-456A-4dab-B4F3-ACF838C121DE}">
      <x14:slicerList>
        <x14:slicer r:id="rId11"/>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A128C-406E-42D5-9911-0C2BDE8A00B4}">
  <dimension ref="B1:AH72"/>
  <sheetViews>
    <sheetView showGridLines="0" tabSelected="1" topLeftCell="Q1" zoomScale="70" zoomScaleNormal="70" workbookViewId="0">
      <selection activeCell="S34" sqref="S34"/>
    </sheetView>
  </sheetViews>
  <sheetFormatPr defaultRowHeight="14.4" x14ac:dyDescent="0.3"/>
  <cols>
    <col min="2" max="2" width="23.6640625" customWidth="1"/>
    <col min="3" max="3" width="12.88671875" customWidth="1"/>
    <col min="4" max="4" width="12.5546875" customWidth="1"/>
    <col min="5" max="5" width="15.44140625" customWidth="1"/>
    <col min="6" max="6" width="17.5546875" customWidth="1"/>
    <col min="11" max="11" width="26.77734375" customWidth="1"/>
    <col min="12" max="12" width="21.44140625" customWidth="1"/>
    <col min="13" max="13" width="17.5546875" customWidth="1"/>
    <col min="17" max="17" width="19.21875" customWidth="1"/>
    <col min="18" max="18" width="18.33203125" bestFit="1" customWidth="1"/>
    <col min="19" max="19" width="14.109375" customWidth="1"/>
    <col min="20" max="22" width="11.109375" bestFit="1" customWidth="1"/>
    <col min="27" max="27" width="8.77734375" customWidth="1"/>
    <col min="30" max="30" width="13.88671875" bestFit="1" customWidth="1"/>
    <col min="31" max="31" width="17.21875" bestFit="1" customWidth="1"/>
    <col min="34" max="34" width="11.109375" bestFit="1" customWidth="1"/>
  </cols>
  <sheetData>
    <row r="1" spans="2:34" x14ac:dyDescent="0.3">
      <c r="B1" s="1" t="s">
        <v>33</v>
      </c>
      <c r="C1" t="s" vm="8">
        <v>35</v>
      </c>
      <c r="K1" s="1" t="s">
        <v>33</v>
      </c>
      <c r="L1" t="s" vm="8">
        <v>35</v>
      </c>
      <c r="Q1" s="1" t="s">
        <v>33</v>
      </c>
      <c r="R1" t="s" vm="8">
        <v>35</v>
      </c>
      <c r="AC1" s="1" t="s">
        <v>33</v>
      </c>
      <c r="AD1" t="s" vm="8">
        <v>35</v>
      </c>
    </row>
    <row r="2" spans="2:34" x14ac:dyDescent="0.3">
      <c r="K2" s="1" t="s">
        <v>0</v>
      </c>
      <c r="L2" t="s" vm="6">
        <v>113</v>
      </c>
      <c r="Q2" s="1" t="s">
        <v>95</v>
      </c>
      <c r="R2" t="s" vm="10">
        <v>101</v>
      </c>
      <c r="AC2" s="1" t="s">
        <v>95</v>
      </c>
      <c r="AD2" t="s" vm="10">
        <v>101</v>
      </c>
    </row>
    <row r="3" spans="2:34" x14ac:dyDescent="0.3">
      <c r="C3" s="1" t="s">
        <v>39</v>
      </c>
    </row>
    <row r="4" spans="2:34" x14ac:dyDescent="0.3">
      <c r="C4" t="s">
        <v>45</v>
      </c>
      <c r="D4" t="s">
        <v>52</v>
      </c>
      <c r="E4" t="s">
        <v>73</v>
      </c>
      <c r="F4" t="s">
        <v>1</v>
      </c>
      <c r="K4" s="1" t="s">
        <v>39</v>
      </c>
      <c r="L4" t="s">
        <v>122</v>
      </c>
      <c r="M4" t="s">
        <v>120</v>
      </c>
      <c r="Q4" s="1" t="s">
        <v>6</v>
      </c>
      <c r="S4" s="1" t="s">
        <v>39</v>
      </c>
      <c r="AC4" s="1" t="s">
        <v>75</v>
      </c>
      <c r="AE4" s="1" t="s">
        <v>39</v>
      </c>
    </row>
    <row r="5" spans="2:34" x14ac:dyDescent="0.3">
      <c r="B5" t="s">
        <v>75</v>
      </c>
      <c r="C5" s="5">
        <v>834943.99999999243</v>
      </c>
      <c r="D5" s="5">
        <v>107748</v>
      </c>
      <c r="E5" s="5">
        <v>58745.00000000064</v>
      </c>
      <c r="F5" s="5">
        <v>1001436.9999999998</v>
      </c>
      <c r="K5" t="s">
        <v>45</v>
      </c>
      <c r="L5" s="3">
        <v>3240</v>
      </c>
      <c r="M5" s="3">
        <v>1159</v>
      </c>
      <c r="Q5" s="1" t="s">
        <v>0</v>
      </c>
      <c r="R5" s="1" t="s">
        <v>124</v>
      </c>
      <c r="S5" t="s">
        <v>45</v>
      </c>
      <c r="T5" t="s">
        <v>52</v>
      </c>
      <c r="U5" t="s">
        <v>73</v>
      </c>
      <c r="V5" t="s">
        <v>1</v>
      </c>
      <c r="AC5" s="1" t="s">
        <v>0</v>
      </c>
      <c r="AD5" s="1" t="s">
        <v>124</v>
      </c>
      <c r="AE5" t="s">
        <v>45</v>
      </c>
      <c r="AF5" t="s">
        <v>52</v>
      </c>
      <c r="AG5" t="s">
        <v>73</v>
      </c>
      <c r="AH5" t="s">
        <v>1</v>
      </c>
    </row>
    <row r="6" spans="2:34" x14ac:dyDescent="0.3">
      <c r="C6" s="6">
        <f>C5/$F$5</f>
        <v>0.8337459071314447</v>
      </c>
      <c r="D6" s="6">
        <f>D5/$F$5</f>
        <v>0.10759338830101148</v>
      </c>
      <c r="E6" s="6">
        <f>E5/$F$5</f>
        <v>5.8660704567537102E-2</v>
      </c>
      <c r="K6" t="s">
        <v>52</v>
      </c>
      <c r="L6" s="3">
        <v>1288</v>
      </c>
      <c r="M6" s="3">
        <v>637</v>
      </c>
      <c r="Q6">
        <v>2017</v>
      </c>
      <c r="R6" t="s">
        <v>125</v>
      </c>
      <c r="S6" s="3">
        <v>8110</v>
      </c>
      <c r="T6" s="3"/>
      <c r="U6" s="3">
        <v>828</v>
      </c>
      <c r="V6" s="3">
        <v>8938</v>
      </c>
      <c r="AC6">
        <v>2017</v>
      </c>
      <c r="AD6" t="s">
        <v>125</v>
      </c>
      <c r="AE6" s="5">
        <v>64879.999999994761</v>
      </c>
      <c r="AF6" s="5"/>
      <c r="AG6" s="5">
        <v>4140.0000000002001</v>
      </c>
      <c r="AH6" s="5">
        <v>69019.999999992404</v>
      </c>
    </row>
    <row r="7" spans="2:34" x14ac:dyDescent="0.3">
      <c r="K7" t="s">
        <v>73</v>
      </c>
      <c r="L7" s="3">
        <v>538</v>
      </c>
      <c r="M7" s="3">
        <v>622</v>
      </c>
      <c r="R7" t="s">
        <v>126</v>
      </c>
      <c r="S7" s="3">
        <v>7627</v>
      </c>
      <c r="T7" s="3"/>
      <c r="U7" s="3">
        <v>732</v>
      </c>
      <c r="V7" s="3">
        <v>8359</v>
      </c>
      <c r="AD7" t="s">
        <v>126</v>
      </c>
      <c r="AE7" s="5">
        <v>61015.999999994572</v>
      </c>
      <c r="AF7" s="5"/>
      <c r="AG7" s="5">
        <v>3660.0000000000218</v>
      </c>
      <c r="AH7" s="5">
        <v>64675.999999995227</v>
      </c>
    </row>
    <row r="8" spans="2:34" x14ac:dyDescent="0.3">
      <c r="K8" t="s">
        <v>1</v>
      </c>
      <c r="L8" s="3">
        <v>5066</v>
      </c>
      <c r="M8" s="3">
        <v>2418</v>
      </c>
      <c r="R8" t="s">
        <v>127</v>
      </c>
      <c r="S8" s="3">
        <v>7843</v>
      </c>
      <c r="T8" s="3"/>
      <c r="U8" s="3">
        <v>624</v>
      </c>
      <c r="V8" s="3">
        <v>8467</v>
      </c>
      <c r="AD8" t="s">
        <v>127</v>
      </c>
      <c r="AE8" s="5">
        <v>62743.999999994332</v>
      </c>
      <c r="AF8" s="5"/>
      <c r="AG8" s="5">
        <v>3119.9999999999964</v>
      </c>
      <c r="AH8" s="5">
        <v>65863.999999993481</v>
      </c>
    </row>
    <row r="9" spans="2:34" x14ac:dyDescent="0.3">
      <c r="R9" t="s">
        <v>128</v>
      </c>
      <c r="S9" s="3">
        <v>7267</v>
      </c>
      <c r="T9" s="3"/>
      <c r="U9" s="3">
        <v>757</v>
      </c>
      <c r="V9" s="3">
        <v>8024</v>
      </c>
      <c r="AD9" t="s">
        <v>128</v>
      </c>
      <c r="AE9" s="5">
        <v>58135.999999995867</v>
      </c>
      <c r="AF9" s="5"/>
      <c r="AG9" s="5">
        <v>3785.0000000000455</v>
      </c>
      <c r="AH9" s="5">
        <v>61920.999999993888</v>
      </c>
    </row>
    <row r="10" spans="2:34" x14ac:dyDescent="0.3">
      <c r="R10" t="s">
        <v>11</v>
      </c>
      <c r="S10" s="3">
        <v>6974</v>
      </c>
      <c r="T10" s="3"/>
      <c r="U10" s="3">
        <v>522</v>
      </c>
      <c r="V10" s="3">
        <v>7496</v>
      </c>
      <c r="AD10" t="s">
        <v>11</v>
      </c>
      <c r="AE10" s="5">
        <v>55791.999999994987</v>
      </c>
      <c r="AF10" s="5"/>
      <c r="AG10" s="5">
        <v>2609.9999999999964</v>
      </c>
      <c r="AH10" s="5">
        <v>58401.999999993306</v>
      </c>
    </row>
    <row r="11" spans="2:34" x14ac:dyDescent="0.3">
      <c r="R11" t="s">
        <v>129</v>
      </c>
      <c r="S11" s="3">
        <v>6506</v>
      </c>
      <c r="T11" s="3"/>
      <c r="U11" s="3">
        <v>711</v>
      </c>
      <c r="V11" s="3">
        <v>7217</v>
      </c>
      <c r="AD11" t="s">
        <v>129</v>
      </c>
      <c r="AE11" s="5">
        <v>52047.999999996027</v>
      </c>
      <c r="AF11" s="5"/>
      <c r="AG11" s="5">
        <v>3555.0000000000528</v>
      </c>
      <c r="AH11" s="5">
        <v>55602.999999994041</v>
      </c>
    </row>
    <row r="12" spans="2:34" x14ac:dyDescent="0.3">
      <c r="R12" t="s">
        <v>130</v>
      </c>
      <c r="S12" s="3">
        <v>6511</v>
      </c>
      <c r="T12" s="3">
        <v>234</v>
      </c>
      <c r="U12" s="3">
        <v>466</v>
      </c>
      <c r="V12" s="3">
        <v>7211</v>
      </c>
      <c r="AD12" t="s">
        <v>130</v>
      </c>
      <c r="AE12" s="5">
        <v>52087.999999996275</v>
      </c>
      <c r="AF12" s="5">
        <v>1403.9999999999914</v>
      </c>
      <c r="AG12" s="5">
        <v>2329.9999999999964</v>
      </c>
      <c r="AH12" s="5">
        <v>55821.999999994412</v>
      </c>
    </row>
    <row r="13" spans="2:34" x14ac:dyDescent="0.3">
      <c r="R13" t="s">
        <v>131</v>
      </c>
      <c r="S13" s="3">
        <v>6368</v>
      </c>
      <c r="T13" s="3">
        <v>878</v>
      </c>
      <c r="U13" s="3">
        <v>348</v>
      </c>
      <c r="V13" s="3">
        <v>7594</v>
      </c>
      <c r="AD13" t="s">
        <v>131</v>
      </c>
      <c r="AE13" s="5">
        <v>50943.999999996275</v>
      </c>
      <c r="AF13" s="5">
        <v>5267.9999999999909</v>
      </c>
      <c r="AG13" s="5">
        <v>1739.9999999999918</v>
      </c>
      <c r="AH13" s="5">
        <v>57951.999999994201</v>
      </c>
    </row>
    <row r="14" spans="2:34" x14ac:dyDescent="0.3">
      <c r="R14" t="s">
        <v>132</v>
      </c>
      <c r="S14" s="3">
        <v>4931</v>
      </c>
      <c r="T14" s="3">
        <v>1132</v>
      </c>
      <c r="U14" s="3">
        <v>358</v>
      </c>
      <c r="V14" s="3">
        <v>6421</v>
      </c>
      <c r="AD14" t="s">
        <v>132</v>
      </c>
      <c r="AE14" s="5">
        <v>39448.000000001623</v>
      </c>
      <c r="AF14" s="5">
        <v>6792.0000000001892</v>
      </c>
      <c r="AG14" s="5">
        <v>1789.9999999999936</v>
      </c>
      <c r="AH14" s="5">
        <v>48029.999999995176</v>
      </c>
    </row>
    <row r="15" spans="2:34" x14ac:dyDescent="0.3">
      <c r="R15" t="s">
        <v>133</v>
      </c>
      <c r="S15" s="3">
        <v>4713</v>
      </c>
      <c r="T15" s="3">
        <v>1361</v>
      </c>
      <c r="U15" s="3">
        <v>561</v>
      </c>
      <c r="V15" s="3">
        <v>6635</v>
      </c>
      <c r="AD15" t="s">
        <v>133</v>
      </c>
      <c r="AE15" s="5">
        <v>37704.000000002328</v>
      </c>
      <c r="AF15" s="5">
        <v>8166.0000000003711</v>
      </c>
      <c r="AG15" s="5">
        <v>2804.9999999999964</v>
      </c>
      <c r="AH15" s="5">
        <v>48674.999999995314</v>
      </c>
    </row>
    <row r="16" spans="2:34" x14ac:dyDescent="0.3">
      <c r="R16" t="s">
        <v>134</v>
      </c>
      <c r="S16" s="3">
        <v>4284</v>
      </c>
      <c r="T16" s="3">
        <v>1245</v>
      </c>
      <c r="U16" s="3">
        <v>388</v>
      </c>
      <c r="V16" s="3">
        <v>5917</v>
      </c>
      <c r="AD16" t="s">
        <v>134</v>
      </c>
      <c r="AE16" s="5">
        <v>34272.000000002387</v>
      </c>
      <c r="AF16" s="5">
        <v>7470.000000000342</v>
      </c>
      <c r="AG16" s="5">
        <v>1939.9999999999845</v>
      </c>
      <c r="AH16" s="5">
        <v>43681.999999995205</v>
      </c>
    </row>
    <row r="17" spans="2:34" x14ac:dyDescent="0.3">
      <c r="R17" t="s">
        <v>135</v>
      </c>
      <c r="S17" s="3">
        <v>4078</v>
      </c>
      <c r="T17" s="3">
        <v>1516</v>
      </c>
      <c r="U17" s="3">
        <v>608</v>
      </c>
      <c r="V17" s="3">
        <v>6202</v>
      </c>
      <c r="AD17" t="s">
        <v>135</v>
      </c>
      <c r="AE17" s="5">
        <v>32624.000000002481</v>
      </c>
      <c r="AF17" s="5">
        <v>9096.0000000005311</v>
      </c>
      <c r="AG17" s="5">
        <v>3039.9999999999964</v>
      </c>
      <c r="AH17" s="5">
        <v>44759.999999997257</v>
      </c>
    </row>
    <row r="18" spans="2:34" x14ac:dyDescent="0.3">
      <c r="Q18" t="s">
        <v>3</v>
      </c>
      <c r="S18" s="3">
        <v>75212</v>
      </c>
      <c r="T18" s="3">
        <v>6366</v>
      </c>
      <c r="U18" s="3">
        <v>6903</v>
      </c>
      <c r="V18" s="3">
        <v>88481</v>
      </c>
      <c r="AC18" t="s">
        <v>3</v>
      </c>
      <c r="AE18" s="5">
        <v>601695.99999999511</v>
      </c>
      <c r="AF18" s="5">
        <v>38195.999999999898</v>
      </c>
      <c r="AG18" s="5">
        <v>34515</v>
      </c>
      <c r="AH18" s="5">
        <v>674406.9999999936</v>
      </c>
    </row>
    <row r="19" spans="2:34" x14ac:dyDescent="0.3">
      <c r="Q19">
        <v>2018</v>
      </c>
      <c r="R19" t="s">
        <v>125</v>
      </c>
      <c r="S19" s="3">
        <v>3666</v>
      </c>
      <c r="T19" s="3">
        <v>1627</v>
      </c>
      <c r="U19" s="3">
        <v>526</v>
      </c>
      <c r="V19" s="3">
        <v>5819</v>
      </c>
      <c r="AC19">
        <v>2018</v>
      </c>
      <c r="AD19" t="s">
        <v>125</v>
      </c>
      <c r="AE19" s="5">
        <v>29328.000000002728</v>
      </c>
      <c r="AF19" s="5">
        <v>9762.0000000005602</v>
      </c>
      <c r="AG19" s="5">
        <v>2629.9999999999964</v>
      </c>
      <c r="AH19" s="5">
        <v>41719.999999998428</v>
      </c>
    </row>
    <row r="20" spans="2:34" x14ac:dyDescent="0.3">
      <c r="R20" t="s">
        <v>126</v>
      </c>
      <c r="S20" s="3">
        <v>3301</v>
      </c>
      <c r="T20" s="3">
        <v>1688</v>
      </c>
      <c r="U20" s="3">
        <v>542</v>
      </c>
      <c r="V20" s="3">
        <v>5531</v>
      </c>
      <c r="AD20" t="s">
        <v>126</v>
      </c>
      <c r="AE20" s="5">
        <v>26408.000000002652</v>
      </c>
      <c r="AF20" s="5">
        <v>10128.00000000076</v>
      </c>
      <c r="AG20" s="5">
        <v>2709.9999999999818</v>
      </c>
      <c r="AH20" s="5">
        <v>39245.999999995765</v>
      </c>
    </row>
    <row r="21" spans="2:34" x14ac:dyDescent="0.3">
      <c r="R21" t="s">
        <v>127</v>
      </c>
      <c r="S21" s="3">
        <v>3660</v>
      </c>
      <c r="T21" s="3">
        <v>1531</v>
      </c>
      <c r="U21" s="3">
        <v>543</v>
      </c>
      <c r="V21" s="3">
        <v>5734</v>
      </c>
      <c r="AD21" t="s">
        <v>127</v>
      </c>
      <c r="AE21" s="5">
        <v>29280.000000002485</v>
      </c>
      <c r="AF21" s="5">
        <v>9186.0000000005602</v>
      </c>
      <c r="AG21" s="5">
        <v>2714.9999999999964</v>
      </c>
      <c r="AH21" s="5">
        <v>41180.999999996333</v>
      </c>
    </row>
    <row r="22" spans="2:34" x14ac:dyDescent="0.3">
      <c r="R22" t="s">
        <v>128</v>
      </c>
      <c r="S22" s="3">
        <v>3369</v>
      </c>
      <c r="T22" s="3">
        <v>1180</v>
      </c>
      <c r="U22" s="3">
        <v>535</v>
      </c>
      <c r="V22" s="3">
        <v>5084</v>
      </c>
      <c r="AD22" t="s">
        <v>128</v>
      </c>
      <c r="AE22" s="5">
        <v>26952.000000002474</v>
      </c>
      <c r="AF22" s="5">
        <v>7080.0000000003893</v>
      </c>
      <c r="AG22" s="5">
        <v>2674.9999999999964</v>
      </c>
      <c r="AH22" s="5">
        <v>36706.999999996631</v>
      </c>
    </row>
    <row r="23" spans="2:34" x14ac:dyDescent="0.3">
      <c r="R23" t="s">
        <v>11</v>
      </c>
      <c r="S23" s="3">
        <v>2795</v>
      </c>
      <c r="T23" s="3">
        <v>1402</v>
      </c>
      <c r="U23" s="3">
        <v>484</v>
      </c>
      <c r="V23" s="3">
        <v>4681</v>
      </c>
      <c r="AD23" t="s">
        <v>11</v>
      </c>
      <c r="AE23" s="5">
        <v>22360.000000002176</v>
      </c>
      <c r="AF23" s="5">
        <v>8412.0000000005275</v>
      </c>
      <c r="AG23" s="5">
        <v>2419.9999999999964</v>
      </c>
      <c r="AH23" s="5">
        <v>33191.999999997031</v>
      </c>
    </row>
    <row r="24" spans="2:34" x14ac:dyDescent="0.3">
      <c r="R24" t="s">
        <v>129</v>
      </c>
      <c r="S24" s="3">
        <v>3069</v>
      </c>
      <c r="T24" s="3">
        <v>1101</v>
      </c>
      <c r="U24" s="3">
        <v>596</v>
      </c>
      <c r="V24" s="3">
        <v>4766</v>
      </c>
      <c r="AD24" t="s">
        <v>129</v>
      </c>
      <c r="AE24" s="5">
        <v>24552.000000002434</v>
      </c>
      <c r="AF24" s="5">
        <v>6606.0000000003674</v>
      </c>
      <c r="AG24" s="5">
        <v>2979.9999999999964</v>
      </c>
      <c r="AH24" s="5">
        <v>34137.99999999682</v>
      </c>
    </row>
    <row r="25" spans="2:34" x14ac:dyDescent="0.3">
      <c r="B25" s="1" t="s">
        <v>33</v>
      </c>
      <c r="C25" t="s" vm="8">
        <v>35</v>
      </c>
      <c r="R25" t="s">
        <v>130</v>
      </c>
      <c r="S25" s="3">
        <v>3537</v>
      </c>
      <c r="T25" s="3">
        <v>931</v>
      </c>
      <c r="U25" s="3">
        <v>617</v>
      </c>
      <c r="V25" s="3">
        <v>5085</v>
      </c>
      <c r="AD25" t="s">
        <v>130</v>
      </c>
      <c r="AE25" s="5">
        <v>28296.000000002728</v>
      </c>
      <c r="AF25" s="5">
        <v>5586.0000000001055</v>
      </c>
      <c r="AG25" s="5">
        <v>3084.9999999999964</v>
      </c>
      <c r="AH25" s="5">
        <v>36966.99999999642</v>
      </c>
    </row>
    <row r="26" spans="2:34" x14ac:dyDescent="0.3">
      <c r="B26" s="1" t="s">
        <v>95</v>
      </c>
      <c r="C26" t="s" vm="4">
        <v>108</v>
      </c>
      <c r="R26" t="s">
        <v>131</v>
      </c>
      <c r="S26" s="3">
        <v>3165</v>
      </c>
      <c r="T26" s="3">
        <v>1130</v>
      </c>
      <c r="U26" s="3">
        <v>517</v>
      </c>
      <c r="V26" s="3">
        <v>4812</v>
      </c>
      <c r="AD26" t="s">
        <v>131</v>
      </c>
      <c r="AE26" s="5">
        <v>25320.000000002208</v>
      </c>
      <c r="AF26" s="5">
        <v>6780.0000000004038</v>
      </c>
      <c r="AG26" s="5">
        <v>2584.9999999999964</v>
      </c>
      <c r="AH26" s="5">
        <v>34684.999999996602</v>
      </c>
    </row>
    <row r="27" spans="2:34" x14ac:dyDescent="0.3">
      <c r="R27" t="s">
        <v>132</v>
      </c>
      <c r="S27" s="3">
        <v>2594</v>
      </c>
      <c r="T27" s="3">
        <v>1002</v>
      </c>
      <c r="U27" s="3">
        <v>486</v>
      </c>
      <c r="V27" s="3">
        <v>4082</v>
      </c>
      <c r="AD27" t="s">
        <v>132</v>
      </c>
      <c r="AE27" s="5">
        <v>20752.000000001972</v>
      </c>
      <c r="AF27" s="5">
        <v>6012.0000000001182</v>
      </c>
      <c r="AG27" s="5">
        <v>2429.9999999999964</v>
      </c>
      <c r="AH27" s="5">
        <v>29193.999999997257</v>
      </c>
    </row>
    <row r="28" spans="2:34" x14ac:dyDescent="0.3">
      <c r="B28" s="1" t="s">
        <v>75</v>
      </c>
      <c r="C28" s="1" t="s">
        <v>0</v>
      </c>
      <c r="Q28" t="s">
        <v>4</v>
      </c>
      <c r="S28" s="3">
        <v>29156</v>
      </c>
      <c r="T28" s="3">
        <v>11592</v>
      </c>
      <c r="U28" s="3">
        <v>4846</v>
      </c>
      <c r="V28" s="3">
        <v>45594</v>
      </c>
      <c r="AC28" t="s">
        <v>4</v>
      </c>
      <c r="AE28" s="5">
        <v>233248.00000000009</v>
      </c>
      <c r="AF28" s="5">
        <v>69551.999999999942</v>
      </c>
      <c r="AG28" s="5">
        <v>24230</v>
      </c>
      <c r="AH28" s="5">
        <v>327029.99999999686</v>
      </c>
    </row>
    <row r="29" spans="2:34" x14ac:dyDescent="0.3">
      <c r="B29" s="1" t="s">
        <v>39</v>
      </c>
      <c r="C29">
        <v>2017</v>
      </c>
      <c r="D29">
        <v>2018</v>
      </c>
      <c r="E29" t="s">
        <v>1</v>
      </c>
      <c r="Q29" t="s">
        <v>1</v>
      </c>
      <c r="S29" s="3">
        <v>104368</v>
      </c>
      <c r="T29" s="3">
        <v>17958</v>
      </c>
      <c r="U29" s="3">
        <v>11749</v>
      </c>
      <c r="V29" s="3">
        <v>134075</v>
      </c>
      <c r="AC29" t="s">
        <v>1</v>
      </c>
      <c r="AE29" s="5">
        <v>834944</v>
      </c>
      <c r="AF29" s="5">
        <v>107748</v>
      </c>
      <c r="AG29" s="5">
        <v>58745.00000000064</v>
      </c>
      <c r="AH29" s="5">
        <v>1001436.9999999998</v>
      </c>
    </row>
    <row r="30" spans="2:34" x14ac:dyDescent="0.3">
      <c r="B30" t="s">
        <v>45</v>
      </c>
      <c r="C30" s="5">
        <v>497096.00000000244</v>
      </c>
      <c r="D30" s="5">
        <v>233248.00000000009</v>
      </c>
      <c r="E30" s="5">
        <v>730343.99999999348</v>
      </c>
      <c r="F30" s="6">
        <f>D30/C30-1</f>
        <v>-0.53077876305583038</v>
      </c>
    </row>
    <row r="31" spans="2:34" x14ac:dyDescent="0.3">
      <c r="B31" t="s">
        <v>52</v>
      </c>
      <c r="C31" s="5">
        <v>13464</v>
      </c>
      <c r="D31" s="5">
        <v>69551.999999999942</v>
      </c>
      <c r="E31" s="5">
        <v>83016.00000000131</v>
      </c>
      <c r="F31" s="6">
        <f>D31/C31-1</f>
        <v>4.1657754010695145</v>
      </c>
      <c r="Q31" t="s">
        <v>147</v>
      </c>
      <c r="S31" s="6">
        <f>S27/S6-1</f>
        <v>-0.68014796547472256</v>
      </c>
    </row>
    <row r="32" spans="2:34" x14ac:dyDescent="0.3">
      <c r="B32" t="s">
        <v>73</v>
      </c>
      <c r="C32" s="5">
        <v>26729.999999999869</v>
      </c>
      <c r="D32" s="5">
        <v>24230</v>
      </c>
      <c r="E32" s="5">
        <v>50960.000000000582</v>
      </c>
      <c r="F32" s="6">
        <f>D32/C32-1</f>
        <v>-9.3527871305644661E-2</v>
      </c>
      <c r="Q32" t="s">
        <v>146</v>
      </c>
      <c r="S32" s="3">
        <f>AVERAGE($S$25:$S$27)</f>
        <v>3098.6666666666665</v>
      </c>
    </row>
    <row r="33" spans="2:19" x14ac:dyDescent="0.3">
      <c r="B33" t="s">
        <v>1</v>
      </c>
      <c r="C33" s="5">
        <v>537289.99999999464</v>
      </c>
      <c r="D33" s="5">
        <v>327029.99999999686</v>
      </c>
      <c r="E33" s="5">
        <v>864320</v>
      </c>
      <c r="Q33" t="s">
        <v>148</v>
      </c>
      <c r="S33" s="52">
        <f>S27/S25-1</f>
        <v>-0.26661012157195363</v>
      </c>
    </row>
    <row r="58" spans="2:6" x14ac:dyDescent="0.3">
      <c r="B58" s="1" t="s">
        <v>33</v>
      </c>
      <c r="C58" t="s" vm="8">
        <v>35</v>
      </c>
    </row>
    <row r="60" spans="2:6" x14ac:dyDescent="0.3">
      <c r="B60" s="1" t="s">
        <v>140</v>
      </c>
      <c r="C60" t="s">
        <v>138</v>
      </c>
      <c r="D60" t="s">
        <v>75</v>
      </c>
      <c r="E60" t="s">
        <v>136</v>
      </c>
      <c r="F60" t="s">
        <v>139</v>
      </c>
    </row>
    <row r="61" spans="2:6" x14ac:dyDescent="0.3">
      <c r="B61" t="s">
        <v>45</v>
      </c>
      <c r="C61" s="3">
        <v>104368</v>
      </c>
      <c r="D61" s="5">
        <v>834943.99999999243</v>
      </c>
      <c r="E61" s="4">
        <v>0.53368912608405272</v>
      </c>
      <c r="F61" s="32">
        <v>0.8337459071314447</v>
      </c>
    </row>
    <row r="62" spans="2:6" x14ac:dyDescent="0.3">
      <c r="B62" t="s">
        <v>52</v>
      </c>
      <c r="C62" s="3">
        <v>17958</v>
      </c>
      <c r="D62" s="5">
        <v>107748</v>
      </c>
      <c r="E62" s="4">
        <v>0.28585040495473957</v>
      </c>
      <c r="F62" s="32">
        <v>0.10759338830101148</v>
      </c>
    </row>
    <row r="63" spans="2:6" x14ac:dyDescent="0.3">
      <c r="B63" t="s">
        <v>73</v>
      </c>
      <c r="C63" s="3">
        <v>11749</v>
      </c>
      <c r="D63" s="5">
        <v>58745.00000000064</v>
      </c>
      <c r="E63" s="4">
        <v>0.19238168526356469</v>
      </c>
      <c r="F63" s="32">
        <v>5.8660704567537102E-2</v>
      </c>
    </row>
    <row r="64" spans="2:6" x14ac:dyDescent="0.3">
      <c r="B64" t="s">
        <v>1</v>
      </c>
      <c r="C64" s="3">
        <v>134075</v>
      </c>
      <c r="D64" s="5">
        <v>1001436.9999999998</v>
      </c>
      <c r="E64" s="4">
        <v>0.44572272321893025</v>
      </c>
      <c r="F64" s="32">
        <v>1</v>
      </c>
    </row>
    <row r="68" spans="2:6" ht="15.6" x14ac:dyDescent="0.3">
      <c r="B68" s="41" t="str" cm="1">
        <f t="array" ref="B68:F72">B60:F64</f>
        <v>Product Name</v>
      </c>
      <c r="C68" s="42" t="str">
        <v>Units Sold</v>
      </c>
      <c r="D68" s="42" t="str">
        <v>Gross Profit</v>
      </c>
      <c r="E68" s="42" t="str">
        <v>Profit Margin</v>
      </c>
      <c r="F68" s="43" t="str">
        <v>% of Grand Total</v>
      </c>
    </row>
    <row r="69" spans="2:6" x14ac:dyDescent="0.3">
      <c r="B69" s="33" t="str">
        <v>Colorbuds</v>
      </c>
      <c r="C69" s="34">
        <v>104368</v>
      </c>
      <c r="D69" s="35">
        <v>834943.99999999243</v>
      </c>
      <c r="E69" s="36">
        <v>0.53368912608405272</v>
      </c>
      <c r="F69" s="36">
        <v>0.8337459071314447</v>
      </c>
    </row>
    <row r="70" spans="2:6" x14ac:dyDescent="0.3">
      <c r="B70" s="37" t="str">
        <v>Gamer Headphones</v>
      </c>
      <c r="C70" s="38">
        <v>17958</v>
      </c>
      <c r="D70" s="39">
        <v>107748</v>
      </c>
      <c r="E70" s="40">
        <v>0.28585040495473957</v>
      </c>
      <c r="F70" s="40">
        <v>0.10759338830101148</v>
      </c>
    </row>
    <row r="71" spans="2:6" x14ac:dyDescent="0.3">
      <c r="B71" s="37" t="str">
        <v>Toy Robot</v>
      </c>
      <c r="C71" s="38">
        <v>11749</v>
      </c>
      <c r="D71" s="39">
        <v>58745.00000000064</v>
      </c>
      <c r="E71" s="40">
        <v>0.19238168526356469</v>
      </c>
      <c r="F71" s="40">
        <v>5.8660704567537102E-2</v>
      </c>
    </row>
    <row r="72" spans="2:6" ht="15" thickBot="1" x14ac:dyDescent="0.35">
      <c r="B72" s="24" t="str">
        <v>Grand Total</v>
      </c>
      <c r="C72" s="25">
        <v>134075</v>
      </c>
      <c r="D72" s="26">
        <v>1001436.9999999998</v>
      </c>
      <c r="E72" s="27">
        <v>0.44572272321893025</v>
      </c>
      <c r="F72" s="27">
        <v>1</v>
      </c>
    </row>
  </sheetData>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44F02-F606-4D5D-840D-E2D4E881D497}">
  <dimension ref="B1:AA130"/>
  <sheetViews>
    <sheetView showGridLines="0" topLeftCell="A16" zoomScale="70" zoomScaleNormal="70" workbookViewId="0">
      <selection activeCell="F89" sqref="F89"/>
    </sheetView>
  </sheetViews>
  <sheetFormatPr defaultRowHeight="14.4" x14ac:dyDescent="0.3"/>
  <cols>
    <col min="2" max="2" width="20.33203125" customWidth="1"/>
    <col min="3" max="3" width="17.33203125" customWidth="1"/>
    <col min="4" max="4" width="16.21875" customWidth="1"/>
    <col min="5" max="5" width="21.5546875" bestFit="1" customWidth="1"/>
    <col min="6" max="6" width="25" bestFit="1" customWidth="1"/>
    <col min="7" max="7" width="16" bestFit="1" customWidth="1"/>
    <col min="8" max="8" width="16.109375" bestFit="1" customWidth="1"/>
    <col min="9" max="9" width="10.6640625" bestFit="1" customWidth="1"/>
    <col min="10" max="10" width="14.109375" bestFit="1" customWidth="1"/>
  </cols>
  <sheetData>
    <row r="1" spans="2:11" x14ac:dyDescent="0.3">
      <c r="B1" s="1" t="s">
        <v>33</v>
      </c>
      <c r="C1" t="s" vm="7">
        <v>34</v>
      </c>
      <c r="G1" s="1" t="s">
        <v>33</v>
      </c>
      <c r="H1" t="s" vm="7">
        <v>34</v>
      </c>
    </row>
    <row r="2" spans="2:11" x14ac:dyDescent="0.3">
      <c r="B2" s="1" t="s">
        <v>95</v>
      </c>
      <c r="C2" t="s" vm="4">
        <v>108</v>
      </c>
      <c r="G2" s="1" t="s">
        <v>95</v>
      </c>
      <c r="H2" t="s" vm="4">
        <v>108</v>
      </c>
    </row>
    <row r="3" spans="2:11" x14ac:dyDescent="0.3">
      <c r="B3" s="1" t="s">
        <v>0</v>
      </c>
      <c r="C3" t="s" vm="3">
        <v>107</v>
      </c>
      <c r="G3" s="1" t="s">
        <v>0</v>
      </c>
      <c r="H3" t="s" vm="6">
        <v>113</v>
      </c>
    </row>
    <row r="5" spans="2:11" x14ac:dyDescent="0.3">
      <c r="B5" s="1" t="s">
        <v>39</v>
      </c>
      <c r="C5" t="s">
        <v>6</v>
      </c>
      <c r="D5" t="s">
        <v>75</v>
      </c>
      <c r="E5" t="s">
        <v>115</v>
      </c>
      <c r="G5" s="1" t="s">
        <v>39</v>
      </c>
      <c r="H5" t="s">
        <v>6</v>
      </c>
      <c r="I5" t="s">
        <v>75</v>
      </c>
      <c r="J5" t="s">
        <v>76</v>
      </c>
    </row>
    <row r="6" spans="2:11" x14ac:dyDescent="0.3">
      <c r="B6" t="s">
        <v>42</v>
      </c>
      <c r="C6" s="3">
        <v>5331</v>
      </c>
      <c r="D6" s="5">
        <v>10661.999999999996</v>
      </c>
      <c r="E6" s="13">
        <v>5</v>
      </c>
      <c r="G6" t="s">
        <v>42</v>
      </c>
      <c r="H6" s="3">
        <v>61232</v>
      </c>
      <c r="I6" s="5">
        <v>122463.99999999996</v>
      </c>
      <c r="J6" s="4">
        <v>0.50125313283208006</v>
      </c>
      <c r="K6">
        <f>_xlfn.XLOOKUP(G6,products[Product_Name],products[Product_Price],,0)</f>
        <v>3.99</v>
      </c>
    </row>
    <row r="7" spans="2:11" x14ac:dyDescent="0.3">
      <c r="B7" t="s">
        <v>56</v>
      </c>
      <c r="C7" s="3">
        <v>12857</v>
      </c>
      <c r="D7" s="5">
        <v>77141.999999999971</v>
      </c>
      <c r="E7" s="13">
        <v>9</v>
      </c>
      <c r="G7" t="s">
        <v>50</v>
      </c>
      <c r="H7" s="3">
        <v>9627</v>
      </c>
      <c r="I7" s="5">
        <v>96269.999999999753</v>
      </c>
      <c r="J7" s="4">
        <v>0.476417341591233</v>
      </c>
      <c r="K7">
        <f>_xlfn.XLOOKUP(G7,products[Product_Name],products[Product_Price],,0)</f>
        <v>20.99</v>
      </c>
    </row>
    <row r="8" spans="2:11" x14ac:dyDescent="0.3">
      <c r="B8" t="s">
        <v>58</v>
      </c>
      <c r="C8" s="3">
        <v>218</v>
      </c>
      <c r="D8" s="5">
        <v>436.00000000000045</v>
      </c>
      <c r="E8" s="13">
        <v>3</v>
      </c>
      <c r="G8" t="s">
        <v>56</v>
      </c>
      <c r="H8" s="3">
        <v>8437</v>
      </c>
      <c r="I8" s="5">
        <v>50621.999999999753</v>
      </c>
      <c r="J8" s="4">
        <v>0.30015007503751751</v>
      </c>
      <c r="K8">
        <f>_xlfn.XLOOKUP(G8,products[Product_Name],products[Product_Price],,0)</f>
        <v>19.989999999999998</v>
      </c>
    </row>
    <row r="9" spans="2:11" x14ac:dyDescent="0.3">
      <c r="B9" t="s">
        <v>64</v>
      </c>
      <c r="C9" s="3">
        <v>32746</v>
      </c>
      <c r="D9" s="5">
        <v>32745.999999999956</v>
      </c>
      <c r="E9" s="13">
        <v>9</v>
      </c>
      <c r="G9" t="s">
        <v>58</v>
      </c>
      <c r="H9" s="3">
        <v>54337</v>
      </c>
      <c r="I9" s="5">
        <v>108674</v>
      </c>
      <c r="J9" s="4">
        <v>0.12507817385866152</v>
      </c>
      <c r="K9">
        <f>_xlfn.XLOOKUP(G9,products[Product_Name],products[Product_Price],,0)</f>
        <v>15.99</v>
      </c>
    </row>
    <row r="10" spans="2:11" x14ac:dyDescent="0.3">
      <c r="B10" t="s">
        <v>65</v>
      </c>
      <c r="C10" s="3">
        <v>2651</v>
      </c>
      <c r="D10" s="5">
        <v>10604.000000000007</v>
      </c>
      <c r="E10" s="13">
        <v>5</v>
      </c>
      <c r="G10" t="s">
        <v>64</v>
      </c>
      <c r="H10" s="3">
        <v>54943</v>
      </c>
      <c r="I10" s="5">
        <v>54943.000000000175</v>
      </c>
      <c r="J10" s="4">
        <v>0.33444816053511783</v>
      </c>
      <c r="K10">
        <f>_xlfn.XLOOKUP(G10,products[Product_Name],products[Product_Price],,0)</f>
        <v>2.99</v>
      </c>
    </row>
    <row r="11" spans="2:11" x14ac:dyDescent="0.3">
      <c r="B11" t="s">
        <v>66</v>
      </c>
      <c r="C11" s="3">
        <v>13070</v>
      </c>
      <c r="D11" s="5">
        <v>13070</v>
      </c>
      <c r="E11" s="13">
        <v>9</v>
      </c>
      <c r="G11" t="s">
        <v>65</v>
      </c>
      <c r="H11" s="3">
        <v>2666</v>
      </c>
      <c r="I11" s="5">
        <v>10664</v>
      </c>
      <c r="J11" s="4">
        <v>0.1600640256102441</v>
      </c>
      <c r="K11">
        <f>_xlfn.XLOOKUP(G11,products[Product_Name],products[Product_Price],,0)</f>
        <v>24.99</v>
      </c>
    </row>
    <row r="12" spans="2:11" x14ac:dyDescent="0.3">
      <c r="B12" t="s">
        <v>1</v>
      </c>
      <c r="C12" s="3">
        <v>66873</v>
      </c>
      <c r="D12" s="5">
        <v>144660</v>
      </c>
      <c r="E12" s="13">
        <v>9</v>
      </c>
      <c r="G12" t="s">
        <v>66</v>
      </c>
      <c r="H12" s="3">
        <v>7662</v>
      </c>
      <c r="I12" s="5">
        <v>7661.9999999999964</v>
      </c>
      <c r="J12" s="4">
        <v>0.20040080160320636</v>
      </c>
      <c r="K12">
        <f>_xlfn.XLOOKUP(G12,products[Product_Name],products[Product_Price],,0)</f>
        <v>4.99</v>
      </c>
    </row>
    <row r="13" spans="2:11" x14ac:dyDescent="0.3">
      <c r="G13" t="s">
        <v>67</v>
      </c>
      <c r="H13" s="3">
        <v>4158</v>
      </c>
      <c r="I13" s="5">
        <v>29106</v>
      </c>
      <c r="J13" s="4">
        <v>0.63694267515923564</v>
      </c>
      <c r="K13">
        <f>_xlfn.XLOOKUP(G13,products[Product_Name],products[Product_Price],,0)</f>
        <v>10.99</v>
      </c>
    </row>
    <row r="14" spans="2:11" x14ac:dyDescent="0.3">
      <c r="G14" t="s">
        <v>1</v>
      </c>
      <c r="H14" s="3">
        <v>203062</v>
      </c>
      <c r="I14" s="5">
        <v>480404.99999999977</v>
      </c>
      <c r="J14" s="4">
        <v>0.26708108947802728</v>
      </c>
    </row>
    <row r="21" spans="2:27" x14ac:dyDescent="0.3">
      <c r="B21" s="1" t="s">
        <v>33</v>
      </c>
      <c r="C21" t="s" vm="7">
        <v>34</v>
      </c>
      <c r="Q21" s="1" t="s">
        <v>33</v>
      </c>
      <c r="R21" t="s" vm="7">
        <v>34</v>
      </c>
    </row>
    <row r="22" spans="2:27" x14ac:dyDescent="0.3">
      <c r="B22" s="1" t="s">
        <v>95</v>
      </c>
      <c r="C22" t="s" vm="10">
        <v>101</v>
      </c>
      <c r="Q22" s="1" t="s">
        <v>95</v>
      </c>
      <c r="R22" t="s" vm="10">
        <v>101</v>
      </c>
    </row>
    <row r="24" spans="2:27" x14ac:dyDescent="0.3">
      <c r="B24" s="1" t="s">
        <v>6</v>
      </c>
      <c r="D24" s="1" t="s">
        <v>39</v>
      </c>
      <c r="Q24" s="1" t="s">
        <v>75</v>
      </c>
      <c r="S24" s="1" t="s">
        <v>39</v>
      </c>
    </row>
    <row r="25" spans="2:27" x14ac:dyDescent="0.3">
      <c r="B25" s="1" t="s">
        <v>0</v>
      </c>
      <c r="C25" s="1" t="s">
        <v>124</v>
      </c>
      <c r="D25" t="s">
        <v>42</v>
      </c>
      <c r="E25" t="s">
        <v>50</v>
      </c>
      <c r="F25" t="s">
        <v>56</v>
      </c>
      <c r="G25" t="s">
        <v>58</v>
      </c>
      <c r="H25" t="s">
        <v>64</v>
      </c>
      <c r="I25" t="s">
        <v>65</v>
      </c>
      <c r="J25" t="s">
        <v>66</v>
      </c>
      <c r="K25" t="s">
        <v>67</v>
      </c>
      <c r="L25" t="s">
        <v>1</v>
      </c>
      <c r="Q25" s="1" t="s">
        <v>0</v>
      </c>
      <c r="R25" s="1" t="s">
        <v>124</v>
      </c>
      <c r="S25" t="s">
        <v>42</v>
      </c>
      <c r="T25" t="s">
        <v>50</v>
      </c>
      <c r="U25" t="s">
        <v>56</v>
      </c>
      <c r="V25" t="s">
        <v>58</v>
      </c>
      <c r="W25" t="s">
        <v>64</v>
      </c>
      <c r="X25" t="s">
        <v>65</v>
      </c>
      <c r="Y25" t="s">
        <v>66</v>
      </c>
      <c r="Z25" t="s">
        <v>67</v>
      </c>
      <c r="AA25" t="s">
        <v>1</v>
      </c>
    </row>
    <row r="26" spans="2:27" x14ac:dyDescent="0.3">
      <c r="B26">
        <v>2017</v>
      </c>
      <c r="C26" t="s">
        <v>125</v>
      </c>
      <c r="D26" s="3">
        <v>76</v>
      </c>
      <c r="E26" s="3"/>
      <c r="F26" s="3">
        <v>1114</v>
      </c>
      <c r="G26" s="3"/>
      <c r="H26" s="3">
        <v>1452</v>
      </c>
      <c r="I26" s="3"/>
      <c r="J26" s="3">
        <v>1640</v>
      </c>
      <c r="K26" s="3"/>
      <c r="L26" s="3">
        <v>4282</v>
      </c>
      <c r="Q26">
        <v>2017</v>
      </c>
      <c r="R26" t="s">
        <v>125</v>
      </c>
      <c r="S26" s="5">
        <v>152.0000000000004</v>
      </c>
      <c r="T26" s="5"/>
      <c r="U26" s="5">
        <v>6684.0000000001728</v>
      </c>
      <c r="V26" s="5"/>
      <c r="W26" s="5">
        <v>1451.9999999999177</v>
      </c>
      <c r="X26" s="5"/>
      <c r="Y26" s="5">
        <v>1639.9999999999764</v>
      </c>
      <c r="Z26" s="5"/>
      <c r="AA26" s="5">
        <v>9928.0000000008113</v>
      </c>
    </row>
    <row r="27" spans="2:27" x14ac:dyDescent="0.3">
      <c r="C27" t="s">
        <v>126</v>
      </c>
      <c r="D27" s="3">
        <v>18</v>
      </c>
      <c r="E27" s="3"/>
      <c r="F27" s="3">
        <v>999</v>
      </c>
      <c r="G27" s="3"/>
      <c r="H27" s="3">
        <v>2336</v>
      </c>
      <c r="I27" s="3"/>
      <c r="J27" s="3">
        <v>1374</v>
      </c>
      <c r="K27" s="3"/>
      <c r="L27" s="3">
        <v>4727</v>
      </c>
      <c r="R27" t="s">
        <v>126</v>
      </c>
      <c r="S27" s="5">
        <v>36.000000000000028</v>
      </c>
      <c r="T27" s="5"/>
      <c r="U27" s="5">
        <v>5994.0000000001455</v>
      </c>
      <c r="V27" s="5"/>
      <c r="W27" s="5">
        <v>2335.9999999999263</v>
      </c>
      <c r="X27" s="5"/>
      <c r="Y27" s="5">
        <v>1373.9999999999782</v>
      </c>
      <c r="Z27" s="5"/>
      <c r="AA27" s="5">
        <v>9740.0000000006403</v>
      </c>
    </row>
    <row r="28" spans="2:27" x14ac:dyDescent="0.3">
      <c r="C28" t="s">
        <v>127</v>
      </c>
      <c r="D28" s="3"/>
      <c r="E28" s="3"/>
      <c r="F28" s="3">
        <v>1854</v>
      </c>
      <c r="G28" s="3"/>
      <c r="H28" s="3">
        <v>3097</v>
      </c>
      <c r="I28" s="3"/>
      <c r="J28" s="3">
        <v>1078</v>
      </c>
      <c r="K28" s="3"/>
      <c r="L28" s="3">
        <v>6029</v>
      </c>
      <c r="R28" t="s">
        <v>127</v>
      </c>
      <c r="S28" s="5"/>
      <c r="T28" s="5"/>
      <c r="U28" s="5">
        <v>11124.000000000415</v>
      </c>
      <c r="V28" s="5"/>
      <c r="W28" s="5">
        <v>3096.9999999999482</v>
      </c>
      <c r="X28" s="5"/>
      <c r="Y28" s="5">
        <v>1077.9999999999845</v>
      </c>
      <c r="Z28" s="5"/>
      <c r="AA28" s="5">
        <v>15298.999999998501</v>
      </c>
    </row>
    <row r="29" spans="2:27" x14ac:dyDescent="0.3">
      <c r="C29" t="s">
        <v>128</v>
      </c>
      <c r="D29" s="3"/>
      <c r="E29" s="3"/>
      <c r="F29" s="3">
        <v>2391</v>
      </c>
      <c r="G29" s="3"/>
      <c r="H29" s="3">
        <v>3464</v>
      </c>
      <c r="I29" s="3"/>
      <c r="J29" s="3">
        <v>1441</v>
      </c>
      <c r="K29" s="3"/>
      <c r="L29" s="3">
        <v>7296</v>
      </c>
      <c r="R29" t="s">
        <v>128</v>
      </c>
      <c r="S29" s="5"/>
      <c r="T29" s="5"/>
      <c r="U29" s="5">
        <v>14346.00000000024</v>
      </c>
      <c r="V29" s="5"/>
      <c r="W29" s="5">
        <v>3463.9999999998763</v>
      </c>
      <c r="X29" s="5"/>
      <c r="Y29" s="5">
        <v>1440.9999999999764</v>
      </c>
      <c r="Z29" s="5"/>
      <c r="AA29" s="5">
        <v>19250.999999998057</v>
      </c>
    </row>
    <row r="30" spans="2:27" x14ac:dyDescent="0.3">
      <c r="C30" t="s">
        <v>11</v>
      </c>
      <c r="D30" s="3"/>
      <c r="E30" s="3"/>
      <c r="F30" s="3">
        <v>2169</v>
      </c>
      <c r="G30" s="3"/>
      <c r="H30" s="3">
        <v>3347</v>
      </c>
      <c r="I30" s="3">
        <v>333</v>
      </c>
      <c r="J30" s="3">
        <v>1864</v>
      </c>
      <c r="K30" s="3"/>
      <c r="L30" s="3">
        <v>7713</v>
      </c>
      <c r="R30" t="s">
        <v>11</v>
      </c>
      <c r="S30" s="5"/>
      <c r="T30" s="5"/>
      <c r="U30" s="5">
        <v>13013.999999999993</v>
      </c>
      <c r="V30" s="5"/>
      <c r="W30" s="5">
        <v>3346.9999999999527</v>
      </c>
      <c r="X30" s="5">
        <v>1331.9999999999973</v>
      </c>
      <c r="Y30" s="5">
        <v>1863.9999999999773</v>
      </c>
      <c r="Z30" s="5"/>
      <c r="AA30" s="5">
        <v>19556.999999996049</v>
      </c>
    </row>
    <row r="31" spans="2:27" x14ac:dyDescent="0.3">
      <c r="C31" t="s">
        <v>129</v>
      </c>
      <c r="D31" s="3"/>
      <c r="E31" s="3"/>
      <c r="F31" s="3">
        <v>1448</v>
      </c>
      <c r="G31" s="3"/>
      <c r="H31" s="3">
        <v>4432</v>
      </c>
      <c r="I31" s="3">
        <v>517</v>
      </c>
      <c r="J31" s="3">
        <v>1591</v>
      </c>
      <c r="K31" s="3"/>
      <c r="L31" s="3">
        <v>7988</v>
      </c>
      <c r="R31" t="s">
        <v>129</v>
      </c>
      <c r="S31" s="5"/>
      <c r="T31" s="5"/>
      <c r="U31" s="5">
        <v>8688.0000000006294</v>
      </c>
      <c r="V31" s="5"/>
      <c r="W31" s="5">
        <v>4431.9999999997599</v>
      </c>
      <c r="X31" s="5">
        <v>2067.9999999999964</v>
      </c>
      <c r="Y31" s="5">
        <v>1590.9999999999764</v>
      </c>
      <c r="Z31" s="5"/>
      <c r="AA31" s="5">
        <v>16778.999999998668</v>
      </c>
    </row>
    <row r="32" spans="2:27" x14ac:dyDescent="0.3">
      <c r="C32" t="s">
        <v>130</v>
      </c>
      <c r="D32" s="3">
        <v>20</v>
      </c>
      <c r="E32" s="3"/>
      <c r="F32" s="3">
        <v>1123</v>
      </c>
      <c r="G32" s="3">
        <v>5</v>
      </c>
      <c r="H32" s="3">
        <v>5126</v>
      </c>
      <c r="I32" s="3">
        <v>793</v>
      </c>
      <c r="J32" s="3">
        <v>1583</v>
      </c>
      <c r="K32" s="3"/>
      <c r="L32" s="3">
        <v>8650</v>
      </c>
      <c r="R32" t="s">
        <v>130</v>
      </c>
      <c r="S32" s="5">
        <v>40.000000000000014</v>
      </c>
      <c r="T32" s="5"/>
      <c r="U32" s="5">
        <v>6738.0000000002565</v>
      </c>
      <c r="V32" s="5">
        <v>10</v>
      </c>
      <c r="W32" s="5">
        <v>5125.9999999996689</v>
      </c>
      <c r="X32" s="5">
        <v>3172.0000000000873</v>
      </c>
      <c r="Y32" s="5">
        <v>1582.9999999999764</v>
      </c>
      <c r="Z32" s="5"/>
      <c r="AA32" s="5">
        <v>16668.999999998887</v>
      </c>
    </row>
    <row r="33" spans="2:27" x14ac:dyDescent="0.3">
      <c r="C33" t="s">
        <v>131</v>
      </c>
      <c r="D33" s="3">
        <v>969</v>
      </c>
      <c r="E33" s="3"/>
      <c r="F33" s="3">
        <v>766</v>
      </c>
      <c r="G33" s="3">
        <v>63</v>
      </c>
      <c r="H33" s="3">
        <v>5008</v>
      </c>
      <c r="I33" s="3">
        <v>603</v>
      </c>
      <c r="J33" s="3">
        <v>1368</v>
      </c>
      <c r="K33" s="3"/>
      <c r="L33" s="3">
        <v>8777</v>
      </c>
      <c r="R33" t="s">
        <v>131</v>
      </c>
      <c r="S33" s="5">
        <v>1937.9999999999634</v>
      </c>
      <c r="T33" s="5"/>
      <c r="U33" s="5">
        <v>4595.9999999999891</v>
      </c>
      <c r="V33" s="5">
        <v>126</v>
      </c>
      <c r="W33" s="5">
        <v>5007.9999999996653</v>
      </c>
      <c r="X33" s="5">
        <v>2411.9999999999964</v>
      </c>
      <c r="Y33" s="5">
        <v>1367.9999999999764</v>
      </c>
      <c r="Z33" s="5"/>
      <c r="AA33" s="5">
        <v>15447.999999999156</v>
      </c>
    </row>
    <row r="34" spans="2:27" x14ac:dyDescent="0.3">
      <c r="C34" t="s">
        <v>132</v>
      </c>
      <c r="D34" s="3">
        <v>4248</v>
      </c>
      <c r="E34" s="3"/>
      <c r="F34" s="3">
        <v>993</v>
      </c>
      <c r="G34" s="3">
        <v>150</v>
      </c>
      <c r="H34" s="3">
        <v>4484</v>
      </c>
      <c r="I34" s="3">
        <v>405</v>
      </c>
      <c r="J34" s="3">
        <v>1131</v>
      </c>
      <c r="K34" s="3"/>
      <c r="L34" s="3">
        <v>11411</v>
      </c>
      <c r="R34" t="s">
        <v>132</v>
      </c>
      <c r="S34" s="5">
        <v>8495.9999999995453</v>
      </c>
      <c r="T34" s="5"/>
      <c r="U34" s="5">
        <v>5958.0000000000909</v>
      </c>
      <c r="V34" s="5">
        <v>299.99999999999591</v>
      </c>
      <c r="W34" s="5">
        <v>4483.9999999997781</v>
      </c>
      <c r="X34" s="5">
        <v>1619.9999999999927</v>
      </c>
      <c r="Y34" s="5">
        <v>1130.9999999999982</v>
      </c>
      <c r="Z34" s="5"/>
      <c r="AA34" s="5">
        <v>21988.999999999607</v>
      </c>
    </row>
    <row r="35" spans="2:27" x14ac:dyDescent="0.3">
      <c r="C35" t="s">
        <v>133</v>
      </c>
      <c r="D35" s="3">
        <v>7574</v>
      </c>
      <c r="E35" s="3"/>
      <c r="F35" s="3">
        <v>1091</v>
      </c>
      <c r="G35" s="3">
        <v>248</v>
      </c>
      <c r="H35" s="3">
        <v>5059</v>
      </c>
      <c r="I35" s="3">
        <v>390</v>
      </c>
      <c r="J35" s="3">
        <v>948</v>
      </c>
      <c r="K35" s="3"/>
      <c r="L35" s="3">
        <v>15310</v>
      </c>
      <c r="R35" t="s">
        <v>133</v>
      </c>
      <c r="S35" s="5">
        <v>15147.999999999443</v>
      </c>
      <c r="T35" s="5"/>
      <c r="U35" s="5">
        <v>6546.00000000008</v>
      </c>
      <c r="V35" s="5">
        <v>495.99999999999818</v>
      </c>
      <c r="W35" s="5">
        <v>5058.9999999996417</v>
      </c>
      <c r="X35" s="5">
        <v>1559.9999999999936</v>
      </c>
      <c r="Y35" s="5">
        <v>947.99999999997408</v>
      </c>
      <c r="Z35" s="5"/>
      <c r="AA35" s="5">
        <v>29756.9999999969</v>
      </c>
    </row>
    <row r="36" spans="2:27" x14ac:dyDescent="0.3">
      <c r="C36" t="s">
        <v>134</v>
      </c>
      <c r="D36" s="3">
        <v>8656</v>
      </c>
      <c r="E36" s="3">
        <v>957</v>
      </c>
      <c r="F36" s="3">
        <v>978</v>
      </c>
      <c r="G36" s="3">
        <v>1182</v>
      </c>
      <c r="H36" s="3">
        <v>4883</v>
      </c>
      <c r="I36" s="3">
        <v>275</v>
      </c>
      <c r="J36" s="3">
        <v>812</v>
      </c>
      <c r="K36" s="3"/>
      <c r="L36" s="3">
        <v>17743</v>
      </c>
      <c r="R36" t="s">
        <v>134</v>
      </c>
      <c r="S36" s="5">
        <v>17311.999999999985</v>
      </c>
      <c r="T36" s="5">
        <v>9570.0000000001073</v>
      </c>
      <c r="U36" s="5">
        <v>5868.0000000000528</v>
      </c>
      <c r="V36" s="5">
        <v>2364.0000000000073</v>
      </c>
      <c r="W36" s="5">
        <v>4882.9999999996999</v>
      </c>
      <c r="X36" s="5">
        <v>1099.9999999999964</v>
      </c>
      <c r="Y36" s="5">
        <v>811.99999999997635</v>
      </c>
      <c r="Z36" s="5"/>
      <c r="AA36" s="5">
        <v>41908.999999995984</v>
      </c>
    </row>
    <row r="37" spans="2:27" x14ac:dyDescent="0.3">
      <c r="C37" t="s">
        <v>135</v>
      </c>
      <c r="D37" s="3">
        <v>8870</v>
      </c>
      <c r="E37" s="3">
        <v>1584</v>
      </c>
      <c r="F37" s="3">
        <v>1070</v>
      </c>
      <c r="G37" s="3">
        <v>4613</v>
      </c>
      <c r="H37" s="3">
        <v>5497</v>
      </c>
      <c r="I37" s="3">
        <v>316</v>
      </c>
      <c r="J37" s="3">
        <v>636</v>
      </c>
      <c r="K37" s="3"/>
      <c r="L37" s="3">
        <v>22586</v>
      </c>
      <c r="R37" t="s">
        <v>135</v>
      </c>
      <c r="S37" s="5">
        <v>17739.999999999982</v>
      </c>
      <c r="T37" s="5">
        <v>15840.00000000115</v>
      </c>
      <c r="U37" s="5">
        <v>6420.0000000000564</v>
      </c>
      <c r="V37" s="5">
        <v>9225.9999999999782</v>
      </c>
      <c r="W37" s="5">
        <v>5496.9999999996198</v>
      </c>
      <c r="X37" s="5">
        <v>1263.9999999999964</v>
      </c>
      <c r="Y37" s="5">
        <v>635.99999999997635</v>
      </c>
      <c r="Z37" s="5"/>
      <c r="AA37" s="5">
        <v>56623.000000022555</v>
      </c>
    </row>
    <row r="38" spans="2:27" x14ac:dyDescent="0.3">
      <c r="B38" t="s">
        <v>3</v>
      </c>
      <c r="D38" s="3">
        <v>30431</v>
      </c>
      <c r="E38" s="3">
        <v>2541</v>
      </c>
      <c r="F38" s="3">
        <v>15996</v>
      </c>
      <c r="G38" s="3">
        <v>6261</v>
      </c>
      <c r="H38" s="3">
        <v>48185</v>
      </c>
      <c r="I38" s="3">
        <v>3632</v>
      </c>
      <c r="J38" s="3">
        <v>15466</v>
      </c>
      <c r="K38" s="3"/>
      <c r="L38" s="3">
        <v>122512</v>
      </c>
      <c r="Q38" t="s">
        <v>3</v>
      </c>
      <c r="S38" s="5">
        <v>60861.999999999978</v>
      </c>
      <c r="T38" s="5">
        <v>25409.999999999993</v>
      </c>
      <c r="U38" s="5">
        <v>95976.000000000931</v>
      </c>
      <c r="V38" s="5">
        <v>12522</v>
      </c>
      <c r="W38" s="5">
        <v>48185.000000000175</v>
      </c>
      <c r="X38" s="5">
        <v>14528</v>
      </c>
      <c r="Y38" s="5">
        <v>15466.000000000189</v>
      </c>
      <c r="Z38" s="5"/>
      <c r="AA38" s="5">
        <v>272949.00000000023</v>
      </c>
    </row>
    <row r="39" spans="2:27" x14ac:dyDescent="0.3">
      <c r="B39">
        <v>2018</v>
      </c>
      <c r="C39" t="s">
        <v>125</v>
      </c>
      <c r="D39" s="3">
        <v>7759</v>
      </c>
      <c r="E39" s="3">
        <v>1170</v>
      </c>
      <c r="F39" s="3">
        <v>713</v>
      </c>
      <c r="G39" s="3">
        <v>6232</v>
      </c>
      <c r="H39" s="3">
        <v>4519</v>
      </c>
      <c r="I39" s="3">
        <v>378</v>
      </c>
      <c r="J39" s="3">
        <v>707</v>
      </c>
      <c r="K39" s="3"/>
      <c r="L39" s="3">
        <v>21478</v>
      </c>
      <c r="Q39">
        <v>2018</v>
      </c>
      <c r="R39" t="s">
        <v>125</v>
      </c>
      <c r="S39" s="5">
        <v>15517.999999999702</v>
      </c>
      <c r="T39" s="5">
        <v>11700.000000000604</v>
      </c>
      <c r="U39" s="5">
        <v>4277.9999999999891</v>
      </c>
      <c r="V39" s="5">
        <v>12463.999999997061</v>
      </c>
      <c r="W39" s="5">
        <v>4518.9999999997308</v>
      </c>
      <c r="X39" s="5">
        <v>1511.9999999999964</v>
      </c>
      <c r="Y39" s="5">
        <v>706.99999999997635</v>
      </c>
      <c r="Z39" s="5"/>
      <c r="AA39" s="5">
        <v>50698.000000022381</v>
      </c>
    </row>
    <row r="40" spans="2:27" x14ac:dyDescent="0.3">
      <c r="C40" t="s">
        <v>126</v>
      </c>
      <c r="D40" s="3">
        <v>8191</v>
      </c>
      <c r="E40" s="3">
        <v>1214</v>
      </c>
      <c r="F40" s="3">
        <v>566</v>
      </c>
      <c r="G40" s="3">
        <v>6222</v>
      </c>
      <c r="H40" s="3">
        <v>3887</v>
      </c>
      <c r="I40" s="3">
        <v>179</v>
      </c>
      <c r="J40" s="3">
        <v>531</v>
      </c>
      <c r="K40" s="3"/>
      <c r="L40" s="3">
        <v>20790</v>
      </c>
      <c r="R40" t="s">
        <v>126</v>
      </c>
      <c r="S40" s="5">
        <v>16382.00000000006</v>
      </c>
      <c r="T40" s="5">
        <v>12140.000000000466</v>
      </c>
      <c r="U40" s="5">
        <v>3395.9999999999727</v>
      </c>
      <c r="V40" s="5">
        <v>12443.999999998516</v>
      </c>
      <c r="W40" s="5">
        <v>3886.9999999998618</v>
      </c>
      <c r="X40" s="5">
        <v>715.99999999999591</v>
      </c>
      <c r="Y40" s="5">
        <v>530.99999999999318</v>
      </c>
      <c r="Z40" s="5"/>
      <c r="AA40" s="5">
        <v>49496.000000021246</v>
      </c>
    </row>
    <row r="41" spans="2:27" x14ac:dyDescent="0.3">
      <c r="C41" t="s">
        <v>127</v>
      </c>
      <c r="D41" s="3">
        <v>10061</v>
      </c>
      <c r="E41" s="3">
        <v>1007</v>
      </c>
      <c r="F41" s="3">
        <v>912</v>
      </c>
      <c r="G41" s="3">
        <v>6106</v>
      </c>
      <c r="H41" s="3">
        <v>6654</v>
      </c>
      <c r="I41" s="3">
        <v>229</v>
      </c>
      <c r="J41" s="3">
        <v>618</v>
      </c>
      <c r="K41" s="3"/>
      <c r="L41" s="3">
        <v>25587</v>
      </c>
      <c r="R41" t="s">
        <v>127</v>
      </c>
      <c r="S41" s="5">
        <v>20122.000000000895</v>
      </c>
      <c r="T41" s="5">
        <v>10070.000000000111</v>
      </c>
      <c r="U41" s="5">
        <v>5471.9999999999909</v>
      </c>
      <c r="V41" s="5">
        <v>12211.999999998661</v>
      </c>
      <c r="W41" s="5">
        <v>6653.9999999994125</v>
      </c>
      <c r="X41" s="5">
        <v>915.99999999999636</v>
      </c>
      <c r="Y41" s="5">
        <v>617.99999999997954</v>
      </c>
      <c r="Z41" s="5"/>
      <c r="AA41" s="5">
        <v>56064.000000034197</v>
      </c>
    </row>
    <row r="42" spans="2:27" x14ac:dyDescent="0.3">
      <c r="C42" t="s">
        <v>128</v>
      </c>
      <c r="D42" s="3">
        <v>8015</v>
      </c>
      <c r="E42" s="3">
        <v>1138</v>
      </c>
      <c r="F42" s="3">
        <v>1081</v>
      </c>
      <c r="G42" s="3">
        <v>7701</v>
      </c>
      <c r="H42" s="3">
        <v>6734</v>
      </c>
      <c r="I42" s="3">
        <v>224</v>
      </c>
      <c r="J42" s="3">
        <v>792</v>
      </c>
      <c r="K42" s="3"/>
      <c r="L42" s="3">
        <v>25685</v>
      </c>
      <c r="R42" t="s">
        <v>128</v>
      </c>
      <c r="S42" s="5">
        <v>16030.000000000007</v>
      </c>
      <c r="T42" s="5">
        <v>11380.000000000426</v>
      </c>
      <c r="U42" s="5">
        <v>6486.0000000000509</v>
      </c>
      <c r="V42" s="5">
        <v>15401.9999999992</v>
      </c>
      <c r="W42" s="5">
        <v>6733.999999999387</v>
      </c>
      <c r="X42" s="5">
        <v>895.99999999999636</v>
      </c>
      <c r="Y42" s="5">
        <v>791.99999999997635</v>
      </c>
      <c r="Z42" s="5"/>
      <c r="AA42" s="5">
        <v>57720.000000028929</v>
      </c>
    </row>
    <row r="43" spans="2:27" x14ac:dyDescent="0.3">
      <c r="C43" t="s">
        <v>11</v>
      </c>
      <c r="D43" s="3">
        <v>6356</v>
      </c>
      <c r="E43" s="3">
        <v>1240</v>
      </c>
      <c r="F43" s="3">
        <v>1292</v>
      </c>
      <c r="G43" s="3">
        <v>7215</v>
      </c>
      <c r="H43" s="3">
        <v>6674</v>
      </c>
      <c r="I43" s="3">
        <v>357</v>
      </c>
      <c r="J43" s="3">
        <v>1079</v>
      </c>
      <c r="K43" s="3"/>
      <c r="L43" s="3">
        <v>24213</v>
      </c>
      <c r="R43" t="s">
        <v>11</v>
      </c>
      <c r="S43" s="5">
        <v>12711.999999999653</v>
      </c>
      <c r="T43" s="5">
        <v>12400.000000000482</v>
      </c>
      <c r="U43" s="5">
        <v>7752.0000000003238</v>
      </c>
      <c r="V43" s="5">
        <v>14429.9999999992</v>
      </c>
      <c r="W43" s="5">
        <v>6673.9999999994725</v>
      </c>
      <c r="X43" s="5">
        <v>1427.9999999999891</v>
      </c>
      <c r="Y43" s="5">
        <v>1078.9999999999836</v>
      </c>
      <c r="Z43" s="5"/>
      <c r="AA43" s="5">
        <v>56475.000000021188</v>
      </c>
    </row>
    <row r="44" spans="2:27" x14ac:dyDescent="0.3">
      <c r="C44" t="s">
        <v>129</v>
      </c>
      <c r="D44" s="3">
        <v>6525</v>
      </c>
      <c r="E44" s="3">
        <v>914</v>
      </c>
      <c r="F44" s="3">
        <v>911</v>
      </c>
      <c r="G44" s="3">
        <v>6441</v>
      </c>
      <c r="H44" s="3">
        <v>7561</v>
      </c>
      <c r="I44" s="3">
        <v>340</v>
      </c>
      <c r="J44" s="3">
        <v>1042</v>
      </c>
      <c r="K44" s="3"/>
      <c r="L44" s="3">
        <v>23734</v>
      </c>
      <c r="R44" t="s">
        <v>129</v>
      </c>
      <c r="S44" s="5">
        <v>13049.999999999673</v>
      </c>
      <c r="T44" s="5">
        <v>9140.0000000001492</v>
      </c>
      <c r="U44" s="5">
        <v>5466.0000000000255</v>
      </c>
      <c r="V44" s="5">
        <v>12881.999999998909</v>
      </c>
      <c r="W44" s="5">
        <v>7560.9999999993797</v>
      </c>
      <c r="X44" s="5">
        <v>1359.9999999999964</v>
      </c>
      <c r="Y44" s="5">
        <v>1041.9999999999764</v>
      </c>
      <c r="Z44" s="5"/>
      <c r="AA44" s="5">
        <v>50501.000000032422</v>
      </c>
    </row>
    <row r="45" spans="2:27" x14ac:dyDescent="0.3">
      <c r="C45" t="s">
        <v>130</v>
      </c>
      <c r="D45" s="3">
        <v>5380</v>
      </c>
      <c r="E45" s="3">
        <v>1548</v>
      </c>
      <c r="F45" s="3">
        <v>1213</v>
      </c>
      <c r="G45" s="3">
        <v>5805</v>
      </c>
      <c r="H45" s="3">
        <v>7150</v>
      </c>
      <c r="I45" s="3">
        <v>372</v>
      </c>
      <c r="J45" s="3">
        <v>1034</v>
      </c>
      <c r="K45" s="3"/>
      <c r="L45" s="3">
        <v>22502</v>
      </c>
      <c r="R45" t="s">
        <v>130</v>
      </c>
      <c r="S45" s="5">
        <v>10759.999999999411</v>
      </c>
      <c r="T45" s="5">
        <v>15480.000000000997</v>
      </c>
      <c r="U45" s="5">
        <v>7278.0000000002328</v>
      </c>
      <c r="V45" s="5">
        <v>11609.999999997919</v>
      </c>
      <c r="W45" s="5">
        <v>7149.9999999995071</v>
      </c>
      <c r="X45" s="5">
        <v>1487.9999999999964</v>
      </c>
      <c r="Y45" s="5">
        <v>1033.9999999999791</v>
      </c>
      <c r="Z45" s="5"/>
      <c r="AA45" s="5">
        <v>54800.000000023341</v>
      </c>
    </row>
    <row r="46" spans="2:27" x14ac:dyDescent="0.3">
      <c r="C46" t="s">
        <v>131</v>
      </c>
      <c r="D46" s="3">
        <v>3692</v>
      </c>
      <c r="E46" s="3">
        <v>696</v>
      </c>
      <c r="F46" s="3">
        <v>791</v>
      </c>
      <c r="G46" s="3">
        <v>4092</v>
      </c>
      <c r="H46" s="3">
        <v>5939</v>
      </c>
      <c r="I46" s="3">
        <v>299</v>
      </c>
      <c r="J46" s="3">
        <v>1017</v>
      </c>
      <c r="K46" s="3">
        <v>1311</v>
      </c>
      <c r="L46" s="3">
        <v>17837</v>
      </c>
      <c r="R46" t="s">
        <v>131</v>
      </c>
      <c r="S46" s="5">
        <v>7383.9999999995989</v>
      </c>
      <c r="T46" s="5">
        <v>6959.9999999999627</v>
      </c>
      <c r="U46" s="5">
        <v>4745.9999999999891</v>
      </c>
      <c r="V46" s="5">
        <v>8184.0000000000364</v>
      </c>
      <c r="W46" s="5">
        <v>5938.999999999578</v>
      </c>
      <c r="X46" s="5">
        <v>1195.9999999999964</v>
      </c>
      <c r="Y46" s="5">
        <v>1016.9999999999777</v>
      </c>
      <c r="Z46" s="5">
        <v>9176.9999999999054</v>
      </c>
      <c r="AA46" s="5">
        <v>44603.000000008891</v>
      </c>
    </row>
    <row r="47" spans="2:27" x14ac:dyDescent="0.3">
      <c r="C47" t="s">
        <v>132</v>
      </c>
      <c r="D47" s="3">
        <v>5253</v>
      </c>
      <c r="E47" s="3">
        <v>700</v>
      </c>
      <c r="F47" s="3">
        <v>958</v>
      </c>
      <c r="G47" s="3">
        <v>4523</v>
      </c>
      <c r="H47" s="3">
        <v>5825</v>
      </c>
      <c r="I47" s="3">
        <v>288</v>
      </c>
      <c r="J47" s="3">
        <v>842</v>
      </c>
      <c r="K47" s="3">
        <v>2847</v>
      </c>
      <c r="L47" s="3">
        <v>21236</v>
      </c>
      <c r="R47" t="s">
        <v>132</v>
      </c>
      <c r="S47" s="5">
        <v>10505.999999999729</v>
      </c>
      <c r="T47" s="5">
        <v>6999.9999999999718</v>
      </c>
      <c r="U47" s="5">
        <v>5748.0000000000309</v>
      </c>
      <c r="V47" s="5">
        <v>9045.9999999992579</v>
      </c>
      <c r="W47" s="5">
        <v>5824.9999999994925</v>
      </c>
      <c r="X47" s="5">
        <v>1151.9999999999964</v>
      </c>
      <c r="Y47" s="5">
        <v>841.99999999997317</v>
      </c>
      <c r="Z47" s="5">
        <v>19929.000000000175</v>
      </c>
      <c r="AA47" s="5">
        <v>60048.000000026062</v>
      </c>
    </row>
    <row r="48" spans="2:27" x14ac:dyDescent="0.3">
      <c r="B48" t="s">
        <v>4</v>
      </c>
      <c r="D48" s="3">
        <v>61232</v>
      </c>
      <c r="E48" s="3">
        <v>9627</v>
      </c>
      <c r="F48" s="3">
        <v>8437</v>
      </c>
      <c r="G48" s="3">
        <v>54337</v>
      </c>
      <c r="H48" s="3">
        <v>54943</v>
      </c>
      <c r="I48" s="3">
        <v>2666</v>
      </c>
      <c r="J48" s="3">
        <v>7662</v>
      </c>
      <c r="K48" s="3">
        <v>4158</v>
      </c>
      <c r="L48" s="3">
        <v>203062</v>
      </c>
      <c r="Q48" t="s">
        <v>4</v>
      </c>
      <c r="S48" s="5">
        <v>122464.00000000039</v>
      </c>
      <c r="T48" s="5">
        <v>96269.999999999753</v>
      </c>
      <c r="U48" s="5">
        <v>50621.999999999753</v>
      </c>
      <c r="V48" s="5">
        <v>108674</v>
      </c>
      <c r="W48" s="5">
        <v>54943.000000000175</v>
      </c>
      <c r="X48" s="5">
        <v>10664</v>
      </c>
      <c r="Y48" s="5">
        <v>7661.9999999999964</v>
      </c>
      <c r="Z48" s="5">
        <v>29106</v>
      </c>
      <c r="AA48" s="5">
        <v>480404.99999999977</v>
      </c>
    </row>
    <row r="49" spans="2:27" x14ac:dyDescent="0.3">
      <c r="B49" t="s">
        <v>1</v>
      </c>
      <c r="D49" s="3">
        <v>91663</v>
      </c>
      <c r="E49" s="3">
        <v>12168</v>
      </c>
      <c r="F49" s="3">
        <v>24433</v>
      </c>
      <c r="G49" s="3">
        <v>60598</v>
      </c>
      <c r="H49" s="3">
        <v>103128</v>
      </c>
      <c r="I49" s="3">
        <v>6298</v>
      </c>
      <c r="J49" s="3">
        <v>23128</v>
      </c>
      <c r="K49" s="3">
        <v>4158</v>
      </c>
      <c r="L49" s="3">
        <v>325574</v>
      </c>
      <c r="Q49" t="s">
        <v>1</v>
      </c>
      <c r="S49" s="5">
        <v>183326.00000000003</v>
      </c>
      <c r="T49" s="5">
        <v>121680</v>
      </c>
      <c r="U49" s="5">
        <v>146598</v>
      </c>
      <c r="V49" s="5">
        <v>121196</v>
      </c>
      <c r="W49" s="5">
        <v>103127.99999999994</v>
      </c>
      <c r="X49" s="5">
        <v>25192</v>
      </c>
      <c r="Y49" s="5">
        <v>23128</v>
      </c>
      <c r="Z49" s="5">
        <v>29105.999999999996</v>
      </c>
      <c r="AA49" s="5">
        <v>753354.0000000007</v>
      </c>
    </row>
    <row r="56" spans="2:27" x14ac:dyDescent="0.3">
      <c r="B56" s="1" t="s">
        <v>33</v>
      </c>
      <c r="C56" t="s" vm="7">
        <v>34</v>
      </c>
    </row>
    <row r="57" spans="2:27" x14ac:dyDescent="0.3">
      <c r="B57" s="1" t="s">
        <v>95</v>
      </c>
      <c r="C57" t="s" vm="4">
        <v>108</v>
      </c>
    </row>
    <row r="58" spans="2:27" x14ac:dyDescent="0.3">
      <c r="B58" s="1" t="s">
        <v>0</v>
      </c>
      <c r="C58" t="s" vm="6">
        <v>113</v>
      </c>
    </row>
    <row r="60" spans="2:27" x14ac:dyDescent="0.3">
      <c r="B60" s="1" t="s">
        <v>39</v>
      </c>
      <c r="C60" t="s">
        <v>6</v>
      </c>
      <c r="D60" t="s">
        <v>75</v>
      </c>
      <c r="E60" t="s">
        <v>122</v>
      </c>
      <c r="F60" t="s">
        <v>120</v>
      </c>
    </row>
    <row r="61" spans="2:27" x14ac:dyDescent="0.3">
      <c r="B61" t="s">
        <v>42</v>
      </c>
      <c r="C61" s="3">
        <v>61232</v>
      </c>
      <c r="D61" s="5">
        <v>122463.99999999996</v>
      </c>
      <c r="E61" s="3">
        <v>6804</v>
      </c>
      <c r="F61" s="3">
        <v>1282</v>
      </c>
    </row>
    <row r="62" spans="2:27" x14ac:dyDescent="0.3">
      <c r="B62" t="s">
        <v>50</v>
      </c>
      <c r="C62" s="3">
        <v>9627</v>
      </c>
      <c r="D62" s="5">
        <v>96269.999999999753</v>
      </c>
      <c r="E62" s="3">
        <v>1070</v>
      </c>
      <c r="F62" s="3">
        <v>402</v>
      </c>
    </row>
    <row r="63" spans="2:27" x14ac:dyDescent="0.3">
      <c r="B63" t="s">
        <v>56</v>
      </c>
      <c r="C63" s="3">
        <v>8437</v>
      </c>
      <c r="D63" s="5">
        <v>50621.999999999753</v>
      </c>
      <c r="E63" s="3">
        <v>937</v>
      </c>
      <c r="F63" s="3">
        <v>606</v>
      </c>
    </row>
    <row r="64" spans="2:27" x14ac:dyDescent="0.3">
      <c r="B64" t="s">
        <v>58</v>
      </c>
      <c r="C64" s="3">
        <v>54337</v>
      </c>
      <c r="D64" s="5">
        <v>108674</v>
      </c>
      <c r="E64" s="3">
        <v>6037</v>
      </c>
      <c r="F64" s="3">
        <v>1922</v>
      </c>
    </row>
    <row r="65" spans="2:9" x14ac:dyDescent="0.3">
      <c r="B65" t="s">
        <v>64</v>
      </c>
      <c r="C65" s="3">
        <v>54943</v>
      </c>
      <c r="D65" s="5">
        <v>54943.000000000175</v>
      </c>
      <c r="E65" s="3">
        <v>6105</v>
      </c>
      <c r="F65" s="3">
        <v>2129</v>
      </c>
    </row>
    <row r="66" spans="2:9" x14ac:dyDescent="0.3">
      <c r="B66" t="s">
        <v>65</v>
      </c>
      <c r="C66" s="3">
        <v>2666</v>
      </c>
      <c r="D66" s="5">
        <v>10664</v>
      </c>
      <c r="E66" s="3">
        <v>296</v>
      </c>
      <c r="F66" s="3">
        <v>550</v>
      </c>
    </row>
    <row r="67" spans="2:9" x14ac:dyDescent="0.3">
      <c r="B67" t="s">
        <v>66</v>
      </c>
      <c r="C67" s="3">
        <v>7662</v>
      </c>
      <c r="D67" s="5">
        <v>7661.9999999999964</v>
      </c>
      <c r="E67" s="3">
        <v>851</v>
      </c>
      <c r="F67" s="3">
        <v>1387</v>
      </c>
    </row>
    <row r="68" spans="2:9" x14ac:dyDescent="0.3">
      <c r="B68" t="s">
        <v>67</v>
      </c>
      <c r="C68" s="3">
        <v>4158</v>
      </c>
      <c r="D68" s="5">
        <v>29106</v>
      </c>
      <c r="E68" s="3">
        <v>2079</v>
      </c>
      <c r="F68" s="3">
        <v>357</v>
      </c>
    </row>
    <row r="69" spans="2:9" x14ac:dyDescent="0.3">
      <c r="B69" t="s">
        <v>1</v>
      </c>
      <c r="C69" s="3">
        <v>203062</v>
      </c>
      <c r="D69" s="5">
        <v>480404.99999999977</v>
      </c>
      <c r="E69" s="3">
        <v>22562</v>
      </c>
      <c r="F69" s="3">
        <v>8635</v>
      </c>
    </row>
    <row r="74" spans="2:9" x14ac:dyDescent="0.3">
      <c r="B74" s="1" t="s">
        <v>33</v>
      </c>
      <c r="C74" t="s" vm="7">
        <v>34</v>
      </c>
    </row>
    <row r="75" spans="2:9" x14ac:dyDescent="0.3">
      <c r="B75" s="1" t="s">
        <v>95</v>
      </c>
      <c r="C75" t="s" vm="4">
        <v>108</v>
      </c>
      <c r="E75" s="6">
        <f>D80/C80-1</f>
        <v>0.67785378366823434</v>
      </c>
    </row>
    <row r="77" spans="2:9" x14ac:dyDescent="0.3">
      <c r="B77" s="1" t="s">
        <v>6</v>
      </c>
      <c r="C77" s="1" t="s">
        <v>0</v>
      </c>
    </row>
    <row r="78" spans="2:9" x14ac:dyDescent="0.3">
      <c r="B78" s="1" t="s">
        <v>39</v>
      </c>
      <c r="C78">
        <v>2017</v>
      </c>
      <c r="D78">
        <v>2018</v>
      </c>
      <c r="E78" t="s">
        <v>1</v>
      </c>
    </row>
    <row r="79" spans="2:9" x14ac:dyDescent="0.3">
      <c r="B79" t="s">
        <v>42</v>
      </c>
      <c r="C79" s="3">
        <v>5331</v>
      </c>
      <c r="D79" s="3">
        <v>61232</v>
      </c>
      <c r="E79" s="3">
        <v>66563</v>
      </c>
      <c r="F79" t="s">
        <v>141</v>
      </c>
      <c r="G79" s="6">
        <f>E79/$E$87</f>
        <v>0.24658899364661863</v>
      </c>
      <c r="H79" s="3">
        <f>D79-C79</f>
        <v>55901</v>
      </c>
      <c r="I79" s="6">
        <f>H79/$H$87</f>
        <v>0.41046633722253634</v>
      </c>
    </row>
    <row r="80" spans="2:9" x14ac:dyDescent="0.3">
      <c r="B80" t="s">
        <v>64</v>
      </c>
      <c r="C80" s="3">
        <v>32746</v>
      </c>
      <c r="D80" s="3">
        <v>54943</v>
      </c>
      <c r="E80" s="3">
        <v>87689</v>
      </c>
      <c r="F80" t="s">
        <v>142</v>
      </c>
      <c r="G80" s="6">
        <f t="shared" ref="G80:G86" si="0">E80/$E$87</f>
        <v>0.32485227925241261</v>
      </c>
      <c r="H80" s="3">
        <f t="shared" ref="H80:H86" si="1">D80-C80</f>
        <v>22197</v>
      </c>
      <c r="I80" s="6">
        <f t="shared" ref="I80:I86" si="2">H80/$H$87</f>
        <v>0.16298673167436431</v>
      </c>
    </row>
    <row r="81" spans="2:9" x14ac:dyDescent="0.3">
      <c r="B81" t="s">
        <v>58</v>
      </c>
      <c r="C81" s="3">
        <v>218</v>
      </c>
      <c r="D81" s="3">
        <v>54337</v>
      </c>
      <c r="E81" s="3">
        <v>54555</v>
      </c>
      <c r="F81" t="s">
        <v>141</v>
      </c>
      <c r="G81" s="6">
        <f t="shared" si="0"/>
        <v>0.20210421027284345</v>
      </c>
      <c r="H81" s="3">
        <f t="shared" si="1"/>
        <v>54119</v>
      </c>
      <c r="I81" s="6">
        <f t="shared" si="2"/>
        <v>0.39738158001013296</v>
      </c>
    </row>
    <row r="82" spans="2:9" x14ac:dyDescent="0.3">
      <c r="B82" t="s">
        <v>50</v>
      </c>
      <c r="C82" s="3"/>
      <c r="D82" s="3">
        <v>9627</v>
      </c>
      <c r="E82" s="3">
        <v>9627</v>
      </c>
      <c r="F82" t="s">
        <v>141</v>
      </c>
      <c r="G82" s="6">
        <f t="shared" si="0"/>
        <v>3.5664141367366217E-2</v>
      </c>
      <c r="H82" s="3">
        <f t="shared" si="1"/>
        <v>9627</v>
      </c>
      <c r="I82" s="6">
        <f t="shared" si="2"/>
        <v>7.0688528442091503E-2</v>
      </c>
    </row>
    <row r="83" spans="2:9" x14ac:dyDescent="0.3">
      <c r="B83" t="s">
        <v>56</v>
      </c>
      <c r="C83" s="3">
        <v>12857</v>
      </c>
      <c r="D83" s="3">
        <v>8437</v>
      </c>
      <c r="E83" s="3">
        <v>21294</v>
      </c>
      <c r="F83" t="s">
        <v>142</v>
      </c>
      <c r="G83" s="6">
        <f t="shared" si="0"/>
        <v>7.8885657658325156E-2</v>
      </c>
      <c r="H83" s="3">
        <f t="shared" si="1"/>
        <v>-4420</v>
      </c>
      <c r="I83" s="6">
        <f t="shared" si="2"/>
        <v>-3.2454897238396639E-2</v>
      </c>
    </row>
    <row r="84" spans="2:9" x14ac:dyDescent="0.3">
      <c r="B84" t="s">
        <v>66</v>
      </c>
      <c r="C84" s="3">
        <v>13070</v>
      </c>
      <c r="D84" s="3">
        <v>7662</v>
      </c>
      <c r="E84" s="3">
        <v>20732</v>
      </c>
      <c r="F84" t="s">
        <v>142</v>
      </c>
      <c r="G84" s="6">
        <f t="shared" si="0"/>
        <v>7.6803674958786372E-2</v>
      </c>
      <c r="H84" s="3">
        <f t="shared" si="1"/>
        <v>-5408</v>
      </c>
      <c r="I84" s="6">
        <f t="shared" si="2"/>
        <v>-3.970952132697942E-2</v>
      </c>
    </row>
    <row r="85" spans="2:9" x14ac:dyDescent="0.3">
      <c r="B85" t="s">
        <v>67</v>
      </c>
      <c r="C85" s="3"/>
      <c r="D85" s="3">
        <v>4158</v>
      </c>
      <c r="E85" s="3">
        <v>4158</v>
      </c>
      <c r="F85" t="s">
        <v>141</v>
      </c>
      <c r="G85" s="6">
        <f t="shared" si="0"/>
        <v>1.5403708300146332E-2</v>
      </c>
      <c r="H85" s="3">
        <f t="shared" si="1"/>
        <v>4158</v>
      </c>
      <c r="I85" s="6">
        <f t="shared" si="2"/>
        <v>3.0531100162274488E-2</v>
      </c>
    </row>
    <row r="86" spans="2:9" x14ac:dyDescent="0.3">
      <c r="B86" t="s">
        <v>65</v>
      </c>
      <c r="C86" s="3">
        <v>2651</v>
      </c>
      <c r="D86" s="3">
        <v>2666</v>
      </c>
      <c r="E86" s="3">
        <v>5317</v>
      </c>
      <c r="F86" t="s">
        <v>141</v>
      </c>
      <c r="G86" s="6">
        <f t="shared" si="0"/>
        <v>1.9697334543501213E-2</v>
      </c>
      <c r="H86" s="3">
        <f t="shared" si="1"/>
        <v>15</v>
      </c>
      <c r="I86" s="6">
        <f t="shared" si="2"/>
        <v>1.1014105397645918E-4</v>
      </c>
    </row>
    <row r="87" spans="2:9" x14ac:dyDescent="0.3">
      <c r="B87" t="s">
        <v>1</v>
      </c>
      <c r="C87" s="3">
        <v>66873</v>
      </c>
      <c r="D87" s="3">
        <v>203062</v>
      </c>
      <c r="E87" s="3">
        <v>269935</v>
      </c>
      <c r="H87" s="3">
        <f>SUM(H79:H86)</f>
        <v>136189</v>
      </c>
    </row>
    <row r="88" spans="2:9" x14ac:dyDescent="0.3">
      <c r="D88" s="3"/>
    </row>
    <row r="89" spans="2:9" x14ac:dyDescent="0.3">
      <c r="D89" t="s">
        <v>143</v>
      </c>
      <c r="E89" s="6">
        <f>G79+G81+G82+G85+G86</f>
        <v>0.51945838813047585</v>
      </c>
    </row>
    <row r="118" spans="2:6" x14ac:dyDescent="0.3">
      <c r="B118" s="1" t="s">
        <v>33</v>
      </c>
      <c r="C118" t="s" vm="7">
        <v>34</v>
      </c>
    </row>
    <row r="119" spans="2:6" x14ac:dyDescent="0.3">
      <c r="B119" s="1" t="s">
        <v>95</v>
      </c>
      <c r="C119" t="s" vm="4">
        <v>108</v>
      </c>
    </row>
    <row r="121" spans="2:6" x14ac:dyDescent="0.3">
      <c r="B121" s="1" t="s">
        <v>39</v>
      </c>
      <c r="C121" t="s">
        <v>6</v>
      </c>
      <c r="D121" t="s">
        <v>76</v>
      </c>
    </row>
    <row r="122" spans="2:6" x14ac:dyDescent="0.3">
      <c r="B122" s="45" t="s">
        <v>64</v>
      </c>
      <c r="C122" s="46">
        <v>87689</v>
      </c>
      <c r="D122" s="47">
        <v>0.33444816053511678</v>
      </c>
      <c r="E122" s="6">
        <f>C122/$C$130</f>
        <v>0.32485227925241261</v>
      </c>
      <c r="F122" t="s">
        <v>142</v>
      </c>
    </row>
    <row r="123" spans="2:6" x14ac:dyDescent="0.3">
      <c r="B123" s="45" t="s">
        <v>42</v>
      </c>
      <c r="C123" s="46">
        <v>66563</v>
      </c>
      <c r="D123" s="47">
        <v>0.50125313283208017</v>
      </c>
      <c r="E123" s="6">
        <f t="shared" ref="E123:E129" si="3">C123/$C$130</f>
        <v>0.24658899364661863</v>
      </c>
      <c r="F123" t="s">
        <v>141</v>
      </c>
    </row>
    <row r="124" spans="2:6" x14ac:dyDescent="0.3">
      <c r="B124" s="45" t="s">
        <v>58</v>
      </c>
      <c r="C124" s="46">
        <v>54555</v>
      </c>
      <c r="D124" s="47">
        <v>0.12507817385866152</v>
      </c>
      <c r="E124" s="6">
        <f t="shared" si="3"/>
        <v>0.20210421027284345</v>
      </c>
      <c r="F124" t="s">
        <v>141</v>
      </c>
    </row>
    <row r="125" spans="2:6" x14ac:dyDescent="0.3">
      <c r="B125" s="48" t="s">
        <v>56</v>
      </c>
      <c r="C125" s="49">
        <v>21294</v>
      </c>
      <c r="D125" s="50">
        <v>0.30015007503751778</v>
      </c>
      <c r="E125" s="51">
        <f t="shared" si="3"/>
        <v>7.8885657658325156E-2</v>
      </c>
      <c r="F125" s="48" t="s">
        <v>142</v>
      </c>
    </row>
    <row r="126" spans="2:6" x14ac:dyDescent="0.3">
      <c r="B126" s="48" t="s">
        <v>66</v>
      </c>
      <c r="C126" s="49">
        <v>20732</v>
      </c>
      <c r="D126" s="50">
        <v>0.20040080160320603</v>
      </c>
      <c r="E126" s="51">
        <f t="shared" si="3"/>
        <v>7.6803674958786372E-2</v>
      </c>
      <c r="F126" s="48" t="s">
        <v>142</v>
      </c>
    </row>
    <row r="127" spans="2:6" x14ac:dyDescent="0.3">
      <c r="B127" s="48" t="s">
        <v>50</v>
      </c>
      <c r="C127" s="49">
        <v>9627</v>
      </c>
      <c r="D127" s="50">
        <v>0.476417341591233</v>
      </c>
      <c r="E127" s="51">
        <f t="shared" si="3"/>
        <v>3.5664141367366217E-2</v>
      </c>
      <c r="F127" s="48" t="s">
        <v>141</v>
      </c>
    </row>
    <row r="128" spans="2:6" x14ac:dyDescent="0.3">
      <c r="B128" s="48" t="s">
        <v>65</v>
      </c>
      <c r="C128" s="49">
        <v>5317</v>
      </c>
      <c r="D128" s="50">
        <v>0.1600640256102441</v>
      </c>
      <c r="E128" s="51">
        <f t="shared" si="3"/>
        <v>1.9697334543501213E-2</v>
      </c>
      <c r="F128" s="48" t="s">
        <v>141</v>
      </c>
    </row>
    <row r="129" spans="2:6" x14ac:dyDescent="0.3">
      <c r="B129" s="48" t="s">
        <v>67</v>
      </c>
      <c r="C129" s="49">
        <v>4158</v>
      </c>
      <c r="D129" s="50">
        <v>0.63694267515923564</v>
      </c>
      <c r="E129" s="51">
        <f t="shared" si="3"/>
        <v>1.5403708300146332E-2</v>
      </c>
      <c r="F129" s="48" t="s">
        <v>141</v>
      </c>
    </row>
    <row r="130" spans="2:6" x14ac:dyDescent="0.3">
      <c r="B130" t="s">
        <v>1</v>
      </c>
      <c r="C130" s="3">
        <v>269935</v>
      </c>
      <c r="D130" s="4">
        <v>0.27060617901101058</v>
      </c>
    </row>
  </sheetData>
  <pageMargins left="0.7" right="0.7" top="0.75" bottom="0.75" header="0.3" footer="0.3"/>
  <drawing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C5009-57C3-4C5E-9AF3-C167F10D9AC8}">
  <dimension ref="P8:AF69"/>
  <sheetViews>
    <sheetView showGridLines="0" topLeftCell="B37" zoomScale="70" zoomScaleNormal="70" workbookViewId="0">
      <selection activeCell="M55" sqref="M55"/>
    </sheetView>
  </sheetViews>
  <sheetFormatPr defaultRowHeight="14.4" x14ac:dyDescent="0.3"/>
  <cols>
    <col min="3" max="3" width="16" customWidth="1"/>
    <col min="4" max="4" width="14.6640625" customWidth="1"/>
    <col min="15" max="15" width="4.5546875" customWidth="1"/>
    <col min="16" max="16" width="21.44140625" customWidth="1"/>
    <col min="17" max="17" width="20.6640625" customWidth="1"/>
    <col min="18" max="20" width="21.44140625" customWidth="1"/>
    <col min="21" max="21" width="15.109375" bestFit="1" customWidth="1"/>
    <col min="22" max="22" width="21.44140625" customWidth="1"/>
    <col min="27" max="27" width="22.33203125" bestFit="1" customWidth="1"/>
    <col min="28" max="28" width="22" bestFit="1" customWidth="1"/>
    <col min="29" max="29" width="10.21875" bestFit="1" customWidth="1"/>
    <col min="30" max="30" width="13.44140625" bestFit="1" customWidth="1"/>
    <col min="31" max="31" width="11.21875" bestFit="1" customWidth="1"/>
    <col min="32" max="32" width="14.5546875" bestFit="1" customWidth="1"/>
  </cols>
  <sheetData>
    <row r="8" spans="16:19" x14ac:dyDescent="0.3">
      <c r="P8" s="1" t="s">
        <v>33</v>
      </c>
      <c r="Q8" t="s">
        <v>5</v>
      </c>
      <c r="R8" t="s">
        <v>75</v>
      </c>
      <c r="S8" t="s">
        <v>76</v>
      </c>
    </row>
    <row r="9" spans="16:19" x14ac:dyDescent="0.3">
      <c r="P9" t="s">
        <v>38</v>
      </c>
      <c r="Q9" s="5">
        <v>5093241.0000000615</v>
      </c>
      <c r="R9" s="5">
        <v>1079527.0000000396</v>
      </c>
      <c r="S9" s="4">
        <v>0.21195286066377511</v>
      </c>
    </row>
    <row r="10" spans="16:19" x14ac:dyDescent="0.3">
      <c r="P10" t="s">
        <v>35</v>
      </c>
      <c r="Q10" s="5">
        <v>2246771.2500000065</v>
      </c>
      <c r="R10" s="5">
        <v>1001436.9999999998</v>
      </c>
      <c r="S10" s="4">
        <v>0.44572272321893519</v>
      </c>
    </row>
    <row r="11" spans="16:19" x14ac:dyDescent="0.3">
      <c r="P11" t="s">
        <v>34</v>
      </c>
      <c r="Q11" s="5">
        <v>2705364.2600000002</v>
      </c>
      <c r="R11" s="5">
        <v>753354.00000001257</v>
      </c>
      <c r="S11" s="4">
        <v>0.27846675256958281</v>
      </c>
    </row>
    <row r="12" spans="16:19" x14ac:dyDescent="0.3">
      <c r="P12" t="s">
        <v>36</v>
      </c>
      <c r="Q12" s="5">
        <v>2226836.2700000023</v>
      </c>
      <c r="R12" s="5">
        <v>673993.00000001653</v>
      </c>
      <c r="S12" s="4">
        <v>0.3026684130665861</v>
      </c>
    </row>
    <row r="13" spans="16:19" x14ac:dyDescent="0.3">
      <c r="P13" t="s">
        <v>37</v>
      </c>
      <c r="Q13" s="5">
        <v>2172359.5700000157</v>
      </c>
      <c r="R13" s="5">
        <v>505718.0000000312</v>
      </c>
      <c r="S13" s="4">
        <v>0.23279663596391989</v>
      </c>
    </row>
    <row r="14" spans="16:19" x14ac:dyDescent="0.3">
      <c r="P14" t="s">
        <v>1</v>
      </c>
      <c r="Q14" s="5">
        <v>14444572.350000003</v>
      </c>
      <c r="R14" s="5">
        <v>4014028.9999999981</v>
      </c>
      <c r="S14" s="4">
        <v>0.27789185465224225</v>
      </c>
    </row>
    <row r="17" spans="16:21" x14ac:dyDescent="0.3">
      <c r="P17" s="1" t="s">
        <v>33</v>
      </c>
      <c r="Q17" s="1" t="s">
        <v>39</v>
      </c>
      <c r="R17" t="s">
        <v>6</v>
      </c>
      <c r="S17" t="s">
        <v>5</v>
      </c>
      <c r="T17" t="s">
        <v>75</v>
      </c>
      <c r="U17" t="s">
        <v>76</v>
      </c>
    </row>
    <row r="18" spans="16:21" x14ac:dyDescent="0.3">
      <c r="P18" t="s">
        <v>35</v>
      </c>
      <c r="Q18" t="s">
        <v>45</v>
      </c>
      <c r="R18" s="3">
        <v>104368</v>
      </c>
      <c r="S18" s="5">
        <v>1564476.3199999956</v>
      </c>
      <c r="T18" s="5">
        <v>834943.99999999243</v>
      </c>
      <c r="U18" s="4">
        <v>0.53368912608405272</v>
      </c>
    </row>
    <row r="19" spans="16:21" x14ac:dyDescent="0.3">
      <c r="Q19" t="s">
        <v>73</v>
      </c>
      <c r="R19" s="3">
        <v>11749</v>
      </c>
      <c r="S19" s="5">
        <v>305356.51000000047</v>
      </c>
      <c r="T19" s="5">
        <v>58745.00000000064</v>
      </c>
      <c r="U19" s="4">
        <v>0.19238168526356469</v>
      </c>
    </row>
    <row r="20" spans="16:21" x14ac:dyDescent="0.3">
      <c r="Q20" t="s">
        <v>52</v>
      </c>
      <c r="R20" s="3">
        <v>17958</v>
      </c>
      <c r="S20" s="5">
        <v>376938.42000000103</v>
      </c>
      <c r="T20" s="5">
        <v>107748</v>
      </c>
      <c r="U20" s="4">
        <v>0.28585040495473957</v>
      </c>
    </row>
    <row r="21" spans="16:21" x14ac:dyDescent="0.3">
      <c r="P21" t="s">
        <v>100</v>
      </c>
      <c r="R21" s="3">
        <v>134075</v>
      </c>
      <c r="S21" s="5">
        <v>2246771.2500000065</v>
      </c>
      <c r="T21" s="5">
        <v>1001436.9999999998</v>
      </c>
      <c r="U21" s="4">
        <v>0.44572272321893519</v>
      </c>
    </row>
    <row r="22" spans="16:21" x14ac:dyDescent="0.3">
      <c r="P22" t="s">
        <v>34</v>
      </c>
      <c r="Q22" t="s">
        <v>56</v>
      </c>
      <c r="R22" s="3">
        <v>24433</v>
      </c>
      <c r="S22" s="5">
        <v>488415.67000000126</v>
      </c>
      <c r="T22" s="5">
        <v>146598</v>
      </c>
      <c r="U22" s="4">
        <v>0.300150075037518</v>
      </c>
    </row>
    <row r="23" spans="16:21" x14ac:dyDescent="0.3">
      <c r="Q23" t="s">
        <v>64</v>
      </c>
      <c r="R23" s="3">
        <v>103128</v>
      </c>
      <c r="S23" s="5">
        <v>308352.71999999916</v>
      </c>
      <c r="T23" s="5">
        <v>103127.99999999884</v>
      </c>
      <c r="U23" s="4">
        <v>0.33444816053511417</v>
      </c>
    </row>
    <row r="24" spans="16:21" x14ac:dyDescent="0.3">
      <c r="Q24" t="s">
        <v>66</v>
      </c>
      <c r="R24" s="3">
        <v>23128</v>
      </c>
      <c r="S24" s="5">
        <v>115408.7200000002</v>
      </c>
      <c r="T24" s="5">
        <v>23128</v>
      </c>
      <c r="U24" s="4">
        <v>0.20040080160320606</v>
      </c>
    </row>
    <row r="25" spans="16:21" x14ac:dyDescent="0.3">
      <c r="Q25" t="s">
        <v>42</v>
      </c>
      <c r="R25" s="3">
        <v>91663</v>
      </c>
      <c r="S25" s="5">
        <v>365735.37</v>
      </c>
      <c r="T25" s="5">
        <v>183326.00000000003</v>
      </c>
      <c r="U25" s="4">
        <v>0.50125313283208028</v>
      </c>
    </row>
    <row r="26" spans="16:21" x14ac:dyDescent="0.3">
      <c r="Q26" t="s">
        <v>50</v>
      </c>
      <c r="R26" s="3">
        <v>12168</v>
      </c>
      <c r="S26" s="5">
        <v>255406.31999999986</v>
      </c>
      <c r="T26" s="5">
        <v>121680</v>
      </c>
      <c r="U26" s="4">
        <v>0.47641734159123417</v>
      </c>
    </row>
    <row r="27" spans="16:21" x14ac:dyDescent="0.3">
      <c r="Q27" t="s">
        <v>58</v>
      </c>
      <c r="R27" s="3">
        <v>60598</v>
      </c>
      <c r="S27" s="5">
        <v>968962.02000000095</v>
      </c>
      <c r="T27" s="5">
        <v>121196</v>
      </c>
      <c r="U27" s="4">
        <v>0.12507817385866155</v>
      </c>
    </row>
    <row r="28" spans="16:21" x14ac:dyDescent="0.3">
      <c r="Q28" t="s">
        <v>65</v>
      </c>
      <c r="R28" s="3">
        <v>6298</v>
      </c>
      <c r="S28" s="5">
        <v>157387.01999999999</v>
      </c>
      <c r="T28" s="5">
        <v>25192</v>
      </c>
      <c r="U28" s="4">
        <v>0.1600640256102441</v>
      </c>
    </row>
    <row r="29" spans="16:21" x14ac:dyDescent="0.3">
      <c r="Q29" t="s">
        <v>67</v>
      </c>
      <c r="R29" s="3">
        <v>4158</v>
      </c>
      <c r="S29" s="5">
        <v>45696.42</v>
      </c>
      <c r="T29" s="5">
        <v>29105.999999999996</v>
      </c>
      <c r="U29" s="4">
        <v>0.63694267515923564</v>
      </c>
    </row>
    <row r="30" spans="16:21" x14ac:dyDescent="0.3">
      <c r="P30" t="s">
        <v>99</v>
      </c>
      <c r="R30" s="3">
        <v>325574</v>
      </c>
      <c r="S30" s="5">
        <v>2705364.2600000002</v>
      </c>
      <c r="T30" s="5">
        <v>753354.00000001257</v>
      </c>
      <c r="U30" s="4">
        <v>0.27846675256958281</v>
      </c>
    </row>
    <row r="31" spans="16:21" x14ac:dyDescent="0.3">
      <c r="P31" t="s">
        <v>36</v>
      </c>
      <c r="Q31" t="s">
        <v>43</v>
      </c>
      <c r="R31" s="3">
        <v>3829</v>
      </c>
      <c r="S31" s="5">
        <v>49738.71000000021</v>
      </c>
      <c r="T31" s="5">
        <v>11487</v>
      </c>
      <c r="U31" s="4">
        <v>0.23094688221708909</v>
      </c>
    </row>
    <row r="32" spans="16:21" x14ac:dyDescent="0.3">
      <c r="Q32" t="s">
        <v>44</v>
      </c>
      <c r="R32" s="3">
        <v>4471</v>
      </c>
      <c r="S32" s="5">
        <v>44665.290000000074</v>
      </c>
      <c r="T32" s="5">
        <v>8942</v>
      </c>
      <c r="U32" s="4">
        <v>0.20020020020019988</v>
      </c>
    </row>
    <row r="33" spans="16:32" x14ac:dyDescent="0.3">
      <c r="Q33" t="s">
        <v>47</v>
      </c>
      <c r="R33" s="3">
        <v>84034</v>
      </c>
      <c r="S33" s="5">
        <v>587397.66000000178</v>
      </c>
      <c r="T33" s="5">
        <v>252102.0000000021</v>
      </c>
      <c r="U33" s="4">
        <v>0.42918454935622546</v>
      </c>
    </row>
    <row r="34" spans="16:32" x14ac:dyDescent="0.3">
      <c r="Q34" t="s">
        <v>53</v>
      </c>
      <c r="R34" s="3">
        <v>37518</v>
      </c>
      <c r="S34" s="5">
        <v>412322.82</v>
      </c>
      <c r="T34" s="5">
        <v>187590</v>
      </c>
      <c r="U34" s="4">
        <v>0.45495905368516831</v>
      </c>
    </row>
    <row r="35" spans="16:32" x14ac:dyDescent="0.3">
      <c r="Q35" t="s">
        <v>61</v>
      </c>
      <c r="R35" s="3">
        <v>3385</v>
      </c>
      <c r="S35" s="5">
        <v>67666.150000000067</v>
      </c>
      <c r="T35" s="5">
        <v>20309.999999999985</v>
      </c>
      <c r="U35" s="4">
        <v>0.30015007503751823</v>
      </c>
    </row>
    <row r="36" spans="16:32" x14ac:dyDescent="0.3">
      <c r="Q36" t="s">
        <v>69</v>
      </c>
      <c r="R36" s="3">
        <v>45672</v>
      </c>
      <c r="S36" s="5">
        <v>912983.27999999654</v>
      </c>
      <c r="T36" s="5">
        <v>91344</v>
      </c>
      <c r="U36" s="4">
        <v>0.10005002501250664</v>
      </c>
    </row>
    <row r="37" spans="16:32" x14ac:dyDescent="0.3">
      <c r="Q37" t="s">
        <v>74</v>
      </c>
      <c r="R37" s="3">
        <v>2710</v>
      </c>
      <c r="S37" s="5">
        <v>21652.900000000031</v>
      </c>
      <c r="T37" s="5">
        <v>10840.000000000069</v>
      </c>
      <c r="U37" s="4">
        <v>0.5006257822277872</v>
      </c>
    </row>
    <row r="38" spans="16:32" x14ac:dyDescent="0.3">
      <c r="Q38" t="s">
        <v>55</v>
      </c>
      <c r="R38" s="3">
        <v>13054</v>
      </c>
      <c r="S38" s="5">
        <v>130409.46000000017</v>
      </c>
      <c r="T38" s="5">
        <v>91378.000000000189</v>
      </c>
      <c r="U38" s="4">
        <v>0.70070070070070123</v>
      </c>
    </row>
    <row r="39" spans="16:32" x14ac:dyDescent="0.3">
      <c r="P39" t="s">
        <v>103</v>
      </c>
      <c r="R39" s="3">
        <v>194673</v>
      </c>
      <c r="S39" s="5">
        <v>2226836.2700000023</v>
      </c>
      <c r="T39" s="5">
        <v>673993.00000001653</v>
      </c>
      <c r="U39" s="4">
        <v>0.3026684130665861</v>
      </c>
    </row>
    <row r="40" spans="16:32" x14ac:dyDescent="0.3">
      <c r="P40" t="s">
        <v>37</v>
      </c>
      <c r="Q40" t="s">
        <v>46</v>
      </c>
      <c r="R40" s="3">
        <v>31588</v>
      </c>
      <c r="S40" s="5">
        <v>505092.12000000005</v>
      </c>
      <c r="T40" s="5">
        <v>126352</v>
      </c>
      <c r="U40" s="4">
        <v>0.25015634771732331</v>
      </c>
    </row>
    <row r="41" spans="16:32" x14ac:dyDescent="0.3">
      <c r="Q41" t="s">
        <v>59</v>
      </c>
      <c r="R41" s="3">
        <v>2647</v>
      </c>
      <c r="S41" s="5">
        <v>66148.53</v>
      </c>
      <c r="T41" s="5">
        <v>42351.999999999978</v>
      </c>
      <c r="U41" s="4">
        <v>0.64025610244097608</v>
      </c>
    </row>
    <row r="42" spans="16:32" x14ac:dyDescent="0.3">
      <c r="Q42" t="s">
        <v>60</v>
      </c>
      <c r="R42" s="3">
        <v>33604</v>
      </c>
      <c r="S42" s="5">
        <v>335703.95999999926</v>
      </c>
      <c r="T42" s="5">
        <v>100811.99999999945</v>
      </c>
      <c r="U42" s="4">
        <v>0.30030030030029931</v>
      </c>
    </row>
    <row r="43" spans="16:32" x14ac:dyDescent="0.3">
      <c r="Q43" t="s">
        <v>63</v>
      </c>
      <c r="R43" s="3">
        <v>26543</v>
      </c>
      <c r="S43" s="5">
        <v>530594.56999999925</v>
      </c>
      <c r="T43" s="5">
        <v>132714.99999999913</v>
      </c>
      <c r="U43" s="4">
        <v>0.25012506253126432</v>
      </c>
    </row>
    <row r="44" spans="16:32" x14ac:dyDescent="0.3">
      <c r="Q44" t="s">
        <v>70</v>
      </c>
      <c r="R44" s="3">
        <v>60248</v>
      </c>
      <c r="S44" s="5">
        <v>541629.52000000223</v>
      </c>
      <c r="T44" s="5">
        <v>60248.00000000326</v>
      </c>
      <c r="U44" s="4">
        <v>0.1112347052280367</v>
      </c>
    </row>
    <row r="45" spans="16:32" x14ac:dyDescent="0.3">
      <c r="Q45" t="s">
        <v>71</v>
      </c>
      <c r="R45" s="3">
        <v>6793</v>
      </c>
      <c r="S45" s="5">
        <v>101827.07000000007</v>
      </c>
      <c r="T45" s="5">
        <v>20379</v>
      </c>
      <c r="U45" s="4">
        <v>0.2001334222815209</v>
      </c>
      <c r="AF45" s="6"/>
    </row>
    <row r="46" spans="16:32" x14ac:dyDescent="0.3">
      <c r="Q46" t="s">
        <v>51</v>
      </c>
      <c r="R46" s="3">
        <v>7620</v>
      </c>
      <c r="S46" s="5">
        <v>91363.799999999988</v>
      </c>
      <c r="T46" s="5">
        <v>22859.999999999985</v>
      </c>
      <c r="U46" s="4">
        <v>0.25020850708924092</v>
      </c>
      <c r="AF46" s="6"/>
    </row>
    <row r="47" spans="16:32" x14ac:dyDescent="0.3">
      <c r="P47" t="s">
        <v>104</v>
      </c>
      <c r="R47" s="3">
        <v>169043</v>
      </c>
      <c r="S47" s="5">
        <v>2172359.5700000157</v>
      </c>
      <c r="T47" s="5">
        <v>505718.0000000312</v>
      </c>
      <c r="U47" s="4">
        <v>0.23279663596391989</v>
      </c>
      <c r="AF47" s="6"/>
    </row>
    <row r="48" spans="16:32" x14ac:dyDescent="0.3">
      <c r="P48" t="s">
        <v>38</v>
      </c>
      <c r="Q48" t="s">
        <v>40</v>
      </c>
      <c r="R48" s="3">
        <v>57958</v>
      </c>
      <c r="S48" s="5">
        <v>926748.41999999795</v>
      </c>
      <c r="T48" s="5">
        <v>347748</v>
      </c>
      <c r="U48" s="4">
        <v>0.3752345215759858</v>
      </c>
      <c r="AF48" s="6"/>
    </row>
    <row r="49" spans="16:32" x14ac:dyDescent="0.3">
      <c r="Q49" t="s">
        <v>41</v>
      </c>
      <c r="R49" s="3">
        <v>39089</v>
      </c>
      <c r="S49" s="5">
        <v>507766.11000000028</v>
      </c>
      <c r="T49" s="5">
        <v>117267</v>
      </c>
      <c r="U49" s="4">
        <v>0.23094688221708995</v>
      </c>
      <c r="AF49" s="6"/>
    </row>
    <row r="50" spans="16:32" x14ac:dyDescent="0.3">
      <c r="Q50" t="s">
        <v>48</v>
      </c>
      <c r="R50" s="3">
        <v>38236</v>
      </c>
      <c r="S50" s="5">
        <v>420213.63999999984</v>
      </c>
      <c r="T50" s="5">
        <v>38235.999999999942</v>
      </c>
      <c r="U50" s="4">
        <v>9.0991810737033565E-2</v>
      </c>
      <c r="AF50" s="6"/>
    </row>
    <row r="51" spans="16:32" x14ac:dyDescent="0.3">
      <c r="Q51" t="s">
        <v>49</v>
      </c>
      <c r="R51" s="3">
        <v>29012</v>
      </c>
      <c r="S51" s="5">
        <v>434889.88000000035</v>
      </c>
      <c r="T51" s="5">
        <v>116048</v>
      </c>
      <c r="U51" s="4">
        <v>0.2668445630420278</v>
      </c>
      <c r="AF51" s="6"/>
    </row>
    <row r="52" spans="16:32" x14ac:dyDescent="0.3">
      <c r="Q52" t="s">
        <v>54</v>
      </c>
      <c r="R52" s="3">
        <v>22659</v>
      </c>
      <c r="S52" s="5">
        <v>135727.4099999998</v>
      </c>
      <c r="T52" s="5">
        <v>45317.999999999607</v>
      </c>
      <c r="U52" s="4">
        <v>0.33388981636059861</v>
      </c>
      <c r="AF52" s="6"/>
    </row>
    <row r="53" spans="16:32" x14ac:dyDescent="0.3">
      <c r="Q53" t="s">
        <v>57</v>
      </c>
      <c r="R53" s="3">
        <v>59737</v>
      </c>
      <c r="S53" s="5">
        <v>2388882.6300000013</v>
      </c>
      <c r="T53" s="5">
        <v>298685.0000000021</v>
      </c>
      <c r="U53" s="4">
        <v>0.12503125781445443</v>
      </c>
      <c r="AF53" s="6"/>
    </row>
    <row r="54" spans="16:32" x14ac:dyDescent="0.3">
      <c r="Q54" t="s">
        <v>72</v>
      </c>
      <c r="R54" s="3">
        <v>6416</v>
      </c>
      <c r="S54" s="5">
        <v>83343.840000000127</v>
      </c>
      <c r="T54" s="5">
        <v>12832</v>
      </c>
      <c r="U54" s="4">
        <v>0.15396458814472647</v>
      </c>
      <c r="AF54" s="6"/>
    </row>
    <row r="55" spans="16:32" x14ac:dyDescent="0.3">
      <c r="Q55" t="s">
        <v>62</v>
      </c>
      <c r="R55" s="3">
        <v>8605</v>
      </c>
      <c r="S55" s="5">
        <v>85963.950000000041</v>
      </c>
      <c r="T55" s="5">
        <v>43025.000000000044</v>
      </c>
      <c r="U55" s="4">
        <v>0.50050050050050077</v>
      </c>
      <c r="AF55" s="6"/>
    </row>
    <row r="56" spans="16:32" x14ac:dyDescent="0.3">
      <c r="Q56" t="s">
        <v>68</v>
      </c>
      <c r="R56" s="3">
        <v>5488</v>
      </c>
      <c r="S56" s="5">
        <v>109705.11999999984</v>
      </c>
      <c r="T56" s="5">
        <v>60367.9999999996</v>
      </c>
      <c r="U56" s="4">
        <v>0.55027513756878155</v>
      </c>
    </row>
    <row r="57" spans="16:32" x14ac:dyDescent="0.3">
      <c r="P57" t="s">
        <v>105</v>
      </c>
      <c r="R57" s="3">
        <v>267200</v>
      </c>
      <c r="S57" s="5">
        <v>5093241.0000000615</v>
      </c>
      <c r="T57" s="5">
        <v>1079527.0000000396</v>
      </c>
      <c r="U57" s="4">
        <v>0.21195286066377511</v>
      </c>
    </row>
    <row r="58" spans="16:32" x14ac:dyDescent="0.3">
      <c r="P58" t="s">
        <v>1</v>
      </c>
      <c r="R58" s="3">
        <v>1090565</v>
      </c>
      <c r="S58" s="5">
        <v>14444572.350000003</v>
      </c>
      <c r="T58" s="5">
        <v>4014028.9999999981</v>
      </c>
      <c r="U58" s="4">
        <v>0.27789185465224225</v>
      </c>
    </row>
    <row r="61" spans="16:32" x14ac:dyDescent="0.3">
      <c r="P61" t="s">
        <v>75</v>
      </c>
    </row>
    <row r="62" spans="16:32" ht="18" x14ac:dyDescent="0.35">
      <c r="P62" s="11" t="str">
        <f>_xlfn.CONCAT("Top products by ",P61)</f>
        <v>Top products by Gross Profit</v>
      </c>
    </row>
    <row r="64" spans="16:32" ht="18" x14ac:dyDescent="0.35">
      <c r="P64" s="10" t="str" cm="1">
        <f t="array" ref="P64:S69">IF(P61='Categories &amp; Top Products'!C13,'Categories &amp; Top Products'!$B$13:$E$18,IF(P61='Categories &amp; Top Products'!D24,'Categories &amp; Top Products'!$B$24:$E$29,'Categories &amp; Top Products'!$B$35:$E$40))</f>
        <v>Product_Name</v>
      </c>
      <c r="Q64" s="10" t="str">
        <v>Total Revenue</v>
      </c>
      <c r="R64" s="10" t="str">
        <v>Gross Profit</v>
      </c>
      <c r="S64" s="10" t="str">
        <v>% Profit Margin</v>
      </c>
      <c r="T64" s="10" t="s">
        <v>102</v>
      </c>
    </row>
    <row r="65" spans="16:20" ht="15.6" x14ac:dyDescent="0.3">
      <c r="P65" s="7" t="str">
        <v>Colorbuds</v>
      </c>
      <c r="Q65" s="8">
        <v>1564476.3199999956</v>
      </c>
      <c r="R65" s="8">
        <v>834943.99999999243</v>
      </c>
      <c r="S65" s="9">
        <v>0.53368912608405272</v>
      </c>
      <c r="T65" t="str">
        <f>_xlfn.XLOOKUP(P65,'Categories &amp; Top Products'!$I$3:$I$37,'Categories &amp; Top Products'!$H$3:$H$37,,0)</f>
        <v>Electronics</v>
      </c>
    </row>
    <row r="66" spans="16:20" ht="15.6" x14ac:dyDescent="0.3">
      <c r="P66" s="7" t="str">
        <v>Action Figure</v>
      </c>
      <c r="Q66" s="8">
        <v>926748.41999999795</v>
      </c>
      <c r="R66" s="8">
        <v>347748</v>
      </c>
      <c r="S66" s="9">
        <v>0.3752345215759858</v>
      </c>
      <c r="T66" t="str">
        <f>_xlfn.XLOOKUP(P66,'Categories &amp; Top Products'!$I$3:$I$37,'Categories &amp; Top Products'!$H$3:$H$37,,0)</f>
        <v>Toys</v>
      </c>
    </row>
    <row r="67" spans="16:20" ht="15.6" x14ac:dyDescent="0.3">
      <c r="P67" s="7" t="str">
        <v>Lego Bricks</v>
      </c>
      <c r="Q67" s="8">
        <v>2388882.6300000013</v>
      </c>
      <c r="R67" s="8">
        <v>298685.0000000021</v>
      </c>
      <c r="S67" s="9">
        <v>0.12503125781445443</v>
      </c>
      <c r="T67" t="str">
        <f>_xlfn.XLOOKUP(P67,'Categories &amp; Top Products'!$I$3:$I$37,'Categories &amp; Top Products'!$H$3:$H$37,,0)</f>
        <v>Toys</v>
      </c>
    </row>
    <row r="68" spans="16:20" ht="15.6" x14ac:dyDescent="0.3">
      <c r="P68" s="7" t="str">
        <v>Deck Of Cards</v>
      </c>
      <c r="Q68" s="8">
        <v>587397.66000000178</v>
      </c>
      <c r="R68" s="8">
        <v>252102.0000000021</v>
      </c>
      <c r="S68" s="9">
        <v>0.42918454935622546</v>
      </c>
      <c r="T68" t="str">
        <f>_xlfn.XLOOKUP(P68,'Categories &amp; Top Products'!$I$3:$I$37,'Categories &amp; Top Products'!$H$3:$H$37,,0)</f>
        <v>Games</v>
      </c>
    </row>
    <row r="69" spans="16:20" ht="15.6" x14ac:dyDescent="0.3">
      <c r="P69" s="7" t="str">
        <v>Glass Marbles</v>
      </c>
      <c r="Q69" s="8">
        <v>412322.82</v>
      </c>
      <c r="R69" s="8">
        <v>187590</v>
      </c>
      <c r="S69" s="9">
        <v>0.45495905368516831</v>
      </c>
      <c r="T69" t="str">
        <f>_xlfn.XLOOKUP(P69,'Categories &amp; Top Products'!$I$3:$I$37,'Categories &amp; Top Products'!$H$3:$H$37,,0)</f>
        <v>Games</v>
      </c>
    </row>
  </sheetData>
  <conditionalFormatting pivot="1" sqref="S18:S20 S22:S29 S31:S38 S40:S46 S48:S56">
    <cfRule type="top10" dxfId="4" priority="14" rank="5"/>
  </conditionalFormatting>
  <conditionalFormatting pivot="1" sqref="T18:T20 T22:T29 T31:T38 T40:T46 T48:T56">
    <cfRule type="top10" dxfId="3" priority="13" rank="5"/>
  </conditionalFormatting>
  <conditionalFormatting pivot="1" sqref="U18:U20 U22:U29 U31:U38 U40:U46 U48:U56">
    <cfRule type="top10" dxfId="2" priority="12" rank="5"/>
  </conditionalFormatting>
  <conditionalFormatting pivot="1" sqref="R18:R20 R22:R28 R31:R38 R40:R45 R48:R56">
    <cfRule type="dataBar" priority="11">
      <dataBar>
        <cfvo type="min"/>
        <cfvo type="max"/>
        <color rgb="FFD6007B"/>
      </dataBar>
      <extLst>
        <ext xmlns:x14="http://schemas.microsoft.com/office/spreadsheetml/2009/9/main" uri="{B025F937-C7B1-47D3-B67F-A62EFF666E3E}">
          <x14:id>{DDF2DAD7-16FF-4FCD-BEBC-37ADED6A44D0}</x14:id>
        </ext>
      </extLst>
    </cfRule>
  </conditionalFormatting>
  <conditionalFormatting pivot="1" sqref="Q9:Q13">
    <cfRule type="dataBar" priority="10">
      <dataBar>
        <cfvo type="min"/>
        <cfvo type="max"/>
        <color rgb="FF638EC6"/>
      </dataBar>
      <extLst>
        <ext xmlns:x14="http://schemas.microsoft.com/office/spreadsheetml/2009/9/main" uri="{B025F937-C7B1-47D3-B67F-A62EFF666E3E}">
          <x14:id>{0C5F4525-86F8-4DB5-8F7F-480620A980D0}</x14:id>
        </ext>
      </extLst>
    </cfRule>
  </conditionalFormatting>
  <conditionalFormatting pivot="1" sqref="R9:R13">
    <cfRule type="dataBar" priority="9">
      <dataBar>
        <cfvo type="min"/>
        <cfvo type="max"/>
        <color rgb="FF63C384"/>
      </dataBar>
      <extLst>
        <ext xmlns:x14="http://schemas.microsoft.com/office/spreadsheetml/2009/9/main" uri="{B025F937-C7B1-47D3-B67F-A62EFF666E3E}">
          <x14:id>{2324890C-D99D-40C7-86E7-3FA99178D31C}</x14:id>
        </ext>
      </extLst>
    </cfRule>
  </conditionalFormatting>
  <conditionalFormatting pivot="1" sqref="S9:S13">
    <cfRule type="dataBar" priority="8">
      <dataBar>
        <cfvo type="min"/>
        <cfvo type="max"/>
        <color rgb="FFFFB628"/>
      </dataBar>
      <extLst>
        <ext xmlns:x14="http://schemas.microsoft.com/office/spreadsheetml/2009/9/main" uri="{B025F937-C7B1-47D3-B67F-A62EFF666E3E}">
          <x14:id>{558E9C2D-262D-4EC3-9DDF-8054637807E6}</x14:id>
        </ext>
      </extLst>
    </cfRule>
  </conditionalFormatting>
  <conditionalFormatting sqref="Q65:Q69">
    <cfRule type="dataBar" priority="7">
      <dataBar>
        <cfvo type="min"/>
        <cfvo type="max"/>
        <color rgb="FF008AEF"/>
      </dataBar>
      <extLst>
        <ext xmlns:x14="http://schemas.microsoft.com/office/spreadsheetml/2009/9/main" uri="{B025F937-C7B1-47D3-B67F-A62EFF666E3E}">
          <x14:id>{54E09ABD-7711-4FB5-A99F-3574C6BC5FF2}</x14:id>
        </ext>
      </extLst>
    </cfRule>
  </conditionalFormatting>
  <conditionalFormatting sqref="R65:R69">
    <cfRule type="dataBar" priority="6">
      <dataBar>
        <cfvo type="min"/>
        <cfvo type="max"/>
        <color rgb="FF63C384"/>
      </dataBar>
      <extLst>
        <ext xmlns:x14="http://schemas.microsoft.com/office/spreadsheetml/2009/9/main" uri="{B025F937-C7B1-47D3-B67F-A62EFF666E3E}">
          <x14:id>{24DB389E-D562-44D7-B7BA-20327E6B7107}</x14:id>
        </ext>
      </extLst>
    </cfRule>
  </conditionalFormatting>
  <conditionalFormatting sqref="S65:S69">
    <cfRule type="dataBar" priority="5">
      <dataBar>
        <cfvo type="min"/>
        <cfvo type="max"/>
        <color rgb="FFFFB628"/>
      </dataBar>
      <extLst>
        <ext xmlns:x14="http://schemas.microsoft.com/office/spreadsheetml/2009/9/main" uri="{B025F937-C7B1-47D3-B67F-A62EFF666E3E}">
          <x14:id>{08493CA7-E336-4BBB-B017-EE6451299EA2}</x14:id>
        </ext>
      </extLst>
    </cfRule>
  </conditionalFormatting>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pivot="1">
          <x14:cfRule type="dataBar" id="{DDF2DAD7-16FF-4FCD-BEBC-37ADED6A44D0}">
            <x14:dataBar minLength="0" maxLength="100" gradient="0">
              <x14:cfvo type="autoMin"/>
              <x14:cfvo type="autoMax"/>
              <x14:negativeFillColor rgb="FFFF0000"/>
              <x14:axisColor rgb="FF000000"/>
            </x14:dataBar>
          </x14:cfRule>
          <xm:sqref>R18:R20 R22:R28 R31:R38 R40:R45 R48:R56</xm:sqref>
        </x14:conditionalFormatting>
        <x14:conditionalFormatting xmlns:xm="http://schemas.microsoft.com/office/excel/2006/main" pivot="1">
          <x14:cfRule type="dataBar" id="{0C5F4525-86F8-4DB5-8F7F-480620A980D0}">
            <x14:dataBar minLength="0" maxLength="100" gradient="0">
              <x14:cfvo type="autoMin"/>
              <x14:cfvo type="autoMax"/>
              <x14:negativeFillColor rgb="FFFF0000"/>
              <x14:axisColor rgb="FF000000"/>
            </x14:dataBar>
          </x14:cfRule>
          <xm:sqref>Q9:Q13</xm:sqref>
        </x14:conditionalFormatting>
        <x14:conditionalFormatting xmlns:xm="http://schemas.microsoft.com/office/excel/2006/main" pivot="1">
          <x14:cfRule type="dataBar" id="{2324890C-D99D-40C7-86E7-3FA99178D31C}">
            <x14:dataBar minLength="0" maxLength="100" gradient="0">
              <x14:cfvo type="autoMin"/>
              <x14:cfvo type="autoMax"/>
              <x14:negativeFillColor rgb="FFFF0000"/>
              <x14:axisColor rgb="FF000000"/>
            </x14:dataBar>
          </x14:cfRule>
          <xm:sqref>R9:R13</xm:sqref>
        </x14:conditionalFormatting>
        <x14:conditionalFormatting xmlns:xm="http://schemas.microsoft.com/office/excel/2006/main" pivot="1">
          <x14:cfRule type="dataBar" id="{558E9C2D-262D-4EC3-9DDF-8054637807E6}">
            <x14:dataBar minLength="0" maxLength="100" gradient="0">
              <x14:cfvo type="autoMin"/>
              <x14:cfvo type="autoMax"/>
              <x14:negativeFillColor rgb="FFFF0000"/>
              <x14:axisColor rgb="FF000000"/>
            </x14:dataBar>
          </x14:cfRule>
          <xm:sqref>S9:S13</xm:sqref>
        </x14:conditionalFormatting>
        <x14:conditionalFormatting xmlns:xm="http://schemas.microsoft.com/office/excel/2006/main">
          <x14:cfRule type="dataBar" id="{54E09ABD-7711-4FB5-A99F-3574C6BC5FF2}">
            <x14:dataBar minLength="0" maxLength="100" gradient="0">
              <x14:cfvo type="autoMin"/>
              <x14:cfvo type="autoMax"/>
              <x14:negativeFillColor rgb="FFFF0000"/>
              <x14:axisColor rgb="FF000000"/>
            </x14:dataBar>
          </x14:cfRule>
          <xm:sqref>Q65:Q69</xm:sqref>
        </x14:conditionalFormatting>
        <x14:conditionalFormatting xmlns:xm="http://schemas.microsoft.com/office/excel/2006/main">
          <x14:cfRule type="dataBar" id="{24DB389E-D562-44D7-B7BA-20327E6B7107}">
            <x14:dataBar minLength="0" maxLength="100" gradient="0">
              <x14:cfvo type="autoMin"/>
              <x14:cfvo type="autoMax"/>
              <x14:negativeFillColor rgb="FFFF0000"/>
              <x14:axisColor rgb="FF000000"/>
            </x14:dataBar>
          </x14:cfRule>
          <xm:sqref>R65:R69</xm:sqref>
        </x14:conditionalFormatting>
        <x14:conditionalFormatting xmlns:xm="http://schemas.microsoft.com/office/excel/2006/main">
          <x14:cfRule type="dataBar" id="{08493CA7-E336-4BBB-B017-EE6451299EA2}">
            <x14:dataBar minLength="0" maxLength="100" gradient="0">
              <x14:cfvo type="autoMin"/>
              <x14:cfvo type="autoMax"/>
              <x14:negativeFillColor rgb="FFFF0000"/>
              <x14:axisColor rgb="FF000000"/>
            </x14:dataBar>
          </x14:cfRule>
          <xm:sqref>S65:S69</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E8387235-F82F-4BB6-B9FD-3B52B8678975}">
          <x14:formula1>
            <xm:f>'Categories &amp; Top Products'!$C$13:$E$13</xm:f>
          </x14:formula1>
          <xm:sqref>P61</xm:sqref>
        </x14:dataValidation>
      </x14:dataValidations>
    </ex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05857-F251-45D1-8A46-A7F0ED9BBE74}">
  <dimension ref="B2:H53"/>
  <sheetViews>
    <sheetView workbookViewId="0">
      <selection activeCell="D3" sqref="D3"/>
    </sheetView>
  </sheetViews>
  <sheetFormatPr defaultRowHeight="14.4" x14ac:dyDescent="0.3"/>
  <cols>
    <col min="2" max="2" width="14.44140625" customWidth="1"/>
    <col min="3" max="3" width="18.6640625" customWidth="1"/>
    <col min="4" max="4" width="13.5546875" bestFit="1" customWidth="1"/>
    <col min="6" max="6" width="15.5546875" customWidth="1"/>
    <col min="7" max="7" width="24.5546875" customWidth="1"/>
    <col min="8" max="8" width="15.77734375" customWidth="1"/>
    <col min="9" max="9" width="17.44140625" customWidth="1"/>
  </cols>
  <sheetData>
    <row r="2" spans="2:8" x14ac:dyDescent="0.3">
      <c r="B2" s="1" t="s">
        <v>118</v>
      </c>
      <c r="C2" t="s">
        <v>119</v>
      </c>
      <c r="D2" t="s">
        <v>120</v>
      </c>
      <c r="F2" s="1" t="s">
        <v>121</v>
      </c>
      <c r="G2" t="s">
        <v>119</v>
      </c>
      <c r="H2" t="s">
        <v>120</v>
      </c>
    </row>
    <row r="3" spans="2:8" x14ac:dyDescent="0.3">
      <c r="B3">
        <v>1</v>
      </c>
      <c r="C3" s="44">
        <v>35</v>
      </c>
      <c r="D3" s="3">
        <v>563</v>
      </c>
      <c r="F3">
        <v>1</v>
      </c>
      <c r="G3" s="44">
        <v>1</v>
      </c>
      <c r="H3" s="3">
        <v>614</v>
      </c>
    </row>
    <row r="4" spans="2:8" x14ac:dyDescent="0.3">
      <c r="B4">
        <v>2</v>
      </c>
      <c r="C4" s="44">
        <v>29</v>
      </c>
      <c r="D4" s="3">
        <v>516</v>
      </c>
      <c r="F4">
        <v>2</v>
      </c>
      <c r="G4" s="44">
        <v>1</v>
      </c>
      <c r="H4" s="3">
        <v>835</v>
      </c>
    </row>
    <row r="5" spans="2:8" x14ac:dyDescent="0.3">
      <c r="B5">
        <v>3</v>
      </c>
      <c r="C5" s="44">
        <v>29</v>
      </c>
      <c r="D5" s="3">
        <v>514</v>
      </c>
      <c r="F5">
        <v>3</v>
      </c>
      <c r="G5" s="44">
        <v>1</v>
      </c>
      <c r="H5" s="3">
        <v>1282</v>
      </c>
    </row>
    <row r="6" spans="2:8" x14ac:dyDescent="0.3">
      <c r="B6">
        <v>4</v>
      </c>
      <c r="C6" s="44">
        <v>35</v>
      </c>
      <c r="D6" s="3">
        <v>437</v>
      </c>
      <c r="F6">
        <v>4</v>
      </c>
      <c r="G6" s="44">
        <v>1</v>
      </c>
      <c r="H6" s="3">
        <v>255</v>
      </c>
    </row>
    <row r="7" spans="2:8" x14ac:dyDescent="0.3">
      <c r="B7">
        <v>5</v>
      </c>
      <c r="C7" s="44">
        <v>29</v>
      </c>
      <c r="D7" s="3">
        <v>473</v>
      </c>
      <c r="F7">
        <v>5</v>
      </c>
      <c r="G7" s="44">
        <v>1</v>
      </c>
      <c r="H7" s="3">
        <v>241</v>
      </c>
    </row>
    <row r="8" spans="2:8" x14ac:dyDescent="0.3">
      <c r="B8">
        <v>6</v>
      </c>
      <c r="C8" s="44">
        <v>35</v>
      </c>
      <c r="D8" s="3">
        <v>679</v>
      </c>
      <c r="F8">
        <v>6</v>
      </c>
      <c r="G8" s="44">
        <v>1</v>
      </c>
      <c r="H8" s="3">
        <v>1159</v>
      </c>
    </row>
    <row r="9" spans="2:8" x14ac:dyDescent="0.3">
      <c r="B9">
        <v>7</v>
      </c>
      <c r="C9" s="44">
        <v>35</v>
      </c>
      <c r="D9" s="3">
        <v>558</v>
      </c>
      <c r="F9">
        <v>7</v>
      </c>
      <c r="G9" s="44">
        <v>1</v>
      </c>
      <c r="H9" s="3">
        <v>776</v>
      </c>
    </row>
    <row r="10" spans="2:8" x14ac:dyDescent="0.3">
      <c r="B10">
        <v>8</v>
      </c>
      <c r="C10" s="44">
        <v>35</v>
      </c>
      <c r="D10" s="3">
        <v>548</v>
      </c>
      <c r="F10">
        <v>8</v>
      </c>
      <c r="G10" s="44">
        <v>1</v>
      </c>
      <c r="H10" s="3">
        <v>2738</v>
      </c>
    </row>
    <row r="11" spans="2:8" x14ac:dyDescent="0.3">
      <c r="B11">
        <v>9</v>
      </c>
      <c r="C11" s="44">
        <v>35</v>
      </c>
      <c r="D11" s="3">
        <v>579</v>
      </c>
      <c r="F11">
        <v>9</v>
      </c>
      <c r="G11" s="44">
        <v>1</v>
      </c>
      <c r="H11" s="3">
        <v>649</v>
      </c>
    </row>
    <row r="12" spans="2:8" x14ac:dyDescent="0.3">
      <c r="B12">
        <v>10</v>
      </c>
      <c r="C12" s="44">
        <v>35</v>
      </c>
      <c r="D12" s="3">
        <v>657</v>
      </c>
      <c r="F12">
        <v>10</v>
      </c>
      <c r="G12" s="44">
        <v>1</v>
      </c>
      <c r="H12" s="3">
        <v>2272</v>
      </c>
    </row>
    <row r="13" spans="2:8" x14ac:dyDescent="0.3">
      <c r="B13">
        <v>11</v>
      </c>
      <c r="C13" s="44">
        <v>29</v>
      </c>
      <c r="D13" s="3">
        <v>577</v>
      </c>
      <c r="F13">
        <v>11</v>
      </c>
      <c r="G13" s="44">
        <v>1</v>
      </c>
      <c r="H13" s="3">
        <v>402</v>
      </c>
    </row>
    <row r="14" spans="2:8" x14ac:dyDescent="0.3">
      <c r="B14">
        <v>12</v>
      </c>
      <c r="C14" s="44">
        <v>35</v>
      </c>
      <c r="D14" s="3">
        <v>656</v>
      </c>
      <c r="F14">
        <v>12</v>
      </c>
      <c r="G14" s="44">
        <v>1</v>
      </c>
      <c r="H14" s="3">
        <v>379</v>
      </c>
    </row>
    <row r="15" spans="2:8" x14ac:dyDescent="0.3">
      <c r="B15">
        <v>13</v>
      </c>
      <c r="C15" s="44">
        <v>29</v>
      </c>
      <c r="D15" s="3">
        <v>543</v>
      </c>
      <c r="F15">
        <v>13</v>
      </c>
      <c r="G15" s="44">
        <v>1</v>
      </c>
      <c r="H15" s="3">
        <v>637</v>
      </c>
    </row>
    <row r="16" spans="2:8" x14ac:dyDescent="0.3">
      <c r="B16">
        <v>14</v>
      </c>
      <c r="C16" s="44">
        <v>29</v>
      </c>
      <c r="D16" s="3">
        <v>367</v>
      </c>
      <c r="F16">
        <v>14</v>
      </c>
      <c r="G16" s="44">
        <v>1</v>
      </c>
      <c r="H16" s="3">
        <v>795</v>
      </c>
    </row>
    <row r="17" spans="2:8" x14ac:dyDescent="0.3">
      <c r="B17">
        <v>15</v>
      </c>
      <c r="C17" s="44">
        <v>29</v>
      </c>
      <c r="D17" s="3">
        <v>574</v>
      </c>
      <c r="F17">
        <v>15</v>
      </c>
      <c r="G17" s="44">
        <v>1</v>
      </c>
      <c r="H17" s="3">
        <v>376</v>
      </c>
    </row>
    <row r="18" spans="2:8" x14ac:dyDescent="0.3">
      <c r="B18">
        <v>16</v>
      </c>
      <c r="C18" s="44">
        <v>35</v>
      </c>
      <c r="D18" s="3">
        <v>582</v>
      </c>
      <c r="F18">
        <v>16</v>
      </c>
      <c r="G18" s="44">
        <v>1</v>
      </c>
      <c r="H18" s="3">
        <v>181</v>
      </c>
    </row>
    <row r="19" spans="2:8" x14ac:dyDescent="0.3">
      <c r="B19">
        <v>17</v>
      </c>
      <c r="C19" s="44">
        <v>29</v>
      </c>
      <c r="D19" s="3">
        <v>606</v>
      </c>
      <c r="F19">
        <v>17</v>
      </c>
      <c r="G19" s="44">
        <v>1</v>
      </c>
      <c r="H19" s="3">
        <v>606</v>
      </c>
    </row>
    <row r="20" spans="2:8" x14ac:dyDescent="0.3">
      <c r="B20">
        <v>18</v>
      </c>
      <c r="C20" s="44">
        <v>35</v>
      </c>
      <c r="D20" s="3">
        <v>731</v>
      </c>
      <c r="F20">
        <v>18</v>
      </c>
      <c r="G20" s="44">
        <v>1</v>
      </c>
      <c r="H20" s="3">
        <v>1118</v>
      </c>
    </row>
    <row r="21" spans="2:8" x14ac:dyDescent="0.3">
      <c r="B21">
        <v>19</v>
      </c>
      <c r="C21" s="44">
        <v>35</v>
      </c>
      <c r="D21" s="3">
        <v>496</v>
      </c>
      <c r="F21">
        <v>19</v>
      </c>
      <c r="G21" s="44">
        <v>1</v>
      </c>
      <c r="H21" s="3">
        <v>1922</v>
      </c>
    </row>
    <row r="22" spans="2:8" x14ac:dyDescent="0.3">
      <c r="B22">
        <v>20</v>
      </c>
      <c r="C22" s="44">
        <v>29</v>
      </c>
      <c r="D22" s="3">
        <v>480</v>
      </c>
      <c r="F22">
        <v>20</v>
      </c>
      <c r="G22" s="44">
        <v>1</v>
      </c>
      <c r="H22" s="3">
        <v>234</v>
      </c>
    </row>
    <row r="23" spans="2:8" x14ac:dyDescent="0.3">
      <c r="B23">
        <v>21</v>
      </c>
      <c r="C23" s="44">
        <v>29</v>
      </c>
      <c r="D23" s="3">
        <v>584</v>
      </c>
      <c r="F23">
        <v>21</v>
      </c>
      <c r="G23" s="44">
        <v>1</v>
      </c>
      <c r="H23" s="3">
        <v>974</v>
      </c>
    </row>
    <row r="24" spans="2:8" x14ac:dyDescent="0.3">
      <c r="B24">
        <v>22</v>
      </c>
      <c r="C24" s="44">
        <v>35</v>
      </c>
      <c r="D24" s="3">
        <v>588</v>
      </c>
      <c r="F24">
        <v>22</v>
      </c>
      <c r="G24" s="44">
        <v>1</v>
      </c>
      <c r="H24" s="3">
        <v>207</v>
      </c>
    </row>
    <row r="25" spans="2:8" x14ac:dyDescent="0.3">
      <c r="B25">
        <v>23</v>
      </c>
      <c r="C25" s="44">
        <v>35</v>
      </c>
      <c r="D25" s="3">
        <v>604</v>
      </c>
      <c r="F25">
        <v>23</v>
      </c>
      <c r="G25" s="44">
        <v>1</v>
      </c>
      <c r="H25" s="3">
        <v>709</v>
      </c>
    </row>
    <row r="26" spans="2:8" x14ac:dyDescent="0.3">
      <c r="B26">
        <v>24</v>
      </c>
      <c r="C26" s="44">
        <v>35</v>
      </c>
      <c r="D26" s="3">
        <v>654</v>
      </c>
      <c r="F26">
        <v>24</v>
      </c>
      <c r="G26" s="44">
        <v>1</v>
      </c>
      <c r="H26" s="3">
        <v>1212</v>
      </c>
    </row>
    <row r="27" spans="2:8" x14ac:dyDescent="0.3">
      <c r="B27">
        <v>25</v>
      </c>
      <c r="C27" s="44">
        <v>29</v>
      </c>
      <c r="D27" s="3">
        <v>546</v>
      </c>
      <c r="F27">
        <v>25</v>
      </c>
      <c r="G27" s="44">
        <v>1</v>
      </c>
      <c r="H27" s="3">
        <v>2129</v>
      </c>
    </row>
    <row r="28" spans="2:8" x14ac:dyDescent="0.3">
      <c r="B28">
        <v>26</v>
      </c>
      <c r="C28" s="44">
        <v>35</v>
      </c>
      <c r="D28" s="3">
        <v>581</v>
      </c>
      <c r="F28">
        <v>26</v>
      </c>
      <c r="G28" s="44">
        <v>1</v>
      </c>
      <c r="H28" s="3">
        <v>550</v>
      </c>
    </row>
    <row r="29" spans="2:8" x14ac:dyDescent="0.3">
      <c r="B29">
        <v>27</v>
      </c>
      <c r="C29" s="44">
        <v>29</v>
      </c>
      <c r="D29" s="3">
        <v>479</v>
      </c>
      <c r="F29">
        <v>27</v>
      </c>
      <c r="G29" s="44">
        <v>1</v>
      </c>
      <c r="H29" s="3">
        <v>1387</v>
      </c>
    </row>
    <row r="30" spans="2:8" x14ac:dyDescent="0.3">
      <c r="B30">
        <v>28</v>
      </c>
      <c r="C30" s="44">
        <v>29</v>
      </c>
      <c r="D30" s="3">
        <v>420</v>
      </c>
      <c r="F30">
        <v>28</v>
      </c>
      <c r="G30" s="44">
        <v>1</v>
      </c>
      <c r="H30" s="3">
        <v>357</v>
      </c>
    </row>
    <row r="31" spans="2:8" x14ac:dyDescent="0.3">
      <c r="B31">
        <v>29</v>
      </c>
      <c r="C31" s="44">
        <v>29</v>
      </c>
      <c r="D31" s="3">
        <v>435</v>
      </c>
      <c r="F31">
        <v>29</v>
      </c>
      <c r="G31" s="44">
        <v>1</v>
      </c>
      <c r="H31" s="3">
        <v>497</v>
      </c>
    </row>
    <row r="32" spans="2:8" x14ac:dyDescent="0.3">
      <c r="B32">
        <v>30</v>
      </c>
      <c r="C32" s="44">
        <v>29</v>
      </c>
      <c r="D32" s="3">
        <v>604</v>
      </c>
      <c r="F32">
        <v>30</v>
      </c>
      <c r="G32" s="44">
        <v>1</v>
      </c>
      <c r="H32" s="3">
        <v>1497</v>
      </c>
    </row>
    <row r="33" spans="2:8" x14ac:dyDescent="0.3">
      <c r="B33">
        <v>31</v>
      </c>
      <c r="C33" s="44">
        <v>29</v>
      </c>
      <c r="D33" s="3">
        <v>915</v>
      </c>
      <c r="F33">
        <v>31</v>
      </c>
      <c r="G33" s="44">
        <v>1</v>
      </c>
      <c r="H33" s="3">
        <v>893</v>
      </c>
    </row>
    <row r="34" spans="2:8" x14ac:dyDescent="0.3">
      <c r="B34">
        <v>32</v>
      </c>
      <c r="C34" s="44">
        <v>29</v>
      </c>
      <c r="D34" s="3">
        <v>751</v>
      </c>
      <c r="F34">
        <v>32</v>
      </c>
      <c r="G34" s="44">
        <v>1</v>
      </c>
      <c r="H34" s="3">
        <v>513</v>
      </c>
    </row>
    <row r="35" spans="2:8" x14ac:dyDescent="0.3">
      <c r="B35">
        <v>33</v>
      </c>
      <c r="C35" s="44">
        <v>35</v>
      </c>
      <c r="D35" s="3">
        <v>539</v>
      </c>
      <c r="F35">
        <v>33</v>
      </c>
      <c r="G35" s="44">
        <v>1</v>
      </c>
      <c r="H35" s="3">
        <v>483</v>
      </c>
    </row>
    <row r="36" spans="2:8" x14ac:dyDescent="0.3">
      <c r="B36">
        <v>34</v>
      </c>
      <c r="C36" s="44">
        <v>35</v>
      </c>
      <c r="D36" s="3">
        <v>722</v>
      </c>
      <c r="F36">
        <v>34</v>
      </c>
      <c r="G36" s="44">
        <v>1</v>
      </c>
      <c r="H36" s="3">
        <v>622</v>
      </c>
    </row>
    <row r="37" spans="2:8" x14ac:dyDescent="0.3">
      <c r="B37">
        <v>35</v>
      </c>
      <c r="C37" s="44">
        <v>29</v>
      </c>
      <c r="D37" s="3">
        <v>642</v>
      </c>
      <c r="F37">
        <v>35</v>
      </c>
      <c r="G37" s="44">
        <v>1</v>
      </c>
      <c r="H37" s="3">
        <v>241</v>
      </c>
    </row>
    <row r="38" spans="2:8" x14ac:dyDescent="0.3">
      <c r="B38">
        <v>36</v>
      </c>
      <c r="C38" s="44">
        <v>35</v>
      </c>
      <c r="D38" s="3">
        <v>738</v>
      </c>
      <c r="F38" t="s">
        <v>1</v>
      </c>
      <c r="G38" s="44">
        <v>35</v>
      </c>
      <c r="H38" s="3">
        <v>29742</v>
      </c>
    </row>
    <row r="39" spans="2:8" x14ac:dyDescent="0.3">
      <c r="B39">
        <v>37</v>
      </c>
      <c r="C39" s="44">
        <v>35</v>
      </c>
      <c r="D39" s="3">
        <v>636</v>
      </c>
    </row>
    <row r="40" spans="2:8" x14ac:dyDescent="0.3">
      <c r="B40">
        <v>38</v>
      </c>
      <c r="C40" s="44">
        <v>35</v>
      </c>
      <c r="D40" s="3">
        <v>874</v>
      </c>
    </row>
    <row r="41" spans="2:8" x14ac:dyDescent="0.3">
      <c r="B41">
        <v>39</v>
      </c>
      <c r="C41" s="44">
        <v>29</v>
      </c>
      <c r="D41" s="3">
        <v>502</v>
      </c>
    </row>
    <row r="42" spans="2:8" x14ac:dyDescent="0.3">
      <c r="B42">
        <v>40</v>
      </c>
      <c r="C42" s="44">
        <v>29</v>
      </c>
      <c r="D42" s="3">
        <v>472</v>
      </c>
    </row>
    <row r="43" spans="2:8" x14ac:dyDescent="0.3">
      <c r="B43">
        <v>41</v>
      </c>
      <c r="C43" s="44">
        <v>35</v>
      </c>
      <c r="D43" s="3">
        <v>725</v>
      </c>
    </row>
    <row r="44" spans="2:8" x14ac:dyDescent="0.3">
      <c r="B44">
        <v>42</v>
      </c>
      <c r="C44" s="44">
        <v>35</v>
      </c>
      <c r="D44" s="3">
        <v>756</v>
      </c>
    </row>
    <row r="45" spans="2:8" x14ac:dyDescent="0.3">
      <c r="B45">
        <v>43</v>
      </c>
      <c r="C45" s="44">
        <v>29</v>
      </c>
      <c r="D45" s="3">
        <v>526</v>
      </c>
    </row>
    <row r="46" spans="2:8" x14ac:dyDescent="0.3">
      <c r="B46">
        <v>44</v>
      </c>
      <c r="C46" s="44">
        <v>22</v>
      </c>
      <c r="D46" s="3">
        <v>412</v>
      </c>
    </row>
    <row r="47" spans="2:8" x14ac:dyDescent="0.3">
      <c r="B47">
        <v>45</v>
      </c>
      <c r="C47" s="44">
        <v>29</v>
      </c>
      <c r="D47" s="3">
        <v>551</v>
      </c>
    </row>
    <row r="48" spans="2:8" x14ac:dyDescent="0.3">
      <c r="B48">
        <v>46</v>
      </c>
      <c r="C48" s="44">
        <v>29</v>
      </c>
      <c r="D48" s="3">
        <v>650</v>
      </c>
    </row>
    <row r="49" spans="2:4" x14ac:dyDescent="0.3">
      <c r="B49">
        <v>47</v>
      </c>
      <c r="C49" s="44">
        <v>29</v>
      </c>
      <c r="D49" s="3">
        <v>614</v>
      </c>
    </row>
    <row r="50" spans="2:4" x14ac:dyDescent="0.3">
      <c r="B50">
        <v>48</v>
      </c>
      <c r="C50" s="44">
        <v>35</v>
      </c>
      <c r="D50" s="3">
        <v>707</v>
      </c>
    </row>
    <row r="51" spans="2:4" x14ac:dyDescent="0.3">
      <c r="B51">
        <v>49</v>
      </c>
      <c r="C51" s="44">
        <v>35</v>
      </c>
      <c r="D51" s="3">
        <v>738</v>
      </c>
    </row>
    <row r="52" spans="2:4" x14ac:dyDescent="0.3">
      <c r="B52">
        <v>50</v>
      </c>
      <c r="C52" s="44">
        <v>35</v>
      </c>
      <c r="D52" s="3">
        <v>641</v>
      </c>
    </row>
    <row r="53" spans="2:4" x14ac:dyDescent="0.3">
      <c r="B53" t="s">
        <v>1</v>
      </c>
      <c r="C53" s="44">
        <v>35</v>
      </c>
      <c r="D53" s="3">
        <v>29742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3681A-130D-473E-A41A-2C184BCA290B}">
  <dimension ref="A1:B21"/>
  <sheetViews>
    <sheetView workbookViewId="0">
      <selection activeCell="B13" sqref="B13"/>
    </sheetView>
  </sheetViews>
  <sheetFormatPr defaultRowHeight="14.4" x14ac:dyDescent="0.3"/>
  <cols>
    <col min="1" max="1" width="36" bestFit="1" customWidth="1"/>
    <col min="2" max="2" width="30.44140625" customWidth="1"/>
  </cols>
  <sheetData>
    <row r="1" spans="1:2" x14ac:dyDescent="0.3">
      <c r="A1" t="s">
        <v>6</v>
      </c>
      <c r="B1" t="s">
        <v>21</v>
      </c>
    </row>
    <row r="2" spans="1:2" x14ac:dyDescent="0.3">
      <c r="A2" t="s">
        <v>5</v>
      </c>
      <c r="B2" t="s">
        <v>22</v>
      </c>
    </row>
    <row r="3" spans="1:2" x14ac:dyDescent="0.3">
      <c r="A3" t="s">
        <v>20</v>
      </c>
      <c r="B3" t="s">
        <v>23</v>
      </c>
    </row>
    <row r="4" spans="1:2" x14ac:dyDescent="0.3">
      <c r="A4" t="s">
        <v>24</v>
      </c>
      <c r="B4" t="s">
        <v>25</v>
      </c>
    </row>
    <row r="5" spans="1:2" x14ac:dyDescent="0.3">
      <c r="A5" t="s">
        <v>26</v>
      </c>
      <c r="B5" t="s">
        <v>27</v>
      </c>
    </row>
    <row r="6" spans="1:2" x14ac:dyDescent="0.3">
      <c r="A6" t="s">
        <v>19</v>
      </c>
      <c r="B6" t="s">
        <v>28</v>
      </c>
    </row>
    <row r="7" spans="1:2" x14ac:dyDescent="0.3">
      <c r="A7" t="s">
        <v>29</v>
      </c>
      <c r="B7" t="s">
        <v>30</v>
      </c>
    </row>
    <row r="8" spans="1:2" x14ac:dyDescent="0.3">
      <c r="A8" t="s">
        <v>31</v>
      </c>
      <c r="B8" t="s">
        <v>32</v>
      </c>
    </row>
    <row r="13" spans="1:2" x14ac:dyDescent="0.3">
      <c r="A13" t="s">
        <v>77</v>
      </c>
      <c r="B13" t="s">
        <v>78</v>
      </c>
    </row>
    <row r="14" spans="1:2" x14ac:dyDescent="0.3">
      <c r="A14" t="s">
        <v>79</v>
      </c>
      <c r="B14" t="s">
        <v>80</v>
      </c>
    </row>
    <row r="15" spans="1:2" x14ac:dyDescent="0.3">
      <c r="A15" t="s">
        <v>81</v>
      </c>
      <c r="B15" t="s">
        <v>82</v>
      </c>
    </row>
    <row r="16" spans="1:2" x14ac:dyDescent="0.3">
      <c r="A16" t="s">
        <v>83</v>
      </c>
      <c r="B16" t="s">
        <v>84</v>
      </c>
    </row>
    <row r="17" spans="1:2" x14ac:dyDescent="0.3">
      <c r="A17" t="s">
        <v>85</v>
      </c>
      <c r="B17" t="s">
        <v>86</v>
      </c>
    </row>
    <row r="18" spans="1:2" x14ac:dyDescent="0.3">
      <c r="A18" t="s">
        <v>87</v>
      </c>
      <c r="B18" t="s">
        <v>94</v>
      </c>
    </row>
    <row r="19" spans="1:2" x14ac:dyDescent="0.3">
      <c r="A19" t="s">
        <v>88</v>
      </c>
      <c r="B19" t="s">
        <v>89</v>
      </c>
    </row>
    <row r="20" spans="1:2" x14ac:dyDescent="0.3">
      <c r="A20" t="s">
        <v>90</v>
      </c>
      <c r="B20" t="s">
        <v>91</v>
      </c>
    </row>
    <row r="21" spans="1:2" x14ac:dyDescent="0.3">
      <c r="A21" t="s">
        <v>92</v>
      </c>
      <c r="B21" t="s">
        <v>93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12ED0-D017-4C9F-85A8-035753305351}">
  <dimension ref="A1:E36"/>
  <sheetViews>
    <sheetView workbookViewId="0">
      <selection activeCell="H25" sqref="H25"/>
    </sheetView>
  </sheetViews>
  <sheetFormatPr defaultRowHeight="14.4" x14ac:dyDescent="0.3"/>
  <cols>
    <col min="1" max="1" width="12.6640625" bestFit="1" customWidth="1"/>
    <col min="2" max="2" width="20.44140625" bestFit="1" customWidth="1"/>
    <col min="3" max="3" width="18.5546875" bestFit="1" customWidth="1"/>
    <col min="4" max="4" width="14.5546875" bestFit="1" customWidth="1"/>
    <col min="5" max="5" width="15" bestFit="1" customWidth="1"/>
    <col min="6" max="6" width="20.6640625" bestFit="1" customWidth="1"/>
  </cols>
  <sheetData>
    <row r="1" spans="1:5" x14ac:dyDescent="0.3">
      <c r="A1" t="s">
        <v>121</v>
      </c>
      <c r="B1" t="s">
        <v>39</v>
      </c>
      <c r="C1" t="s">
        <v>33</v>
      </c>
      <c r="D1" t="s">
        <v>144</v>
      </c>
      <c r="E1" t="s">
        <v>145</v>
      </c>
    </row>
    <row r="2" spans="1:5" x14ac:dyDescent="0.3">
      <c r="A2">
        <v>1</v>
      </c>
      <c r="B2" s="44" t="s">
        <v>40</v>
      </c>
      <c r="C2" s="44" t="s">
        <v>38</v>
      </c>
      <c r="D2">
        <v>9.99</v>
      </c>
      <c r="E2">
        <v>15.99</v>
      </c>
    </row>
    <row r="3" spans="1:5" x14ac:dyDescent="0.3">
      <c r="A3">
        <v>2</v>
      </c>
      <c r="B3" s="44" t="s">
        <v>41</v>
      </c>
      <c r="C3" s="44" t="s">
        <v>38</v>
      </c>
      <c r="D3">
        <v>9.99</v>
      </c>
      <c r="E3">
        <v>12.99</v>
      </c>
    </row>
    <row r="4" spans="1:5" x14ac:dyDescent="0.3">
      <c r="A4">
        <v>3</v>
      </c>
      <c r="B4" s="44" t="s">
        <v>42</v>
      </c>
      <c r="C4" s="44" t="s">
        <v>34</v>
      </c>
      <c r="D4">
        <v>1.99</v>
      </c>
      <c r="E4">
        <v>3.99</v>
      </c>
    </row>
    <row r="5" spans="1:5" x14ac:dyDescent="0.3">
      <c r="A5">
        <v>4</v>
      </c>
      <c r="B5" s="44" t="s">
        <v>43</v>
      </c>
      <c r="C5" s="44" t="s">
        <v>36</v>
      </c>
      <c r="D5">
        <v>9.99</v>
      </c>
      <c r="E5">
        <v>12.99</v>
      </c>
    </row>
    <row r="6" spans="1:5" x14ac:dyDescent="0.3">
      <c r="A6">
        <v>5</v>
      </c>
      <c r="B6" s="44" t="s">
        <v>44</v>
      </c>
      <c r="C6" s="44" t="s">
        <v>36</v>
      </c>
      <c r="D6">
        <v>7.99</v>
      </c>
      <c r="E6">
        <v>9.99</v>
      </c>
    </row>
    <row r="7" spans="1:5" x14ac:dyDescent="0.3">
      <c r="A7">
        <v>6</v>
      </c>
      <c r="B7" s="44" t="s">
        <v>45</v>
      </c>
      <c r="C7" s="44" t="s">
        <v>35</v>
      </c>
      <c r="D7">
        <v>6.99</v>
      </c>
      <c r="E7">
        <v>14.99</v>
      </c>
    </row>
    <row r="8" spans="1:5" x14ac:dyDescent="0.3">
      <c r="A8">
        <v>7</v>
      </c>
      <c r="B8" s="44" t="s">
        <v>46</v>
      </c>
      <c r="C8" s="44" t="s">
        <v>37</v>
      </c>
      <c r="D8">
        <v>11.99</v>
      </c>
      <c r="E8">
        <v>15.99</v>
      </c>
    </row>
    <row r="9" spans="1:5" x14ac:dyDescent="0.3">
      <c r="A9">
        <v>8</v>
      </c>
      <c r="B9" s="44" t="s">
        <v>47</v>
      </c>
      <c r="C9" s="44" t="s">
        <v>36</v>
      </c>
      <c r="D9">
        <v>3.99</v>
      </c>
      <c r="E9">
        <v>6.99</v>
      </c>
    </row>
    <row r="10" spans="1:5" x14ac:dyDescent="0.3">
      <c r="A10">
        <v>9</v>
      </c>
      <c r="B10" s="44" t="s">
        <v>48</v>
      </c>
      <c r="C10" s="44" t="s">
        <v>38</v>
      </c>
      <c r="D10">
        <v>9.99</v>
      </c>
      <c r="E10">
        <v>10.99</v>
      </c>
    </row>
    <row r="11" spans="1:5" x14ac:dyDescent="0.3">
      <c r="A11">
        <v>10</v>
      </c>
      <c r="B11" s="44" t="s">
        <v>49</v>
      </c>
      <c r="C11" s="44" t="s">
        <v>38</v>
      </c>
      <c r="D11">
        <v>10.99</v>
      </c>
      <c r="E11">
        <v>14.99</v>
      </c>
    </row>
    <row r="12" spans="1:5" x14ac:dyDescent="0.3">
      <c r="A12">
        <v>11</v>
      </c>
      <c r="B12" s="44" t="s">
        <v>50</v>
      </c>
      <c r="C12" s="44" t="s">
        <v>34</v>
      </c>
      <c r="D12">
        <v>10.99</v>
      </c>
      <c r="E12">
        <v>20.99</v>
      </c>
    </row>
    <row r="13" spans="1:5" x14ac:dyDescent="0.3">
      <c r="A13">
        <v>12</v>
      </c>
      <c r="B13" s="44" t="s">
        <v>51</v>
      </c>
      <c r="C13" s="44" t="s">
        <v>37</v>
      </c>
      <c r="D13">
        <v>8.99</v>
      </c>
      <c r="E13">
        <v>11.99</v>
      </c>
    </row>
    <row r="14" spans="1:5" x14ac:dyDescent="0.3">
      <c r="A14">
        <v>13</v>
      </c>
      <c r="B14" s="44" t="s">
        <v>52</v>
      </c>
      <c r="C14" s="44" t="s">
        <v>35</v>
      </c>
      <c r="D14">
        <v>14.99</v>
      </c>
      <c r="E14">
        <v>20.99</v>
      </c>
    </row>
    <row r="15" spans="1:5" x14ac:dyDescent="0.3">
      <c r="A15">
        <v>14</v>
      </c>
      <c r="B15" s="44" t="s">
        <v>53</v>
      </c>
      <c r="C15" s="44" t="s">
        <v>36</v>
      </c>
      <c r="D15">
        <v>5.99</v>
      </c>
      <c r="E15">
        <v>10.99</v>
      </c>
    </row>
    <row r="16" spans="1:5" x14ac:dyDescent="0.3">
      <c r="A16">
        <v>15</v>
      </c>
      <c r="B16" s="44" t="s">
        <v>54</v>
      </c>
      <c r="C16" s="44" t="s">
        <v>38</v>
      </c>
      <c r="D16">
        <v>3.99</v>
      </c>
      <c r="E16">
        <v>5.99</v>
      </c>
    </row>
    <row r="17" spans="1:5" x14ac:dyDescent="0.3">
      <c r="A17">
        <v>16</v>
      </c>
      <c r="B17" s="44" t="s">
        <v>55</v>
      </c>
      <c r="C17" s="44" t="s">
        <v>36</v>
      </c>
      <c r="D17">
        <v>2.99</v>
      </c>
      <c r="E17">
        <v>9.99</v>
      </c>
    </row>
    <row r="18" spans="1:5" x14ac:dyDescent="0.3">
      <c r="A18">
        <v>17</v>
      </c>
      <c r="B18" s="44" t="s">
        <v>56</v>
      </c>
      <c r="C18" s="44" t="s">
        <v>34</v>
      </c>
      <c r="D18">
        <v>13.99</v>
      </c>
      <c r="E18">
        <v>19.989999999999998</v>
      </c>
    </row>
    <row r="19" spans="1:5" x14ac:dyDescent="0.3">
      <c r="A19">
        <v>18</v>
      </c>
      <c r="B19" s="44" t="s">
        <v>57</v>
      </c>
      <c r="C19" s="44" t="s">
        <v>38</v>
      </c>
      <c r="D19">
        <v>34.99</v>
      </c>
      <c r="E19">
        <v>39.99</v>
      </c>
    </row>
    <row r="20" spans="1:5" x14ac:dyDescent="0.3">
      <c r="A20">
        <v>19</v>
      </c>
      <c r="B20" s="44" t="s">
        <v>58</v>
      </c>
      <c r="C20" s="44" t="s">
        <v>34</v>
      </c>
      <c r="D20">
        <v>13.99</v>
      </c>
      <c r="E20">
        <v>15.99</v>
      </c>
    </row>
    <row r="21" spans="1:5" x14ac:dyDescent="0.3">
      <c r="A21">
        <v>20</v>
      </c>
      <c r="B21" s="44" t="s">
        <v>59</v>
      </c>
      <c r="C21" s="44" t="s">
        <v>37</v>
      </c>
      <c r="D21">
        <v>8.99</v>
      </c>
      <c r="E21">
        <v>24.99</v>
      </c>
    </row>
    <row r="22" spans="1:5" x14ac:dyDescent="0.3">
      <c r="A22">
        <v>21</v>
      </c>
      <c r="B22" s="44" t="s">
        <v>60</v>
      </c>
      <c r="C22" s="44" t="s">
        <v>37</v>
      </c>
      <c r="D22">
        <v>6.99</v>
      </c>
      <c r="E22">
        <v>9.99</v>
      </c>
    </row>
    <row r="23" spans="1:5" x14ac:dyDescent="0.3">
      <c r="A23">
        <v>22</v>
      </c>
      <c r="B23" s="44" t="s">
        <v>61</v>
      </c>
      <c r="C23" s="44" t="s">
        <v>36</v>
      </c>
      <c r="D23">
        <v>13.99</v>
      </c>
      <c r="E23">
        <v>19.989999999999998</v>
      </c>
    </row>
    <row r="24" spans="1:5" x14ac:dyDescent="0.3">
      <c r="A24">
        <v>23</v>
      </c>
      <c r="B24" s="44" t="s">
        <v>62</v>
      </c>
      <c r="C24" s="44" t="s">
        <v>38</v>
      </c>
      <c r="D24">
        <v>4.99</v>
      </c>
      <c r="E24">
        <v>9.99</v>
      </c>
    </row>
    <row r="25" spans="1:5" x14ac:dyDescent="0.3">
      <c r="A25">
        <v>24</v>
      </c>
      <c r="B25" s="44" t="s">
        <v>63</v>
      </c>
      <c r="C25" s="44" t="s">
        <v>37</v>
      </c>
      <c r="D25">
        <v>14.99</v>
      </c>
      <c r="E25">
        <v>19.989999999999998</v>
      </c>
    </row>
    <row r="26" spans="1:5" x14ac:dyDescent="0.3">
      <c r="A26">
        <v>25</v>
      </c>
      <c r="B26" s="44" t="s">
        <v>64</v>
      </c>
      <c r="C26" s="44" t="s">
        <v>34</v>
      </c>
      <c r="D26">
        <v>1.99</v>
      </c>
      <c r="E26">
        <v>2.99</v>
      </c>
    </row>
    <row r="27" spans="1:5" x14ac:dyDescent="0.3">
      <c r="A27">
        <v>26</v>
      </c>
      <c r="B27" s="44" t="s">
        <v>65</v>
      </c>
      <c r="C27" s="44" t="s">
        <v>34</v>
      </c>
      <c r="D27">
        <v>20.99</v>
      </c>
      <c r="E27">
        <v>24.99</v>
      </c>
    </row>
    <row r="28" spans="1:5" x14ac:dyDescent="0.3">
      <c r="A28">
        <v>27</v>
      </c>
      <c r="B28" s="44" t="s">
        <v>66</v>
      </c>
      <c r="C28" s="44" t="s">
        <v>34</v>
      </c>
      <c r="D28">
        <v>3.99</v>
      </c>
      <c r="E28">
        <v>4.99</v>
      </c>
    </row>
    <row r="29" spans="1:5" x14ac:dyDescent="0.3">
      <c r="A29">
        <v>28</v>
      </c>
      <c r="B29" s="44" t="s">
        <v>67</v>
      </c>
      <c r="C29" s="44" t="s">
        <v>34</v>
      </c>
      <c r="D29">
        <v>3.99</v>
      </c>
      <c r="E29">
        <v>10.99</v>
      </c>
    </row>
    <row r="30" spans="1:5" x14ac:dyDescent="0.3">
      <c r="A30">
        <v>29</v>
      </c>
      <c r="B30" s="44" t="s">
        <v>68</v>
      </c>
      <c r="C30" s="44" t="s">
        <v>38</v>
      </c>
      <c r="D30">
        <v>8.99</v>
      </c>
      <c r="E30">
        <v>19.989999999999998</v>
      </c>
    </row>
    <row r="31" spans="1:5" x14ac:dyDescent="0.3">
      <c r="A31">
        <v>30</v>
      </c>
      <c r="B31" s="44" t="s">
        <v>69</v>
      </c>
      <c r="C31" s="44" t="s">
        <v>36</v>
      </c>
      <c r="D31">
        <v>17.989999999999998</v>
      </c>
      <c r="E31">
        <v>19.989999999999998</v>
      </c>
    </row>
    <row r="32" spans="1:5" x14ac:dyDescent="0.3">
      <c r="A32">
        <v>31</v>
      </c>
      <c r="B32" s="44" t="s">
        <v>70</v>
      </c>
      <c r="C32" s="44" t="s">
        <v>37</v>
      </c>
      <c r="D32">
        <v>7.99</v>
      </c>
      <c r="E32">
        <v>8.99</v>
      </c>
    </row>
    <row r="33" spans="1:5" x14ac:dyDescent="0.3">
      <c r="A33">
        <v>32</v>
      </c>
      <c r="B33" s="44" t="s">
        <v>71</v>
      </c>
      <c r="C33" s="44" t="s">
        <v>37</v>
      </c>
      <c r="D33">
        <v>11.99</v>
      </c>
      <c r="E33">
        <v>14.99</v>
      </c>
    </row>
    <row r="34" spans="1:5" x14ac:dyDescent="0.3">
      <c r="A34">
        <v>33</v>
      </c>
      <c r="B34" s="44" t="s">
        <v>72</v>
      </c>
      <c r="C34" s="44" t="s">
        <v>38</v>
      </c>
      <c r="D34">
        <v>10.99</v>
      </c>
      <c r="E34">
        <v>12.99</v>
      </c>
    </row>
    <row r="35" spans="1:5" x14ac:dyDescent="0.3">
      <c r="A35">
        <v>34</v>
      </c>
      <c r="B35" s="44" t="s">
        <v>73</v>
      </c>
      <c r="C35" s="44" t="s">
        <v>35</v>
      </c>
      <c r="D35">
        <v>20.99</v>
      </c>
      <c r="E35">
        <v>25.99</v>
      </c>
    </row>
    <row r="36" spans="1:5" x14ac:dyDescent="0.3">
      <c r="A36">
        <v>35</v>
      </c>
      <c r="B36" s="44" t="s">
        <v>74</v>
      </c>
      <c r="C36" s="44" t="s">
        <v>36</v>
      </c>
      <c r="D36">
        <v>3.99</v>
      </c>
      <c r="E36">
        <v>7.99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_rels/item72.xml.rels><?xml version="1.0" encoding="UTF-8" standalone="yes"?>
<Relationships xmlns="http://schemas.openxmlformats.org/package/2006/relationships"><Relationship Id="rId1" Type="http://schemas.openxmlformats.org/officeDocument/2006/relationships/customXmlProps" Target="itemProps72.xml"/></Relationships>
</file>

<file path=customXml/_rels/item73.xml.rels><?xml version="1.0" encoding="UTF-8" standalone="yes"?>
<Relationships xmlns="http://schemas.openxmlformats.org/package/2006/relationships"><Relationship Id="rId1" Type="http://schemas.openxmlformats.org/officeDocument/2006/relationships/customXmlProps" Target="itemProps73.xml"/></Relationships>
</file>

<file path=customXml/_rels/item74.xml.rels><?xml version="1.0" encoding="UTF-8" standalone="yes"?>
<Relationships xmlns="http://schemas.openxmlformats.org/package/2006/relationships"><Relationship Id="rId1" Type="http://schemas.openxmlformats.org/officeDocument/2006/relationships/customXmlProps" Target="itemProps74.xml"/></Relationships>
</file>

<file path=customXml/_rels/item75.xml.rels><?xml version="1.0" encoding="UTF-8" standalone="yes"?>
<Relationships xmlns="http://schemas.openxmlformats.org/package/2006/relationships"><Relationship Id="rId1" Type="http://schemas.openxmlformats.org/officeDocument/2006/relationships/customXmlProps" Target="itemProps75.xml"/></Relationships>
</file>

<file path=customXml/_rels/item76.xml.rels><?xml version="1.0" encoding="UTF-8" standalone="yes"?>
<Relationships xmlns="http://schemas.openxmlformats.org/package/2006/relationships"><Relationship Id="rId1" Type="http://schemas.openxmlformats.org/officeDocument/2006/relationships/customXmlProps" Target="itemProps76.xml"/></Relationships>
</file>

<file path=customXml/_rels/item77.xml.rels><?xml version="1.0" encoding="UTF-8" standalone="yes"?>
<Relationships xmlns="http://schemas.openxmlformats.org/package/2006/relationships"><Relationship Id="rId1" Type="http://schemas.openxmlformats.org/officeDocument/2006/relationships/customXmlProps" Target="itemProps77.xml"/></Relationships>
</file>

<file path=customXml/_rels/item78.xml.rels><?xml version="1.0" encoding="UTF-8" standalone="yes"?>
<Relationships xmlns="http://schemas.openxmlformats.org/package/2006/relationships"><Relationship Id="rId1" Type="http://schemas.openxmlformats.org/officeDocument/2006/relationships/customXmlProps" Target="itemProps78.xml"/></Relationships>
</file>

<file path=customXml/_rels/item79.xml.rels><?xml version="1.0" encoding="UTF-8" standalone="yes"?>
<Relationships xmlns="http://schemas.openxmlformats.org/package/2006/relationships"><Relationship Id="rId1" Type="http://schemas.openxmlformats.org/officeDocument/2006/relationships/customXmlProps" Target="itemProps79.xml"/></Relationships>
</file>

<file path=customXml/_rels/item80.xml.rels><?xml version="1.0" encoding="UTF-8" standalone="yes"?>
<Relationships xmlns="http://schemas.openxmlformats.org/package/2006/relationships"><Relationship Id="rId1" Type="http://schemas.openxmlformats.org/officeDocument/2006/relationships/customXmlProps" Target="itemProps80.xml"/></Relationships>
</file>

<file path=customXml/_rels/item81.xml.rels><?xml version="1.0" encoding="UTF-8" standalone="yes"?>
<Relationships xmlns="http://schemas.openxmlformats.org/package/2006/relationships"><Relationship Id="rId1" Type="http://schemas.openxmlformats.org/officeDocument/2006/relationships/customXmlProps" Target="itemProps81.xml"/></Relationships>
</file>

<file path=customXml/_rels/item82.xml.rels><?xml version="1.0" encoding="UTF-8" standalone="yes"?>
<Relationships xmlns="http://schemas.openxmlformats.org/package/2006/relationships"><Relationship Id="rId1" Type="http://schemas.openxmlformats.org/officeDocument/2006/relationships/customXmlProps" Target="itemProps82.xml"/></Relationships>
</file>

<file path=customXml/_rels/item83.xml.rels><?xml version="1.0" encoding="UTF-8" standalone="yes"?>
<Relationships xmlns="http://schemas.openxmlformats.org/package/2006/relationships"><Relationship Id="rId1" Type="http://schemas.openxmlformats.org/officeDocument/2006/relationships/customXmlProps" Target="itemProps83.xml"/></Relationships>
</file>

<file path=customXml/_rels/item84.xml.rels><?xml version="1.0" encoding="UTF-8" standalone="yes"?>
<Relationships xmlns="http://schemas.openxmlformats.org/package/2006/relationships"><Relationship Id="rId1" Type="http://schemas.openxmlformats.org/officeDocument/2006/relationships/customXmlProps" Target="itemProps84.xml"/></Relationships>
</file>

<file path=customXml/_rels/item85.xml.rels><?xml version="1.0" encoding="UTF-8" standalone="yes"?>
<Relationships xmlns="http://schemas.openxmlformats.org/package/2006/relationships"><Relationship Id="rId1" Type="http://schemas.openxmlformats.org/officeDocument/2006/relationships/customXmlProps" Target="itemProps85.xml"/></Relationships>
</file>

<file path=customXml/_rels/item86.xml.rels><?xml version="1.0" encoding="UTF-8" standalone="yes"?>
<Relationships xmlns="http://schemas.openxmlformats.org/package/2006/relationships"><Relationship Id="rId1" Type="http://schemas.openxmlformats.org/officeDocument/2006/relationships/customXmlProps" Target="itemProps86.xml"/></Relationships>
</file>

<file path=customXml/_rels/item87.xml.rels><?xml version="1.0" encoding="UTF-8" standalone="yes"?>
<Relationships xmlns="http://schemas.openxmlformats.org/package/2006/relationships"><Relationship Id="rId1" Type="http://schemas.openxmlformats.org/officeDocument/2006/relationships/customXmlProps" Target="itemProps87.xml"/></Relationships>
</file>

<file path=customXml/_rels/item88.xml.rels><?xml version="1.0" encoding="UTF-8" standalone="yes"?>
<Relationships xmlns="http://schemas.openxmlformats.org/package/2006/relationships"><Relationship Id="rId1" Type="http://schemas.openxmlformats.org/officeDocument/2006/relationships/customXmlProps" Target="itemProps88.xml"/></Relationships>
</file>

<file path=customXml/_rels/item89.xml.rels><?xml version="1.0" encoding="UTF-8" standalone="yes"?>
<Relationships xmlns="http://schemas.openxmlformats.org/package/2006/relationships"><Relationship Id="rId1" Type="http://schemas.openxmlformats.org/officeDocument/2006/relationships/customXmlProps" Target="itemProps89.xml"/></Relationships>
</file>

<file path=customXml/_rels/item90.xml.rels><?xml version="1.0" encoding="UTF-8" standalone="yes"?>
<Relationships xmlns="http://schemas.openxmlformats.org/package/2006/relationships"><Relationship Id="rId1" Type="http://schemas.openxmlformats.org/officeDocument/2006/relationships/customXmlProps" Target="itemProps90.xml"/></Relationships>
</file>

<file path=customXml/_rels/item91.xml.rels><?xml version="1.0" encoding="UTF-8" standalone="yes"?>
<Relationships xmlns="http://schemas.openxmlformats.org/package/2006/relationships"><Relationship Id="rId1" Type="http://schemas.openxmlformats.org/officeDocument/2006/relationships/customXmlProps" Target="itemProps91.xml"/></Relationships>
</file>

<file path=customXml/_rels/item92.xml.rels><?xml version="1.0" encoding="UTF-8" standalone="yes"?>
<Relationships xmlns="http://schemas.openxmlformats.org/package/2006/relationships"><Relationship Id="rId1" Type="http://schemas.openxmlformats.org/officeDocument/2006/relationships/customXmlProps" Target="itemProps92.xml"/></Relationships>
</file>

<file path=customXml/_rels/item93.xml.rels><?xml version="1.0" encoding="UTF-8" standalone="yes"?>
<Relationships xmlns="http://schemas.openxmlformats.org/package/2006/relationships"><Relationship Id="rId1" Type="http://schemas.openxmlformats.org/officeDocument/2006/relationships/customXmlProps" Target="itemProps93.xml"/></Relationships>
</file>

<file path=customXml/_rels/item94.xml.rels><?xml version="1.0" encoding="UTF-8" standalone="yes"?>
<Relationships xmlns="http://schemas.openxmlformats.org/package/2006/relationships"><Relationship Id="rId1" Type="http://schemas.openxmlformats.org/officeDocument/2006/relationships/customXmlProps" Target="itemProps94.xml"/></Relationships>
</file>

<file path=customXml/_rels/item95.xml.rels><?xml version="1.0" encoding="UTF-8" standalone="yes"?>
<Relationships xmlns="http://schemas.openxmlformats.org/package/2006/relationships"><Relationship Id="rId1" Type="http://schemas.openxmlformats.org/officeDocument/2006/relationships/customXmlProps" Target="itemProps95.xml"/></Relationships>
</file>

<file path=customXml/_rels/item96.xml.rels><?xml version="1.0" encoding="UTF-8" standalone="yes"?>
<Relationships xmlns="http://schemas.openxmlformats.org/package/2006/relationships"><Relationship Id="rId1" Type="http://schemas.openxmlformats.org/officeDocument/2006/relationships/customXmlProps" Target="itemProps96.xml"/></Relationships>
</file>

<file path=customXml/_rels/item97.xml.rels><?xml version="1.0" encoding="UTF-8" standalone="yes"?>
<Relationships xmlns="http://schemas.openxmlformats.org/package/2006/relationships"><Relationship Id="rId1" Type="http://schemas.openxmlformats.org/officeDocument/2006/relationships/customXmlProps" Target="itemProps97.xml"/></Relationships>
</file>

<file path=customXml/_rels/item98.xml.rels><?xml version="1.0" encoding="UTF-8" standalone="yes"?>
<Relationships xmlns="http://schemas.openxmlformats.org/package/2006/relationships"><Relationship Id="rId1" Type="http://schemas.openxmlformats.org/officeDocument/2006/relationships/customXmlProps" Target="itemProps98.xml"/></Relationships>
</file>

<file path=customXml/_rels/item99.xml.rels><?xml version="1.0" encoding="UTF-8" standalone="yes"?>
<Relationships xmlns="http://schemas.openxmlformats.org/package/2006/relationships"><Relationship Id="rId1" Type="http://schemas.openxmlformats.org/officeDocument/2006/relationships/customXmlProps" Target="itemProps99.xml"/></Relationships>
</file>

<file path=customXml/_rels/item100.xml.rels><?xml version="1.0" encoding="UTF-8" standalone="yes"?>
<Relationships xmlns="http://schemas.openxmlformats.org/package/2006/relationships"><Relationship Id="rId1" Type="http://schemas.openxmlformats.org/officeDocument/2006/relationships/customXmlProps" Target="itemProps100.xml"/></Relationships>
</file>

<file path=customXml/_rels/item101.xml.rels><?xml version="1.0" encoding="UTF-8" standalone="yes"?>
<Relationships xmlns="http://schemas.openxmlformats.org/package/2006/relationships"><Relationship Id="rId1" Type="http://schemas.openxmlformats.org/officeDocument/2006/relationships/customXmlProps" Target="itemProps101.xml"/></Relationships>
</file>

<file path=customXml/_rels/item102.xml.rels><?xml version="1.0" encoding="UTF-8" standalone="yes"?>
<Relationships xmlns="http://schemas.openxmlformats.org/package/2006/relationships"><Relationship Id="rId1" Type="http://schemas.openxmlformats.org/officeDocument/2006/relationships/customXmlProps" Target="itemProps102.xml"/></Relationships>
</file>

<file path=customXml/_rels/item103.xml.rels><?xml version="1.0" encoding="UTF-8" standalone="yes"?>
<Relationships xmlns="http://schemas.openxmlformats.org/package/2006/relationships"><Relationship Id="rId1" Type="http://schemas.openxmlformats.org/officeDocument/2006/relationships/customXmlProps" Target="itemProps103.xml"/></Relationships>
</file>

<file path=customXml/_rels/item104.xml.rels><?xml version="1.0" encoding="UTF-8" standalone="yes"?>
<Relationships xmlns="http://schemas.openxmlformats.org/package/2006/relationships"><Relationship Id="rId1" Type="http://schemas.openxmlformats.org/officeDocument/2006/relationships/customXmlProps" Target="itemProps104.xml"/></Relationships>
</file>

<file path=customXml/_rels/item105.xml.rels><?xml version="1.0" encoding="UTF-8" standalone="yes"?>
<Relationships xmlns="http://schemas.openxmlformats.org/package/2006/relationships"><Relationship Id="rId1" Type="http://schemas.openxmlformats.org/officeDocument/2006/relationships/customXmlProps" Target="itemProps10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71.xml>��
</file>

<file path=customXml/item72.xml>��
</file>

<file path=customXml/item73.xml>��
</file>

<file path=customXml/item74.xml>��
</file>

<file path=customXml/item75.xml>��
</file>

<file path=customXml/item76.xml>��
</file>

<file path=customXml/item77.xml>��
</file>

<file path=customXml/item78.xml>��
</file>

<file path=customXml/item79.xml>��
</file>

<file path=customXml/item80.xml>��
</file>

<file path=customXml/item81.xml>��
</file>

<file path=customXml/item82.xml>��
</file>

<file path=customXml/item83.xml>��
</file>

<file path=customXml/item84.xml>��
</file>

<file path=customXml/item85.xml>��
</file>

<file path=customXml/item86.xml>��
</file>

<file path=customXml/item87.xml>��
</file>

<file path=customXml/item88.xml>��
</file>

<file path=customXml/item89.xml>��
</file>

<file path=customXml/item90.xml>��
</file>

<file path=customXml/item91.xml>��
</file>

<file path=customXml/item92.xml>��
</file>

<file path=customXml/item93.xml>��
</file>

<file path=customXml/item94.xml>��
</file>

<file path=customXml/item95.xml>��
</file>

<file path=customXml/item96.xml>��
</file>

<file path=customXml/item97.xml>��
</file>

<file path=customXml/item98.xml>��
</file>

<file path=customXml/item99.xml>��
</file>

<file path=customXml/item100.xml>��
</file>

<file path=customXml/item101.xml>��
</file>

<file path=customXml/item102.xml>��
</file>

<file path=customXml/item103.xml>��
</file>

<file path=customXml/item104.xml>��
</file>

<file path=customXml/item105.xml>��
</file>

<file path=customXml/itemProps1.xml><?xml version="1.0" encoding="utf-8"?>
<ds:datastoreItem xmlns:ds="http://schemas.openxmlformats.org/officeDocument/2006/customXml" ds:itemID="{B711E846-36DE-4696-A6A7-2C19AA630A84}">
  <ds:schemaRefs/>
</ds:datastoreItem>
</file>

<file path=customXml/itemProps2.xml><?xml version="1.0" encoding="utf-8"?>
<ds:datastoreItem xmlns:ds="http://schemas.openxmlformats.org/officeDocument/2006/customXml" ds:itemID="{4C894F47-D97C-4F30-8846-F9BA6EDF9C65}">
  <ds:schemaRefs/>
</ds:datastoreItem>
</file>

<file path=customXml/itemProps3.xml><?xml version="1.0" encoding="utf-8"?>
<ds:datastoreItem xmlns:ds="http://schemas.openxmlformats.org/officeDocument/2006/customXml" ds:itemID="{7DEA1645-4A53-4980-A52E-E3398E8E1B00}">
  <ds:schemaRefs/>
</ds:datastoreItem>
</file>

<file path=customXml/itemProps4.xml><?xml version="1.0" encoding="utf-8"?>
<ds:datastoreItem xmlns:ds="http://schemas.openxmlformats.org/officeDocument/2006/customXml" ds:itemID="{68753B7C-2136-4063-BD89-59345A7C6566}">
  <ds:schemaRefs/>
</ds:datastoreItem>
</file>

<file path=customXml/itemProps5.xml><?xml version="1.0" encoding="utf-8"?>
<ds:datastoreItem xmlns:ds="http://schemas.openxmlformats.org/officeDocument/2006/customXml" ds:itemID="{B01D7CD0-F328-42CB-8F86-0225F10A9AC1}">
  <ds:schemaRefs/>
</ds:datastoreItem>
</file>

<file path=customXml/itemProps6.xml><?xml version="1.0" encoding="utf-8"?>
<ds:datastoreItem xmlns:ds="http://schemas.openxmlformats.org/officeDocument/2006/customXml" ds:itemID="{4E726810-7908-448D-9B99-66B8C041BBAB}">
  <ds:schemaRefs/>
</ds:datastoreItem>
</file>

<file path=customXml/itemProps7.xml><?xml version="1.0" encoding="utf-8"?>
<ds:datastoreItem xmlns:ds="http://schemas.openxmlformats.org/officeDocument/2006/customXml" ds:itemID="{427CFB3A-6104-4C32-8006-ECD1710C77FD}">
  <ds:schemaRefs/>
</ds:datastoreItem>
</file>

<file path=customXml/itemProps8.xml><?xml version="1.0" encoding="utf-8"?>
<ds:datastoreItem xmlns:ds="http://schemas.openxmlformats.org/officeDocument/2006/customXml" ds:itemID="{C90B52E6-0FDF-40BA-BB6B-D87B6ADC336D}">
  <ds:schemaRefs/>
</ds:datastoreItem>
</file>

<file path=customXml/itemProps9.xml><?xml version="1.0" encoding="utf-8"?>
<ds:datastoreItem xmlns:ds="http://schemas.openxmlformats.org/officeDocument/2006/customXml" ds:itemID="{551FE5F7-152E-440F-84C9-4AA82FEDAFAC}">
  <ds:schemaRefs/>
</ds:datastoreItem>
</file>

<file path=customXml/itemProps10.xml><?xml version="1.0" encoding="utf-8"?>
<ds:datastoreItem xmlns:ds="http://schemas.openxmlformats.org/officeDocument/2006/customXml" ds:itemID="{9B09F1AC-AA6F-4C4E-9387-42CEA843BF52}">
  <ds:schemaRefs/>
</ds:datastoreItem>
</file>

<file path=customXml/itemProps11.xml><?xml version="1.0" encoding="utf-8"?>
<ds:datastoreItem xmlns:ds="http://schemas.openxmlformats.org/officeDocument/2006/customXml" ds:itemID="{907F4737-65AB-4F9D-A92F-8BB2C476883F}">
  <ds:schemaRefs/>
</ds:datastoreItem>
</file>

<file path=customXml/itemProps12.xml><?xml version="1.0" encoding="utf-8"?>
<ds:datastoreItem xmlns:ds="http://schemas.openxmlformats.org/officeDocument/2006/customXml" ds:itemID="{0EDA2011-ABD3-4BD3-9CDA-9677EC2397E1}">
  <ds:schemaRefs/>
</ds:datastoreItem>
</file>

<file path=customXml/itemProps13.xml><?xml version="1.0" encoding="utf-8"?>
<ds:datastoreItem xmlns:ds="http://schemas.openxmlformats.org/officeDocument/2006/customXml" ds:itemID="{734CC914-FC6C-4A68-AE58-D3705398732E}">
  <ds:schemaRefs/>
</ds:datastoreItem>
</file>

<file path=customXml/itemProps14.xml><?xml version="1.0" encoding="utf-8"?>
<ds:datastoreItem xmlns:ds="http://schemas.openxmlformats.org/officeDocument/2006/customXml" ds:itemID="{17C29D69-3183-400F-8A80-2BA91EC61E34}">
  <ds:schemaRefs/>
</ds:datastoreItem>
</file>

<file path=customXml/itemProps15.xml><?xml version="1.0" encoding="utf-8"?>
<ds:datastoreItem xmlns:ds="http://schemas.openxmlformats.org/officeDocument/2006/customXml" ds:itemID="{05637F3D-6EA7-4796-987D-846146C18F34}">
  <ds:schemaRefs/>
</ds:datastoreItem>
</file>

<file path=customXml/itemProps16.xml><?xml version="1.0" encoding="utf-8"?>
<ds:datastoreItem xmlns:ds="http://schemas.openxmlformats.org/officeDocument/2006/customXml" ds:itemID="{2270469A-39AD-4875-A6E4-F80970A336E6}">
  <ds:schemaRefs/>
</ds:datastoreItem>
</file>

<file path=customXml/itemProps17.xml><?xml version="1.0" encoding="utf-8"?>
<ds:datastoreItem xmlns:ds="http://schemas.openxmlformats.org/officeDocument/2006/customXml" ds:itemID="{843FB4F4-FDD4-4DD4-B829-CBDBE65F9D41}">
  <ds:schemaRefs/>
</ds:datastoreItem>
</file>

<file path=customXml/itemProps18.xml><?xml version="1.0" encoding="utf-8"?>
<ds:datastoreItem xmlns:ds="http://schemas.openxmlformats.org/officeDocument/2006/customXml" ds:itemID="{EB9F4BC4-4399-456D-8CAE-B11BE4F9EC69}">
  <ds:schemaRefs/>
</ds:datastoreItem>
</file>

<file path=customXml/itemProps19.xml><?xml version="1.0" encoding="utf-8"?>
<ds:datastoreItem xmlns:ds="http://schemas.openxmlformats.org/officeDocument/2006/customXml" ds:itemID="{F2B44A84-D86D-40ED-9AA2-BAE4447F984E}">
  <ds:schemaRefs/>
</ds:datastoreItem>
</file>

<file path=customXml/itemProps20.xml><?xml version="1.0" encoding="utf-8"?>
<ds:datastoreItem xmlns:ds="http://schemas.openxmlformats.org/officeDocument/2006/customXml" ds:itemID="{2785A0FB-D062-4E0D-8B50-25A821F6793D}">
  <ds:schemaRefs/>
</ds:datastoreItem>
</file>

<file path=customXml/itemProps21.xml><?xml version="1.0" encoding="utf-8"?>
<ds:datastoreItem xmlns:ds="http://schemas.openxmlformats.org/officeDocument/2006/customXml" ds:itemID="{165EFFF6-1678-495F-91F1-C3FE7E2C0387}">
  <ds:schemaRefs>
    <ds:schemaRef ds:uri="http://schemas.microsoft.com/DataMashup"/>
  </ds:schemaRefs>
</ds:datastoreItem>
</file>

<file path=customXml/itemProps22.xml><?xml version="1.0" encoding="utf-8"?>
<ds:datastoreItem xmlns:ds="http://schemas.openxmlformats.org/officeDocument/2006/customXml" ds:itemID="{B899061F-2AA1-47E3-B153-79AC2B535C80}">
  <ds:schemaRefs/>
</ds:datastoreItem>
</file>

<file path=customXml/itemProps23.xml><?xml version="1.0" encoding="utf-8"?>
<ds:datastoreItem xmlns:ds="http://schemas.openxmlformats.org/officeDocument/2006/customXml" ds:itemID="{BC3A3663-5170-43A9-B349-07D4A23BB563}">
  <ds:schemaRefs/>
</ds:datastoreItem>
</file>

<file path=customXml/itemProps24.xml><?xml version="1.0" encoding="utf-8"?>
<ds:datastoreItem xmlns:ds="http://schemas.openxmlformats.org/officeDocument/2006/customXml" ds:itemID="{34D5510F-0475-4B12-A434-19B4B76C2348}">
  <ds:schemaRefs/>
</ds:datastoreItem>
</file>

<file path=customXml/itemProps25.xml><?xml version="1.0" encoding="utf-8"?>
<ds:datastoreItem xmlns:ds="http://schemas.openxmlformats.org/officeDocument/2006/customXml" ds:itemID="{FA71484C-8360-4E6C-B640-544D622EEE0D}">
  <ds:schemaRefs/>
</ds:datastoreItem>
</file>

<file path=customXml/itemProps26.xml><?xml version="1.0" encoding="utf-8"?>
<ds:datastoreItem xmlns:ds="http://schemas.openxmlformats.org/officeDocument/2006/customXml" ds:itemID="{BA9104D3-A722-4666-A450-37DED47EEE81}">
  <ds:schemaRefs/>
</ds:datastoreItem>
</file>

<file path=customXml/itemProps27.xml><?xml version="1.0" encoding="utf-8"?>
<ds:datastoreItem xmlns:ds="http://schemas.openxmlformats.org/officeDocument/2006/customXml" ds:itemID="{DD3401F1-FB54-47EC-8C75-16B009259BA8}">
  <ds:schemaRefs/>
</ds:datastoreItem>
</file>

<file path=customXml/itemProps28.xml><?xml version="1.0" encoding="utf-8"?>
<ds:datastoreItem xmlns:ds="http://schemas.openxmlformats.org/officeDocument/2006/customXml" ds:itemID="{D05F8C3B-0675-47FE-848E-333D0E22A4DA}">
  <ds:schemaRefs/>
</ds:datastoreItem>
</file>

<file path=customXml/itemProps29.xml><?xml version="1.0" encoding="utf-8"?>
<ds:datastoreItem xmlns:ds="http://schemas.openxmlformats.org/officeDocument/2006/customXml" ds:itemID="{CA6BD175-386B-46E0-B19B-6DC03175DB98}">
  <ds:schemaRefs/>
</ds:datastoreItem>
</file>

<file path=customXml/itemProps30.xml><?xml version="1.0" encoding="utf-8"?>
<ds:datastoreItem xmlns:ds="http://schemas.openxmlformats.org/officeDocument/2006/customXml" ds:itemID="{9597E0D3-6F84-4CE8-904E-4389B8425FF8}">
  <ds:schemaRefs/>
</ds:datastoreItem>
</file>

<file path=customXml/itemProps31.xml><?xml version="1.0" encoding="utf-8"?>
<ds:datastoreItem xmlns:ds="http://schemas.openxmlformats.org/officeDocument/2006/customXml" ds:itemID="{63D16AE9-4FD1-43DB-8555-56F3EC415B17}">
  <ds:schemaRefs/>
</ds:datastoreItem>
</file>

<file path=customXml/itemProps32.xml><?xml version="1.0" encoding="utf-8"?>
<ds:datastoreItem xmlns:ds="http://schemas.openxmlformats.org/officeDocument/2006/customXml" ds:itemID="{576AFC64-082F-4671-91FF-F7C57D6AEA1A}">
  <ds:schemaRefs/>
</ds:datastoreItem>
</file>

<file path=customXml/itemProps33.xml><?xml version="1.0" encoding="utf-8"?>
<ds:datastoreItem xmlns:ds="http://schemas.openxmlformats.org/officeDocument/2006/customXml" ds:itemID="{C6BB086E-30DD-49CC-BD42-52EFAC44DF98}">
  <ds:schemaRefs/>
</ds:datastoreItem>
</file>

<file path=customXml/itemProps34.xml><?xml version="1.0" encoding="utf-8"?>
<ds:datastoreItem xmlns:ds="http://schemas.openxmlformats.org/officeDocument/2006/customXml" ds:itemID="{5478AF2C-E13E-40E3-ADB4-6462137AD1B7}">
  <ds:schemaRefs/>
</ds:datastoreItem>
</file>

<file path=customXml/itemProps35.xml><?xml version="1.0" encoding="utf-8"?>
<ds:datastoreItem xmlns:ds="http://schemas.openxmlformats.org/officeDocument/2006/customXml" ds:itemID="{13A6934E-1539-46B5-BF84-9FE2C1300227}">
  <ds:schemaRefs/>
</ds:datastoreItem>
</file>

<file path=customXml/itemProps36.xml><?xml version="1.0" encoding="utf-8"?>
<ds:datastoreItem xmlns:ds="http://schemas.openxmlformats.org/officeDocument/2006/customXml" ds:itemID="{417579B8-8EE0-47EE-8B6C-63A21309EE65}">
  <ds:schemaRefs/>
</ds:datastoreItem>
</file>

<file path=customXml/itemProps37.xml><?xml version="1.0" encoding="utf-8"?>
<ds:datastoreItem xmlns:ds="http://schemas.openxmlformats.org/officeDocument/2006/customXml" ds:itemID="{C52DA34A-F299-4DA4-81F1-FF4847EEEACC}">
  <ds:schemaRefs/>
</ds:datastoreItem>
</file>

<file path=customXml/itemProps38.xml><?xml version="1.0" encoding="utf-8"?>
<ds:datastoreItem xmlns:ds="http://schemas.openxmlformats.org/officeDocument/2006/customXml" ds:itemID="{A693963A-21B1-491D-BDE7-817CB54C246C}">
  <ds:schemaRefs/>
</ds:datastoreItem>
</file>

<file path=customXml/itemProps39.xml><?xml version="1.0" encoding="utf-8"?>
<ds:datastoreItem xmlns:ds="http://schemas.openxmlformats.org/officeDocument/2006/customXml" ds:itemID="{FDB52E7E-8BFD-41A1-9041-C2DCA60ED3C4}">
  <ds:schemaRefs/>
</ds:datastoreItem>
</file>

<file path=customXml/itemProps40.xml><?xml version="1.0" encoding="utf-8"?>
<ds:datastoreItem xmlns:ds="http://schemas.openxmlformats.org/officeDocument/2006/customXml" ds:itemID="{11B17D32-494E-470F-B814-C511A476627A}">
  <ds:schemaRefs/>
</ds:datastoreItem>
</file>

<file path=customXml/itemProps41.xml><?xml version="1.0" encoding="utf-8"?>
<ds:datastoreItem xmlns:ds="http://schemas.openxmlformats.org/officeDocument/2006/customXml" ds:itemID="{F39B37D4-2B7A-4BDE-861A-F75F760C2E25}">
  <ds:schemaRefs/>
</ds:datastoreItem>
</file>

<file path=customXml/itemProps42.xml><?xml version="1.0" encoding="utf-8"?>
<ds:datastoreItem xmlns:ds="http://schemas.openxmlformats.org/officeDocument/2006/customXml" ds:itemID="{24E7A1D6-B873-42E0-A023-2C28D995FE92}">
  <ds:schemaRefs/>
</ds:datastoreItem>
</file>

<file path=customXml/itemProps43.xml><?xml version="1.0" encoding="utf-8"?>
<ds:datastoreItem xmlns:ds="http://schemas.openxmlformats.org/officeDocument/2006/customXml" ds:itemID="{4D7EF9E8-9F86-4A8D-BC8F-CBF63F172FD3}">
  <ds:schemaRefs/>
</ds:datastoreItem>
</file>

<file path=customXml/itemProps44.xml><?xml version="1.0" encoding="utf-8"?>
<ds:datastoreItem xmlns:ds="http://schemas.openxmlformats.org/officeDocument/2006/customXml" ds:itemID="{CA35FA69-5CF5-4E69-B02C-9E71789979AA}">
  <ds:schemaRefs/>
</ds:datastoreItem>
</file>

<file path=customXml/itemProps45.xml><?xml version="1.0" encoding="utf-8"?>
<ds:datastoreItem xmlns:ds="http://schemas.openxmlformats.org/officeDocument/2006/customXml" ds:itemID="{D622DED2-FDB9-4177-99C0-0A5196BF809A}">
  <ds:schemaRefs/>
</ds:datastoreItem>
</file>

<file path=customXml/itemProps46.xml><?xml version="1.0" encoding="utf-8"?>
<ds:datastoreItem xmlns:ds="http://schemas.openxmlformats.org/officeDocument/2006/customXml" ds:itemID="{15FDF7E8-EF4C-4963-A6B6-74E2EE761FEB}">
  <ds:schemaRefs/>
</ds:datastoreItem>
</file>

<file path=customXml/itemProps47.xml><?xml version="1.0" encoding="utf-8"?>
<ds:datastoreItem xmlns:ds="http://schemas.openxmlformats.org/officeDocument/2006/customXml" ds:itemID="{282DECC0-D514-40BA-AB5C-7C56BEAA3EB5}">
  <ds:schemaRefs/>
</ds:datastoreItem>
</file>

<file path=customXml/itemProps48.xml><?xml version="1.0" encoding="utf-8"?>
<ds:datastoreItem xmlns:ds="http://schemas.openxmlformats.org/officeDocument/2006/customXml" ds:itemID="{7F678B33-B908-428D-891D-9B6C2F39C3A9}">
  <ds:schemaRefs/>
</ds:datastoreItem>
</file>

<file path=customXml/itemProps49.xml><?xml version="1.0" encoding="utf-8"?>
<ds:datastoreItem xmlns:ds="http://schemas.openxmlformats.org/officeDocument/2006/customXml" ds:itemID="{07A048E9-4794-4F66-B0F8-A98AC50F0E98}">
  <ds:schemaRefs/>
</ds:datastoreItem>
</file>

<file path=customXml/itemProps50.xml><?xml version="1.0" encoding="utf-8"?>
<ds:datastoreItem xmlns:ds="http://schemas.openxmlformats.org/officeDocument/2006/customXml" ds:itemID="{16F6DC22-15E5-4585-98AB-B35903B3A8FD}">
  <ds:schemaRefs/>
</ds:datastoreItem>
</file>

<file path=customXml/itemProps51.xml><?xml version="1.0" encoding="utf-8"?>
<ds:datastoreItem xmlns:ds="http://schemas.openxmlformats.org/officeDocument/2006/customXml" ds:itemID="{4CDFB8DA-5091-4563-9A97-02F2F8C5C028}">
  <ds:schemaRefs/>
</ds:datastoreItem>
</file>

<file path=customXml/itemProps52.xml><?xml version="1.0" encoding="utf-8"?>
<ds:datastoreItem xmlns:ds="http://schemas.openxmlformats.org/officeDocument/2006/customXml" ds:itemID="{56CDBF2C-42B2-4F1D-AF7E-4F699EE242FE}">
  <ds:schemaRefs/>
</ds:datastoreItem>
</file>

<file path=customXml/itemProps53.xml><?xml version="1.0" encoding="utf-8"?>
<ds:datastoreItem xmlns:ds="http://schemas.openxmlformats.org/officeDocument/2006/customXml" ds:itemID="{3A8E758E-9895-496E-94F9-25EC68EF86DD}">
  <ds:schemaRefs/>
</ds:datastoreItem>
</file>

<file path=customXml/itemProps54.xml><?xml version="1.0" encoding="utf-8"?>
<ds:datastoreItem xmlns:ds="http://schemas.openxmlformats.org/officeDocument/2006/customXml" ds:itemID="{E70B444D-CC3F-4BA2-A3D1-3FB6175AF949}">
  <ds:schemaRefs/>
</ds:datastoreItem>
</file>

<file path=customXml/itemProps55.xml><?xml version="1.0" encoding="utf-8"?>
<ds:datastoreItem xmlns:ds="http://schemas.openxmlformats.org/officeDocument/2006/customXml" ds:itemID="{3F3B3465-250C-4D59-8E76-7DB8C33F4074}">
  <ds:schemaRefs/>
</ds:datastoreItem>
</file>

<file path=customXml/itemProps56.xml><?xml version="1.0" encoding="utf-8"?>
<ds:datastoreItem xmlns:ds="http://schemas.openxmlformats.org/officeDocument/2006/customXml" ds:itemID="{1A8671BC-45DC-430E-9CE4-3C6C0C39B270}">
  <ds:schemaRefs/>
</ds:datastoreItem>
</file>

<file path=customXml/itemProps57.xml><?xml version="1.0" encoding="utf-8"?>
<ds:datastoreItem xmlns:ds="http://schemas.openxmlformats.org/officeDocument/2006/customXml" ds:itemID="{6084A923-D585-4C3B-B7B6-99467880379E}">
  <ds:schemaRefs/>
</ds:datastoreItem>
</file>

<file path=customXml/itemProps58.xml><?xml version="1.0" encoding="utf-8"?>
<ds:datastoreItem xmlns:ds="http://schemas.openxmlformats.org/officeDocument/2006/customXml" ds:itemID="{B57A0B09-12FA-4ECB-BF98-173F037AD7BD}">
  <ds:schemaRefs/>
</ds:datastoreItem>
</file>

<file path=customXml/itemProps59.xml><?xml version="1.0" encoding="utf-8"?>
<ds:datastoreItem xmlns:ds="http://schemas.openxmlformats.org/officeDocument/2006/customXml" ds:itemID="{DE14138D-EDD5-41DC-978B-282855DA54BD}">
  <ds:schemaRefs/>
</ds:datastoreItem>
</file>

<file path=customXml/itemProps60.xml><?xml version="1.0" encoding="utf-8"?>
<ds:datastoreItem xmlns:ds="http://schemas.openxmlformats.org/officeDocument/2006/customXml" ds:itemID="{E43440D1-4AC0-4D40-AC86-2DA9F6E6167B}">
  <ds:schemaRefs/>
</ds:datastoreItem>
</file>

<file path=customXml/itemProps61.xml><?xml version="1.0" encoding="utf-8"?>
<ds:datastoreItem xmlns:ds="http://schemas.openxmlformats.org/officeDocument/2006/customXml" ds:itemID="{937C2BA9-7D3F-4D3E-BA28-340D9BF3F088}">
  <ds:schemaRefs/>
</ds:datastoreItem>
</file>

<file path=customXml/itemProps62.xml><?xml version="1.0" encoding="utf-8"?>
<ds:datastoreItem xmlns:ds="http://schemas.openxmlformats.org/officeDocument/2006/customXml" ds:itemID="{016603CA-0346-4071-B1F7-257736185F18}">
  <ds:schemaRefs/>
</ds:datastoreItem>
</file>

<file path=customXml/itemProps63.xml><?xml version="1.0" encoding="utf-8"?>
<ds:datastoreItem xmlns:ds="http://schemas.openxmlformats.org/officeDocument/2006/customXml" ds:itemID="{EDDFCAF4-2F73-4316-8382-AE06C5F6D6AB}">
  <ds:schemaRefs/>
</ds:datastoreItem>
</file>

<file path=customXml/itemProps64.xml><?xml version="1.0" encoding="utf-8"?>
<ds:datastoreItem xmlns:ds="http://schemas.openxmlformats.org/officeDocument/2006/customXml" ds:itemID="{3C3F1360-2D9B-4BEC-8068-5D53D099F3B5}">
  <ds:schemaRefs/>
</ds:datastoreItem>
</file>

<file path=customXml/itemProps65.xml><?xml version="1.0" encoding="utf-8"?>
<ds:datastoreItem xmlns:ds="http://schemas.openxmlformats.org/officeDocument/2006/customXml" ds:itemID="{48D25C3A-648B-42E4-B979-CBC78760DD4E}">
  <ds:schemaRefs/>
</ds:datastoreItem>
</file>

<file path=customXml/itemProps66.xml><?xml version="1.0" encoding="utf-8"?>
<ds:datastoreItem xmlns:ds="http://schemas.openxmlformats.org/officeDocument/2006/customXml" ds:itemID="{AF70783A-F638-48F8-A4E1-EC72808EFB09}">
  <ds:schemaRefs/>
</ds:datastoreItem>
</file>

<file path=customXml/itemProps67.xml><?xml version="1.0" encoding="utf-8"?>
<ds:datastoreItem xmlns:ds="http://schemas.openxmlformats.org/officeDocument/2006/customXml" ds:itemID="{65554FC6-B391-478D-9050-BDF2CBF1358D}">
  <ds:schemaRefs/>
</ds:datastoreItem>
</file>

<file path=customXml/itemProps68.xml><?xml version="1.0" encoding="utf-8"?>
<ds:datastoreItem xmlns:ds="http://schemas.openxmlformats.org/officeDocument/2006/customXml" ds:itemID="{B08C24DC-8CB0-4853-919D-CCA7C36B8FFC}">
  <ds:schemaRefs/>
</ds:datastoreItem>
</file>

<file path=customXml/itemProps69.xml><?xml version="1.0" encoding="utf-8"?>
<ds:datastoreItem xmlns:ds="http://schemas.openxmlformats.org/officeDocument/2006/customXml" ds:itemID="{3B6FF367-27E2-45ED-B5D1-3407259002AE}">
  <ds:schemaRefs/>
</ds:datastoreItem>
</file>

<file path=customXml/itemProps70.xml><?xml version="1.0" encoding="utf-8"?>
<ds:datastoreItem xmlns:ds="http://schemas.openxmlformats.org/officeDocument/2006/customXml" ds:itemID="{89BEA5E9-2599-4D52-B9A6-EC045421FCDC}">
  <ds:schemaRefs/>
</ds:datastoreItem>
</file>

<file path=customXml/itemProps71.xml><?xml version="1.0" encoding="utf-8"?>
<ds:datastoreItem xmlns:ds="http://schemas.openxmlformats.org/officeDocument/2006/customXml" ds:itemID="{7AE3DA4A-30C6-41A8-BC6D-1A0C104E1CB7}">
  <ds:schemaRefs/>
</ds:datastoreItem>
</file>

<file path=customXml/itemProps72.xml><?xml version="1.0" encoding="utf-8"?>
<ds:datastoreItem xmlns:ds="http://schemas.openxmlformats.org/officeDocument/2006/customXml" ds:itemID="{67674967-C675-4FD2-9372-9422E5A07D20}">
  <ds:schemaRefs/>
</ds:datastoreItem>
</file>

<file path=customXml/itemProps73.xml><?xml version="1.0" encoding="utf-8"?>
<ds:datastoreItem xmlns:ds="http://schemas.openxmlformats.org/officeDocument/2006/customXml" ds:itemID="{2DB34B5F-5BA4-4F41-B3AF-A5EB59E9F9F4}">
  <ds:schemaRefs/>
</ds:datastoreItem>
</file>

<file path=customXml/itemProps74.xml><?xml version="1.0" encoding="utf-8"?>
<ds:datastoreItem xmlns:ds="http://schemas.openxmlformats.org/officeDocument/2006/customXml" ds:itemID="{E2885866-7453-4FBA-AF88-411A03A775ED}">
  <ds:schemaRefs/>
</ds:datastoreItem>
</file>

<file path=customXml/itemProps75.xml><?xml version="1.0" encoding="utf-8"?>
<ds:datastoreItem xmlns:ds="http://schemas.openxmlformats.org/officeDocument/2006/customXml" ds:itemID="{D8CD5108-62B5-41BE-80A4-779B4B7DBE6A}">
  <ds:schemaRefs/>
</ds:datastoreItem>
</file>

<file path=customXml/itemProps76.xml><?xml version="1.0" encoding="utf-8"?>
<ds:datastoreItem xmlns:ds="http://schemas.openxmlformats.org/officeDocument/2006/customXml" ds:itemID="{AC60DDC4-28E8-41B1-BEF4-85606B0E214F}">
  <ds:schemaRefs/>
</ds:datastoreItem>
</file>

<file path=customXml/itemProps77.xml><?xml version="1.0" encoding="utf-8"?>
<ds:datastoreItem xmlns:ds="http://schemas.openxmlformats.org/officeDocument/2006/customXml" ds:itemID="{0D320A18-B3F0-4F39-84B2-BD7D66ABC495}">
  <ds:schemaRefs/>
</ds:datastoreItem>
</file>

<file path=customXml/itemProps78.xml><?xml version="1.0" encoding="utf-8"?>
<ds:datastoreItem xmlns:ds="http://schemas.openxmlformats.org/officeDocument/2006/customXml" ds:itemID="{AD06E6E9-F4DE-4539-83B5-E3C3470C0A97}">
  <ds:schemaRefs/>
</ds:datastoreItem>
</file>

<file path=customXml/itemProps79.xml><?xml version="1.0" encoding="utf-8"?>
<ds:datastoreItem xmlns:ds="http://schemas.openxmlformats.org/officeDocument/2006/customXml" ds:itemID="{E3C747A6-E0C1-46FA-9726-0545783D155E}">
  <ds:schemaRefs/>
</ds:datastoreItem>
</file>

<file path=customXml/itemProps80.xml><?xml version="1.0" encoding="utf-8"?>
<ds:datastoreItem xmlns:ds="http://schemas.openxmlformats.org/officeDocument/2006/customXml" ds:itemID="{1C99D71B-A0FA-48F0-8605-A2767ED80C43}">
  <ds:schemaRefs/>
</ds:datastoreItem>
</file>

<file path=customXml/itemProps81.xml><?xml version="1.0" encoding="utf-8"?>
<ds:datastoreItem xmlns:ds="http://schemas.openxmlformats.org/officeDocument/2006/customXml" ds:itemID="{DC025925-4430-43BC-B8BB-A02B14A9349E}">
  <ds:schemaRefs/>
</ds:datastoreItem>
</file>

<file path=customXml/itemProps82.xml><?xml version="1.0" encoding="utf-8"?>
<ds:datastoreItem xmlns:ds="http://schemas.openxmlformats.org/officeDocument/2006/customXml" ds:itemID="{4A72F476-5684-4219-B986-A75D289003A0}">
  <ds:schemaRefs/>
</ds:datastoreItem>
</file>

<file path=customXml/itemProps83.xml><?xml version="1.0" encoding="utf-8"?>
<ds:datastoreItem xmlns:ds="http://schemas.openxmlformats.org/officeDocument/2006/customXml" ds:itemID="{F3FE929E-380B-49A3-BC53-7FA7D8963DDC}">
  <ds:schemaRefs/>
</ds:datastoreItem>
</file>

<file path=customXml/itemProps84.xml><?xml version="1.0" encoding="utf-8"?>
<ds:datastoreItem xmlns:ds="http://schemas.openxmlformats.org/officeDocument/2006/customXml" ds:itemID="{19B5F9F3-34F2-443C-A08D-06D83CEEAD72}">
  <ds:schemaRefs/>
</ds:datastoreItem>
</file>

<file path=customXml/itemProps85.xml><?xml version="1.0" encoding="utf-8"?>
<ds:datastoreItem xmlns:ds="http://schemas.openxmlformats.org/officeDocument/2006/customXml" ds:itemID="{56E419CA-E9A2-45AE-8F1B-51C28174C2E8}">
  <ds:schemaRefs/>
</ds:datastoreItem>
</file>

<file path=customXml/itemProps86.xml><?xml version="1.0" encoding="utf-8"?>
<ds:datastoreItem xmlns:ds="http://schemas.openxmlformats.org/officeDocument/2006/customXml" ds:itemID="{D48638FC-4499-44D6-8948-1B8AB9F8BDCB}">
  <ds:schemaRefs/>
</ds:datastoreItem>
</file>

<file path=customXml/itemProps87.xml><?xml version="1.0" encoding="utf-8"?>
<ds:datastoreItem xmlns:ds="http://schemas.openxmlformats.org/officeDocument/2006/customXml" ds:itemID="{0BB2F19F-BA35-4B8D-A301-6E9780D67F82}">
  <ds:schemaRefs/>
</ds:datastoreItem>
</file>

<file path=customXml/itemProps88.xml><?xml version="1.0" encoding="utf-8"?>
<ds:datastoreItem xmlns:ds="http://schemas.openxmlformats.org/officeDocument/2006/customXml" ds:itemID="{8EF91018-A494-4971-95E2-97D088F52C48}">
  <ds:schemaRefs/>
</ds:datastoreItem>
</file>

<file path=customXml/itemProps89.xml><?xml version="1.0" encoding="utf-8"?>
<ds:datastoreItem xmlns:ds="http://schemas.openxmlformats.org/officeDocument/2006/customXml" ds:itemID="{A7B9B98F-162D-416E-9823-364A052EF9AF}">
  <ds:schemaRefs/>
</ds:datastoreItem>
</file>

<file path=customXml/itemProps90.xml><?xml version="1.0" encoding="utf-8"?>
<ds:datastoreItem xmlns:ds="http://schemas.openxmlformats.org/officeDocument/2006/customXml" ds:itemID="{80B99F32-C4A1-46FD-96F8-0EE52BE14E5D}">
  <ds:schemaRefs/>
</ds:datastoreItem>
</file>

<file path=customXml/itemProps91.xml><?xml version="1.0" encoding="utf-8"?>
<ds:datastoreItem xmlns:ds="http://schemas.openxmlformats.org/officeDocument/2006/customXml" ds:itemID="{957CC70F-A6E7-4ADA-8D26-FD668E911F12}">
  <ds:schemaRefs/>
</ds:datastoreItem>
</file>

<file path=customXml/itemProps92.xml><?xml version="1.0" encoding="utf-8"?>
<ds:datastoreItem xmlns:ds="http://schemas.openxmlformats.org/officeDocument/2006/customXml" ds:itemID="{2A9BFF13-AFFA-4F2A-A0F4-E550CC2729B9}">
  <ds:schemaRefs/>
</ds:datastoreItem>
</file>

<file path=customXml/itemProps93.xml><?xml version="1.0" encoding="utf-8"?>
<ds:datastoreItem xmlns:ds="http://schemas.openxmlformats.org/officeDocument/2006/customXml" ds:itemID="{C2620681-1717-4352-B23D-49973C087BAD}">
  <ds:schemaRefs/>
</ds:datastoreItem>
</file>

<file path=customXml/itemProps94.xml><?xml version="1.0" encoding="utf-8"?>
<ds:datastoreItem xmlns:ds="http://schemas.openxmlformats.org/officeDocument/2006/customXml" ds:itemID="{DBC27DB5-58C8-4F31-B845-34CD2370C2C3}">
  <ds:schemaRefs/>
</ds:datastoreItem>
</file>

<file path=customXml/itemProps95.xml><?xml version="1.0" encoding="utf-8"?>
<ds:datastoreItem xmlns:ds="http://schemas.openxmlformats.org/officeDocument/2006/customXml" ds:itemID="{9BB6F3F6-7BF1-4C09-807B-503AFF34659C}">
  <ds:schemaRefs/>
</ds:datastoreItem>
</file>

<file path=customXml/itemProps96.xml><?xml version="1.0" encoding="utf-8"?>
<ds:datastoreItem xmlns:ds="http://schemas.openxmlformats.org/officeDocument/2006/customXml" ds:itemID="{1FC694B7-6322-49FB-B386-BC8515ED1981}">
  <ds:schemaRefs/>
</ds:datastoreItem>
</file>

<file path=customXml/itemProps97.xml><?xml version="1.0" encoding="utf-8"?>
<ds:datastoreItem xmlns:ds="http://schemas.openxmlformats.org/officeDocument/2006/customXml" ds:itemID="{1486A342-430E-42FB-BC8F-DD15FD30863D}">
  <ds:schemaRefs/>
</ds:datastoreItem>
</file>

<file path=customXml/itemProps98.xml><?xml version="1.0" encoding="utf-8"?>
<ds:datastoreItem xmlns:ds="http://schemas.openxmlformats.org/officeDocument/2006/customXml" ds:itemID="{912A8C98-0575-4019-A8C3-98B7D2A56B08}">
  <ds:schemaRefs/>
</ds:datastoreItem>
</file>

<file path=customXml/itemProps99.xml><?xml version="1.0" encoding="utf-8"?>
<ds:datastoreItem xmlns:ds="http://schemas.openxmlformats.org/officeDocument/2006/customXml" ds:itemID="{C0FCC9F3-00FA-48AA-B6A6-64D06989219B}">
  <ds:schemaRefs/>
</ds:datastoreItem>
</file>

<file path=customXml/itemProps100.xml><?xml version="1.0" encoding="utf-8"?>
<ds:datastoreItem xmlns:ds="http://schemas.openxmlformats.org/officeDocument/2006/customXml" ds:itemID="{8F8E8DB6-F6F7-46A8-A3D5-65C189CCDD9F}">
  <ds:schemaRefs/>
</ds:datastoreItem>
</file>

<file path=customXml/itemProps101.xml><?xml version="1.0" encoding="utf-8"?>
<ds:datastoreItem xmlns:ds="http://schemas.openxmlformats.org/officeDocument/2006/customXml" ds:itemID="{6898D122-CA94-491C-847A-D2256770023A}">
  <ds:schemaRefs/>
</ds:datastoreItem>
</file>

<file path=customXml/itemProps102.xml><?xml version="1.0" encoding="utf-8"?>
<ds:datastoreItem xmlns:ds="http://schemas.openxmlformats.org/officeDocument/2006/customXml" ds:itemID="{D9385C32-DDD3-4BF3-B649-298F18F1A188}">
  <ds:schemaRefs/>
</ds:datastoreItem>
</file>

<file path=customXml/itemProps103.xml><?xml version="1.0" encoding="utf-8"?>
<ds:datastoreItem xmlns:ds="http://schemas.openxmlformats.org/officeDocument/2006/customXml" ds:itemID="{D65D013C-ED69-4FD4-BD59-6E72E679B696}">
  <ds:schemaRefs/>
</ds:datastoreItem>
</file>

<file path=customXml/itemProps104.xml><?xml version="1.0" encoding="utf-8"?>
<ds:datastoreItem xmlns:ds="http://schemas.openxmlformats.org/officeDocument/2006/customXml" ds:itemID="{F6C4CACA-C50C-42B3-AADC-7F4689409015}">
  <ds:schemaRefs/>
</ds:datastoreItem>
</file>

<file path=customXml/itemProps105.xml><?xml version="1.0" encoding="utf-8"?>
<ds:datastoreItem xmlns:ds="http://schemas.openxmlformats.org/officeDocument/2006/customXml" ds:itemID="{DF147371-E5A4-4B25-97B1-860921287B1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pvt</vt:lpstr>
      <vt:lpstr>Categories &amp; Top Products</vt:lpstr>
      <vt:lpstr>Product Analysis</vt:lpstr>
      <vt:lpstr>Electronics</vt:lpstr>
      <vt:lpstr>Arts</vt:lpstr>
      <vt:lpstr>Charts</vt:lpstr>
      <vt:lpstr>Inv</vt:lpstr>
      <vt:lpstr>Sheet5</vt:lpstr>
      <vt:lpstr>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Ori</dc:creator>
  <cp:lastModifiedBy>Tal Zloczower</cp:lastModifiedBy>
  <dcterms:created xsi:type="dcterms:W3CDTF">2015-06-05T18:17:20Z</dcterms:created>
  <dcterms:modified xsi:type="dcterms:W3CDTF">2023-12-03T11:49:29Z</dcterms:modified>
</cp:coreProperties>
</file>