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Sheet1!$B$3:$H$3</definedName>
  </definedNames>
  <calcPr calcId="152511"/>
</workbook>
</file>

<file path=xl/calcChain.xml><?xml version="1.0" encoding="utf-8"?>
<calcChain xmlns="http://schemas.openxmlformats.org/spreadsheetml/2006/main">
  <c r="H9" i="3" l="1"/>
  <c r="G5" i="3"/>
  <c r="F10" i="1" l="1"/>
  <c r="P21" i="1"/>
  <c r="P20" i="1"/>
  <c r="M20" i="1"/>
  <c r="I20" i="1" l="1"/>
  <c r="F20" i="1"/>
  <c r="B20" i="1"/>
  <c r="R15" i="1"/>
  <c r="L15" i="1"/>
  <c r="I15" i="1"/>
  <c r="D15" i="1" l="1"/>
  <c r="B15" i="1"/>
  <c r="F9" i="1"/>
  <c r="F5" i="1"/>
  <c r="F6" i="1"/>
  <c r="F7" i="1"/>
  <c r="F8" i="1"/>
  <c r="F4" i="1"/>
</calcChain>
</file>

<file path=xl/sharedStrings.xml><?xml version="1.0" encoding="utf-8"?>
<sst xmlns="http://schemas.openxmlformats.org/spreadsheetml/2006/main" count="55" uniqueCount="44">
  <si>
    <t>Ime I prezime agenta</t>
  </si>
  <si>
    <t>Cena proizvoda</t>
  </si>
  <si>
    <t>Proizvod</t>
  </si>
  <si>
    <t>Vrednost prodaje</t>
  </si>
  <si>
    <t>Količina prodatih proizvoda</t>
  </si>
  <si>
    <t>Obim prodaje u 2022</t>
  </si>
  <si>
    <t>Učinak agenta</t>
  </si>
  <si>
    <t>Mika Mikic</t>
  </si>
  <si>
    <t>Zika Zikic</t>
  </si>
  <si>
    <t>Pera Peric</t>
  </si>
  <si>
    <t>Marko Markic</t>
  </si>
  <si>
    <t>Jeca Jekic</t>
  </si>
  <si>
    <t>mis</t>
  </si>
  <si>
    <t>tastatura</t>
  </si>
  <si>
    <t>monitor</t>
  </si>
  <si>
    <t>dzojstik</t>
  </si>
  <si>
    <t>kuciste</t>
  </si>
  <si>
    <t>1.ukupan broj prodatih proizvoda za Ziku</t>
  </si>
  <si>
    <t>2.Ukupna vrednost prodaje koju je Pera ostvario</t>
  </si>
  <si>
    <t>3.Pronaci najskuplji proizvod</t>
  </si>
  <si>
    <t>4.Prikazati koji agent je ostvario najvecu vrednost prodaje</t>
  </si>
  <si>
    <t>5.Pronaci najjeftiniji proizvod</t>
  </si>
  <si>
    <t>6.Prikazati koji agent je ostvario najmanju vrednost prodaje</t>
  </si>
  <si>
    <t>Gradovi</t>
  </si>
  <si>
    <t>Novi sad</t>
  </si>
  <si>
    <t>Beograd</t>
  </si>
  <si>
    <t>Nis</t>
  </si>
  <si>
    <t>Kragujevac</t>
  </si>
  <si>
    <t>Cacak</t>
  </si>
  <si>
    <t>7.Iz kog grada je Zika Zikic?</t>
  </si>
  <si>
    <t>8.Koji proizvod prodaje Marko Markic?</t>
  </si>
  <si>
    <t>9.Iz kog grada je Pera peric</t>
  </si>
  <si>
    <t>Funkcije Sumif I CountIF</t>
  </si>
  <si>
    <t>Firme</t>
  </si>
  <si>
    <t>Zarada</t>
  </si>
  <si>
    <t>Firma 5</t>
  </si>
  <si>
    <t>Firma 4</t>
  </si>
  <si>
    <t xml:space="preserve"> </t>
  </si>
  <si>
    <t>Firma 2</t>
  </si>
  <si>
    <t>Firma 3</t>
  </si>
  <si>
    <t>Firma 1</t>
  </si>
  <si>
    <t>Sumif- Izračunati ukupnu zaradu za firmu 1</t>
  </si>
  <si>
    <t>izračunati zaradu za svaku firmu ponaosob</t>
  </si>
  <si>
    <t>10.Ako je učinak agenta veci od 400 napisati dobar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</si>
</sst>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[$€-408]"/>
    <numFmt numFmtId="165" formatCode="#,##0.00\ [$€-410]"/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/>
    <xf numFmtId="165" fontId="0" fillId="2" borderId="1" xfId="0" applyNumberFormat="1" applyFill="1" applyBorder="1"/>
    <xf numFmtId="165" fontId="0" fillId="0" borderId="0" xfId="0" applyNumberFormat="1"/>
    <xf numFmtId="0" fontId="0" fillId="2" borderId="2" xfId="0" applyFill="1" applyBorder="1" applyAlignment="1">
      <alignment wrapText="1"/>
    </xf>
    <xf numFmtId="0" fontId="0" fillId="3" borderId="1" xfId="0" applyFill="1" applyBorder="1"/>
    <xf numFmtId="166" fontId="0" fillId="3" borderId="1" xfId="0" applyNumberFormat="1" applyFill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Vrednost prodaje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Sheet1!$B$4:$B$8</c:f>
              <c:strCache>
                <c:ptCount val="5"/>
                <c:pt idx="0">
                  <c:v>Mika Mikic</c:v>
                </c:pt>
                <c:pt idx="1">
                  <c:v>Zika Zikic</c:v>
                </c:pt>
                <c:pt idx="2">
                  <c:v>Pera Peric</c:v>
                </c:pt>
                <c:pt idx="3">
                  <c:v>Marko Markic</c:v>
                </c:pt>
                <c:pt idx="4">
                  <c:v>Jeca Jekic</c:v>
                </c:pt>
              </c:strCache>
            </c:strRef>
          </c:cat>
          <c:val>
            <c:numRef>
              <c:f>Sheet1!$F$4:$F$8</c:f>
              <c:numCache>
                <c:formatCode>#,##0.00\ [$€-410]</c:formatCode>
                <c:ptCount val="5"/>
                <c:pt idx="0">
                  <c:v>3960</c:v>
                </c:pt>
                <c:pt idx="1">
                  <c:v>7700</c:v>
                </c:pt>
                <c:pt idx="2">
                  <c:v>4400</c:v>
                </c:pt>
                <c:pt idx="3">
                  <c:v>8800</c:v>
                </c:pt>
                <c:pt idx="4">
                  <c:v>27500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2049401728"/>
        <c:axId val="-2049401184"/>
      </c:barChart>
      <c:catAx>
        <c:axId val="-204940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9401184"/>
        <c:crosses val="autoZero"/>
        <c:auto val="1"/>
        <c:lblAlgn val="ctr"/>
        <c:lblOffset val="100"/>
        <c:noMultiLvlLbl val="0"/>
      </c:catAx>
      <c:valAx>
        <c:axId val="-20494011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\ [$€-410]" sourceLinked="1"/>
        <c:majorTickMark val="none"/>
        <c:minorTickMark val="none"/>
        <c:tickLblPos val="nextTo"/>
        <c:crossAx val="-204940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236220</xdr:colOff>
      <xdr:row>3</xdr:row>
      <xdr:rowOff>60960</xdr:rowOff>
    </xdr:from>
    <xdr:to>
      <xdr:col>15</xdr:col>
      <xdr:colOff>510540</xdr:colOff>
      <xdr:row>20</xdr:row>
      <xdr:rowOff>68580</xdr:rowOff>
    </xdr:to>
    <xdr:graphicFrame macro="">
      <xdr:nvGraphicFramePr>
        <xdr:cNvPr id="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1"/>
  <sheetViews>
    <sheetView workbookViewId="0">
      <selection activeCell="O7" sqref="O7"/>
    </sheetView>
  </sheetViews>
  <sheetFormatPr defaultRowHeight="14.4" x14ac:dyDescent="0.3"/>
  <cols>
    <col min="2" max="2" width="17.77734375" customWidth="1"/>
    <col min="3" max="3" width="17.6640625" customWidth="1"/>
    <col min="6" max="6" width="10.44140625" bestFit="1" customWidth="1"/>
    <col min="9" max="9" width="9.21875" customWidth="1"/>
  </cols>
  <sheetData>
    <row r="3" spans="2:18" ht="43.2" x14ac:dyDescent="0.3">
      <c r="B3" s="1" t="s">
        <v>0</v>
      </c>
      <c r="C3" s="2" t="s">
        <v>4</v>
      </c>
      <c r="D3" s="2" t="s">
        <v>1</v>
      </c>
      <c r="E3" s="2" t="s">
        <v>2</v>
      </c>
      <c r="F3" s="2" t="s">
        <v>3</v>
      </c>
      <c r="G3" s="2" t="s">
        <v>5</v>
      </c>
      <c r="H3" s="2" t="s">
        <v>6</v>
      </c>
      <c r="I3" s="8" t="s">
        <v>23</v>
      </c>
    </row>
    <row r="4" spans="2:18" x14ac:dyDescent="0.3">
      <c r="B4" s="3" t="s">
        <v>7</v>
      </c>
      <c r="C4" s="4">
        <v>33</v>
      </c>
      <c r="D4" s="5">
        <v>120</v>
      </c>
      <c r="E4" s="3" t="s">
        <v>12</v>
      </c>
      <c r="F4" s="6">
        <f>C4*D4</f>
        <v>3960</v>
      </c>
      <c r="G4" s="3"/>
      <c r="H4" s="3">
        <v>200</v>
      </c>
      <c r="I4" s="3" t="s">
        <v>24</v>
      </c>
    </row>
    <row r="5" spans="2:18" x14ac:dyDescent="0.3">
      <c r="B5" s="3" t="s">
        <v>8</v>
      </c>
      <c r="C5" s="4">
        <v>22</v>
      </c>
      <c r="D5" s="5">
        <v>350</v>
      </c>
      <c r="E5" s="3" t="s">
        <v>13</v>
      </c>
      <c r="F5" s="6">
        <f t="shared" ref="F5:F8" si="0">C5*D5</f>
        <v>7700</v>
      </c>
      <c r="G5" s="3"/>
      <c r="H5" s="3">
        <v>300</v>
      </c>
      <c r="I5" s="3" t="s">
        <v>25</v>
      </c>
    </row>
    <row r="6" spans="2:18" x14ac:dyDescent="0.3">
      <c r="B6" s="3" t="s">
        <v>9</v>
      </c>
      <c r="C6" s="4">
        <v>11</v>
      </c>
      <c r="D6" s="5">
        <v>400</v>
      </c>
      <c r="E6" s="3" t="s">
        <v>14</v>
      </c>
      <c r="F6" s="6">
        <f t="shared" si="0"/>
        <v>4400</v>
      </c>
      <c r="G6" s="3"/>
      <c r="H6" s="3">
        <v>400</v>
      </c>
      <c r="I6" s="3" t="s">
        <v>26</v>
      </c>
    </row>
    <row r="7" spans="2:18" x14ac:dyDescent="0.3">
      <c r="B7" s="3" t="s">
        <v>10</v>
      </c>
      <c r="C7" s="4">
        <v>44</v>
      </c>
      <c r="D7" s="5">
        <v>200</v>
      </c>
      <c r="E7" s="3" t="s">
        <v>15</v>
      </c>
      <c r="F7" s="6">
        <f t="shared" si="0"/>
        <v>8800</v>
      </c>
      <c r="G7" s="3"/>
      <c r="H7" s="3">
        <v>500</v>
      </c>
      <c r="I7" s="3" t="s">
        <v>27</v>
      </c>
    </row>
    <row r="8" spans="2:18" x14ac:dyDescent="0.3">
      <c r="B8" s="3" t="s">
        <v>11</v>
      </c>
      <c r="C8" s="4">
        <v>55</v>
      </c>
      <c r="D8" s="5">
        <v>500</v>
      </c>
      <c r="E8" s="3" t="s">
        <v>16</v>
      </c>
      <c r="F8" s="6">
        <f t="shared" si="0"/>
        <v>27500</v>
      </c>
      <c r="G8" s="3"/>
      <c r="H8" s="3">
        <v>600</v>
      </c>
      <c r="I8" s="3" t="s">
        <v>28</v>
      </c>
    </row>
    <row r="9" spans="2:18" x14ac:dyDescent="0.3">
      <c r="F9" s="7">
        <f>SUM(F4:F8)</f>
        <v>52360</v>
      </c>
    </row>
    <row r="10" spans="2:18" x14ac:dyDescent="0.3">
      <c r="F10" s="7">
        <f>AVERAGE(F4:F8)</f>
        <v>10472</v>
      </c>
    </row>
    <row r="14" spans="2:18" x14ac:dyDescent="0.3">
      <c r="B14" t="s">
        <v>17</v>
      </c>
      <c r="D14" t="s">
        <v>18</v>
      </c>
      <c r="I14" t="s">
        <v>19</v>
      </c>
      <c r="L14" t="s">
        <v>20</v>
      </c>
      <c r="R14" t="s">
        <v>21</v>
      </c>
    </row>
    <row r="15" spans="2:18" x14ac:dyDescent="0.3">
      <c r="B15">
        <f>SUMIF(B4:B8,"Zika Zikic",C4:C8)</f>
        <v>22</v>
      </c>
      <c r="D15">
        <f>SUMIF(B4:B8,"Pera Peric",F4:F8)</f>
        <v>4400</v>
      </c>
      <c r="I15" t="str">
        <f>INDEX(E4:E8,MATCH(MAX(D4:D8),D4:D8,0))</f>
        <v>kuciste</v>
      </c>
      <c r="L15" t="str">
        <f>INDEX(B4:B8,MATCH(MAX(F4:F8),F4:F8,0))</f>
        <v>Jeca Jekic</v>
      </c>
      <c r="R15" t="str">
        <f>INDEX(E4:E8,MATCH(MIN(D4:D8),D4:D8,0))</f>
        <v>mis</v>
      </c>
    </row>
    <row r="19" spans="2:16" x14ac:dyDescent="0.3">
      <c r="B19" t="s">
        <v>22</v>
      </c>
      <c r="F19" t="s">
        <v>29</v>
      </c>
      <c r="I19" t="s">
        <v>30</v>
      </c>
      <c r="M19" t="s">
        <v>31</v>
      </c>
      <c r="P19" t="s">
        <v>43</v>
      </c>
    </row>
    <row r="20" spans="2:16" x14ac:dyDescent="0.3">
      <c r="B20" t="str">
        <f>INDEX(B4:B8,MATCH(MIN(F4:F8),F4:F8,0))</f>
        <v>Mika Mikic</v>
      </c>
      <c r="F20" t="str">
        <f>VLOOKUP(B5,B3:I8,8,FALSE)</f>
        <v>Beograd</v>
      </c>
      <c r="I20" t="str">
        <f>VLOOKUP(B7,B3:I8,4,FALSE)</f>
        <v>dzojstik</v>
      </c>
      <c r="M20" t="str">
        <f>VLOOKUP(B6,B3:I8,8,FALSE)</f>
        <v>Nis</v>
      </c>
      <c r="P20" t="str">
        <f>IF(H4&gt;400,"Dobar učinak","Los učinak")</f>
        <v>Los učinak</v>
      </c>
    </row>
    <row r="21" spans="2:16" x14ac:dyDescent="0.3">
      <c r="P21" t="str">
        <f>IF(H7&gt;400,"Dobar učinak","Los učinak")</f>
        <v>Dobar učinak</v>
      </c>
    </row>
  </sheetData>
  <autoFilter ref="B3:H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workbookViewId="0">
      <selection activeCell="J17" sqref="J17"/>
    </sheetView>
  </sheetViews>
  <sheetFormatPr defaultRowHeight="14.4" x14ac:dyDescent="0.3"/>
  <cols>
    <col min="3" max="3" width="11" bestFit="1" customWidth="1"/>
    <col min="8" max="8" width="11" bestFit="1" customWidth="1"/>
  </cols>
  <sheetData>
    <row r="2" spans="1:8" x14ac:dyDescent="0.3">
      <c r="B2" t="s">
        <v>32</v>
      </c>
    </row>
    <row r="4" spans="1:8" x14ac:dyDescent="0.3">
      <c r="B4" s="9" t="s">
        <v>33</v>
      </c>
      <c r="C4" s="9" t="s">
        <v>34</v>
      </c>
      <c r="G4" t="s">
        <v>41</v>
      </c>
    </row>
    <row r="5" spans="1:8" x14ac:dyDescent="0.3">
      <c r="B5" s="9" t="s">
        <v>40</v>
      </c>
      <c r="C5" s="10">
        <v>100000</v>
      </c>
      <c r="G5">
        <f>SUMIF(B5:B14,"Firma 1",C5:C14)</f>
        <v>115000</v>
      </c>
    </row>
    <row r="6" spans="1:8" x14ac:dyDescent="0.3">
      <c r="B6" s="9" t="s">
        <v>38</v>
      </c>
      <c r="C6" s="10">
        <v>200000</v>
      </c>
    </row>
    <row r="7" spans="1:8" x14ac:dyDescent="0.3">
      <c r="B7" s="9" t="s">
        <v>39</v>
      </c>
      <c r="C7" s="10">
        <v>300000</v>
      </c>
    </row>
    <row r="8" spans="1:8" x14ac:dyDescent="0.3">
      <c r="B8" s="9" t="s">
        <v>36</v>
      </c>
      <c r="C8" s="10">
        <v>400000</v>
      </c>
      <c r="G8" t="s">
        <v>42</v>
      </c>
    </row>
    <row r="9" spans="1:8" x14ac:dyDescent="0.3">
      <c r="B9" s="9" t="s">
        <v>35</v>
      </c>
      <c r="C9" s="10">
        <v>500000</v>
      </c>
      <c r="G9" t="s">
        <v>35</v>
      </c>
      <c r="H9" s="11">
        <f>SUMIF(B5:B14,G9,C5:C14)</f>
        <v>510000</v>
      </c>
    </row>
    <row r="10" spans="1:8" x14ac:dyDescent="0.3">
      <c r="A10" t="s">
        <v>37</v>
      </c>
      <c r="B10" s="9" t="s">
        <v>38</v>
      </c>
      <c r="C10" s="10">
        <v>40000</v>
      </c>
    </row>
    <row r="11" spans="1:8" x14ac:dyDescent="0.3">
      <c r="B11" s="9" t="s">
        <v>36</v>
      </c>
      <c r="C11" s="10">
        <v>30000</v>
      </c>
    </row>
    <row r="12" spans="1:8" x14ac:dyDescent="0.3">
      <c r="B12" s="9" t="s">
        <v>35</v>
      </c>
      <c r="C12" s="10">
        <v>10000</v>
      </c>
    </row>
    <row r="13" spans="1:8" x14ac:dyDescent="0.3">
      <c r="B13" s="9" t="s">
        <v>39</v>
      </c>
      <c r="C13" s="10">
        <v>20000</v>
      </c>
    </row>
    <row r="14" spans="1:8" x14ac:dyDescent="0.3">
      <c r="B14" s="9" t="s">
        <v>40</v>
      </c>
      <c r="C14" s="10">
        <v>15000</v>
      </c>
    </row>
    <row r="18" spans="2:2" x14ac:dyDescent="0.3">
      <c r="B18" t="s">
        <v>40</v>
      </c>
    </row>
    <row r="19" spans="2:2" x14ac:dyDescent="0.3">
      <c r="B19" t="s">
        <v>38</v>
      </c>
    </row>
    <row r="20" spans="2:2" x14ac:dyDescent="0.3">
      <c r="B20" t="s">
        <v>39</v>
      </c>
    </row>
    <row r="21" spans="2:2" x14ac:dyDescent="0.3">
      <c r="B21" t="s">
        <v>36</v>
      </c>
    </row>
    <row r="22" spans="2:2" x14ac:dyDescent="0.3">
      <c r="B22" t="s">
        <v>35</v>
      </c>
    </row>
  </sheetData>
  <dataValidations count="1">
    <dataValidation type="list" allowBlank="1" showInputMessage="1" showErrorMessage="1" sqref="G9">
      <formula1>$B$18:$B$22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2024-04-17T11:44:36Z</dcterms:modified>
</cp:coreProperties>
</file>