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awang95/Downloads/"/>
    </mc:Choice>
  </mc:AlternateContent>
  <xr:revisionPtr revIDLastSave="0" documentId="13_ncr:1_{7ADA8899-76D6-B546-88A2-6A29CD06D5D4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Calibr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1" l="1"/>
  <c r="E16" i="1"/>
  <c r="C16" i="1"/>
  <c r="G14" i="1"/>
  <c r="G15" i="1" s="1"/>
  <c r="E14" i="1"/>
  <c r="E15" i="1" s="1"/>
  <c r="C14" i="1"/>
  <c r="C15" i="1" s="1"/>
  <c r="E6" i="1"/>
  <c r="G17" i="1" l="1"/>
  <c r="E17" i="1"/>
  <c r="G18" i="1" l="1"/>
  <c r="G11" i="1" s="1"/>
  <c r="E18" i="1" l="1"/>
  <c r="G10" i="1" l="1"/>
  <c r="C18" i="1"/>
  <c r="G9" i="1" s="1"/>
  <c r="G6" i="1" s="1"/>
</calcChain>
</file>

<file path=xl/sharedStrings.xml><?xml version="1.0" encoding="utf-8"?>
<sst xmlns="http://schemas.openxmlformats.org/spreadsheetml/2006/main" count="37" uniqueCount="31">
  <si>
    <t>Constants</t>
  </si>
  <si>
    <t>Resistance</t>
  </si>
  <si>
    <t>Voltage in</t>
  </si>
  <si>
    <t>Max analog reading</t>
  </si>
  <si>
    <t>Prediction</t>
  </si>
  <si>
    <t>Analog reading</t>
  </si>
  <si>
    <t>Voltage</t>
  </si>
  <si>
    <t>Temperature</t>
  </si>
  <si>
    <t>Coefficients</t>
  </si>
  <si>
    <t>V1</t>
  </si>
  <si>
    <t>T1</t>
  </si>
  <si>
    <t>A</t>
  </si>
  <si>
    <t>V2</t>
  </si>
  <si>
    <t>T2</t>
  </si>
  <si>
    <t>B</t>
  </si>
  <si>
    <t>V3</t>
  </si>
  <si>
    <t>T3</t>
  </si>
  <si>
    <t>C</t>
  </si>
  <si>
    <t>Calculations</t>
  </si>
  <si>
    <t>R1</t>
  </si>
  <si>
    <t>R2</t>
  </si>
  <si>
    <t>R3</t>
  </si>
  <si>
    <t>L1</t>
  </si>
  <si>
    <t>L2</t>
  </si>
  <si>
    <t>L3</t>
  </si>
  <si>
    <t>Y1</t>
  </si>
  <si>
    <t>Y2</t>
  </si>
  <si>
    <t>Y3</t>
  </si>
  <si>
    <t>-</t>
  </si>
  <si>
    <t>γ2</t>
  </si>
  <si>
    <t>γ3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</si>
</sst>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Consolas"/>
    </font>
    <font>
      <sz val="10"/>
      <name val="Arial"/>
    </font>
    <font>
      <sz val="10"/>
      <name val="Consolas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/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9"/>
  <sheetViews>
    <sheetView showGridLines="0" tabSelected="1" zoomScale="150" zoomScaleNormal="150" workbookViewId="0">
      <selection activeCell="B5" sqref="B5:G5"/>
    </sheetView>
  </sheetViews>
  <sheetFormatPr baseColWidth="10" defaultColWidth="14.5" defaultRowHeight="15.75" customHeight="1" x14ac:dyDescent="0.15"/>
  <cols>
    <col min="1" max="1" width="4.5" customWidth="1"/>
    <col min="2" max="7" width="21.5" customWidth="1"/>
    <col min="8" max="8" width="4.5" customWidth="1"/>
  </cols>
  <sheetData>
    <row r="1" spans="1:8" ht="22.5" customHeight="1" x14ac:dyDescent="0.15">
      <c r="A1" s="1"/>
      <c r="B1" s="1"/>
      <c r="C1" s="1"/>
      <c r="D1" s="1"/>
      <c r="E1" s="1"/>
      <c r="F1" s="1"/>
      <c r="G1" s="1"/>
      <c r="H1" s="1"/>
    </row>
    <row r="2" spans="1:8" ht="22.5" customHeight="1" x14ac:dyDescent="0.15">
      <c r="A2" s="1"/>
      <c r="B2" s="18" t="s">
        <v>0</v>
      </c>
      <c r="C2" s="19"/>
      <c r="D2" s="19"/>
      <c r="E2" s="19"/>
      <c r="F2" s="19"/>
      <c r="G2" s="20"/>
      <c r="H2" s="1"/>
    </row>
    <row r="3" spans="1:8" ht="22.5" customHeight="1" x14ac:dyDescent="0.15">
      <c r="A3" s="1"/>
      <c r="B3" s="2" t="s">
        <v>1</v>
      </c>
      <c r="C3" s="3">
        <v>10000</v>
      </c>
      <c r="D3" s="2" t="s">
        <v>2</v>
      </c>
      <c r="E3" s="3">
        <v>5</v>
      </c>
      <c r="F3" s="2" t="s">
        <v>3</v>
      </c>
      <c r="G3" s="3">
        <v>1023</v>
      </c>
      <c r="H3" s="1"/>
    </row>
    <row r="4" spans="1:8" ht="22.5" customHeight="1" x14ac:dyDescent="0.15">
      <c r="A4" s="1"/>
      <c r="B4" s="1"/>
      <c r="C4" s="1"/>
      <c r="D4" s="1"/>
      <c r="E4" s="1"/>
      <c r="F4" s="1"/>
      <c r="G4" s="1"/>
      <c r="H4" s="1"/>
    </row>
    <row r="5" spans="1:8" ht="22.5" customHeight="1" x14ac:dyDescent="0.15">
      <c r="A5" s="1"/>
      <c r="B5" s="18" t="s">
        <v>4</v>
      </c>
      <c r="C5" s="19"/>
      <c r="D5" s="19"/>
      <c r="E5" s="19"/>
      <c r="F5" s="19"/>
      <c r="G5" s="20"/>
      <c r="H5" s="1"/>
    </row>
    <row r="6" spans="1:8" ht="22.5" customHeight="1" x14ac:dyDescent="0.15">
      <c r="A6" s="1"/>
      <c r="B6" s="2" t="s">
        <v>5</v>
      </c>
      <c r="C6" s="4">
        <v>420</v>
      </c>
      <c r="D6" s="2" t="s">
        <v>6</v>
      </c>
      <c r="E6" s="3">
        <f>5*C6/G3</f>
        <v>2.0527859237536656</v>
      </c>
      <c r="F6" s="2" t="s">
        <v>7</v>
      </c>
      <c r="G6" s="3">
        <f>1/(G9+G10*LN(C3*(E3/E6-1))+G11*LN(C3*(E3/E6-1))^3)-273.15</f>
        <v>17.138499487235492</v>
      </c>
      <c r="H6" s="1"/>
    </row>
    <row r="7" spans="1:8" ht="22.5" customHeight="1" x14ac:dyDescent="0.15">
      <c r="A7" s="1"/>
      <c r="B7" s="1"/>
      <c r="C7" s="1"/>
      <c r="D7" s="1"/>
      <c r="E7" s="1"/>
      <c r="F7" s="1"/>
      <c r="G7" s="1"/>
      <c r="H7" s="1"/>
    </row>
    <row r="8" spans="1:8" ht="22.5" customHeight="1" x14ac:dyDescent="0.15">
      <c r="A8" s="1"/>
      <c r="B8" s="18" t="s">
        <v>6</v>
      </c>
      <c r="C8" s="20"/>
      <c r="D8" s="18" t="s">
        <v>7</v>
      </c>
      <c r="E8" s="20"/>
      <c r="F8" s="18" t="s">
        <v>8</v>
      </c>
      <c r="G8" s="20"/>
      <c r="H8" s="1"/>
    </row>
    <row r="9" spans="1:8" ht="22.5" customHeight="1" x14ac:dyDescent="0.15">
      <c r="A9" s="1"/>
      <c r="B9" s="5" t="s">
        <v>9</v>
      </c>
      <c r="C9" s="6">
        <v>4.17889</v>
      </c>
      <c r="D9" s="5" t="s">
        <v>10</v>
      </c>
      <c r="E9" s="6">
        <v>65.099999999999994</v>
      </c>
      <c r="F9" s="5" t="s">
        <v>11</v>
      </c>
      <c r="G9" s="7">
        <f>C18</f>
        <v>1.4444634042587862E-3</v>
      </c>
      <c r="H9" s="1"/>
    </row>
    <row r="10" spans="1:8" ht="22.5" customHeight="1" x14ac:dyDescent="0.15">
      <c r="A10" s="1"/>
      <c r="B10" s="8" t="s">
        <v>12</v>
      </c>
      <c r="C10" s="9">
        <v>1.34897</v>
      </c>
      <c r="D10" s="8" t="s">
        <v>13</v>
      </c>
      <c r="E10" s="9">
        <v>3.6</v>
      </c>
      <c r="F10" s="8" t="s">
        <v>14</v>
      </c>
      <c r="G10" s="10">
        <f>E18</f>
        <v>1.831918765757509E-4</v>
      </c>
      <c r="H10" s="1"/>
    </row>
    <row r="11" spans="1:8" ht="22.5" customHeight="1" x14ac:dyDescent="0.15">
      <c r="A11" s="1"/>
      <c r="B11" s="11" t="s">
        <v>15</v>
      </c>
      <c r="C11" s="12">
        <v>2.3167200000000001</v>
      </c>
      <c r="D11" s="11" t="s">
        <v>16</v>
      </c>
      <c r="E11" s="12">
        <v>21.9</v>
      </c>
      <c r="F11" s="11" t="s">
        <v>17</v>
      </c>
      <c r="G11" s="13">
        <f>G18</f>
        <v>2.8149056758831892E-7</v>
      </c>
      <c r="H11" s="1"/>
    </row>
    <row r="12" spans="1:8" ht="22.5" customHeight="1" x14ac:dyDescent="0.15">
      <c r="A12" s="1"/>
      <c r="B12" s="1"/>
      <c r="C12" s="1"/>
      <c r="D12" s="1"/>
      <c r="E12" s="1"/>
      <c r="F12" s="1"/>
      <c r="G12" s="1"/>
      <c r="H12" s="1"/>
    </row>
    <row r="13" spans="1:8" ht="22.5" customHeight="1" x14ac:dyDescent="0.15">
      <c r="A13" s="1"/>
      <c r="B13" s="18" t="s">
        <v>18</v>
      </c>
      <c r="C13" s="19"/>
      <c r="D13" s="19"/>
      <c r="E13" s="19"/>
      <c r="F13" s="19"/>
      <c r="G13" s="20"/>
      <c r="H13" s="1"/>
    </row>
    <row r="14" spans="1:8" ht="22.5" customHeight="1" x14ac:dyDescent="0.15">
      <c r="A14" s="1"/>
      <c r="B14" s="2" t="s">
        <v>19</v>
      </c>
      <c r="C14" s="14">
        <f>C3*(E3/C9-1)</f>
        <v>1964.8997700346272</v>
      </c>
      <c r="D14" s="15" t="s">
        <v>20</v>
      </c>
      <c r="E14" s="14">
        <f>C3*(E3/C10-1)</f>
        <v>27065.316500737601</v>
      </c>
      <c r="F14" s="15" t="s">
        <v>21</v>
      </c>
      <c r="G14" s="16">
        <f>C3*(E3/C11-1)</f>
        <v>11582.236955695984</v>
      </c>
      <c r="H14" s="1"/>
    </row>
    <row r="15" spans="1:8" ht="22.5" customHeight="1" x14ac:dyDescent="0.15">
      <c r="A15" s="1"/>
      <c r="B15" s="2" t="s">
        <v>22</v>
      </c>
      <c r="C15" s="14">
        <f>LN(C14)</f>
        <v>7.5831965153864633</v>
      </c>
      <c r="D15" s="15" t="s">
        <v>23</v>
      </c>
      <c r="E15" s="14">
        <f>LN(E14)</f>
        <v>10.206008353259788</v>
      </c>
      <c r="F15" s="15" t="s">
        <v>24</v>
      </c>
      <c r="G15" s="16">
        <f>LN(G14)</f>
        <v>9.3572279065382897</v>
      </c>
      <c r="H15" s="1"/>
    </row>
    <row r="16" spans="1:8" ht="22.5" customHeight="1" x14ac:dyDescent="0.15">
      <c r="A16" s="1"/>
      <c r="B16" s="2" t="s">
        <v>25</v>
      </c>
      <c r="C16" s="14">
        <f>1/(E9+273.15)</f>
        <v>2.9563932002956393E-3</v>
      </c>
      <c r="D16" s="15" t="s">
        <v>26</v>
      </c>
      <c r="E16" s="14">
        <f>1/(E10+273.15)</f>
        <v>3.6133694670280035E-3</v>
      </c>
      <c r="F16" s="15" t="s">
        <v>27</v>
      </c>
      <c r="G16" s="16">
        <f>1/(E11+273.15)</f>
        <v>3.3892560582952048E-3</v>
      </c>
      <c r="H16" s="1"/>
    </row>
    <row r="17" spans="1:8" ht="22.5" customHeight="1" x14ac:dyDescent="0.15">
      <c r="A17" s="1"/>
      <c r="B17" s="2" t="s">
        <v>28</v>
      </c>
      <c r="C17" s="15" t="s">
        <v>28</v>
      </c>
      <c r="D17" s="15" t="s">
        <v>29</v>
      </c>
      <c r="E17" s="14">
        <f>(E16-C16)/(E15-C15)</f>
        <v>2.5048547411813781E-4</v>
      </c>
      <c r="F17" s="15" t="s">
        <v>30</v>
      </c>
      <c r="G17" s="16">
        <f>(G16-C16)/(G15-C15)</f>
        <v>2.4399954823714837E-4</v>
      </c>
      <c r="H17" s="1"/>
    </row>
    <row r="18" spans="1:8" ht="22.5" customHeight="1" x14ac:dyDescent="0.15">
      <c r="A18" s="1"/>
      <c r="B18" s="2" t="s">
        <v>11</v>
      </c>
      <c r="C18" s="14">
        <f>C16-(E18+C15^2*G18)*C15</f>
        <v>1.4444634042587862E-3</v>
      </c>
      <c r="D18" s="15" t="s">
        <v>14</v>
      </c>
      <c r="E18" s="14">
        <f>E17-G18*(C15^2+C15*E15+E15^2)</f>
        <v>1.831918765757509E-4</v>
      </c>
      <c r="F18" s="15" t="s">
        <v>17</v>
      </c>
      <c r="G18" s="16">
        <f>(G17-E17)/(G15-E15)/(C15+E15+G15)</f>
        <v>2.8149056758831892E-7</v>
      </c>
      <c r="H18" s="1"/>
    </row>
    <row r="19" spans="1:8" ht="22.5" customHeight="1" x14ac:dyDescent="0.15">
      <c r="A19" s="1"/>
      <c r="B19" s="17"/>
      <c r="C19" s="1"/>
      <c r="D19" s="17"/>
      <c r="E19" s="1"/>
      <c r="F19" s="17"/>
      <c r="G19" s="1"/>
      <c r="H19" s="1"/>
    </row>
  </sheetData>
  <mergeCells count="6">
    <mergeCell ref="B2:G2"/>
    <mergeCell ref="B8:C8"/>
    <mergeCell ref="D8:E8"/>
    <mergeCell ref="F8:G8"/>
    <mergeCell ref="B13:G13"/>
    <mergeCell ref="B5:G5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2020-01-11T20:04:43Z</dcterms:modified>
</cp:coreProperties>
</file>