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0A9843C6-4D25-45C6-9563-8E40BDE724CF}" xr6:coauthVersionLast="47" xr6:coauthVersionMax="47" xr10:uidLastSave="{00000000-0000-0000-0000-000000000000}"/>
  <bookViews>
    <workbookView xWindow="-108" yWindow="-108" windowWidth="23256" windowHeight="12456" tabRatio="840" firstSheet="1" activeTab="8"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7" r:id="rId7"/>
    <sheet name="Assignment 4" sheetId="18" r:id="rId8"/>
    <sheet name="Assignment 5" sheetId="15"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5" l="1"/>
  <c r="A22" i="15" s="1"/>
  <c r="A23" i="15" s="1"/>
  <c r="A24" i="15" s="1"/>
  <c r="A25" i="15" s="1"/>
  <c r="A26" i="15" s="1"/>
  <c r="A22" i="18"/>
  <c r="A28" i="17"/>
  <c r="A29" i="17" s="1"/>
  <c r="A31" i="17" s="1"/>
  <c r="A22" i="9"/>
  <c r="A23" i="9" s="1"/>
  <c r="A24" i="9" s="1"/>
  <c r="A25" i="9" s="1"/>
  <c r="A26" i="9" s="1"/>
  <c r="A23" i="17"/>
  <c r="A24" i="17" s="1"/>
  <c r="D9" i="18"/>
  <c r="C9" i="18"/>
  <c r="B9" i="18"/>
  <c r="D9" i="17"/>
  <c r="C9" i="17"/>
  <c r="B9" i="17"/>
  <c r="A22" i="8"/>
  <c r="A32" i="17" l="1"/>
  <c r="A33" i="17" s="1"/>
  <c r="A34" i="17" s="1"/>
  <c r="A35" i="17" s="1"/>
  <c r="A36" i="17" s="1"/>
  <c r="A37" i="17" s="1"/>
  <c r="A38" i="17" s="1"/>
  <c r="A27" i="9"/>
  <c r="A28" i="9" s="1"/>
  <c r="A29" i="9" s="1"/>
  <c r="A30" i="9" s="1"/>
  <c r="A31" i="9" s="1"/>
  <c r="A32" i="9" s="1"/>
  <c r="A33" i="9" s="1"/>
  <c r="A34" i="9" s="1"/>
  <c r="A35" i="9" s="1"/>
  <c r="A36" i="9" s="1"/>
  <c r="A37" i="9" s="1"/>
  <c r="A39" i="9" s="1"/>
  <c r="A40" i="9" s="1"/>
  <c r="A41" i="9" l="1"/>
  <c r="A42" i="9" s="1"/>
  <c r="A43" i="9" s="1"/>
  <c r="A44" i="9" s="1"/>
  <c r="A45" i="9" s="1"/>
  <c r="A46" i="9" s="1"/>
  <c r="A47" i="9" s="1"/>
  <c r="A48" i="9" s="1"/>
  <c r="A49" i="9" s="1"/>
  <c r="A50" i="9" s="1"/>
  <c r="A51" i="9" s="1"/>
  <c r="A52" i="9" s="1"/>
  <c r="A53" i="9" s="1"/>
  <c r="A54" i="9" s="1"/>
  <c r="A55" i="9" l="1"/>
  <c r="A56" i="9" s="1"/>
  <c r="A57" i="9" s="1"/>
  <c r="A58" i="9" s="1"/>
  <c r="A60" i="9" s="1"/>
  <c r="A61" i="9" s="1"/>
  <c r="A62" i="9" s="1"/>
  <c r="A63" i="9" s="1"/>
  <c r="A64" i="9" s="1"/>
  <c r="A65" i="9" s="1"/>
  <c r="A66" i="9" s="1"/>
  <c r="A67" i="9" s="1"/>
  <c r="A68" i="9" s="1"/>
  <c r="A69" i="9" s="1"/>
  <c r="A70" i="9" s="1"/>
  <c r="A71" i="9" s="1"/>
  <c r="A72" i="9" s="1"/>
  <c r="A73" i="9" s="1"/>
  <c r="A74" i="9" s="1"/>
  <c r="A75" i="9" s="1"/>
  <c r="A76" i="9" s="1"/>
  <c r="A77" i="9" s="1"/>
  <c r="A79" i="9" s="1"/>
  <c r="A81" i="9" s="1"/>
  <c r="A82" i="9" s="1"/>
  <c r="A83" i="9" s="1"/>
  <c r="A84" i="9" s="1"/>
  <c r="A85" i="9" s="1"/>
  <c r="A86" i="9" s="1"/>
  <c r="A87" i="9" s="1"/>
  <c r="A88" i="9" s="1"/>
  <c r="A89" i="9" s="1"/>
  <c r="A90" i="9" s="1"/>
  <c r="A91" i="9" s="1"/>
  <c r="A23" i="8"/>
  <c r="A24" i="8" s="1"/>
  <c r="A25" i="8" s="1"/>
  <c r="A26" i="8" s="1"/>
  <c r="A27" i="8" s="1"/>
  <c r="A28" i="8" s="1"/>
  <c r="A29" i="8" s="1"/>
  <c r="A30" i="8" s="1"/>
  <c r="A31" i="8" s="1"/>
  <c r="B9" i="8"/>
  <c r="C9" i="8"/>
  <c r="D9" i="8"/>
  <c r="F30" i="10"/>
  <c r="F29" i="10"/>
  <c r="F28" i="10"/>
  <c r="F27" i="10"/>
  <c r="E30" i="10"/>
  <c r="E29" i="10"/>
  <c r="E28" i="10"/>
  <c r="E27" i="10"/>
  <c r="D30" i="10"/>
  <c r="D29" i="10"/>
  <c r="D28" i="10"/>
  <c r="D27" i="10"/>
  <c r="A33" i="8" l="1"/>
  <c r="A34" i="8" s="1"/>
  <c r="A35" i="8" s="1"/>
  <c r="A36" i="8" s="1"/>
  <c r="A37" i="8" s="1"/>
  <c r="A38" i="8" s="1"/>
  <c r="A39" i="8" s="1"/>
  <c r="A40" i="8" s="1"/>
  <c r="A41" i="8" s="1"/>
  <c r="A42" i="8" s="1"/>
  <c r="A43" i="8" s="1"/>
  <c r="A44" i="8" s="1"/>
  <c r="C30" i="10"/>
  <c r="C29" i="10"/>
  <c r="C28" i="10"/>
  <c r="C27" i="10"/>
  <c r="A45" i="8" l="1"/>
  <c r="A46" i="8" s="1"/>
  <c r="A48" i="8" s="1"/>
  <c r="A49" i="8" s="1"/>
  <c r="A50" i="8" s="1"/>
  <c r="A51" i="8" s="1"/>
  <c r="A52" i="8" s="1"/>
  <c r="A54" i="8" s="1"/>
  <c r="A55" i="8" s="1"/>
  <c r="C31" i="10"/>
  <c r="F52" i="10" s="1"/>
  <c r="C19" i="10"/>
  <c r="C18" i="10"/>
  <c r="G19" i="10"/>
  <c r="E19" i="10"/>
  <c r="F19" i="10"/>
  <c r="D19" i="10"/>
  <c r="D9" i="15"/>
  <c r="C9" i="15"/>
  <c r="B9" i="15"/>
  <c r="F31" i="10"/>
  <c r="G18" i="10"/>
  <c r="A56" i="8" l="1"/>
  <c r="A58" i="8" s="1"/>
  <c r="G20" i="10"/>
  <c r="C20" i="10"/>
  <c r="D9" i="9"/>
  <c r="C9" i="9"/>
  <c r="B9" i="9"/>
  <c r="E18" i="10"/>
  <c r="E20" i="10" s="1"/>
  <c r="D18" i="10"/>
  <c r="D20" i="10" s="1"/>
  <c r="F18" i="10" l="1"/>
  <c r="F20" i="10" s="1"/>
  <c r="D21" i="10" s="1"/>
  <c r="G52" i="10" s="1"/>
  <c r="A59" i="8"/>
  <c r="A60" i="8" s="1"/>
  <c r="A61" i="8" s="1"/>
  <c r="A62" i="8" s="1"/>
  <c r="A63" i="8" s="1"/>
  <c r="A64" i="8" s="1"/>
  <c r="A65" i="8" s="1"/>
  <c r="A66" i="8" s="1"/>
  <c r="A67" i="8" s="1"/>
  <c r="A93" i="9" l="1"/>
  <c r="A94" i="9" s="1"/>
  <c r="A96" i="9" s="1"/>
  <c r="A98" i="9" s="1"/>
  <c r="A99" i="9" l="1"/>
  <c r="A100" i="9" s="1"/>
  <c r="A101" i="9" s="1"/>
  <c r="A102" i="9" s="1"/>
  <c r="A103" i="9" s="1"/>
  <c r="A104" i="9" s="1"/>
  <c r="A105" i="9" s="1"/>
  <c r="A106" i="9" s="1"/>
  <c r="A107" i="9" s="1"/>
  <c r="A108" i="9" s="1"/>
  <c r="A109" i="9" s="1"/>
  <c r="A110" i="9" s="1"/>
  <c r="A111" i="9" s="1"/>
  <c r="A112" i="9" s="1"/>
  <c r="A113" i="9" s="1"/>
  <c r="A114" i="9" s="1"/>
  <c r="A116" i="9" s="1"/>
  <c r="A117" i="9" s="1"/>
  <c r="A119" i="9" s="1"/>
  <c r="A120" i="9" s="1"/>
  <c r="A121" i="9" s="1"/>
  <c r="A122" i="9" s="1"/>
  <c r="A123" i="9" s="1"/>
  <c r="A124" i="9" s="1"/>
  <c r="A125" i="9" s="1"/>
  <c r="A126" i="9" s="1"/>
  <c r="A127" i="9" s="1"/>
  <c r="A128" i="9" s="1"/>
  <c r="A129" i="9" s="1"/>
  <c r="A130" i="9" s="1"/>
  <c r="A40" i="17"/>
  <c r="A41" i="17" s="1"/>
  <c r="A42" i="17" s="1"/>
  <c r="A43" i="17" s="1"/>
  <c r="A44" i="17" s="1"/>
  <c r="A46" i="17" s="1"/>
  <c r="A47" i="17" s="1"/>
  <c r="A48" i="17" s="1"/>
  <c r="A49" i="17" s="1"/>
  <c r="A51" i="17" s="1"/>
  <c r="A52" i="17" s="1"/>
  <c r="A53" i="17" s="1"/>
  <c r="A55" i="17" s="1"/>
  <c r="A56" i="17" s="1"/>
  <c r="A57" i="17" s="1"/>
  <c r="A58" i="17" s="1"/>
  <c r="A59" i="17" s="1"/>
  <c r="A60" i="17" s="1"/>
  <c r="A61" i="17" s="1"/>
  <c r="A62" i="17" s="1"/>
  <c r="A63" i="17" s="1"/>
  <c r="A65" i="17" s="1"/>
  <c r="A66" i="17" s="1"/>
  <c r="A67" i="17" s="1"/>
  <c r="A68" i="17" s="1"/>
  <c r="A23" i="18"/>
  <c r="A24" i="18" s="1"/>
  <c r="A25" i="18" s="1"/>
  <c r="A26" i="18" s="1"/>
  <c r="A27" i="18" s="1"/>
  <c r="A28" i="18" s="1"/>
  <c r="A29" i="18" l="1"/>
  <c r="A30" i="18" s="1"/>
  <c r="A31" i="18" s="1"/>
  <c r="A32" i="18" s="1"/>
  <c r="A33" i="18" l="1"/>
  <c r="A34" i="18" s="1"/>
  <c r="A35" i="18" s="1"/>
  <c r="A36" i="18" s="1"/>
  <c r="A37" i="18" l="1"/>
  <c r="A38" i="18" s="1"/>
  <c r="A40" i="18" s="1"/>
  <c r="A41" i="18" s="1"/>
  <c r="A42" i="18" s="1"/>
  <c r="A43" i="18" s="1"/>
  <c r="A44" i="18" s="1"/>
  <c r="A45" i="18" s="1"/>
  <c r="A46" i="18" s="1"/>
  <c r="A47" i="18" s="1"/>
  <c r="A48" i="18" s="1"/>
  <c r="A49" i="18" s="1"/>
  <c r="A50" i="18" s="1"/>
  <c r="A51" i="18" s="1"/>
  <c r="A52" i="18" s="1"/>
  <c r="A53" i="18" s="1"/>
  <c r="A54" i="18" s="1"/>
  <c r="A55" i="18" s="1"/>
  <c r="A57" i="18" s="1"/>
  <c r="A58" i="18" s="1"/>
  <c r="A59" i="18" s="1"/>
  <c r="A60" i="18" s="1"/>
  <c r="A61" i="18" s="1"/>
  <c r="A62" i="18" s="1"/>
  <c r="A63" i="18" s="1"/>
  <c r="A64" i="18" s="1"/>
  <c r="A65" i="18" s="1"/>
  <c r="A66" i="18" s="1"/>
  <c r="A67" i="18" s="1"/>
  <c r="A68" i="18" s="1"/>
  <c r="A69" i="18" s="1"/>
  <c r="A70" i="18" s="1"/>
  <c r="A71" i="18" s="1"/>
  <c r="A72" i="18" s="1"/>
  <c r="A73" i="18" s="1"/>
  <c r="A74" i="18" l="1"/>
  <c r="A76" i="18" s="1"/>
  <c r="A77" i="18" s="1"/>
  <c r="A78" i="18" s="1"/>
  <c r="A79" i="18" s="1"/>
  <c r="A80" i="18" s="1"/>
  <c r="A82" i="18" s="1"/>
  <c r="A83" i="18" s="1"/>
  <c r="A84" i="18" s="1"/>
  <c r="A85" i="18" s="1"/>
  <c r="A86" i="18" s="1"/>
  <c r="A88" i="18" s="1"/>
  <c r="A89" i="18" s="1"/>
  <c r="A90" i="18" s="1"/>
  <c r="A91" i="18" s="1"/>
  <c r="A92" i="18" s="1"/>
  <c r="A94" i="18" s="1"/>
  <c r="A95" i="18" s="1"/>
  <c r="A96" i="18" s="1"/>
  <c r="A97" i="18" s="1"/>
  <c r="A99" i="18" s="1"/>
  <c r="A100" i="18" s="1"/>
  <c r="A102" i="18" s="1"/>
  <c r="A103" i="18" s="1"/>
  <c r="A104" i="18" s="1"/>
  <c r="A105"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0" authorId="1" shapeId="0" xr:uid="{D550B737-9F47-4735-B24D-6C1E659EE09A}">
      <text>
        <r>
          <rPr>
            <b/>
            <sz val="9"/>
            <color indexed="81"/>
            <rFont val="Tahoma"/>
            <family val="2"/>
          </rPr>
          <t>Nguyen Dao Thi Binh:</t>
        </r>
        <r>
          <rPr>
            <sz val="9"/>
            <color indexed="81"/>
            <rFont val="Tahoma"/>
            <family val="2"/>
          </rPr>
          <t xml:space="preserve">
Bug ID: 13050</t>
        </r>
      </text>
    </comment>
    <comment ref="F118" authorId="1" shapeId="0" xr:uid="{1606DC6E-19CE-4419-B21C-8305DB51C9B9}">
      <text>
        <r>
          <rPr>
            <b/>
            <sz val="9"/>
            <color indexed="81"/>
            <rFont val="Tahoma"/>
            <family val="2"/>
          </rPr>
          <t>Nguyen Dao Thi Binh:</t>
        </r>
        <r>
          <rPr>
            <sz val="9"/>
            <color indexed="81"/>
            <rFont val="Tahoma"/>
            <family val="2"/>
          </rPr>
          <t xml:space="preserve">
Bug ID: 13051</t>
        </r>
      </text>
    </comment>
    <comment ref="G118" authorId="1" shapeId="0" xr:uid="{161EDD0D-F752-4751-A6FC-9AE5249996EA}">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1FC94DE-1396-43AE-9A15-9B1D6532D240}">
      <text>
        <r>
          <rPr>
            <b/>
            <sz val="8"/>
            <color indexed="8"/>
            <rFont val="Times New Roman"/>
            <family val="1"/>
          </rPr>
          <t xml:space="preserve">Pass
Fail
Untested
N/A
</t>
        </r>
      </text>
    </comment>
    <comment ref="G17" authorId="0" shapeId="0" xr:uid="{2554B3D5-D9C1-4CB4-9E6A-2212BF2BB8CC}">
      <text>
        <r>
          <rPr>
            <b/>
            <sz val="8"/>
            <color indexed="8"/>
            <rFont val="Times New Roman"/>
            <family val="1"/>
          </rPr>
          <t xml:space="preserve">Pass
Fail
Untested
N/A
</t>
        </r>
      </text>
    </comment>
    <comment ref="H17" authorId="0" shapeId="0" xr:uid="{E8724643-E916-41A3-B151-4D5A6B770A09}">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39ED9BE-DEBC-4C88-8A39-46540613C2C9}">
      <text>
        <r>
          <rPr>
            <b/>
            <sz val="8"/>
            <color indexed="8"/>
            <rFont val="Times New Roman"/>
            <family val="1"/>
          </rPr>
          <t xml:space="preserve">Pass
Fail
Untested
N/A
</t>
        </r>
      </text>
    </comment>
    <comment ref="G17" authorId="0" shapeId="0" xr:uid="{F6B3930B-A294-4BEE-8F18-FC158E98AE59}">
      <text>
        <r>
          <rPr>
            <b/>
            <sz val="8"/>
            <color indexed="8"/>
            <rFont val="Times New Roman"/>
            <family val="1"/>
          </rPr>
          <t xml:space="preserve">Pass
Fail
Untested
N/A
</t>
        </r>
      </text>
    </comment>
    <comment ref="H17" authorId="0" shapeId="0" xr:uid="{165B5732-5702-4684-B8BE-275DC3DECD92}">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<sst xmlns="http://schemas.openxmlformats.org/spreadsheetml/2006/main" count="1071" uniqueCount="797">
  <si>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</si>
  <si>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</si>
  <si>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</si>
  <si>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</si>
  <si>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</si>
  <si>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</si>
  <si>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</si>
  <si>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</si>
  <si>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</si>
  <si>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</si>
  <si>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</si>
  <si>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</si>
  <si>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</si>
  <si>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</si>
  <si>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</si>
  <si>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</si>
  <si>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</si>
  <si>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</si>
  <si>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</si>
  <si>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</si>
  <si>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</si>
  <si>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</si>
  <si>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</si>
  <si>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</si>
  <si>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</si>
  <si>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</si>
  <si>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</si>
  <si>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</si>
  <si>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</si>
  <si>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</si>
  <si>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</si>
  <si>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</si>
  <si>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</si>
  <si>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</si>
  <si>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</si>
  <si>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</si>
  <si>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</si>
  <si>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</si>
  <si>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</si>
  <si>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</si>
  <si>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</si>
  <si>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</si>
  <si>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</si>
  <si>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</si>
  <si>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</si>
  <si>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</si>
  <si>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</si>
  <si>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</si>
  <si>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</si>
  <si>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</si>
  <si>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</si>
  <si>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</si>
  <si>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</si>
  <si>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</si>
  <si>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</si>
  <si>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</si>
  <si>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</si>
  <si>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</si>
  <si>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</si>
  <si>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</si>
  <si>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</si>
  <si>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</si>
  <si>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</si>
  <si>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</si>
  <si>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</si>
  <si>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</si>
  <si>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</si>
  <si>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</si>
  <si>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</si>
  <si>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</si>
  <si>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</si>
  <si>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</si>
  <si>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</si>
  <si>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</si>
  <si>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</si>
  <si>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</si>
  <si>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</si>
  <si>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</si>
  <si>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</si>
  <si>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</si>
  <si>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</si>
  <si>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</si>
  <si>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</si>
  <si>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</si>
  <si>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</si>
  <si>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</si>
  <si>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</si>
  <si>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</si>
  <si>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</si>
  <si>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</si>
  <si>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</si>
  <si>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</si>
  <si>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</si>
  <si>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</si>
  <si>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</si>
  <si>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</si>
  <si>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</si>
  <si>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</si>
  <si>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</si>
  <si>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</si>
  <si>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</si>
  <si>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</si>
  <si>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</si>
  <si>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</si>
  <si>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</si>
  <si>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</si>
  <si>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</si>
  <si>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</si>
  <si>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</si>
  <si>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</si>
  <si>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</si>
  <si>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</si>
  <si>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</si>
  <si>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</si>
  <si>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</si>
  <si>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</si>
  <si>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</si>
  <si>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</si>
  <si>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</si>
  <si>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</si>
  <si>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</si>
  <si>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</si>
  <si>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</si>
  <si>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</si>
  <si>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</si>
  <si>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</si>
  <si>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</si>
  <si>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</si>
  <si>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</si>
  <si>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</si>
  <si>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</si>
  <si>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</si>
  <si>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</si>
  <si>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</si>
  <si>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</si>
  <si>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</si>
  <si>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</si>
  <si>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</si>
  <si>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</si>
  <si>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</si>
  <si>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</si>
  <si>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</si>
  <si>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</si>
  <si>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</si>
  <si>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</si>
  <si>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</si>
  <si>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</si>
  <si>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</si>
  <si>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</si>
  <si>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</si>
  <si>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</si>
  <si>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</si>
  <si>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</si>
  <si>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</si>
  <si>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</si>
  <si>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</si>
  <si>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</si>
  <si>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</si>
  <si>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</si>
  <si>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</si>
  <si>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</si>
  <si>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</si>
  <si>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</si>
  <si>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</si>
  <si>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</si>
  <si>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</si>
  <si>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</si>
  <si>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</si>
  <si>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</si>
  <si>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</si>
  <si>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</si>
  <si>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</si>
  <si>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</si>
  <si>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</si>
  <si>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</si>
  <si>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</si>
  <si>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</si>
  <si>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</si>
  <si>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</si>
  <si>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</si>
  <si>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</si>
  <si>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</si>
  <si>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</si>
  <si>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</si>
  <si>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</si>
  <si>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</si>
  <si>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</si>
  <si>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</si>
  <si>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</si>
  <si>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</si>
  <si>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</si>
  <si>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</si>
  <si>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</si>
  <si>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</si>
  <si>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</si>
  <si>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</si>
  <si>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</si>
  <si>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</si>
  <si>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</si>
  <si>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</si>
  <si>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</si>
  <si>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</si>
  <si>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</si>
  <si>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</si>
  <si>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</si>
  <si>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</si>
  <si>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</si>
  <si>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</si>
  <si>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</si>
  <si>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</si>
  <si>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</si>
  <si>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</si>
  <si>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</si>
  <si>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</si>
  <si>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</si>
  <si>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</si>
  <si>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</si>
  <si>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</si>
  <si>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</si>
  <si>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</si>
  <si>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</si>
  <si>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</si>
  <si>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</si>
  <si>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</si>
  <si>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</si>
  <si>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</si>
  <si>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</si>
  <si>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</si>
  <si>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</si>
  <si>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</si>
  <si>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</si>
  <si>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</si>
  <si>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</si>
  <si>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</si>
  <si>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</si>
  <si>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</si>
  <si>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</si>
  <si>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</si>
  <si>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</si>
  <si>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</si>
  <si>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</si>
  <si>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</si>
  <si>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</si>
  <si>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</si>
  <si>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</si>
  <si>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</si>
  <si>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</si>
  <si>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</si>
  <si>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</si>
  <si>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</si>
  <si>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</si>
  <si>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</si>
  <si>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</si>
  <si>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</si>
  <si>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</si>
  <si>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</si>
  <si>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</si>
  <si>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</si>
  <si>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VALIDATION</t>
  </si>
  <si>
    <t xml:space="preserve">Verify default value of the checkbox checked </t>
  </si>
  <si>
    <t>FUNCTION</t>
  </si>
  <si>
    <t>Verify system will show the page to create new account with Email address when click on "Sign up with email" button</t>
  </si>
  <si>
    <t>Verify new pop-up will be displayed to confirm when click on "Facebook" button</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</si>
  <si>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</si>
  <si>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</si>
  <si>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</si>
  <si>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</si>
  <si>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</si>
  <si>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</si>
  <si>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</si>
  <si>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</si>
  <si>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</si>
  <si>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</si>
  <si>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</si>
  <si>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</si>
  <si>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</si>
  <si>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</si>
  <si>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</si>
  <si>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</si>
  <si>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</si>
  <si>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</si>
  <si>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</si>
  <si>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</si>
  <si>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</si>
  <si>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</si>
  <si>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</si>
  <si>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</si>
  <si>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</si>
  <si>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</si>
  <si>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</si>
  <si>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</si>
  <si>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</si>
  <si>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</si>
  <si>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</si>
  <si>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</si>
  <si>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</si>
  <si>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</si>
  <si>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</si>
  <si>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</si>
  <si>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</si>
  <si>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</si>
  <si>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</si>
  <si>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</si>
  <si>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</si>
  <si>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</si>
  <si>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</si>
  <si>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</si>
  <si>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</si>
  <si>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</si>
  <si>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</si>
  <si>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</si>
  <si>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</si>
  <si>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</si>
  <si>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</si>
  <si>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</si>
  <si>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</si>
  <si>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</si>
  <si>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</si>
  <si>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 xml:space="preserve">Verify SMS verification code field has input space characters at middle </t>
  </si>
  <si>
    <t xml:space="preserve">Verify phone number field will delete data entered when click on "x" icon </t>
  </si>
  <si>
    <t>Verify new pop-up about Terms of Use will be displayed when click on "Terms of Use" hyper link</t>
  </si>
  <si>
    <t>Verify system will show the page to login displayed when click on "Login" hyper link</t>
  </si>
  <si>
    <t>Verify default value is empty when user clicks on for enters text</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</si>
  <si>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</si>
  <si>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</si>
  <si>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</si>
  <si>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</si>
  <si>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</si>
  <si>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</si>
  <si>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</si>
  <si>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</si>
  <si>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</si>
  <si>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</si>
  <si>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</si>
  <si>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</si>
  <si>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can Copy &amp; Paste </t>
  </si>
  <si>
    <t>Check don't enter SMS code after 1 minute after slide</t>
  </si>
  <si>
    <t>Verify search field can Copy &amp; Paste with the mouse/keyboard</t>
  </si>
  <si>
    <t>Check the Previous button enable if not the first page</t>
  </si>
  <si>
    <t>Check the Previous button disable if the first page</t>
  </si>
  <si>
    <t>Check the Next button enable if not the last page</t>
  </si>
  <si>
    <t>Check the Next button disable if the last page</t>
  </si>
  <si>
    <t>Check the Next button disable when there is 1 page.</t>
  </si>
  <si>
    <t>Verify results displayed in pagination when search results have = 10 products</t>
  </si>
  <si>
    <t>Verify results displayed in pagination when search results have &gt; 10 products</t>
  </si>
  <si>
    <t>1. Search box</t>
  </si>
  <si>
    <t>Check UI of display of screen Search function</t>
  </si>
  <si>
    <t>Verify phone number field has input HTML, SQL injection, Javascript</t>
  </si>
  <si>
    <t xml:space="preserve">Verify SMS verification code field when enter = 6 numbers </t>
  </si>
  <si>
    <t>Verify SMS verification code field has input HTML, SQL injection, Javascript</t>
  </si>
  <si>
    <t>Verify SMS verification code field will show an error message when enter &gt;6 numbers</t>
  </si>
  <si>
    <t>Verify shows an error message when enter alphabet + numbers + special characters</t>
  </si>
  <si>
    <t>Verify password field when enter alphabet</t>
  </si>
  <si>
    <t>Verify password field when enter numbers</t>
  </si>
  <si>
    <t>Verify SMS verification code field will show an error message when enter special characters</t>
  </si>
  <si>
    <t>Verify SMS verification code field will show an error message when enter alphabet</t>
  </si>
  <si>
    <t xml:space="preserve">Verify SMS verification code field can Copy &amp; Paste </t>
  </si>
  <si>
    <t>Verify that SMS verification code field will show a textbox when the user enters the correct phone number format and drag "Slide to get SMS code" button to end</t>
  </si>
  <si>
    <t xml:space="preserve">Verify that Checkbox can check/uncheck </t>
  </si>
  <si>
    <t>Verify that password will be show/hide when click on Eye icon</t>
  </si>
  <si>
    <t>Verify that Day/Month/Year field will not enter data from the keyboard.</t>
  </si>
  <si>
    <t>Check that user will successfully sign up when enter the valid data in all mandatory fields</t>
  </si>
  <si>
    <t xml:space="preserve">Check that user will successfully sign up when enter the valid data in all fields </t>
  </si>
  <si>
    <t>Check that user not will successfully sign up when enter existing Phone Number</t>
  </si>
  <si>
    <t xml:space="preserve">Check that user will not successfully sign up when enter incorrect SMS code </t>
  </si>
  <si>
    <t>Check that user will not successfully sign up when enter fall all fields.</t>
  </si>
  <si>
    <t>Verify new pop-up will be displayed with Google account when click on "Google" button</t>
  </si>
  <si>
    <t xml:space="preserve">Verify SMS verification code field will delete data entered when click on "x" icon </t>
  </si>
  <si>
    <t>Verify search field has input HTML, SQL injection, Javascript</t>
  </si>
  <si>
    <t>5. Pagination</t>
  </si>
  <si>
    <t>6. Next/Previous/Numbers button in Pagination</t>
  </si>
  <si>
    <t>Verify phone number field will show an error message when enter &gt;10 numbers</t>
  </si>
  <si>
    <t>1. Full name</t>
  </si>
  <si>
    <t>2. Phone number</t>
  </si>
  <si>
    <t>3. Address</t>
  </si>
  <si>
    <t>4. Province</t>
  </si>
  <si>
    <t xml:space="preserve">Verify default value of phone Number field is empty </t>
  </si>
  <si>
    <t>Verify Phone number field is mandatory</t>
  </si>
  <si>
    <t>Verify phone number field will automatically remove input space characters at begin</t>
  </si>
  <si>
    <t>Verify phone number field will automatically remove input space characters at end</t>
  </si>
  <si>
    <t xml:space="preserve">Verify phone number field will automatically remove input space characters at middle </t>
  </si>
  <si>
    <t>Verify shows an error message  when enter &lt;6 numbers</t>
  </si>
  <si>
    <t xml:space="preserve">Verify valid value of SMS verification code field when enter correct with SMS code received </t>
  </si>
  <si>
    <t>Check there is no search suggestion keywords is space</t>
  </si>
  <si>
    <t xml:space="preserve">Check there is no search suggestion when there is no relevant information available about the keyword. </t>
  </si>
  <si>
    <t>Check Search result when search with one keyword</t>
  </si>
  <si>
    <t>Check can move between pages in pagination when clicking on Numbers button when there are 2 or more pages</t>
  </si>
  <si>
    <t>7. Sort By</t>
  </si>
  <si>
    <t>Verify Sort By field will not enter data from the keyboard.</t>
  </si>
  <si>
    <t xml:space="preserve">Verify default value of SMS verification code field  is empty </t>
  </si>
  <si>
    <t>Verify SMS verification code field is mandatory when left blank</t>
  </si>
  <si>
    <t xml:space="preserve">1. Enter in textbox SMS verification code with 7 numbers
2. Observe the error message of SMS verification code field </t>
  </si>
  <si>
    <t>Verify that the system will show an error message when the user enters the incorrect phone number format and drag "Slide to get SMS code" button to end</t>
  </si>
  <si>
    <t>1. Enter in textbox SMS verification code with any character 
2. Copy any entered value of the SMS verification code field
3. Paste the copied value in SMS verification code field</t>
  </si>
  <si>
    <t>1. Enter in textbox Phone number with any character 
2. Copy any entered value of the Phone number field
3. Paste the copied value in Phone number field</t>
  </si>
  <si>
    <t xml:space="preserve">1. Click on textbox Password 
2. Observe the default value of Password field  </t>
  </si>
  <si>
    <t>1. Leave the Password field blank
2. Click "Sign up" button
3. Check Password field is mandatory or no</t>
  </si>
  <si>
    <t xml:space="preserve">1. Enter in textbox Password with 5 numbers
2. Observe the error message of Password field </t>
  </si>
  <si>
    <t xml:space="preserve">1. Enter in textbox Password with 6 numbers
2. Observe not error message of Password field </t>
  </si>
  <si>
    <t xml:space="preserve">1. Enter in textbox Password with 48  characters
2. Observe the error message of Password field </t>
  </si>
  <si>
    <t xml:space="preserve">1. Enter in textbox Password with 50 characters numbers
2. Observe not error message of Password field </t>
  </si>
  <si>
    <t xml:space="preserve">1. Enter in textbox Password with 51 characters numbers
2. Observe the error message of Password field </t>
  </si>
  <si>
    <t>1. Enter in textbox Password with any character 
2. Copy any entered value of the Password field
3. Paste the copied value in Password field</t>
  </si>
  <si>
    <t>1. Enter in textbox Password with space
2. Observe the error message of Password field</t>
  </si>
  <si>
    <t>1. Enter in textbox Password with space at begin
2. Observe Password field has automatically remove space or no</t>
  </si>
  <si>
    <t>1. Enter in textbox Password with space at end
2. Observe Password field has automatically remove space or no</t>
  </si>
  <si>
    <t>1. Enter in textbox Password with space at middle
2. Observe Password field has automatically remove space or no</t>
  </si>
  <si>
    <t>1. Enter in textbox Password with HTML, SQL injection or Javascript
2. Observe Password field allows command line code or show an error message.</t>
  </si>
  <si>
    <t>1. Enter in textbox Password with any character
2. Observe encryption of the Password field</t>
  </si>
  <si>
    <t>1. Enter in textbox Password with any character
2. Click on "x" icon of Password field
3. Observe the display of the Password field</t>
  </si>
  <si>
    <t>Verify default value is empty when user clicks on Day/Month/Year fields</t>
  </si>
  <si>
    <t>1. Enter in textbox Full name with any character 
2. Copy any entered value of the Full name field
3. Paste the copied value in Full name field</t>
  </si>
  <si>
    <t xml:space="preserve">1. System allows copy entered characters 
2. System allows paste copied character </t>
  </si>
  <si>
    <t xml:space="preserve">1. Phone number field automatic removes space characters at end of string </t>
  </si>
  <si>
    <t>1. Phone number field automatic removes space characters at begin of string</t>
  </si>
  <si>
    <t>1. Phone number field automatic removes space characters</t>
  </si>
  <si>
    <t>1. Phone number field automatic removes space characters at middle of string</t>
  </si>
  <si>
    <t xml:space="preserve">1. The entered values ​​of the Phone number field will be deleted
</t>
  </si>
  <si>
    <t>Verify that "Slide to get SMS code" button is dragable when holdiing and dragging</t>
  </si>
  <si>
    <t xml:space="preserve">1. Can holded and draged "Slide to get SMS code" button by the mouse movement
</t>
  </si>
  <si>
    <t>1. A new field is SMS Verification Code displayed</t>
  </si>
  <si>
    <t>1. SMS verification code field automatic removes space characters at middle of string</t>
  </si>
  <si>
    <t>1.Default value of SMS verification code field is empty 
2. When the user types from the keyboard, the holder in the textbox is deleted</t>
  </si>
  <si>
    <t>1. SMS verification code field automatic removes space characters at begin of string</t>
  </si>
  <si>
    <t xml:space="preserve">1. The entered values ​​of the SMS verification code field will be deleted
</t>
  </si>
  <si>
    <t>1. Password will be show when click on Eye icon first time
2. Password will be Hide when click on Eye icon second time</t>
  </si>
  <si>
    <t>Verify that the system will show an error message when the user without entering Phone number and drag "Slide to get SMS code" button to end</t>
  </si>
  <si>
    <t>1. All fields show error messages</t>
  </si>
  <si>
    <t>Verify new pop-up  when click on "Privacy Policy" hyper link</t>
  </si>
  <si>
    <t>1. The gender box does not allow to display any characters from the keyboard</t>
  </si>
  <si>
    <t>Verify default value of Gender field is blank</t>
  </si>
  <si>
    <t>1. Default value of Password field is empty 
2. When the user types from the keyboard, the holder in the textbox is deleted</t>
  </si>
  <si>
    <t>1. Password field automatic removes space characters</t>
  </si>
  <si>
    <t>1. Password field automatic removes space characters at begin of string</t>
  </si>
  <si>
    <t xml:space="preserve">1. Password field automatic removes space characters at end of string </t>
  </si>
  <si>
    <t>1. Password field will encrypted with (***) characters</t>
  </si>
  <si>
    <t xml:space="preserve">1. Default value of the checkbox checked </t>
  </si>
  <si>
    <t>1. Checkbox is unchecked with a first click
2. Checkbox is checked with a second click</t>
  </si>
  <si>
    <t>1. Default value of Full name field   is empty 
2. When the user types from the keyboard, the holder in the textbox is deleted</t>
  </si>
  <si>
    <t>1. Full name field automatic removes space characters at begin of string</t>
  </si>
  <si>
    <t xml:space="preserve">1. Full name field automatic removes space characters at end of string </t>
  </si>
  <si>
    <t>1. An errror message "Wrong birthday format" displayed</t>
  </si>
  <si>
    <t xml:space="preserve">Verify default value Password field is empty </t>
  </si>
  <si>
    <t xml:space="preserve">1. Default value of Day/Month/Year fields are empty 
</t>
  </si>
  <si>
    <t xml:space="preserve">1.Default value of Gender is empty 
</t>
  </si>
  <si>
    <t>1. The Day/Month/Year box does not allow to display any characters from the keyboard</t>
  </si>
  <si>
    <t xml:space="preserve">Verify default value of Search field is empty </t>
  </si>
  <si>
    <t xml:space="preserve">1. Click on Search box
2. Observe the default value of Search field  </t>
  </si>
  <si>
    <t>1. Enter in textbox Search with HTML, SQL injection or Javascript
2. Observe Search field allows command line code or show an error message.</t>
  </si>
  <si>
    <t>1. Enter in textbox Search with any character 
2. Copy any entered value of the Search field
3. Paste the copied value in Search field</t>
  </si>
  <si>
    <t>Verify an message will be displayed when entering invalid keywords</t>
  </si>
  <si>
    <t>Check Search result when search with Search Suggestion</t>
  </si>
  <si>
    <r>
      <t>Verify</t>
    </r>
    <r>
      <rPr>
        <sz val="10"/>
        <color rgb="FFFF0000"/>
        <rFont val="Arial"/>
        <family val="2"/>
      </rPr>
      <t xml:space="preserve"> </t>
    </r>
    <r>
      <rPr>
        <sz val="10"/>
        <rFont val="Arial"/>
        <family val="2"/>
      </rPr>
      <t xml:space="preserve">phone number field when enter =10 numbers </t>
    </r>
  </si>
  <si>
    <t>Verify phone number field will show an error message when enter &lt;10 numbers</t>
  </si>
  <si>
    <t>Verify shows an error message when enter alphabets</t>
  </si>
  <si>
    <t>Verify shows an error message when enter special characters</t>
  </si>
  <si>
    <t>1. The input data type is a valid data type</t>
  </si>
  <si>
    <t>Verify Password field is mandatory</t>
  </si>
  <si>
    <t>Verify Password field will show an error message when enter &lt;6 characters</t>
  </si>
  <si>
    <t xml:space="preserve">Verify Password field when enter =6 characters 
</t>
  </si>
  <si>
    <t>Verify Password field when enter =50 characters</t>
  </si>
  <si>
    <t>Verify Password field will show an error message when enter &gt;50 characters</t>
  </si>
  <si>
    <t>Verify Password field when enter alphabet + numbers + special characters</t>
  </si>
  <si>
    <t>Verify Password field when enter special characters</t>
  </si>
  <si>
    <t>Verify Password field has input only space</t>
  </si>
  <si>
    <t xml:space="preserve">Verify Password field field could Copy &amp; Paste </t>
  </si>
  <si>
    <t>Verify Password field has input space characters at begin</t>
  </si>
  <si>
    <t>Verify Password field has input space characters at end</t>
  </si>
  <si>
    <t xml:space="preserve">Verify Password field has input space characters at middle </t>
  </si>
  <si>
    <t>Verify Password field has input HTML, SQL injection, Javascript</t>
  </si>
  <si>
    <t xml:space="preserve">Verify that Password field will encrypted with (***) characters </t>
  </si>
  <si>
    <t xml:space="preserve">Verify Password field will dele+B68:B79te data entered when click on "x" icon </t>
  </si>
  <si>
    <t>Verify Password field when enter alphabet + numbers characters</t>
  </si>
  <si>
    <t>1. Enter in textbox Password with alphabet + numbers
2. Observe the error message of Password field</t>
  </si>
  <si>
    <t>1. Enter in textbox Password with any special characters 
2. Observe the error message of Password field</t>
  </si>
  <si>
    <t xml:space="preserve">1. Enter in textbox Password with any alphabet 
2. Observe the error message of Password field </t>
  </si>
  <si>
    <t xml:space="preserve">1. Enter in textbox Password with any numbers 
2. Observe the error message of Password field </t>
  </si>
  <si>
    <t>1. Enter in textbox Password with alphabet + numbers + special characters
2. Observe the error message of Password field</t>
  </si>
  <si>
    <t>1. Enter in textbox SMS verification code with any special characters 
2. Observe the error message of SMS verification code field</t>
  </si>
  <si>
    <t xml:space="preserve">1. Enter in textbox SMS verification code with any alphabet 
2. Observe the error message of SMS verification code field </t>
  </si>
  <si>
    <t>Verify Password field when enter between 6 and 50 characters</t>
  </si>
  <si>
    <t>Verify Birthday field will show error message when user select 
invalid date values</t>
  </si>
  <si>
    <t>Verify format ​​of the Birthday field when select 
valid date values</t>
  </si>
  <si>
    <t xml:space="preserve">1. Leave the Birthday field blank
2. Click "Sign up" button
</t>
  </si>
  <si>
    <t>Check Birthday field is blank</t>
  </si>
  <si>
    <t>Check Gender field is blank</t>
  </si>
  <si>
    <t xml:space="preserve">1. Leave the Gender field blank
2. Click "Sign up" button
</t>
  </si>
  <si>
    <t>Verify that Gender field will not enter data from the keyboard.</t>
  </si>
  <si>
    <t>Verify Full name field when enter between 6 and 50 characters</t>
  </si>
  <si>
    <t xml:space="preserve">Verify Full name field can Copy&amp;Paste </t>
  </si>
  <si>
    <t>Verify Full name field when enter =6 characters</t>
  </si>
  <si>
    <t>Verify Full name field when enter =50 characters</t>
  </si>
  <si>
    <t>Verify Full name field has input space characters at begin</t>
  </si>
  <si>
    <t>Verify Full name field has input space characters at end</t>
  </si>
  <si>
    <t xml:space="preserve">Verify Full name field has input space characters at middle </t>
  </si>
  <si>
    <t>Verify Full name field has input HTML, SQL injection, Javascript</t>
  </si>
  <si>
    <t xml:space="preserve">Verify Full name field will delete data entered when click on "x" icon </t>
  </si>
  <si>
    <t>Verify default value of Full name field is empty</t>
  </si>
  <si>
    <t>1. Not error message displayed
2.Gender field is option, user can sign up successfully without enter value for Gender field</t>
  </si>
  <si>
    <t>1. Not error message displayed
2. Birthday field is option, user can sign up successfully without enter value for Birthday field</t>
  </si>
  <si>
    <t xml:space="preserve">1. Not error message displayed
2. The format of Birthday field is correct
</t>
  </si>
  <si>
    <t xml:space="preserve">1. All entered values ​​of the Full name field will be deleted
</t>
  </si>
  <si>
    <t>Verify Full name field will show an error message when enter &lt;6 characters</t>
  </si>
  <si>
    <t>Verify Full name field will show an error message when enter &gt;50 characters</t>
  </si>
  <si>
    <t>Verify Full name field when enter numbers</t>
  </si>
  <si>
    <t>Verify Full name field when enter alphabet</t>
  </si>
  <si>
    <t>Verify Full name field when enter special characters</t>
  </si>
  <si>
    <t>Verify Full name field when enter alphabet + numbers + special characters</t>
  </si>
  <si>
    <t>Verify Full name field is mandatory</t>
  </si>
  <si>
    <t>1. Enter in textbox Full name with alphabet + numbers + special characters 
2. Observe the error message of Full name field</t>
  </si>
  <si>
    <t xml:space="preserve">Pre-condition: Clicked on "Sign up with Phone number" page </t>
  </si>
  <si>
    <t xml:space="preserve">Verify Search Suggestions show covered and sorted by 
ascending when enter more keywords is entered </t>
  </si>
  <si>
    <t>Verify that the Search History will not show value is keywords entered but does not search.</t>
  </si>
  <si>
    <t>Pre-condition: Searched keyword has result search &lt; 10 products 
1. Observe Pagination</t>
  </si>
  <si>
    <t>Pre-condition: Searched keyword has result search = 10 products 
1. Observe Pagination</t>
  </si>
  <si>
    <t>Pre-condition: Searched keyword has result search &gt; 10 products 
1. Observe Pagination</t>
  </si>
  <si>
    <t>Check the Previous button clickable when there are &gt; 1 pages</t>
  </si>
  <si>
    <t xml:space="preserve">Pre-condition: Searched keyword has result search = 1 page
1. Observe display and check of Previous button </t>
  </si>
  <si>
    <t>Check the Next button clickable when there &gt; 1 page</t>
  </si>
  <si>
    <t xml:space="preserve">Pre-condition: Searched keyword has result search = 1 page
1. Observe display and check of Next button </t>
  </si>
  <si>
    <t>Pre-condition: Searched keyword has result search &gt; 1 page
1. Click on one of page that is not the last page in Pagination
2. Check Next button</t>
  </si>
  <si>
    <t>Pre-condition: Searched keyword has result search &gt; 1 page
1. Click on last page in Pagination
2. Check Next button</t>
  </si>
  <si>
    <t xml:space="preserve">Pre-condition: Searched keyword has result search &gt; 1 page
1. Click on any page that is not the first page in Pagination
2. Click on Previous button </t>
  </si>
  <si>
    <t xml:space="preserve">Pre-condition: Searched keyword has result search &gt; 1 page
1. Click on any page that is not the last page in Pagination
2. Click on Next button </t>
  </si>
  <si>
    <t>Pre-condition: Searched keyword has result search &gt; 1 page
1. Click on any Numbers button in Pagination
2. Click on any remain Numbers button in Pagination
3. Observe change displayed between 2 pages</t>
  </si>
  <si>
    <t>Verify UI of function</t>
  </si>
  <si>
    <t>Work same as UI checklist</t>
  </si>
  <si>
    <t>1.Default value of phone Number field is empty 
2. When the user types from the keyboard, placeholder in the textbox Phone number is deleted</t>
  </si>
  <si>
    <t>1. System will display message “Search No Result”</t>
  </si>
  <si>
    <t>1. Characters entered from keyboard in textbox Search displayed correct</t>
  </si>
  <si>
    <t>1. Full name field not removes space characters at middle of string</t>
  </si>
  <si>
    <t>1. Password field not removes space characters at middle of string</t>
  </si>
  <si>
    <t>1. Page will be reload</t>
  </si>
  <si>
    <t>1. Show all results that are correct products with keyword in Search Suggestion</t>
  </si>
  <si>
    <t>1. Show all results that are correct products with keyword in Search History</t>
  </si>
  <si>
    <t>Check there is no Search Suggestion keywords is special character</t>
  </si>
  <si>
    <t>1. Search Suggestion not displayed</t>
  </si>
  <si>
    <t xml:space="preserve">Verify Search Suggestions show covered value and sorted by 
ascending when enter any 1 keywords is entered </t>
  </si>
  <si>
    <t>1. Search Suggestions will show keywords with matching values ​​entered
2. Values in Search Suggestions sorted by 
ascending</t>
  </si>
  <si>
    <t>1. Search Suggestions will show keywords with matching value ​​entered
2. Values in Search Suggestions sorted by 
ascending</t>
  </si>
  <si>
    <t>Verify values in Search History should be cleared when clicking on Clear button</t>
  </si>
  <si>
    <t>1. Search History will not show value is keywords entered but does not search</t>
  </si>
  <si>
    <t xml:space="preserve">Verify values in Search History when search first time </t>
  </si>
  <si>
    <t>Verify results are displayed without pagination when search results have &lt; 10 products</t>
  </si>
  <si>
    <t>1. Without pagination in result search</t>
  </si>
  <si>
    <t>1. Search results span over multiple pages
2. Pagination should work properly</t>
  </si>
  <si>
    <t>1. The Previous button enable and move on to the previous page</t>
  </si>
  <si>
    <t>1. The Previous button clickable when click on.</t>
  </si>
  <si>
    <t>1. The Next button enable and move on to the next page</t>
  </si>
  <si>
    <t>1. The Next button clickable when click on.</t>
  </si>
  <si>
    <t xml:space="preserve">1.The Next button not clickable
2. The Next button disable </t>
  </si>
  <si>
    <t xml:space="preserve">1.The Previous button not clickable
2. The Previous button disable </t>
  </si>
  <si>
    <t>1.The Next button not clickable
2. The Next button disable and no move on to the next page</t>
  </si>
  <si>
    <t>1.The Previous button not clickable
2. The Previous button disable and no move on to the next page</t>
  </si>
  <si>
    <t>Pre-condition: Searched keyword has result search &gt; 1 page
1. Click on one page that is not the first page in Pagination
2. Check Previous button</t>
  </si>
  <si>
    <t xml:space="preserve">Check the Previous button disable when there is 1 page </t>
  </si>
  <si>
    <t>1. Pagination should work properly when click on any Numbers button user want</t>
  </si>
  <si>
    <t>Verify default value of Sort By field is low to high</t>
  </si>
  <si>
    <t xml:space="preserve">1. The products in the search results are sorted in order of low to high
</t>
  </si>
  <si>
    <t>1. The Sort By field does not allow to display any characters from the keyboard</t>
  </si>
  <si>
    <t>1. Dropdown list of Gender field will showed
2. Value list of Gender field include female, male
3. Female, male values in dropdown list of Gender field sorted ascending</t>
  </si>
  <si>
    <t>1. Dropdown list of Sort By field will showed
2. Value list of Sort By field include "Price low to high" and "Price high to low"
3. Values in dropdown list of Sort By field sorted ascending</t>
  </si>
  <si>
    <t>1.Default value of Search box is empty 
2. When the user start enter keyboard, placeholder in the textbox Search is removed</t>
  </si>
  <si>
    <t>1. System allows copy entered characters in Search box
2. System allows paste copied character in Search box</t>
  </si>
  <si>
    <t>Check able to enter value when click on Search box</t>
  </si>
  <si>
    <t>1. Search results return is products contain keywords entered</t>
  </si>
  <si>
    <t xml:space="preserve">Verify the results when enter spaces before/after the string in the Search box </t>
  </si>
  <si>
    <t xml:space="preserve">2. Search Result </t>
  </si>
  <si>
    <t xml:space="preserve">Verify Search box when enter only space in Search box </t>
  </si>
  <si>
    <t xml:space="preserve">Verify Search box when enter spaces before/after the string in the Search box </t>
  </si>
  <si>
    <t xml:space="preserve">Verify Search box when enter only space </t>
  </si>
  <si>
    <t>1. Search box will show space entered characters</t>
  </si>
  <si>
    <t>1. Search results returned are products containing keyword entered without a space at the begin/after</t>
  </si>
  <si>
    <t xml:space="preserve">1. Search box will show correct entered keywords, include both space at begin/after
</t>
  </si>
  <si>
    <t>1. Values in Search History should be cleared 
2. When user click on textbox Search again,  Search History will be displayed</t>
  </si>
  <si>
    <t xml:space="preserve">Verify that the Search History will be displayed as the last searched keyword searched when search more 1 time </t>
  </si>
  <si>
    <t>1. Search History show all searched keywords 
2.The keywords in the Search History are sorted from new to old</t>
  </si>
  <si>
    <t>1. Search History will show only 1 searched keywords</t>
  </si>
  <si>
    <t>Check Search result when search with default value</t>
  </si>
  <si>
    <t>Check Search result when search with Search History</t>
  </si>
  <si>
    <t xml:space="preserve">3. Search Suggestion </t>
  </si>
  <si>
    <t>4. Search History</t>
  </si>
  <si>
    <t xml:space="preserve">1. Search box
2. Search result
3. Search Suggestion 
4. Search History
5. Pagination
6. Next/Previous/Numbers button in Pagination
7. Sort By
</t>
  </si>
  <si>
    <r>
      <rPr>
        <sz val="10"/>
        <rFont val="Arial"/>
        <family val="2"/>
      </rPr>
      <t xml:space="preserve">Search Product function by Search box </t>
    </r>
    <r>
      <rPr>
        <sz val="10"/>
        <color theme="0"/>
        <rFont val="Arial"/>
        <family val="2"/>
      </rPr>
      <t xml:space="preserve">
</t>
    </r>
  </si>
  <si>
    <t>Sign up with Phone number function</t>
  </si>
  <si>
    <t>1. Phone Number
2. SMS Verification Code
3. Password
4. Birthday
5. Gender
6. Full Name
7. Checkbox</t>
  </si>
  <si>
    <t xml:space="preserve">1. Click on textbox Phone number 
</t>
  </si>
  <si>
    <t xml:space="preserve">Verify shows an error message of SMS verification code field when enter incorrect with SMS code received </t>
  </si>
  <si>
    <t xml:space="preserve">1. Return a page to create new account with Email address </t>
  </si>
  <si>
    <t xml:space="preserve"> 1. Return a  new pop-up to register with a Google account</t>
  </si>
  <si>
    <t xml:space="preserve"> 1. Return a new pop-up to register with a Facebook account </t>
  </si>
  <si>
    <t xml:space="preserve"> 1.  Return a new pop-up about Terms of Use </t>
  </si>
  <si>
    <t xml:space="preserve"> 1. Return a new pop-up about privacy policy</t>
  </si>
  <si>
    <t xml:space="preserve"> 1. Return a new page to login </t>
  </si>
  <si>
    <t>1. Enter valid data in field Phone number
2. Enter space at begin/end phone number
3. Enter all field remaining with valid data
4. Click on "Sign up" button</t>
  </si>
  <si>
    <t>1. Enter valid values for Phone number field
2. Drag "Slide to get SMS code" button to end
3.  Enter valid values for all mandatory field
4. Enter in textbox SMS verification code incorrect with SMS code received 
5. Click in "Sign up"</t>
  </si>
  <si>
    <t>1. An red error message “Please enter a valid phone number”
2. The SMS verification code field will be highlighted red color</t>
  </si>
  <si>
    <t>1. An red error message “Please enter phone number”
2. The SMS verification code field will be highlighted red color</t>
  </si>
  <si>
    <t>1. An red error message " Please enter SMS Verification Code" displayed
2. The SMS verification code field will be highlighted red color</t>
  </si>
  <si>
    <t>1. An red error message "Please enter only 6 digits" displayed
2. The SMS verification code field will be highlighted red color</t>
  </si>
  <si>
    <t>1. An red error message "Verify SMS verification code should contain numeric" displayed
2. The SMS verification code field will be highlighted red color</t>
  </si>
  <si>
    <t>1. An red error message "Please enter correct SMS Verification Code" displayed
2. The SMS verification code field will be highlighted red color</t>
  </si>
  <si>
    <t>1. An red error message "Phone number should contain numeric" displayed
2. Phone number field will be highlighted red color</t>
  </si>
  <si>
    <t>1. An red error message "The length of Phone number should be 10 characters" displayed
2. Phone number field will be highlighted red color</t>
  </si>
  <si>
    <t>1. An red error message "Please enter Phone number" displayed under Phone number field
2. Phone number field will be highlighted red color</t>
  </si>
  <si>
    <t>1. Phone number field show an red error message "Phone number should contain numeric"
2. Phone number field will be highlighted red color</t>
  </si>
  <si>
    <t xml:space="preserve">1. Leave the Phone number field blank
2. Click "Sign up" button
</t>
  </si>
  <si>
    <t xml:space="preserve">1. Enter in textbox Phone number with 8 numbers
</t>
  </si>
  <si>
    <t xml:space="preserve">1. Enter in textbox Phone number with 10 numbers
</t>
  </si>
  <si>
    <t xml:space="preserve">1. Enter in textbox Phone number with 11 numbers
</t>
  </si>
  <si>
    <t xml:space="preserve">1. Enter in textbox Phone number with any number 
 </t>
  </si>
  <si>
    <t xml:space="preserve">1. Enter in textbox Phone number with any alphabet
</t>
  </si>
  <si>
    <t xml:space="preserve">1. Enter in textbox Phone number with any special characters
</t>
  </si>
  <si>
    <t xml:space="preserve">1. Enter in textbox Phone number with alphabet + numbers + special characters 
</t>
  </si>
  <si>
    <t xml:space="preserve">1. Enter in textbox Phone number with space
</t>
  </si>
  <si>
    <t xml:space="preserve">1. Enter in textbox Phone number with space at begin
</t>
  </si>
  <si>
    <t xml:space="preserve">1. Enter in textbox Phone number with HTML, SQL injection or Javascript
</t>
  </si>
  <si>
    <t xml:space="preserve">1. Enter in textbox Phone number with any character
2. Click on "x" icon of Phone number field
</t>
  </si>
  <si>
    <t xml:space="preserve">1. Enter in textbox Phone number with space at middle
</t>
  </si>
  <si>
    <t xml:space="preserve">1. Enter in textbox Phone number with space at end
</t>
  </si>
  <si>
    <t>1. Hold and drag "Slide to get SMS code" button button
2. Check "Slide to get SMS code" button is dragged by the mouse movement</t>
  </si>
  <si>
    <t>1. Enter in textbox Phone number with correct phone number format  
2. Hold and drag "Slide to get SMS code" button to end
3. Check display has create a new field is SMS Verification Code</t>
  </si>
  <si>
    <t xml:space="preserve">1. Enter in textbox Phone number with incorrect  phone number format  
2. Hold and drag "Slide to get SMS code" button button to end
</t>
  </si>
  <si>
    <t xml:space="preserve">1. Without entering Phone number
2. Hold and drag "Slide to get SMS code" button button to end
</t>
  </si>
  <si>
    <t xml:space="preserve">1. Click on textbox SMS verification code 
</t>
  </si>
  <si>
    <t xml:space="preserve">1. Leave the SMS verification code field blank
2. Click "Sign up" button
</t>
  </si>
  <si>
    <t xml:space="preserve">1. Enter in textbox SMS verification code with 5 numbers
</t>
  </si>
  <si>
    <t xml:space="preserve">1. Enter in textbox SMS verification code with 6 numbers
 </t>
  </si>
  <si>
    <t xml:space="preserve">1. Enter in textbox SMS verification code with any character
2. Click on "x" icon of SMS verification code field
</t>
  </si>
  <si>
    <t xml:space="preserve">1. Leave the SMS verification code field blank
2. Wait for 60 seconds to pass
</t>
  </si>
  <si>
    <t xml:space="preserve">1. Enter valid data in field Phone number
2. Drag "Slide to get SMS code" button to end
3. Enter in textbox SMS verification code with HTML, SQL injection or Javascript
4. Enter all field remaining with valid data
5. Click on "Sign up" button
</t>
  </si>
  <si>
    <t>1. Message will be displayed “New account is created successfully”
2. User can login with recently created user</t>
  </si>
  <si>
    <t>1. Enter valid data in all fields
2. Click on "Sign up" button
3. Login with new account created</t>
  </si>
  <si>
    <t>1. Enter valid data in all mandatory fields
2. Click on "Sign up" button
3. Login with new account created</t>
  </si>
  <si>
    <t xml:space="preserve">1. Enter any character in password field 
2. Click on Eye icon of Password field
3. Click on Eye icon of Password field again
</t>
  </si>
  <si>
    <t xml:space="preserve">1. Enter existing phone number and valid data in other fields 
2. Click on "Sign up" button
</t>
  </si>
  <si>
    <t>1. An error message "Phone number is existed" displayed.
2. Phone number field will be highlighted red color</t>
  </si>
  <si>
    <t>1. An error message “Please enter a valid phone number" displayed.
2. Phone number field will be highlighted red color</t>
  </si>
  <si>
    <t xml:space="preserve">1. Enter incorrect SMS code and valid data in other fields 
2. Click on "Sign up" button
</t>
  </si>
  <si>
    <t xml:space="preserve">1. Click on "Sign up with email" button
 </t>
  </si>
  <si>
    <t xml:space="preserve">1. Enter invalid data in all fields
2. Click on "Sign up" button
</t>
  </si>
  <si>
    <t xml:space="preserve">1. Click on "Terms of Use" hyper link
</t>
  </si>
  <si>
    <t xml:space="preserve">1. Click on "Sign up with email" button
</t>
  </si>
  <si>
    <t xml:space="preserve">1. Click on "Privacy Policy" hyper link
</t>
  </si>
  <si>
    <t xml:space="preserve">1. Click on "Facebook" button
</t>
  </si>
  <si>
    <t xml:space="preserve">1. Click on "Google" button
</t>
  </si>
  <si>
    <t>1. SMS verification code field will be highlighted red color
2. SMS verification code  field show an error message "Phone number should contain numeric"</t>
  </si>
  <si>
    <t>Check Search result when search with many keyword</t>
  </si>
  <si>
    <t xml:space="preserve">1. Enter in textbox Search with many keywords
2. Click Enter from the keyboard/Click on Search button
</t>
  </si>
  <si>
    <t xml:space="preserve">1. Search results return will contain 1 of the keywords entered or contain both </t>
  </si>
  <si>
    <t xml:space="preserve">1. Without enter keyword in textbox Search
2. Click Enter from the keyboard/Click on Search button
</t>
  </si>
  <si>
    <t xml:space="preserve">1. Click on textbox Seach and select any value in Search History
2. Click Enter from the keyboard/Click on Search button
</t>
  </si>
  <si>
    <t xml:space="preserve">1. Enter in textbox Search is any character that is not special character
2. Select any value displayed in Search Suggestion 
3. Click Enter from the keyboard/Click on Search button
</t>
  </si>
  <si>
    <t xml:space="preserve">1. Enter in textbox Search with 1 keyword 
2. Click Enter from the keyboard/Click on Search button
</t>
  </si>
  <si>
    <t xml:space="preserve">1. Enter in textbox Search with keyword is "electronic devices, iphone 13"
2. Hits ‘Enter’ button on keyboard/Click on Search button
</t>
  </si>
  <si>
    <t xml:space="preserve">1. Enter in textbox Search with space at begin/after
2. Hits ‘Enter’ button on keyboard/Click on </t>
  </si>
  <si>
    <t xml:space="preserve">1. Click and enter space in Search box
2. Hits ‘Enter’ button on keyboard/Click on Search button
</t>
  </si>
  <si>
    <t>Verify system will correct sort Price low to high and Price high to low</t>
  </si>
  <si>
    <t>1. Products will be sorted by price from low to high when user filter "Price low to high"
2. Products will be updated and sorted by price from high to low when user filter "Price high to low"</t>
  </si>
  <si>
    <t xml:space="preserve">1. Click on Sort By field
</t>
  </si>
  <si>
    <t xml:space="preserve">Verify value in dropdown list of Sort By field </t>
  </si>
  <si>
    <t xml:space="preserve">Pre-condition: Searched keyword has result search &gt; 2 products
1. Click on Sort By field
2. Click on Price low to high in dropdown list of Sort By field
3. Click on Price high to low in dropdown list of Sort By field
</t>
  </si>
  <si>
    <t xml:space="preserve">1. Click on Sort By field
2. Enter any character from keyboard
</t>
  </si>
  <si>
    <t>Pre-condition: Searched keyword has result search &gt; 2 products
1. Check default value of products displayed in result search sorted by low to high</t>
  </si>
  <si>
    <t xml:space="preserve">1. Click on Checkbox box
2. Observe Checkbox uncheck
3. Continue click on Checkbox box
</t>
  </si>
  <si>
    <t>1. Check the default value of Checkbox</t>
  </si>
  <si>
    <t xml:space="preserve">1. Enter in textbox Full name with any character
2. Click on "x" icon of Full name field
</t>
  </si>
  <si>
    <t xml:space="preserve">1. Enter in textbox Full name with HTML, SQL injection or Javascript
</t>
  </si>
  <si>
    <t xml:space="preserve">1. Enter in textbox Full name with space at middle
</t>
  </si>
  <si>
    <t xml:space="preserve">1. Enter in textbox Full name with space at end
</t>
  </si>
  <si>
    <t xml:space="preserve">1. Enter in textbox Full name with space at begin
</t>
  </si>
  <si>
    <t xml:space="preserve">1. Enter in textbox Full name with any special characters
</t>
  </si>
  <si>
    <t xml:space="preserve">1. Enter in textbox Full name with any alphabet
</t>
  </si>
  <si>
    <t xml:space="preserve">1. Enter in textbox Full name with any number 
</t>
  </si>
  <si>
    <t xml:space="preserve">1. Enter in textbox Full name with 51 characters numbers
</t>
  </si>
  <si>
    <t xml:space="preserve">1. Enter in textbox Full name with 5 characters numbers
</t>
  </si>
  <si>
    <t xml:space="preserve">1. Enter in textbox Full name with 50  characters
</t>
  </si>
  <si>
    <t xml:space="preserve">1. Enter in textbox Full name with 48 numbers
</t>
  </si>
  <si>
    <t xml:space="preserve">1. Enter in textbox Full name with 5 numbers
</t>
  </si>
  <si>
    <t xml:space="preserve">1. Click on textbox Full name 
</t>
  </si>
  <si>
    <t xml:space="preserve">1. Leave the Full name field blank
2. Click "Sign up" button
</t>
  </si>
  <si>
    <t>1. An error message "Please enter Full Name" displayed
2. Full name field will be highlighted red color</t>
  </si>
  <si>
    <t>1. An error message "The name length should be 6 - 50 characters" displayed
2. Full name field will be highlighted red color</t>
  </si>
  <si>
    <t>1. Full name field show an error message "Full name should contain alphabetic and numeric characters."
2. Full name field will be highlighted red color</t>
  </si>
  <si>
    <t xml:space="preserve">1. Select invalid date values of Birthday field with cases: 
1.1. For months with 30 days: Select value of Month is April, Day is 31, Year is 2001
1.2. For February leap years: Select value of Month is February, Day is 30, Year is 2000
1.3. For February non-leap years: Select value of Month is February, Day is 29, Year is 2019
1.4.Birthday greater than the current date month year: Select value of Month is December, Day is 31, Year is 2022
</t>
  </si>
  <si>
    <t xml:space="preserve">1. Click and select value of Month is January
2. Click and select value of Year is 2001
3. Click and select value of Day is 31
</t>
  </si>
  <si>
    <t xml:space="preserve">1. Click on Day/Month/Year fields 
2. Enter any character from keyboard
 </t>
  </si>
  <si>
    <t xml:space="preserve">1. Click on Day/Month/Year fields 
</t>
  </si>
  <si>
    <t xml:space="preserve">1. Enter in textbox SMS verification code with alphabet + numbers + special characters 
</t>
  </si>
  <si>
    <t xml:space="preserve">1. Enter in textbox SMS verification code correct with SMS code received 
</t>
  </si>
  <si>
    <t xml:space="preserve">1. Enter in textbox SMS verification code with space at middle
</t>
  </si>
  <si>
    <t xml:space="preserve">1. Click on Day fields 
</t>
  </si>
  <si>
    <t xml:space="preserve">1. Click on Month fields 
</t>
  </si>
  <si>
    <t xml:space="preserve">1. Click on Year fields 
</t>
  </si>
  <si>
    <t xml:space="preserve">1. Click on Gender field
2. Enter any character from keyboard
</t>
  </si>
  <si>
    <t>Verify values in dropdown list of Gender field</t>
  </si>
  <si>
    <t>1. Click on Gender fields 
2. Check  dropdown list, value and sort order in dropdown list of Gender field</t>
  </si>
  <si>
    <t>1. Dropdown list of Year field will showed
2. Value list of Year field include full values ​​from 1900 to 2022
3. Values in dropdown list of Year field sorted by ascending number</t>
  </si>
  <si>
    <t>Verify values in dropdown list of the Day field
.</t>
  </si>
  <si>
    <t>Verify values in dropdown list of the Month field
.</t>
  </si>
  <si>
    <t>Verify values in dropdown list of the Year field
.</t>
  </si>
  <si>
    <t>1. Dropdown list of Month field will showed
2. Value list of Month field include full 12 months
3. Values in dropdown list of Month field sorted alphabetically</t>
  </si>
  <si>
    <t>1. Dropdown list of Day field will showed
2. Value list of Day field include full 31 days
3. Values in dropdown list of Day field sorted by ascending number</t>
  </si>
  <si>
    <t xml:space="preserve">1. Click and select value for Month
2. Click and select value for Year 
4. Leave blank Day
</t>
  </si>
  <si>
    <r>
      <t>1. Click and select value for Day
2. Click and select value for Year 
4. Leave blank Month</t>
    </r>
    <r>
      <rPr>
        <sz val="9"/>
        <rFont val="Arial"/>
        <family val="2"/>
      </rPr>
      <t xml:space="preserve">
</t>
    </r>
  </si>
  <si>
    <t xml:space="preserve">1. Click and select value for Month
2. Click and select value for Day 
4. Leave blank Year 
</t>
  </si>
  <si>
    <t>Check when leave Day blank</t>
  </si>
  <si>
    <t>Check when leave Month blank</t>
  </si>
  <si>
    <t>Check when leave Year blank</t>
  </si>
  <si>
    <t xml:space="preserve">1. Click and enter any character from keyboard in textbox Search
</t>
  </si>
  <si>
    <t xml:space="preserve">1. Enter in textbox Search with space at begin/after
</t>
  </si>
  <si>
    <t xml:space="preserve">1. Click and enter space in Search box
</t>
  </si>
  <si>
    <t xml:space="preserve">1. Enter more keyword in textbox Search
2. Click Enter from the keyboard/Click on Search button
</t>
  </si>
  <si>
    <t xml:space="preserve">1. Enter "ipphoooon" in textbox Search
2. Click Enter from the keyboard/Click on Search button
</t>
  </si>
  <si>
    <t xml:space="preserve">1. Enter 1 keyword in textbox Search
2. Click Enter from the keyboard/Click on Search button
</t>
  </si>
  <si>
    <t xml:space="preserve">1. Enter special character in textbox Search
2. Click Enter from the keyboard/Click on Search button
</t>
  </si>
  <si>
    <t xml:space="preserve">1. Enter space in textbox Search
2. Click Enter from the keyboard/Click on Search button
</t>
  </si>
  <si>
    <t xml:space="preserve">Pre-condition: Values in Search History removed 
1. Enter keyword in textbox Search and hits "Enter"/Click on Search button to search
2. Click on textbox Search again
</t>
  </si>
  <si>
    <t xml:space="preserve">1. Enter any keyword in textbox Search
2. Not hit Enter from the keyboard/Not click on Search button
3. Remove keyword entered by "blackspace" from keyboard
</t>
  </si>
  <si>
    <t xml:space="preserve">Pre-condition: User searched some keyword before
1. Click on Clear button of Search History
</t>
  </si>
  <si>
    <t xml:space="preserve">Pre-condition: User searched some keyword before
1. Click on textbox Search 
</t>
  </si>
  <si>
    <t>Pre-condition: Searched keyword has result search &gt; 1 page
1. Click on one page that is the first page in Pagination
2. Check Previous button</t>
  </si>
  <si>
    <t>Verify phone number field when enter numbers</t>
  </si>
  <si>
    <t>1. No error message displayed in Phone number field</t>
  </si>
  <si>
    <t xml:space="preserve">1. No error message displayed </t>
  </si>
  <si>
    <t>1. An errror message "The length of Password should be 6-50 characters" displayed
2. Password field will be highlighted red color</t>
  </si>
  <si>
    <t>1. An errror message "Please enter Password value" displayed
2. Password field will be highlighted red color</t>
  </si>
  <si>
    <t>1. An errror message "Password should contain alphabetic and numeric characters" displayed
2. Password field will be highlighted red color</t>
  </si>
  <si>
    <t>Verify default value of Full name field  is blank</t>
  </si>
  <si>
    <t>Verify Full name field when enter 2 characters</t>
  </si>
  <si>
    <t>Verify Full name field when enter between 2 and 50 characters</t>
  </si>
  <si>
    <t>Verify Full name field when enter 50 characters</t>
  </si>
  <si>
    <t>Verify Full name field will show an error message when enter less than 2 characters</t>
  </si>
  <si>
    <t>Verify Full name field will show an error message when enter more than 50 characters</t>
  </si>
  <si>
    <t>Verify system will trim automatically when enter space characters at before/after of a string</t>
  </si>
  <si>
    <t>Verify that when enter space characters at after a string, system will automatically trim spaces</t>
  </si>
  <si>
    <t>Verify that when enter space characters at before a string, system will automatically trim spaces</t>
  </si>
  <si>
    <t>Verify that when enter space characters at middle a string, system will automatically trim spaces</t>
  </si>
  <si>
    <t>Verify default value of Province field is blank</t>
  </si>
  <si>
    <t>Verify data in dropdown list of Province field</t>
  </si>
  <si>
    <t>Verify Addressfield when enter 350 characters</t>
  </si>
  <si>
    <t>Verify Addressfield will show an error message when enter more than 350 characters</t>
  </si>
  <si>
    <t>Verify Address field when enter numbers</t>
  </si>
  <si>
    <t>Verify Address field when the enters only space characters</t>
  </si>
  <si>
    <t>Verify Address field has input HTML, SQL injection, Javascript</t>
  </si>
  <si>
    <t xml:space="preserve">Verify Address field can Copy &amp; Paste </t>
  </si>
  <si>
    <t>Verify Address field when enter between 5 and 350 characters</t>
  </si>
  <si>
    <t>Verify Address field when enter 5 characters</t>
  </si>
  <si>
    <t>Verify Address field will show an error message when enter less than 5 characters</t>
  </si>
  <si>
    <t>Verify Address field is mandatory</t>
  </si>
  <si>
    <t>Verify Address field will show an error message when enter alphabet + numbers + special characters</t>
  </si>
  <si>
    <t>Verify Address field will show an error message when enter special characters</t>
  </si>
  <si>
    <t>Verify Address field will show an error message when enter alphabets</t>
  </si>
  <si>
    <t>5. District</t>
  </si>
  <si>
    <t>Verify that the District field will not input data from the keyboard.</t>
  </si>
  <si>
    <t>Verify default value of District field is blank</t>
  </si>
  <si>
    <t>Verify data in dropdown list of District field</t>
  </si>
  <si>
    <t>Verify that the District field is mandatory</t>
  </si>
  <si>
    <t>Verify that Province field is mandatory</t>
  </si>
  <si>
    <t>Verify that Province field will not input data from the keyboard.</t>
  </si>
  <si>
    <t>Verify Province field is mandatory</t>
  </si>
  <si>
    <t>Verify value in dropdown list of District field will be depended on Province value</t>
  </si>
  <si>
    <t>6. Ward</t>
  </si>
  <si>
    <t>Verify default value of Ward field is blank</t>
  </si>
  <si>
    <t>Verify that the Ward field will not input data from the keyboard.</t>
  </si>
  <si>
    <t>Verify data in dropdown list of Ward field</t>
  </si>
  <si>
    <t>Verify that the Ward field is mandatory</t>
  </si>
  <si>
    <t>7. Select label for effective delivery</t>
  </si>
  <si>
    <t>Verify default value of Select label for effective delivery field is blank</t>
  </si>
  <si>
    <t>Verify value in dropdown list of Ward will be depended on District value</t>
  </si>
  <si>
    <t>Check when pressing the Save button continuously</t>
  </si>
  <si>
    <t>Check when click Cancel button</t>
  </si>
  <si>
    <t>Verify Select label for effective delivery field when blank</t>
  </si>
  <si>
    <t>Verify Select label for effective delivery field when select Office</t>
  </si>
  <si>
    <t>Verify Select label for effective delivery field when select Home</t>
  </si>
  <si>
    <t>Check that user will add a new address successfully when enter the valid data for all fields</t>
  </si>
  <si>
    <t>Check that user will add a new address successfully when enter invalid all fileds</t>
  </si>
  <si>
    <t>Check when click Save button</t>
  </si>
  <si>
    <t>Check system will display a confirmation pop-up when click on Delete icon</t>
  </si>
  <si>
    <t xml:space="preserve">Verify Address field will delete data entered when click on "x" icon </t>
  </si>
  <si>
    <t xml:space="preserve">Verify default value of Phone number field is empty </t>
  </si>
  <si>
    <t>Verify Phone number field will show an error message when enter less than 10 numbers</t>
  </si>
  <si>
    <t xml:space="preserve">Verify Phone number field when enter 10 numbers </t>
  </si>
  <si>
    <t>Verify Phone number field will show an error message when enter more than 10 numbers</t>
  </si>
  <si>
    <t>Verify Phone number field when enter numbers</t>
  </si>
  <si>
    <t>Verify Phone number field when the enters only space characters</t>
  </si>
  <si>
    <t>Verify Phone number field has input HTML, SQL injection, Javascript</t>
  </si>
  <si>
    <t xml:space="preserve">Verify Phone number field can Copy &amp; Paste </t>
  </si>
  <si>
    <t xml:space="preserve">Verify Phone number field will delete data entered when click on "x" icon </t>
  </si>
  <si>
    <t>Check system will show an error message when enter a My Address existed</t>
  </si>
  <si>
    <t xml:space="preserve">Check successfully added addresses displayed on Address Book </t>
  </si>
  <si>
    <t>DELETE ADDRESS FUNCTION</t>
  </si>
  <si>
    <t>Check system will display an error message when user delete default address</t>
  </si>
  <si>
    <t>Check when click "x" button of confirmation pop-up</t>
  </si>
  <si>
    <t>Check data of Address Book when the addresses are successfully deleted</t>
  </si>
  <si>
    <t>Check address is not deleteed when click on CANCEL button in the confirmation pop-up</t>
  </si>
  <si>
    <t>Check address is successfully deleted when click on DELETE button of confirmation pop-up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</si>
</sst>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s>
  <borders count="5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right/>
      <top/>
      <bottom style="thin">
        <color theme="0" tint="-0.249977111117893"/>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rgb="FFBFBFBF"/>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top/>
      <bottom style="thin">
        <color theme="0" tint="-0.249977111117893"/>
      </bottom>
      <diagonal/>
    </border>
    <border>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1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50" fillId="26" borderId="27" xfId="5" applyFont="1" applyFill="1" applyBorder="1" applyAlignment="1">
      <alignment horizontal="left" vertical="top" wrapText="1"/>
    </xf>
    <xf numFmtId="0" fontId="1" fillId="26" borderId="27" xfId="5" applyFont="1" applyFill="1" applyBorder="1" applyAlignment="1">
      <alignment vertical="top" wrapText="1"/>
    </xf>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3" borderId="46" xfId="0" applyFont="1" applyFill="1" applyBorder="1" applyAlignment="1">
      <alignment vertical="top" wrapText="1"/>
    </xf>
    <xf numFmtId="0" fontId="1" fillId="6" borderId="47"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67" fillId="0" borderId="43"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28" borderId="27" xfId="0" applyFont="1" applyFill="1" applyBorder="1" applyAlignment="1">
      <alignment horizontal="left" vertical="top"/>
    </xf>
    <xf numFmtId="0" fontId="67" fillId="28" borderId="27" xfId="0" applyFont="1" applyFill="1" applyBorder="1"/>
    <xf numFmtId="0" fontId="50" fillId="29" borderId="27" xfId="5" applyFont="1" applyFill="1" applyBorder="1" applyAlignment="1">
      <alignment horizontal="left" vertical="top" wrapText="1"/>
    </xf>
    <xf numFmtId="0" fontId="50" fillId="28" borderId="34" xfId="0" applyFont="1" applyFill="1" applyBorder="1"/>
    <xf numFmtId="0" fontId="50" fillId="29" borderId="35" xfId="5" applyFont="1" applyFill="1" applyBorder="1" applyAlignment="1">
      <alignment horizontal="left" vertical="top" wrapText="1"/>
    </xf>
    <xf numFmtId="0" fontId="50" fillId="29" borderId="41" xfId="5" applyFont="1" applyFill="1" applyBorder="1" applyAlignment="1">
      <alignment horizontal="left" vertical="top" wrapText="1"/>
    </xf>
    <xf numFmtId="0" fontId="50" fillId="29" borderId="30" xfId="5" applyFont="1" applyFill="1" applyBorder="1" applyAlignment="1">
      <alignment horizontal="left" vertical="top" wrapText="1"/>
    </xf>
    <xf numFmtId="0" fontId="1" fillId="29"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7" xfId="0" applyFont="1" applyFill="1" applyBorder="1" applyAlignment="1">
      <alignment vertical="top" wrapText="1"/>
    </xf>
    <xf numFmtId="0" fontId="34" fillId="0" borderId="0" xfId="0" applyFont="1" applyAlignment="1">
      <alignment horizontal="left"/>
    </xf>
    <xf numFmtId="0" fontId="50" fillId="3" borderId="44" xfId="0" applyFont="1" applyFill="1" applyBorder="1" applyAlignment="1">
      <alignment horizontal="left" vertical="top" wrapText="1"/>
    </xf>
    <xf numFmtId="0" fontId="50" fillId="0" borderId="0" xfId="0" applyFont="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44" xfId="0" applyFont="1" applyFill="1" applyBorder="1" applyAlignment="1">
      <alignment horizontal="left" vertical="top" wrapText="1"/>
    </xf>
    <xf numFmtId="0" fontId="1" fillId="25" borderId="0" xfId="0" applyFont="1" applyFill="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45" xfId="0" applyFont="1" applyFill="1" applyBorder="1" applyAlignment="1">
      <alignment horizontal="left" vertical="top" wrapText="1"/>
    </xf>
    <xf numFmtId="0" fontId="1" fillId="10" borderId="45" xfId="5" applyFont="1" applyFill="1" applyBorder="1" applyAlignment="1">
      <alignment horizontal="left" vertical="top" wrapText="1"/>
    </xf>
    <xf numFmtId="0" fontId="1" fillId="0" borderId="45" xfId="0" applyFont="1" applyBorder="1" applyAlignment="1">
      <alignment horizontal="left" vertical="top" wrapText="1"/>
    </xf>
    <xf numFmtId="0" fontId="1" fillId="10" borderId="28" xfId="0" applyFont="1" applyFill="1" applyBorder="1" applyAlignment="1">
      <alignment horizontal="left" vertical="top" wrapText="1"/>
    </xf>
    <xf numFmtId="0" fontId="1" fillId="0" borderId="0" xfId="0" applyFont="1" applyAlignment="1">
      <alignment horizontal="left"/>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6" borderId="45" xfId="5" applyFont="1" applyFill="1" applyBorder="1" applyAlignment="1">
      <alignment horizontal="left" vertical="top" wrapText="1"/>
    </xf>
    <xf numFmtId="0" fontId="1" fillId="29" borderId="27" xfId="5" applyFont="1" applyFill="1" applyBorder="1" applyAlignment="1">
      <alignment horizontal="left" vertical="top" wrapText="1"/>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26" fillId="6" borderId="0" xfId="0" applyFont="1" applyFill="1" applyAlignment="1">
      <alignment horizontal="left" vertical="top"/>
    </xf>
    <xf numFmtId="0" fontId="1" fillId="30" borderId="27" xfId="0" applyFont="1" applyFill="1" applyBorder="1" applyAlignment="1">
      <alignment horizontal="left" vertical="top" wrapText="1"/>
    </xf>
    <xf numFmtId="0" fontId="26" fillId="9" borderId="0" xfId="0" applyFont="1" applyFill="1" applyAlignment="1">
      <alignment horizontal="left" vertical="top"/>
    </xf>
    <xf numFmtId="0" fontId="34" fillId="3" borderId="0" xfId="0" applyFont="1" applyFill="1" applyAlignment="1">
      <alignment horizontal="left"/>
    </xf>
    <xf numFmtId="0" fontId="1" fillId="30"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3" borderId="27" xfId="0" applyFont="1" applyFill="1" applyBorder="1" applyAlignment="1">
      <alignment horizontal="left"/>
    </xf>
    <xf numFmtId="0" fontId="1" fillId="6" borderId="41" xfId="5" applyFont="1" applyFill="1" applyBorder="1" applyAlignment="1">
      <alignment horizontal="left" vertical="top" wrapText="1"/>
    </xf>
    <xf numFmtId="0" fontId="1" fillId="10" borderId="1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25" borderId="19"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7" borderId="45" xfId="5" applyFont="1" applyFill="1" applyBorder="1" applyAlignment="1">
      <alignment horizontal="left" vertical="top" wrapText="1"/>
    </xf>
    <xf numFmtId="0" fontId="1" fillId="25" borderId="45" xfId="0" applyFont="1" applyFill="1" applyBorder="1" applyAlignment="1">
      <alignment horizontal="left" vertical="top" wrapText="1"/>
    </xf>
    <xf numFmtId="0" fontId="50" fillId="29" borderId="27" xfId="5" applyFont="1" applyFill="1" applyBorder="1" applyAlignment="1">
      <alignment horizontal="left" vertical="top"/>
    </xf>
    <xf numFmtId="0" fontId="1" fillId="6" borderId="27" xfId="0" applyFont="1" applyFill="1" applyBorder="1" applyAlignment="1">
      <alignment horizontal="left" vertical="top"/>
    </xf>
    <xf numFmtId="0" fontId="1" fillId="3" borderId="27" xfId="0" applyFont="1" applyFill="1" applyBorder="1"/>
    <xf numFmtId="0" fontId="50" fillId="11" borderId="50" xfId="5" applyFont="1" applyFill="1" applyBorder="1" applyAlignment="1">
      <alignment horizontal="left" vertical="top" wrapText="1"/>
    </xf>
    <xf numFmtId="0" fontId="1" fillId="24" borderId="49" xfId="0" applyFont="1" applyFill="1" applyBorder="1" applyAlignment="1">
      <alignment horizontal="left" vertical="top" wrapText="1"/>
    </xf>
    <xf numFmtId="0" fontId="50" fillId="26" borderId="33" xfId="5" applyFont="1" applyFill="1" applyBorder="1" applyAlignment="1">
      <alignment horizontal="left" vertical="top" wrapText="1"/>
    </xf>
    <xf numFmtId="0" fontId="1" fillId="26" borderId="33" xfId="5" applyFont="1" applyFill="1" applyBorder="1" applyAlignment="1">
      <alignment horizontal="left" vertical="top" wrapText="1"/>
    </xf>
    <xf numFmtId="0" fontId="56" fillId="0" borderId="27" xfId="0" applyFont="1" applyBorder="1" applyAlignment="1">
      <alignment horizontal="left" vertical="top" wrapText="1"/>
    </xf>
    <xf numFmtId="0" fontId="56" fillId="6" borderId="27" xfId="5" applyFont="1" applyFill="1" applyBorder="1" applyAlignment="1">
      <alignment horizontal="left" vertical="top" wrapText="1"/>
    </xf>
    <xf numFmtId="0" fontId="56" fillId="6" borderId="27" xfId="0" applyFont="1" applyFill="1" applyBorder="1" applyAlignment="1">
      <alignment horizontal="left" vertical="top" wrapText="1"/>
    </xf>
    <xf numFmtId="0" fontId="1" fillId="24" borderId="6" xfId="5" applyFont="1" applyFill="1" applyBorder="1" applyAlignment="1">
      <alignment vertical="top" wrapText="1"/>
    </xf>
    <xf numFmtId="0" fontId="1" fillId="0" borderId="27" xfId="0" applyFont="1" applyBorder="1" applyAlignment="1">
      <alignment horizontal="left" vertical="top"/>
    </xf>
    <xf numFmtId="0" fontId="1" fillId="3" borderId="0" xfId="0" applyFont="1" applyFill="1" applyAlignment="1">
      <alignment horizontal="left" vertical="top" wrapText="1"/>
    </xf>
    <xf numFmtId="0" fontId="50" fillId="25" borderId="29" xfId="0" applyFont="1" applyFill="1" applyBorder="1" applyAlignment="1">
      <alignment vertical="top" wrapText="1"/>
    </xf>
    <xf numFmtId="0" fontId="1" fillId="0" borderId="44" xfId="0" applyFont="1" applyBorder="1" applyAlignment="1">
      <alignment horizontal="left" vertical="top" wrapText="1"/>
    </xf>
    <xf numFmtId="0" fontId="50" fillId="25" borderId="0" xfId="0" applyFont="1" applyFill="1" applyAlignment="1">
      <alignmen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30" borderId="27" xfId="5" applyFont="1" applyFill="1" applyBorder="1" applyAlignment="1">
      <alignment horizontal="left" vertical="top" wrapText="1"/>
    </xf>
    <xf numFmtId="0" fontId="50" fillId="25" borderId="0" xfId="5" quotePrefix="1" applyFont="1" applyFill="1" applyAlignment="1">
      <alignmen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50" fillId="10" borderId="29" xfId="5" applyFont="1" applyFill="1" applyBorder="1" applyAlignment="1">
      <alignment horizontal="left" vertical="top" wrapText="1"/>
    </xf>
    <xf numFmtId="0" fontId="1" fillId="0" borderId="38" xfId="0" applyFont="1" applyBorder="1" applyAlignment="1">
      <alignment horizontal="left" vertical="top"/>
    </xf>
    <xf numFmtId="0" fontId="1" fillId="0" borderId="27" xfId="5" quotePrefix="1" applyFont="1" applyBorder="1" applyAlignment="1">
      <alignment horizontal="left" vertical="top" wrapText="1"/>
    </xf>
    <xf numFmtId="0" fontId="1" fillId="0" borderId="27" xfId="5" applyFont="1" applyBorder="1" applyAlignment="1">
      <alignment horizontal="left" vertical="top" wrapText="1"/>
    </xf>
    <xf numFmtId="0" fontId="1" fillId="0" borderId="6" xfId="5" applyFont="1" applyBorder="1" applyAlignment="1">
      <alignment vertical="top" wrapText="1"/>
    </xf>
    <xf numFmtId="0" fontId="1" fillId="0" borderId="6" xfId="5" applyFont="1" applyBorder="1" applyAlignment="1">
      <alignment vertical="top"/>
    </xf>
    <xf numFmtId="0" fontId="1" fillId="0" borderId="6" xfId="5" quotePrefix="1" applyFont="1" applyBorder="1" applyAlignment="1">
      <alignment vertical="top" wrapText="1"/>
    </xf>
    <xf numFmtId="0" fontId="1" fillId="28" borderId="27" xfId="0" applyFont="1" applyFill="1" applyBorder="1" applyAlignment="1">
      <alignment horizontal="left"/>
    </xf>
    <xf numFmtId="0" fontId="1" fillId="6" borderId="27" xfId="0" applyFont="1" applyFill="1" applyBorder="1" applyAlignment="1">
      <alignment horizontal="left"/>
    </xf>
    <xf numFmtId="0" fontId="1" fillId="3" borderId="27" xfId="0" applyFont="1" applyFill="1" applyBorder="1" applyAlignment="1">
      <alignment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2" xfId="5" applyFont="1" applyFill="1" applyBorder="1" applyAlignment="1">
      <alignment horizontal="left" vertical="top" wrapText="1"/>
    </xf>
    <xf numFmtId="0" fontId="50" fillId="11" borderId="47" xfId="5" applyFont="1" applyFill="1" applyBorder="1" applyAlignment="1">
      <alignment horizontal="left" vertical="top" wrapText="1"/>
    </xf>
    <xf numFmtId="0" fontId="70" fillId="28" borderId="28" xfId="0" applyFont="1" applyFill="1" applyBorder="1" applyAlignment="1">
      <alignment horizontal="left" vertical="top"/>
    </xf>
    <xf numFmtId="0" fontId="67" fillId="28" borderId="32" xfId="0" applyFont="1" applyFill="1" applyBorder="1" applyAlignment="1">
      <alignment horizontal="left" vertical="top"/>
    </xf>
    <xf numFmtId="0" fontId="67" fillId="28" borderId="29" xfId="0" applyFont="1" applyFill="1" applyBorder="1" applyAlignment="1">
      <alignment horizontal="left" vertical="top"/>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1" fillId="0" borderId="0" xfId="0" applyFont="1" applyAlignment="1">
      <alignment horizontal="left" vertical="top" wrapText="1"/>
    </xf>
    <xf numFmtId="0" fontId="50" fillId="11" borderId="51" xfId="5" applyFont="1" applyFill="1" applyBorder="1" applyAlignment="1">
      <alignment horizontal="left" vertical="top" wrapText="1"/>
    </xf>
    <xf numFmtId="0" fontId="50" fillId="11" borderId="52" xfId="5" applyFont="1" applyFill="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7" borderId="8" xfId="5" applyFont="1" applyFill="1" applyBorder="1" applyAlignment="1">
      <alignment horizontal="left" vertical="top" wrapText="1"/>
    </xf>
    <xf numFmtId="0" fontId="50" fillId="27" borderId="0" xfId="5" applyFont="1" applyFill="1" applyAlignment="1">
      <alignment horizontal="left" vertical="top" wrapText="1"/>
    </xf>
    <xf numFmtId="0" fontId="3" fillId="21" borderId="0" xfId="0" applyFont="1" applyFill="1" applyAlignment="1">
      <alignment horizontal="left" vertical="top" wrapText="1"/>
    </xf>
    <xf numFmtId="0" fontId="50" fillId="0" borderId="16" xfId="0" applyFont="1" applyBorder="1" applyAlignment="1">
      <alignment horizontal="left" vertical="top" wrapText="1"/>
    </xf>
    <xf numFmtId="0" fontId="50" fillId="11" borderId="27"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0" xfId="5" applyFont="1" applyFill="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50" fillId="24" borderId="27" xfId="0" applyFont="1" applyFill="1" applyBorder="1" applyAlignment="1">
      <alignment horizontal="left" vertical="top" wrapText="1"/>
    </xf>
    <xf numFmtId="0" fontId="50" fillId="10" borderId="27" xfId="0" applyFont="1" applyFill="1" applyBorder="1" applyAlignment="1">
      <alignment horizontal="left" vertical="top" wrapText="1"/>
    </xf>
    <xf numFmtId="0" fontId="50" fillId="29" borderId="27" xfId="5" applyFont="1" applyFill="1" applyBorder="1" applyAlignment="1">
      <alignment horizontal="left" vertical="top"/>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4"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27" xfId="0" applyFont="1" applyFill="1" applyBorder="1" applyAlignment="1">
      <alignment horizontal="left" wrapText="1"/>
    </xf>
    <xf numFmtId="0" fontId="34" fillId="0" borderId="27" xfId="0" applyFont="1" applyBorder="1" applyAlignment="1">
      <alignment horizontal="left"/>
    </xf>
    <xf numFmtId="0" fontId="50" fillId="28" borderId="28" xfId="0" applyFont="1" applyFill="1" applyBorder="1" applyAlignment="1">
      <alignment horizontal="left"/>
    </xf>
    <xf numFmtId="0" fontId="50" fillId="28" borderId="32" xfId="0" applyFont="1" applyFill="1" applyBorder="1" applyAlignment="1">
      <alignment horizontal="left"/>
    </xf>
    <xf numFmtId="0" fontId="50" fillId="28" borderId="29" xfId="0" applyFont="1" applyFill="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314" t="s">
        <v>2</v>
      </c>
      <c r="B4" s="315"/>
      <c r="C4" s="315"/>
      <c r="D4" s="315"/>
      <c r="E4" s="316"/>
      <c r="F4" s="18"/>
    </row>
    <row r="5" spans="1:6">
      <c r="A5" s="317" t="s">
        <v>3</v>
      </c>
      <c r="B5" s="317"/>
      <c r="C5" s="318" t="s">
        <v>4</v>
      </c>
      <c r="D5" s="318"/>
      <c r="E5" s="318"/>
      <c r="F5" s="18"/>
    </row>
    <row r="6" spans="1:6" ht="29.25" customHeight="1">
      <c r="A6" s="319" t="s">
        <v>5</v>
      </c>
      <c r="B6" s="320"/>
      <c r="C6" s="313" t="s">
        <v>6</v>
      </c>
      <c r="D6" s="313"/>
      <c r="E6" s="313"/>
      <c r="F6" s="18"/>
    </row>
    <row r="7" spans="1:6" ht="29.25" customHeight="1">
      <c r="A7" s="110"/>
      <c r="B7" s="110"/>
      <c r="C7" s="111"/>
      <c r="D7" s="111"/>
      <c r="E7" s="111"/>
      <c r="F7" s="18"/>
    </row>
    <row r="8" spans="1:6" s="112" customFormat="1" ht="29.25" customHeight="1">
      <c r="A8" s="311" t="s">
        <v>7</v>
      </c>
      <c r="B8" s="312"/>
      <c r="C8" s="312"/>
      <c r="D8" s="312"/>
      <c r="E8" s="312"/>
      <c r="F8" s="312"/>
    </row>
    <row r="9" spans="1:6" s="112" customFormat="1" ht="15" customHeight="1">
      <c r="A9" s="113" t="s">
        <v>8</v>
      </c>
      <c r="B9" s="113" t="s">
        <v>9</v>
      </c>
      <c r="C9" s="113" t="s">
        <v>10</v>
      </c>
      <c r="D9" s="113" t="s">
        <v>11</v>
      </c>
      <c r="E9" s="113" t="s">
        <v>12</v>
      </c>
      <c r="F9" s="113" t="s">
        <v>13</v>
      </c>
    </row>
    <row r="10" spans="1:6" s="112" customFormat="1" ht="39.6">
      <c r="A10" s="100" t="s">
        <v>14</v>
      </c>
      <c r="B10" s="101" t="s">
        <v>15</v>
      </c>
      <c r="C10" s="102" t="s">
        <v>16</v>
      </c>
      <c r="D10" s="115" t="s">
        <v>17</v>
      </c>
      <c r="E10" s="103" t="s">
        <v>18</v>
      </c>
      <c r="F10" s="114" t="s">
        <v>19</v>
      </c>
    </row>
    <row r="11" spans="1:6" s="112" customFormat="1" ht="26.4">
      <c r="A11" s="100">
        <v>1.3</v>
      </c>
      <c r="B11" s="101">
        <v>43082</v>
      </c>
      <c r="C11" s="102" t="s">
        <v>16</v>
      </c>
      <c r="D11" s="115" t="s">
        <v>20</v>
      </c>
      <c r="E11" s="103" t="s">
        <v>18</v>
      </c>
      <c r="F11" s="114" t="s">
        <v>19</v>
      </c>
    </row>
    <row r="12" spans="1:6" s="112" customFormat="1" ht="105.6">
      <c r="A12" s="127">
        <v>1.4</v>
      </c>
      <c r="B12" s="128" t="s">
        <v>21</v>
      </c>
      <c r="C12" s="129" t="s">
        <v>16</v>
      </c>
      <c r="D12" s="130" t="s">
        <v>22</v>
      </c>
      <c r="E12" s="131" t="s">
        <v>18</v>
      </c>
      <c r="F12" s="114" t="s">
        <v>19</v>
      </c>
    </row>
    <row r="13" spans="1:6" s="112" customFormat="1" ht="30" customHeight="1">
      <c r="A13" s="313" t="s">
        <v>23</v>
      </c>
      <c r="B13" s="313"/>
      <c r="C13" s="313"/>
      <c r="D13" s="313"/>
      <c r="E13" s="313"/>
      <c r="F13" s="31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10" zoomScaleNormal="100" workbookViewId="0">
      <selection activeCell="C27" sqref="C27"/>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114</v>
      </c>
    </row>
    <row r="2" spans="1:12" s="54" customFormat="1" ht="24.6">
      <c r="A2" s="53"/>
      <c r="C2" s="385" t="s">
        <v>115</v>
      </c>
      <c r="D2" s="385"/>
      <c r="E2" s="385"/>
      <c r="F2" s="385"/>
      <c r="G2" s="385"/>
      <c r="H2" s="55" t="s">
        <v>116</v>
      </c>
      <c r="I2" s="56"/>
      <c r="J2" s="56"/>
      <c r="K2" s="56"/>
      <c r="L2" s="56"/>
    </row>
    <row r="3" spans="1:12" s="54" customFormat="1" ht="22.8">
      <c r="A3" s="53"/>
      <c r="C3" s="386" t="s">
        <v>117</v>
      </c>
      <c r="D3" s="386"/>
      <c r="E3" s="122"/>
      <c r="F3" s="387" t="s">
        <v>118</v>
      </c>
      <c r="G3" s="387"/>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388" t="s">
        <v>119</v>
      </c>
      <c r="C6" s="388"/>
      <c r="D6" s="64"/>
      <c r="E6" s="64"/>
      <c r="F6" s="64"/>
      <c r="G6" s="65"/>
      <c r="H6" s="65"/>
    </row>
    <row r="7" spans="1:12">
      <c r="B7" s="66" t="s">
        <v>120</v>
      </c>
      <c r="C7" s="67"/>
      <c r="D7" s="67"/>
      <c r="E7" s="67"/>
      <c r="F7" s="67"/>
      <c r="G7" s="68"/>
    </row>
    <row r="8" spans="1:12">
      <c r="A8" s="69" t="s">
        <v>58</v>
      </c>
      <c r="B8" s="125" t="s">
        <v>121</v>
      </c>
      <c r="C8" s="125" t="s">
        <v>122</v>
      </c>
      <c r="D8" s="125" t="s">
        <v>123</v>
      </c>
      <c r="E8" s="125" t="s">
        <v>124</v>
      </c>
      <c r="F8" s="125" t="s">
        <v>125</v>
      </c>
      <c r="G8" s="125" t="s">
        <v>126</v>
      </c>
      <c r="H8" s="125" t="s">
        <v>127</v>
      </c>
      <c r="I8" s="124" t="s">
        <v>128</v>
      </c>
      <c r="L8" s="50"/>
    </row>
    <row r="9" spans="1:12" s="95" customFormat="1" ht="14.4">
      <c r="A9" s="91"/>
      <c r="B9" s="92" t="s">
        <v>129</v>
      </c>
      <c r="C9" s="92" t="s">
        <v>130</v>
      </c>
      <c r="D9" s="92" t="s">
        <v>131</v>
      </c>
      <c r="E9" s="92" t="s">
        <v>132</v>
      </c>
      <c r="F9" s="92" t="s">
        <v>133</v>
      </c>
      <c r="G9" s="92" t="s">
        <v>134</v>
      </c>
      <c r="H9" s="92" t="s">
        <v>135</v>
      </c>
      <c r="I9" s="93"/>
      <c r="J9" s="94"/>
      <c r="K9" s="94"/>
    </row>
    <row r="10" spans="1:12">
      <c r="A10" s="70">
        <v>1</v>
      </c>
      <c r="B10" s="71" t="s">
        <v>66</v>
      </c>
      <c r="C10" s="71" t="s">
        <v>136</v>
      </c>
      <c r="D10" s="71" t="s">
        <v>137</v>
      </c>
      <c r="E10" s="71" t="s">
        <v>138</v>
      </c>
      <c r="F10" s="71" t="s">
        <v>139</v>
      </c>
      <c r="G10" s="71" t="s">
        <v>140</v>
      </c>
      <c r="H10" s="71" t="s">
        <v>140</v>
      </c>
      <c r="I10" s="72"/>
      <c r="L10" s="50"/>
    </row>
    <row r="11" spans="1:12" ht="20.25" customHeight="1">
      <c r="A11" s="70">
        <v>2</v>
      </c>
      <c r="B11" s="71" t="s">
        <v>67</v>
      </c>
      <c r="C11" s="71" t="s">
        <v>141</v>
      </c>
      <c r="D11" s="71" t="s">
        <v>142</v>
      </c>
      <c r="E11" s="71" t="s">
        <v>143</v>
      </c>
      <c r="F11" s="71" t="s">
        <v>139</v>
      </c>
      <c r="G11" s="71" t="s">
        <v>140</v>
      </c>
      <c r="H11" s="71" t="s">
        <v>144</v>
      </c>
      <c r="I11" s="72" t="s">
        <v>145</v>
      </c>
      <c r="L11" s="50"/>
    </row>
    <row r="12" spans="1:12" ht="20.25" customHeight="1">
      <c r="A12" s="70">
        <v>3</v>
      </c>
      <c r="B12" s="71" t="s">
        <v>146</v>
      </c>
      <c r="C12" s="71" t="s">
        <v>147</v>
      </c>
      <c r="D12" s="71" t="s">
        <v>142</v>
      </c>
      <c r="E12" s="71" t="s">
        <v>138</v>
      </c>
      <c r="F12" s="71" t="s">
        <v>148</v>
      </c>
      <c r="G12" s="71" t="s">
        <v>140</v>
      </c>
      <c r="H12" s="71" t="s">
        <v>140</v>
      </c>
      <c r="I12" s="72"/>
      <c r="L12" s="50"/>
    </row>
    <row r="13" spans="1:12" ht="15" customHeight="1">
      <c r="B13" s="73"/>
      <c r="C13" s="67"/>
      <c r="D13" s="67"/>
      <c r="E13" s="67"/>
      <c r="F13" s="67"/>
      <c r="G13" s="68"/>
    </row>
    <row r="14" spans="1:12" ht="21.75" customHeight="1">
      <c r="B14" s="388" t="s">
        <v>149</v>
      </c>
      <c r="C14" s="388"/>
      <c r="D14" s="388"/>
      <c r="E14" s="64"/>
      <c r="F14" s="64"/>
      <c r="G14" s="65"/>
      <c r="H14" s="65"/>
    </row>
    <row r="15" spans="1:12">
      <c r="B15" s="66" t="s">
        <v>150</v>
      </c>
      <c r="C15" s="67"/>
      <c r="D15" s="67"/>
      <c r="E15" s="67"/>
      <c r="F15" s="67"/>
      <c r="G15" s="68"/>
    </row>
    <row r="16" spans="1:12" ht="31.5" customHeight="1">
      <c r="A16" s="69" t="s">
        <v>58</v>
      </c>
      <c r="B16" s="125" t="s">
        <v>151</v>
      </c>
      <c r="C16" s="125" t="s">
        <v>41</v>
      </c>
      <c r="D16" s="125" t="s">
        <v>43</v>
      </c>
      <c r="E16" s="125" t="s">
        <v>144</v>
      </c>
      <c r="F16" s="125" t="s">
        <v>45</v>
      </c>
      <c r="G16" s="125" t="s">
        <v>152</v>
      </c>
      <c r="L16" s="50"/>
    </row>
    <row r="17" spans="1:12" s="95" customFormat="1" ht="52.8">
      <c r="A17" s="91"/>
      <c r="B17" s="92" t="s">
        <v>129</v>
      </c>
      <c r="C17" s="96" t="s">
        <v>153</v>
      </c>
      <c r="D17" s="96" t="s">
        <v>154</v>
      </c>
      <c r="E17" s="96" t="s">
        <v>155</v>
      </c>
      <c r="F17" s="96" t="s">
        <v>156</v>
      </c>
      <c r="G17" s="96" t="s">
        <v>157</v>
      </c>
      <c r="H17" s="94"/>
      <c r="I17" s="94"/>
      <c r="J17" s="94"/>
      <c r="K17" s="94"/>
    </row>
    <row r="18" spans="1:12">
      <c r="A18" s="70">
        <v>1</v>
      </c>
      <c r="B18" s="71" t="s">
        <v>66</v>
      </c>
      <c r="C18" s="74">
        <f>'Assignment 1'!D11</f>
        <v>0</v>
      </c>
      <c r="D18" s="74">
        <f>'Assignment 1'!D12</f>
        <v>0</v>
      </c>
      <c r="E18" s="74">
        <f>'Assignment 1'!D14</f>
        <v>0</v>
      </c>
      <c r="F18" s="74">
        <f>'Assignment 1'!D13</f>
        <v>0</v>
      </c>
      <c r="G18" s="74">
        <f>'Assignment 1'!D15</f>
        <v>0</v>
      </c>
      <c r="L18" s="50"/>
    </row>
    <row r="19" spans="1:12" ht="20.25" customHeight="1">
      <c r="A19" s="70">
        <v>2</v>
      </c>
      <c r="B19" s="71" t="s">
        <v>146</v>
      </c>
      <c r="C19" s="74">
        <f>'Assignment 5'!D11</f>
        <v>0</v>
      </c>
      <c r="D19" s="74">
        <f>'Assignment 5'!D12</f>
        <v>0</v>
      </c>
      <c r="E19" s="74">
        <f>'Assignment 5'!D14</f>
        <v>0</v>
      </c>
      <c r="F19" s="74">
        <f>'Assignment 5'!D13</f>
        <v>0</v>
      </c>
      <c r="G19" s="74">
        <f>'Assignment 5'!D15</f>
        <v>0</v>
      </c>
      <c r="L19" s="50"/>
    </row>
    <row r="20" spans="1:12" ht="20.25" customHeight="1">
      <c r="A20" s="70">
        <v>3</v>
      </c>
      <c r="B20" s="71" t="s">
        <v>100</v>
      </c>
      <c r="C20" s="74">
        <f>SUM(C18:C19)</f>
        <v>0</v>
      </c>
      <c r="D20" s="74">
        <f t="shared" ref="D20:G20" si="0">SUM(D18:D19)</f>
        <v>0</v>
      </c>
      <c r="E20" s="74">
        <f t="shared" si="0"/>
        <v>0</v>
      </c>
      <c r="F20" s="74">
        <f t="shared" si="0"/>
        <v>0</v>
      </c>
      <c r="G20" s="74">
        <f t="shared" si="0"/>
        <v>0</v>
      </c>
      <c r="L20" s="50"/>
    </row>
    <row r="21" spans="1:12" ht="20.25" customHeight="1">
      <c r="A21" s="76"/>
      <c r="B21" s="77"/>
      <c r="C21" s="90" t="s">
        <v>158</v>
      </c>
      <c r="D21" s="89" t="e">
        <f>SUM(C20,D20,G20)/SUM(C20:G20)</f>
        <v>#DIV/0!</v>
      </c>
      <c r="E21" s="78"/>
      <c r="F21" s="78"/>
      <c r="G21" s="78"/>
      <c r="L21" s="50"/>
    </row>
    <row r="22" spans="1:12">
      <c r="B22" s="73"/>
      <c r="C22" s="67"/>
      <c r="D22" s="67"/>
      <c r="E22" s="67"/>
      <c r="F22" s="67"/>
      <c r="G22" s="68"/>
    </row>
    <row r="23" spans="1:12" ht="21.75" customHeight="1">
      <c r="B23" s="388" t="s">
        <v>159</v>
      </c>
      <c r="C23" s="388"/>
      <c r="D23" s="388"/>
      <c r="E23" s="64"/>
      <c r="F23" s="64"/>
      <c r="G23" s="65"/>
      <c r="H23" s="65"/>
    </row>
    <row r="24" spans="1:12" ht="21.75" customHeight="1">
      <c r="B24" s="66" t="s">
        <v>160</v>
      </c>
      <c r="C24" s="123"/>
      <c r="D24" s="123"/>
      <c r="E24" s="64"/>
      <c r="F24" s="64"/>
      <c r="G24" s="65"/>
      <c r="H24" s="65"/>
    </row>
    <row r="25" spans="1:12" ht="14.4">
      <c r="B25" s="75" t="s">
        <v>161</v>
      </c>
      <c r="C25" s="67"/>
      <c r="D25" s="67"/>
      <c r="E25" s="67"/>
      <c r="F25" s="67"/>
      <c r="G25" s="68"/>
    </row>
    <row r="26" spans="1:12" ht="18.75" customHeight="1">
      <c r="A26" s="69" t="s">
        <v>58</v>
      </c>
      <c r="B26" s="125" t="s">
        <v>162</v>
      </c>
      <c r="C26" s="125" t="s">
        <v>163</v>
      </c>
      <c r="D26" s="125" t="s">
        <v>164</v>
      </c>
      <c r="E26" s="125" t="s">
        <v>165</v>
      </c>
      <c r="F26" s="125" t="s">
        <v>166</v>
      </c>
      <c r="G26" s="389" t="s">
        <v>111</v>
      </c>
      <c r="H26" s="390"/>
    </row>
    <row r="27" spans="1:12">
      <c r="A27" s="70">
        <v>1</v>
      </c>
      <c r="B27" s="71" t="s">
        <v>167</v>
      </c>
      <c r="C27" s="74" t="e">
        <f>COUNTIFS(#REF!, "*Critical*",#REF!,"*Open*")</f>
        <v>#REF!</v>
      </c>
      <c r="D27" s="74" t="e">
        <f>COUNTIFS(#REF!, "*Critical*",#REF!,"*Resolved*")</f>
        <v>#REF!</v>
      </c>
      <c r="E27" s="74" t="e">
        <f>COUNTIFS(#REF!, "*Critical*",#REF!,"*Reopened*")</f>
        <v>#REF!</v>
      </c>
      <c r="F27" s="74" t="e">
        <f>COUNTIFS(#REF!, "*Critical*",#REF!,"*Closed*") + COUNTIFS(#REF!, "*Critical*",#REF!,"*Ready for client test*")</f>
        <v>#REF!</v>
      </c>
      <c r="G27" s="383"/>
      <c r="H27" s="384"/>
    </row>
    <row r="28" spans="1:12" ht="20.25" customHeight="1">
      <c r="A28" s="70">
        <v>2</v>
      </c>
      <c r="B28" s="71" t="s">
        <v>168</v>
      </c>
      <c r="C28" s="74" t="e">
        <f>COUNTIFS(#REF!, "*Major*",#REF!,"*Open*")</f>
        <v>#REF!</v>
      </c>
      <c r="D28" s="74" t="e">
        <f>COUNTIFS(#REF!, "*Major*",#REF!,"*Resolved*")</f>
        <v>#REF!</v>
      </c>
      <c r="E28" s="74" t="e">
        <f>COUNTIFS(#REF!, "*Major*",#REF!,"*Reopened*")</f>
        <v>#REF!</v>
      </c>
      <c r="F28" s="74" t="e">
        <f>COUNTIFS(#REF!, "*Major*",#REF!,"*Closed*") + COUNTIFS(#REF!, "*Major*",#REF!,"*Ready for client test*")</f>
        <v>#REF!</v>
      </c>
      <c r="G28" s="383"/>
      <c r="H28" s="384"/>
    </row>
    <row r="29" spans="1:12" ht="20.25" customHeight="1">
      <c r="A29" s="70">
        <v>3</v>
      </c>
      <c r="B29" s="71" t="s">
        <v>169</v>
      </c>
      <c r="C29" s="74" t="e">
        <f>COUNTIFS(#REF!, "*Normal*",#REF!,"*Open*")</f>
        <v>#REF!</v>
      </c>
      <c r="D29" s="74" t="e">
        <f>COUNTIFS(#REF!, "*Normal*",#REF!,"*Resolved*")</f>
        <v>#REF!</v>
      </c>
      <c r="E29" s="74" t="e">
        <f>COUNTIFS(#REF!, "*Normal*",#REF!,"*Reopened*")</f>
        <v>#REF!</v>
      </c>
      <c r="F29" s="74" t="e">
        <f>COUNTIFS(#REF!, "*Normal*",#REF!,"*Closed*") + COUNTIFS(#REF!, "*Normal*",#REF!,"*Ready for client test*")</f>
        <v>#REF!</v>
      </c>
      <c r="G29" s="383"/>
      <c r="H29" s="384"/>
    </row>
    <row r="30" spans="1:12" ht="20.25" customHeight="1">
      <c r="A30" s="70">
        <v>4</v>
      </c>
      <c r="B30" s="71" t="s">
        <v>170</v>
      </c>
      <c r="C30" s="74" t="e">
        <f>COUNTIFS(#REF!, "*Minor*",#REF!,"*Open*")</f>
        <v>#REF!</v>
      </c>
      <c r="D30" s="74" t="e">
        <f>COUNTIFS(#REF!, "*Minor*",#REF!,"*Resolved*")</f>
        <v>#REF!</v>
      </c>
      <c r="E30" s="74" t="e">
        <f>COUNTIFS(#REF!, "*Minor*",#REF!,"*Reopened*")</f>
        <v>#REF!</v>
      </c>
      <c r="F30" s="74" t="e">
        <f>COUNTIFS(#REF!, "*Minor*",#REF!,"*Closed*") + COUNTIFS(#REF!, "*Minor*",#REF!,"*Ready for client test*")</f>
        <v>#REF!</v>
      </c>
      <c r="G30" s="383"/>
      <c r="H30" s="384"/>
    </row>
    <row r="31" spans="1:12" ht="20.25" customHeight="1">
      <c r="A31" s="70"/>
      <c r="B31" s="69" t="s">
        <v>100</v>
      </c>
      <c r="C31" s="69" t="e">
        <f>SUM(C27:C30)</f>
        <v>#REF!</v>
      </c>
      <c r="D31" s="69">
        <v>0</v>
      </c>
      <c r="E31" s="69">
        <v>0</v>
      </c>
      <c r="F31" s="69" t="e">
        <f>SUM(F27:F30)</f>
        <v>#REF!</v>
      </c>
      <c r="G31" s="383"/>
      <c r="H31" s="384"/>
    </row>
    <row r="32" spans="1:12" ht="20.25" customHeight="1">
      <c r="A32" s="76"/>
      <c r="B32" s="77"/>
      <c r="C32" s="78"/>
      <c r="D32" s="78"/>
      <c r="E32" s="78"/>
      <c r="F32" s="78"/>
      <c r="G32" s="78"/>
      <c r="H32" s="78"/>
    </row>
    <row r="33" spans="1:12" ht="14.4">
      <c r="B33" s="75" t="s">
        <v>171</v>
      </c>
      <c r="C33" s="67"/>
      <c r="D33" s="67"/>
      <c r="E33" s="67"/>
      <c r="F33" s="67"/>
      <c r="G33" s="68"/>
    </row>
    <row r="34" spans="1:12" ht="18.75" customHeight="1">
      <c r="A34" s="69" t="s">
        <v>58</v>
      </c>
      <c r="B34" s="125" t="s">
        <v>172</v>
      </c>
      <c r="C34" s="125" t="s">
        <v>173</v>
      </c>
      <c r="D34" s="125" t="s">
        <v>174</v>
      </c>
      <c r="E34" s="125" t="s">
        <v>125</v>
      </c>
      <c r="F34" s="391" t="s">
        <v>128</v>
      </c>
      <c r="G34" s="392"/>
    </row>
    <row r="35" spans="1:12" s="95" customFormat="1" ht="14.4">
      <c r="A35" s="91"/>
      <c r="B35" s="92" t="s">
        <v>175</v>
      </c>
      <c r="C35" s="96" t="s">
        <v>176</v>
      </c>
      <c r="D35" s="96" t="s">
        <v>177</v>
      </c>
      <c r="E35" s="96" t="s">
        <v>133</v>
      </c>
      <c r="F35" s="394"/>
      <c r="G35" s="395"/>
      <c r="H35" s="94"/>
      <c r="I35" s="94"/>
      <c r="J35" s="94"/>
      <c r="K35" s="94"/>
      <c r="L35" s="94"/>
    </row>
    <row r="36" spans="1:12">
      <c r="A36" s="70">
        <v>1</v>
      </c>
      <c r="B36" s="71" t="s">
        <v>113</v>
      </c>
      <c r="C36" s="74" t="s">
        <v>178</v>
      </c>
      <c r="D36" s="74" t="s">
        <v>170</v>
      </c>
      <c r="E36" s="74" t="s">
        <v>139</v>
      </c>
      <c r="F36" s="383"/>
      <c r="G36" s="384"/>
    </row>
    <row r="37" spans="1:12" ht="20.25" customHeight="1">
      <c r="A37" s="70">
        <v>2</v>
      </c>
      <c r="B37" s="71" t="s">
        <v>112</v>
      </c>
      <c r="C37" s="74" t="s">
        <v>179</v>
      </c>
      <c r="D37" s="74" t="s">
        <v>170</v>
      </c>
      <c r="E37" s="74" t="s">
        <v>139</v>
      </c>
      <c r="F37" s="383"/>
      <c r="G37" s="384"/>
    </row>
    <row r="38" spans="1:12" ht="20.25" customHeight="1">
      <c r="A38" s="76"/>
      <c r="B38" s="77"/>
      <c r="C38" s="78"/>
      <c r="D38" s="78"/>
      <c r="E38" s="78"/>
      <c r="F38" s="78"/>
      <c r="G38" s="78"/>
      <c r="H38" s="78"/>
    </row>
    <row r="39" spans="1:12" ht="21.75" customHeight="1">
      <c r="B39" s="388" t="s">
        <v>180</v>
      </c>
      <c r="C39" s="388"/>
      <c r="D39" s="64"/>
      <c r="E39" s="64"/>
      <c r="F39" s="64"/>
      <c r="G39" s="65"/>
      <c r="H39" s="65"/>
    </row>
    <row r="40" spans="1:12">
      <c r="B40" s="66" t="s">
        <v>181</v>
      </c>
      <c r="C40" s="67"/>
      <c r="D40" s="67"/>
      <c r="E40" s="67"/>
      <c r="F40" s="67"/>
      <c r="G40" s="68"/>
    </row>
    <row r="41" spans="1:12" ht="18.75" customHeight="1">
      <c r="A41" s="69" t="s">
        <v>58</v>
      </c>
      <c r="B41" s="125" t="s">
        <v>62</v>
      </c>
      <c r="C41" s="393" t="s">
        <v>182</v>
      </c>
      <c r="D41" s="393"/>
      <c r="E41" s="393" t="s">
        <v>183</v>
      </c>
      <c r="F41" s="393"/>
      <c r="G41" s="393"/>
      <c r="H41" s="69" t="s">
        <v>184</v>
      </c>
    </row>
    <row r="42" spans="1:12" ht="34.5" customHeight="1">
      <c r="A42" s="70">
        <v>1</v>
      </c>
      <c r="B42" s="126" t="s">
        <v>185</v>
      </c>
      <c r="C42" s="396" t="s">
        <v>186</v>
      </c>
      <c r="D42" s="396"/>
      <c r="E42" s="396" t="s">
        <v>187</v>
      </c>
      <c r="F42" s="396"/>
      <c r="G42" s="396"/>
      <c r="H42" s="79"/>
    </row>
    <row r="43" spans="1:12" ht="34.5" customHeight="1">
      <c r="A43" s="70">
        <v>2</v>
      </c>
      <c r="B43" s="126" t="s">
        <v>185</v>
      </c>
      <c r="C43" s="396" t="s">
        <v>186</v>
      </c>
      <c r="D43" s="396"/>
      <c r="E43" s="396" t="s">
        <v>187</v>
      </c>
      <c r="F43" s="396"/>
      <c r="G43" s="396"/>
      <c r="H43" s="79"/>
    </row>
    <row r="44" spans="1:12" ht="34.5" customHeight="1">
      <c r="A44" s="70">
        <v>3</v>
      </c>
      <c r="B44" s="126" t="s">
        <v>185</v>
      </c>
      <c r="C44" s="396" t="s">
        <v>186</v>
      </c>
      <c r="D44" s="396"/>
      <c r="E44" s="396" t="s">
        <v>187</v>
      </c>
      <c r="F44" s="396"/>
      <c r="G44" s="396"/>
      <c r="H44" s="79"/>
    </row>
    <row r="45" spans="1:12">
      <c r="B45" s="80"/>
      <c r="C45" s="80"/>
      <c r="D45" s="80"/>
      <c r="E45" s="81"/>
      <c r="F45" s="67"/>
      <c r="G45" s="68"/>
    </row>
    <row r="46" spans="1:12" ht="21.75" customHeight="1">
      <c r="B46" s="388" t="s">
        <v>188</v>
      </c>
      <c r="C46" s="388"/>
      <c r="D46" s="64"/>
      <c r="E46" s="64"/>
      <c r="F46" s="64"/>
      <c r="G46" s="65"/>
      <c r="H46" s="65"/>
    </row>
    <row r="47" spans="1:12">
      <c r="B47" s="66" t="s">
        <v>189</v>
      </c>
      <c r="C47" s="80"/>
      <c r="D47" s="80"/>
      <c r="E47" s="81"/>
      <c r="F47" s="67"/>
      <c r="G47" s="68"/>
    </row>
    <row r="48" spans="1:12" s="83" customFormat="1" ht="21" customHeight="1">
      <c r="A48" s="399" t="s">
        <v>58</v>
      </c>
      <c r="B48" s="401" t="s">
        <v>190</v>
      </c>
      <c r="C48" s="391" t="s">
        <v>191</v>
      </c>
      <c r="D48" s="403"/>
      <c r="E48" s="403"/>
      <c r="F48" s="392"/>
      <c r="G48" s="404" t="s">
        <v>158</v>
      </c>
      <c r="H48" s="404" t="s">
        <v>190</v>
      </c>
      <c r="I48" s="397" t="s">
        <v>192</v>
      </c>
      <c r="J48" s="82"/>
      <c r="K48" s="82"/>
      <c r="L48" s="82"/>
    </row>
    <row r="49" spans="1:9">
      <c r="A49" s="400"/>
      <c r="B49" s="402"/>
      <c r="C49" s="84" t="s">
        <v>167</v>
      </c>
      <c r="D49" s="84" t="s">
        <v>168</v>
      </c>
      <c r="E49" s="85" t="s">
        <v>169</v>
      </c>
      <c r="F49" s="85" t="s">
        <v>170</v>
      </c>
      <c r="G49" s="405"/>
      <c r="H49" s="405"/>
      <c r="I49" s="398"/>
    </row>
    <row r="50" spans="1:9" ht="39.6">
      <c r="A50" s="400"/>
      <c r="B50" s="402"/>
      <c r="C50" s="98" t="s">
        <v>193</v>
      </c>
      <c r="D50" s="98" t="s">
        <v>194</v>
      </c>
      <c r="E50" s="98" t="s">
        <v>195</v>
      </c>
      <c r="F50" s="98" t="s">
        <v>196</v>
      </c>
      <c r="G50" s="97" t="s">
        <v>197</v>
      </c>
      <c r="H50" s="97" t="s">
        <v>198</v>
      </c>
      <c r="I50" s="97" t="s">
        <v>198</v>
      </c>
    </row>
    <row r="51" spans="1:9" ht="39.6">
      <c r="A51" s="70">
        <v>1</v>
      </c>
      <c r="B51" s="91" t="s">
        <v>199</v>
      </c>
      <c r="C51" s="98" t="s">
        <v>193</v>
      </c>
      <c r="D51" s="98" t="s">
        <v>194</v>
      </c>
      <c r="E51" s="98" t="s">
        <v>195</v>
      </c>
      <c r="F51" s="98" t="s">
        <v>196</v>
      </c>
      <c r="G51" s="86" t="s">
        <v>197</v>
      </c>
      <c r="H51" s="86" t="s">
        <v>198</v>
      </c>
      <c r="I51" s="86" t="s">
        <v>198</v>
      </c>
    </row>
    <row r="52" spans="1:9">
      <c r="A52" s="70">
        <v>2</v>
      </c>
      <c r="B52" s="70" t="s">
        <v>65</v>
      </c>
      <c r="C52" s="86">
        <v>0</v>
      </c>
      <c r="D52" s="86">
        <v>0</v>
      </c>
      <c r="E52" s="86">
        <v>0</v>
      </c>
      <c r="F52" s="86" t="e">
        <f>SUM(C31:E31)</f>
        <v>#REF!</v>
      </c>
      <c r="G52" s="99" t="e">
        <f>D21</f>
        <v>#DIV/0!</v>
      </c>
      <c r="H52" s="86" t="s">
        <v>198</v>
      </c>
      <c r="I52" s="86" t="s">
        <v>198</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326" t="s">
        <v>25</v>
      </c>
      <c r="C2" s="326"/>
      <c r="D2" s="326"/>
      <c r="E2" s="326"/>
      <c r="F2" s="326"/>
      <c r="G2" s="326"/>
      <c r="H2" s="326"/>
      <c r="I2" s="326"/>
      <c r="J2" s="324" t="s">
        <v>26</v>
      </c>
      <c r="K2" s="324"/>
    </row>
    <row r="3" spans="1:11" ht="28.5" customHeight="1">
      <c r="B3" s="327" t="s">
        <v>27</v>
      </c>
      <c r="C3" s="327"/>
      <c r="D3" s="327"/>
      <c r="E3" s="327"/>
      <c r="F3" s="325" t="s">
        <v>28</v>
      </c>
      <c r="G3" s="325"/>
      <c r="H3" s="325"/>
      <c r="I3" s="325"/>
      <c r="J3" s="324"/>
      <c r="K3" s="324"/>
    </row>
    <row r="4" spans="1:11" ht="18" customHeight="1">
      <c r="B4" s="118"/>
      <c r="C4" s="118"/>
      <c r="D4" s="118"/>
      <c r="E4" s="118"/>
      <c r="F4" s="117"/>
      <c r="G4" s="117"/>
      <c r="H4" s="117"/>
      <c r="I4" s="117"/>
      <c r="J4" s="116"/>
      <c r="K4" s="116"/>
    </row>
    <row r="6" spans="1:11" ht="22.8">
      <c r="A6" s="4" t="s">
        <v>29</v>
      </c>
    </row>
    <row r="7" spans="1:11">
      <c r="A7" s="331" t="s">
        <v>30</v>
      </c>
      <c r="B7" s="331"/>
      <c r="C7" s="331"/>
      <c r="D7" s="331"/>
      <c r="E7" s="331"/>
      <c r="F7" s="331"/>
      <c r="G7" s="331"/>
      <c r="H7" s="331"/>
      <c r="I7" s="331"/>
    </row>
    <row r="8" spans="1:11" ht="20.25" customHeight="1">
      <c r="A8" s="331"/>
      <c r="B8" s="331"/>
      <c r="C8" s="331"/>
      <c r="D8" s="331"/>
      <c r="E8" s="331"/>
      <c r="F8" s="331"/>
      <c r="G8" s="331"/>
      <c r="H8" s="331"/>
      <c r="I8" s="331"/>
    </row>
    <row r="9" spans="1:11">
      <c r="A9" s="331" t="s">
        <v>31</v>
      </c>
      <c r="B9" s="331"/>
      <c r="C9" s="331"/>
      <c r="D9" s="331"/>
      <c r="E9" s="331"/>
      <c r="F9" s="331"/>
      <c r="G9" s="331"/>
      <c r="H9" s="331"/>
      <c r="I9" s="331"/>
    </row>
    <row r="10" spans="1:11" ht="21" customHeight="1">
      <c r="A10" s="331"/>
      <c r="B10" s="331"/>
      <c r="C10" s="331"/>
      <c r="D10" s="331"/>
      <c r="E10" s="331"/>
      <c r="F10" s="331"/>
      <c r="G10" s="331"/>
      <c r="H10" s="331"/>
      <c r="I10" s="331"/>
    </row>
    <row r="11" spans="1:11" ht="13.8">
      <c r="A11" s="332" t="s">
        <v>32</v>
      </c>
      <c r="B11" s="332"/>
      <c r="C11" s="332"/>
      <c r="D11" s="332"/>
      <c r="E11" s="332"/>
      <c r="F11" s="332"/>
      <c r="G11" s="332"/>
      <c r="H11" s="332"/>
      <c r="I11" s="332"/>
    </row>
    <row r="12" spans="1:11">
      <c r="A12" s="3"/>
      <c r="B12" s="3"/>
      <c r="C12" s="3"/>
      <c r="D12" s="3"/>
      <c r="E12" s="3"/>
      <c r="F12" s="3"/>
      <c r="G12" s="3"/>
      <c r="H12" s="3"/>
      <c r="I12" s="3"/>
    </row>
    <row r="13" spans="1:11" ht="22.8">
      <c r="A13" s="4" t="s">
        <v>33</v>
      </c>
    </row>
    <row r="14" spans="1:11">
      <c r="A14" s="104" t="s">
        <v>34</v>
      </c>
      <c r="B14" s="328" t="s">
        <v>35</v>
      </c>
      <c r="C14" s="329"/>
      <c r="D14" s="329"/>
      <c r="E14" s="329"/>
      <c r="F14" s="329"/>
      <c r="G14" s="329"/>
      <c r="H14" s="329"/>
      <c r="I14" s="329"/>
      <c r="J14" s="329"/>
      <c r="K14" s="330"/>
    </row>
    <row r="15" spans="1:11" ht="14.25" customHeight="1">
      <c r="A15" s="104" t="s">
        <v>36</v>
      </c>
      <c r="B15" s="328" t="s">
        <v>37</v>
      </c>
      <c r="C15" s="329"/>
      <c r="D15" s="329"/>
      <c r="E15" s="329"/>
      <c r="F15" s="329"/>
      <c r="G15" s="329"/>
      <c r="H15" s="329"/>
      <c r="I15" s="329"/>
      <c r="J15" s="329"/>
      <c r="K15" s="330"/>
    </row>
    <row r="16" spans="1:11" ht="14.25" customHeight="1">
      <c r="A16" s="104"/>
      <c r="B16" s="328" t="s">
        <v>38</v>
      </c>
      <c r="C16" s="329"/>
      <c r="D16" s="329"/>
      <c r="E16" s="329"/>
      <c r="F16" s="329"/>
      <c r="G16" s="329"/>
      <c r="H16" s="329"/>
      <c r="I16" s="329"/>
      <c r="J16" s="329"/>
      <c r="K16" s="330"/>
    </row>
    <row r="17" spans="1:14" ht="14.25" customHeight="1">
      <c r="A17" s="104"/>
      <c r="B17" s="328" t="s">
        <v>39</v>
      </c>
      <c r="C17" s="329"/>
      <c r="D17" s="329"/>
      <c r="E17" s="329"/>
      <c r="F17" s="329"/>
      <c r="G17" s="329"/>
      <c r="H17" s="329"/>
      <c r="I17" s="329"/>
      <c r="J17" s="329"/>
      <c r="K17" s="330"/>
    </row>
    <row r="19" spans="1:14" ht="22.8">
      <c r="A19" s="4" t="s">
        <v>40</v>
      </c>
    </row>
    <row r="20" spans="1:14">
      <c r="A20" s="104" t="s">
        <v>41</v>
      </c>
      <c r="B20" s="328" t="s">
        <v>42</v>
      </c>
      <c r="C20" s="329"/>
      <c r="D20" s="329"/>
      <c r="E20" s="329"/>
      <c r="F20" s="329"/>
      <c r="G20" s="330"/>
    </row>
    <row r="21" spans="1:14" ht="12.75" customHeight="1">
      <c r="A21" s="104" t="s">
        <v>43</v>
      </c>
      <c r="B21" s="328" t="s">
        <v>44</v>
      </c>
      <c r="C21" s="329"/>
      <c r="D21" s="329"/>
      <c r="E21" s="329"/>
      <c r="F21" s="329"/>
      <c r="G21" s="330"/>
    </row>
    <row r="22" spans="1:14" ht="12.75" customHeight="1">
      <c r="A22" s="104" t="s">
        <v>45</v>
      </c>
      <c r="B22" s="328" t="s">
        <v>46</v>
      </c>
      <c r="C22" s="329"/>
      <c r="D22" s="329"/>
      <c r="E22" s="329"/>
      <c r="F22" s="329"/>
      <c r="G22" s="330"/>
    </row>
    <row r="24" spans="1:14" ht="22.8">
      <c r="A24" s="4" t="s">
        <v>47</v>
      </c>
    </row>
    <row r="25" spans="1:14" ht="13.8">
      <c r="A25" s="119" t="s">
        <v>48</v>
      </c>
      <c r="C25" s="119"/>
      <c r="D25" s="119"/>
      <c r="E25" s="119"/>
      <c r="F25" s="119"/>
      <c r="G25" s="119"/>
      <c r="H25" s="119"/>
      <c r="I25" s="119"/>
      <c r="J25" s="119"/>
      <c r="K25" s="119"/>
      <c r="L25" s="119"/>
      <c r="M25" s="119"/>
      <c r="N25" s="45"/>
    </row>
    <row r="26" spans="1:14" ht="13.8">
      <c r="A26" s="119" t="s">
        <v>49</v>
      </c>
      <c r="C26" s="119"/>
      <c r="D26" s="119"/>
      <c r="E26" s="119"/>
      <c r="F26" s="119"/>
      <c r="G26" s="119"/>
      <c r="H26" s="119"/>
      <c r="I26" s="119"/>
      <c r="J26" s="119"/>
      <c r="K26" s="119"/>
      <c r="L26" s="119"/>
      <c r="M26" s="119"/>
      <c r="N26" s="45"/>
    </row>
    <row r="27" spans="1:14" ht="13.8">
      <c r="A27" s="119" t="s">
        <v>50</v>
      </c>
      <c r="C27" s="119"/>
      <c r="D27" s="119"/>
      <c r="E27" s="119"/>
      <c r="F27" s="119"/>
      <c r="G27" s="119"/>
      <c r="H27" s="119"/>
      <c r="I27" s="119"/>
      <c r="J27" s="119"/>
      <c r="K27" s="119"/>
      <c r="L27" s="119"/>
      <c r="M27" s="119"/>
      <c r="N27" s="45"/>
    </row>
    <row r="29" spans="1:14" ht="21.75" customHeight="1">
      <c r="B29" s="321" t="s">
        <v>51</v>
      </c>
      <c r="C29" s="322"/>
      <c r="D29" s="323"/>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333" t="s">
        <v>56</v>
      </c>
      <c r="B2" s="333"/>
      <c r="C2" s="333"/>
      <c r="D2" s="333"/>
      <c r="E2" s="333"/>
      <c r="F2" s="333"/>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336" t="s">
        <v>70</v>
      </c>
      <c r="B2" s="336"/>
      <c r="C2" s="336"/>
      <c r="D2" s="336"/>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334" t="s">
        <v>91</v>
      </c>
      <c r="B16" s="334"/>
      <c r="C16" s="30"/>
      <c r="D16" s="31"/>
    </row>
    <row r="17" spans="1:4" ht="13.8">
      <c r="A17" s="335" t="s">
        <v>92</v>
      </c>
      <c r="B17" s="33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15" zoomScaleNormal="100" workbookViewId="0">
      <selection activeCell="D67" sqref="D67"/>
    </sheetView>
  </sheetViews>
  <sheetFormatPr defaultColWidth="9.109375" defaultRowHeight="13.2" outlineLevelRow="1"/>
  <cols>
    <col min="1" max="1" width="12" style="48" bestFit="1" customWidth="1"/>
    <col min="2" max="2" width="44.2187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337"/>
      <c r="B1" s="337"/>
      <c r="C1" s="337"/>
      <c r="D1" s="337"/>
      <c r="E1" s="139"/>
      <c r="F1" s="139"/>
      <c r="G1" s="139"/>
      <c r="H1" s="139"/>
      <c r="I1" s="139"/>
      <c r="J1" s="139"/>
    </row>
    <row r="2" spans="1:24" s="1" customFormat="1" ht="31.5" customHeight="1">
      <c r="A2" s="338" t="s">
        <v>70</v>
      </c>
      <c r="B2" s="338"/>
      <c r="C2" s="338"/>
      <c r="D2" s="338"/>
      <c r="E2" s="339"/>
      <c r="F2" s="140"/>
      <c r="G2" s="140"/>
      <c r="H2" s="140"/>
      <c r="I2" s="140"/>
      <c r="J2" s="140"/>
    </row>
    <row r="3" spans="1:24" s="1" customFormat="1" ht="31.5" customHeight="1">
      <c r="A3" s="141"/>
      <c r="C3" s="340"/>
      <c r="D3" s="340"/>
      <c r="E3" s="339"/>
      <c r="F3" s="140"/>
      <c r="G3" s="140"/>
      <c r="H3" s="140"/>
      <c r="I3" s="140"/>
      <c r="J3" s="140"/>
    </row>
    <row r="4" spans="1:24" s="38" customFormat="1">
      <c r="A4" s="192" t="s">
        <v>66</v>
      </c>
      <c r="B4" s="149" t="s">
        <v>93</v>
      </c>
      <c r="C4" s="193"/>
      <c r="D4" s="193"/>
      <c r="E4" s="193"/>
      <c r="F4" s="193"/>
      <c r="G4" s="193"/>
      <c r="H4" s="194"/>
      <c r="I4" s="194"/>
      <c r="X4" s="38" t="s">
        <v>94</v>
      </c>
    </row>
    <row r="5" spans="1:24" s="38" customFormat="1">
      <c r="A5" s="192" t="s">
        <v>62</v>
      </c>
      <c r="B5" s="195"/>
      <c r="C5" s="195"/>
      <c r="D5" s="195"/>
      <c r="E5" s="193"/>
      <c r="F5" s="193"/>
      <c r="G5" s="193"/>
      <c r="H5" s="194"/>
      <c r="I5" s="194"/>
      <c r="X5" s="38" t="s">
        <v>95</v>
      </c>
    </row>
    <row r="6" spans="1:24" s="38" customFormat="1" ht="26.4">
      <c r="A6" s="192" t="s">
        <v>96</v>
      </c>
      <c r="B6" s="195"/>
      <c r="C6" s="195"/>
      <c r="D6" s="195"/>
      <c r="E6" s="193"/>
      <c r="F6" s="193"/>
      <c r="G6" s="193"/>
      <c r="H6" s="194"/>
      <c r="I6" s="194"/>
    </row>
    <row r="7" spans="1:24" s="38" customFormat="1">
      <c r="A7" s="192" t="s">
        <v>97</v>
      </c>
      <c r="B7" s="193"/>
      <c r="C7" s="193"/>
      <c r="D7" s="193"/>
      <c r="E7" s="193"/>
      <c r="F7" s="193"/>
      <c r="G7" s="193"/>
      <c r="H7" s="196"/>
      <c r="I7" s="194"/>
      <c r="X7" s="40"/>
    </row>
    <row r="8" spans="1:24" s="1" customFormat="1">
      <c r="A8" s="192" t="s">
        <v>98</v>
      </c>
      <c r="B8" s="197"/>
      <c r="C8" s="197"/>
      <c r="D8" s="197"/>
      <c r="E8" s="193"/>
      <c r="F8" s="194"/>
      <c r="G8" s="194"/>
      <c r="H8" s="194"/>
      <c r="I8" s="194"/>
    </row>
    <row r="9" spans="1:24" s="1" customFormat="1">
      <c r="A9" s="133" t="s">
        <v>99</v>
      </c>
      <c r="B9" s="160" t="str">
        <f>F17</f>
        <v>Internal Build 03112011</v>
      </c>
      <c r="C9" s="160" t="str">
        <f>G17</f>
        <v>Internal build 14112011</v>
      </c>
      <c r="D9" s="160" t="str">
        <f>H17</f>
        <v>External build 16112011</v>
      </c>
      <c r="E9" s="194"/>
      <c r="F9" s="194"/>
      <c r="G9" s="194"/>
      <c r="H9" s="194"/>
      <c r="I9" s="194"/>
    </row>
    <row r="10" spans="1:24" s="1" customFormat="1">
      <c r="A10" s="133" t="s">
        <v>100</v>
      </c>
      <c r="B10" s="198"/>
      <c r="C10" s="198"/>
      <c r="D10" s="198"/>
      <c r="E10" s="194"/>
      <c r="F10" s="194"/>
      <c r="G10" s="194"/>
      <c r="H10" s="194"/>
      <c r="I10" s="194"/>
    </row>
    <row r="11" spans="1:24" s="1" customFormat="1">
      <c r="A11" s="133" t="s">
        <v>41</v>
      </c>
      <c r="B11" s="199"/>
      <c r="C11" s="199"/>
      <c r="D11" s="199"/>
      <c r="E11" s="194"/>
      <c r="F11" s="194"/>
      <c r="G11" s="194"/>
      <c r="H11" s="194"/>
      <c r="I11" s="194"/>
    </row>
    <row r="12" spans="1:24" s="1" customFormat="1">
      <c r="A12" s="133" t="s">
        <v>43</v>
      </c>
      <c r="B12" s="199"/>
      <c r="C12" s="199"/>
      <c r="D12" s="199"/>
      <c r="E12" s="194"/>
      <c r="F12" s="194"/>
      <c r="G12" s="194"/>
      <c r="H12" s="194"/>
      <c r="I12" s="194"/>
    </row>
    <row r="13" spans="1:24" s="1" customFormat="1">
      <c r="A13" s="133" t="s">
        <v>45</v>
      </c>
      <c r="B13" s="199"/>
      <c r="C13" s="199"/>
      <c r="D13" s="199"/>
      <c r="E13" s="194"/>
      <c r="F13" s="194"/>
      <c r="G13" s="194"/>
      <c r="H13" s="194"/>
      <c r="I13" s="194"/>
    </row>
    <row r="14" spans="1:24" s="1" customFormat="1">
      <c r="A14" s="133" t="s">
        <v>101</v>
      </c>
      <c r="B14" s="199"/>
      <c r="C14" s="199"/>
      <c r="D14" s="199"/>
      <c r="E14" s="194"/>
      <c r="F14" s="194"/>
      <c r="G14" s="194"/>
      <c r="H14" s="194"/>
      <c r="I14" s="194"/>
    </row>
    <row r="15" spans="1:24" s="1" customFormat="1" ht="39.6">
      <c r="A15" s="133" t="s">
        <v>102</v>
      </c>
      <c r="B15" s="199"/>
      <c r="C15" s="199"/>
      <c r="D15" s="199"/>
      <c r="E15" s="194"/>
      <c r="F15" s="194"/>
      <c r="G15" s="194"/>
      <c r="H15" s="194"/>
      <c r="I15" s="194"/>
    </row>
    <row r="16" spans="1:24" s="41" customFormat="1" ht="26.4">
      <c r="A16" s="200"/>
      <c r="B16" s="201"/>
      <c r="C16" s="201"/>
      <c r="D16" s="202"/>
      <c r="E16" s="202"/>
      <c r="F16" s="161" t="s">
        <v>99</v>
      </c>
      <c r="G16" s="161"/>
      <c r="H16" s="161"/>
      <c r="I16" s="202"/>
    </row>
    <row r="17" spans="1:9" s="41" customFormat="1" ht="39.6">
      <c r="A17" s="162" t="s">
        <v>103</v>
      </c>
      <c r="B17" s="163" t="s">
        <v>104</v>
      </c>
      <c r="C17" s="163" t="s">
        <v>105</v>
      </c>
      <c r="D17" s="163" t="s">
        <v>106</v>
      </c>
      <c r="E17" s="163" t="s">
        <v>107</v>
      </c>
      <c r="F17" s="163" t="s">
        <v>108</v>
      </c>
      <c r="G17" s="163" t="s">
        <v>109</v>
      </c>
      <c r="H17" s="163" t="s">
        <v>110</v>
      </c>
      <c r="I17" s="163" t="s">
        <v>111</v>
      </c>
    </row>
    <row r="18" spans="1:9" s="41" customFormat="1">
      <c r="A18" s="218"/>
      <c r="B18" s="219" t="s">
        <v>315</v>
      </c>
      <c r="C18" s="220"/>
      <c r="D18" s="221"/>
      <c r="E18" s="222"/>
      <c r="F18" s="223"/>
      <c r="G18" s="223"/>
      <c r="H18" s="223"/>
      <c r="I18" s="222"/>
    </row>
    <row r="19" spans="1:9" s="183" customFormat="1" ht="14.4" hidden="1" outlineLevel="1">
      <c r="A19" s="213">
        <v>1</v>
      </c>
      <c r="B19" s="211" t="s">
        <v>313</v>
      </c>
      <c r="C19" s="212" t="s">
        <v>314</v>
      </c>
      <c r="D19" s="39" t="s">
        <v>314</v>
      </c>
      <c r="E19" s="214"/>
      <c r="F19" s="214"/>
      <c r="G19" s="214"/>
      <c r="H19" s="214"/>
      <c r="I19" s="214"/>
    </row>
    <row r="20" spans="1:9" s="183" customFormat="1" ht="14.4" collapsed="1">
      <c r="A20" s="216"/>
      <c r="B20" s="351" t="s">
        <v>260</v>
      </c>
      <c r="C20" s="352"/>
      <c r="D20" s="353"/>
      <c r="E20" s="217"/>
      <c r="F20" s="217"/>
      <c r="G20" s="217"/>
      <c r="H20" s="217"/>
      <c r="I20" s="217"/>
    </row>
    <row r="21" spans="1:9" s="41" customFormat="1">
      <c r="A21" s="181"/>
      <c r="B21" s="348" t="s">
        <v>330</v>
      </c>
      <c r="C21" s="349"/>
      <c r="D21" s="350"/>
      <c r="E21" s="181"/>
      <c r="F21" s="182"/>
      <c r="G21" s="182"/>
      <c r="H21" s="182"/>
      <c r="I21" s="181"/>
    </row>
    <row r="22" spans="1:9" s="42" customFormat="1" ht="52.8" hidden="1" outlineLevel="1">
      <c r="A22" s="138">
        <f ca="1">IF(OFFSET(A22,-1,0) ="",OFFSET(A22,-2,0)+1,OFFSET(A22,-1,0)+1 )</f>
        <v>1</v>
      </c>
      <c r="B22" s="208" t="s">
        <v>290</v>
      </c>
      <c r="C22" s="209" t="s">
        <v>214</v>
      </c>
      <c r="D22" s="210" t="s">
        <v>227</v>
      </c>
      <c r="E22" s="135"/>
      <c r="F22" s="132"/>
      <c r="G22" s="132"/>
      <c r="H22" s="132"/>
      <c r="I22" s="165"/>
    </row>
    <row r="23" spans="1:9" s="42" customFormat="1" ht="52.8" hidden="1" outlineLevel="1">
      <c r="A23" s="138">
        <f ca="1">IF(OFFSET(A23,-1,0) ="",OFFSET(A23,-2,0)+1,OFFSET(A23,-1,0)+1 )</f>
        <v>2</v>
      </c>
      <c r="B23" s="157" t="s">
        <v>291</v>
      </c>
      <c r="C23" s="132" t="s">
        <v>213</v>
      </c>
      <c r="D23" s="134" t="s">
        <v>227</v>
      </c>
      <c r="E23" s="135"/>
      <c r="F23" s="132"/>
      <c r="G23" s="132"/>
      <c r="H23" s="132"/>
      <c r="I23" s="165"/>
    </row>
    <row r="24" spans="1:9" s="42" customFormat="1" ht="52.8" hidden="1" outlineLevel="1">
      <c r="A24" s="132">
        <f ca="1">IF(OFFSET(A24,-1,0) ="",OFFSET(A24,-2,0)+1,OFFSET(A24,-1,0)+1 )</f>
        <v>3</v>
      </c>
      <c r="B24" s="144" t="s">
        <v>292</v>
      </c>
      <c r="C24" s="132" t="s">
        <v>215</v>
      </c>
      <c r="D24" s="136" t="s">
        <v>228</v>
      </c>
      <c r="E24" s="135"/>
      <c r="F24" s="132"/>
      <c r="G24" s="132"/>
      <c r="H24" s="132"/>
      <c r="I24" s="165"/>
    </row>
    <row r="25" spans="1:9" s="42" customFormat="1" ht="52.8" hidden="1" outlineLevel="1">
      <c r="A25" s="138">
        <f t="shared" ref="A25:A31" ca="1" si="0">IF(OFFSET(A25,-1,0) ="",OFFSET(A25,-2,0)+1,OFFSET(A25,-1,0)+1 )</f>
        <v>4</v>
      </c>
      <c r="B25" s="144" t="s">
        <v>293</v>
      </c>
      <c r="C25" s="132" t="s">
        <v>216</v>
      </c>
      <c r="D25" s="136" t="s">
        <v>228</v>
      </c>
      <c r="E25" s="135"/>
      <c r="F25" s="132"/>
      <c r="G25" s="132"/>
      <c r="H25" s="132"/>
      <c r="I25" s="165"/>
    </row>
    <row r="26" spans="1:9" s="142" customFormat="1" ht="52.8" hidden="1" outlineLevel="1">
      <c r="A26" s="132">
        <f t="shared" ca="1" si="0"/>
        <v>5</v>
      </c>
      <c r="B26" s="158" t="s">
        <v>294</v>
      </c>
      <c r="C26" s="132" t="s">
        <v>217</v>
      </c>
      <c r="D26" s="136" t="s">
        <v>228</v>
      </c>
      <c r="E26" s="135"/>
      <c r="F26" s="132"/>
      <c r="G26" s="132"/>
      <c r="H26" s="132"/>
      <c r="I26" s="148"/>
    </row>
    <row r="27" spans="1:9" s="142" customFormat="1" ht="52.8" hidden="1" outlineLevel="1">
      <c r="A27" s="138">
        <f t="shared" ca="1" si="0"/>
        <v>6</v>
      </c>
      <c r="B27" s="144" t="s">
        <v>295</v>
      </c>
      <c r="C27" s="132" t="s">
        <v>218</v>
      </c>
      <c r="D27" s="136" t="s">
        <v>229</v>
      </c>
      <c r="E27" s="135"/>
      <c r="F27" s="132"/>
      <c r="G27" s="132"/>
      <c r="H27" s="132"/>
      <c r="I27" s="148"/>
    </row>
    <row r="28" spans="1:9" s="142" customFormat="1" ht="52.8" hidden="1" outlineLevel="1">
      <c r="A28" s="132">
        <f t="shared" ca="1" si="0"/>
        <v>7</v>
      </c>
      <c r="B28" s="144" t="s">
        <v>296</v>
      </c>
      <c r="C28" s="132" t="s">
        <v>219</v>
      </c>
      <c r="D28" s="136" t="s">
        <v>229</v>
      </c>
      <c r="E28" s="135"/>
      <c r="F28" s="132"/>
      <c r="G28" s="132"/>
      <c r="H28" s="132"/>
      <c r="I28" s="148"/>
    </row>
    <row r="29" spans="1:9" s="142" customFormat="1" ht="52.8" hidden="1" outlineLevel="1">
      <c r="A29" s="138">
        <f t="shared" ca="1" si="0"/>
        <v>8</v>
      </c>
      <c r="B29" s="158" t="s">
        <v>297</v>
      </c>
      <c r="C29" s="132" t="s">
        <v>220</v>
      </c>
      <c r="D29" s="136" t="s">
        <v>229</v>
      </c>
      <c r="E29" s="135"/>
      <c r="F29" s="132"/>
      <c r="G29" s="132"/>
      <c r="H29" s="132"/>
      <c r="I29" s="148"/>
    </row>
    <row r="30" spans="1:9" s="142" customFormat="1" ht="52.8" hidden="1" outlineLevel="1">
      <c r="A30" s="132">
        <f t="shared" ca="1" si="0"/>
        <v>9</v>
      </c>
      <c r="B30" s="144" t="s">
        <v>298</v>
      </c>
      <c r="C30" s="132" t="s">
        <v>221</v>
      </c>
      <c r="D30" s="136" t="s">
        <v>230</v>
      </c>
      <c r="E30" s="135"/>
      <c r="F30" s="132"/>
      <c r="G30" s="132"/>
      <c r="H30" s="132"/>
      <c r="I30" s="148"/>
    </row>
    <row r="31" spans="1:9" s="142" customFormat="1" ht="39.6" hidden="1" outlineLevel="1">
      <c r="A31" s="138">
        <f t="shared" ca="1" si="0"/>
        <v>10</v>
      </c>
      <c r="B31" s="132" t="s">
        <v>299</v>
      </c>
      <c r="C31" s="132" t="s">
        <v>222</v>
      </c>
      <c r="D31" s="136" t="s">
        <v>231</v>
      </c>
      <c r="E31" s="135"/>
      <c r="F31" s="132"/>
      <c r="G31" s="132"/>
      <c r="H31" s="132"/>
      <c r="I31" s="148"/>
    </row>
    <row r="32" spans="1:9" s="142" customFormat="1" collapsed="1">
      <c r="A32" s="168"/>
      <c r="B32" s="345" t="s">
        <v>331</v>
      </c>
      <c r="C32" s="346"/>
      <c r="D32" s="347"/>
      <c r="E32" s="169"/>
      <c r="F32" s="170"/>
      <c r="G32" s="170"/>
      <c r="H32" s="170"/>
      <c r="I32" s="169"/>
    </row>
    <row r="33" spans="1:9" s="142" customFormat="1" ht="52.8" hidden="1" outlineLevel="1">
      <c r="A33" s="138">
        <f ca="1">IF(OFFSET(A33,-1,0) ="",OFFSET(A33,-2,0)+1,OFFSET(A33,-1,0)+1 )</f>
        <v>11</v>
      </c>
      <c r="B33" s="157" t="s">
        <v>300</v>
      </c>
      <c r="C33" s="146" t="s">
        <v>207</v>
      </c>
      <c r="D33" s="134" t="s">
        <v>227</v>
      </c>
      <c r="E33" s="148"/>
      <c r="F33" s="148"/>
      <c r="G33" s="148"/>
      <c r="H33" s="148"/>
      <c r="I33" s="148"/>
    </row>
    <row r="34" spans="1:9" s="142" customFormat="1" ht="52.8" hidden="1" outlineLevel="1">
      <c r="A34" s="138">
        <f ca="1">IF(OFFSET(A34,-1,0) ="",OFFSET(A34,-2,0)+1,OFFSET(A34,-1,0)+1 )</f>
        <v>12</v>
      </c>
      <c r="B34" s="157" t="s">
        <v>301</v>
      </c>
      <c r="C34" s="132" t="s">
        <v>208</v>
      </c>
      <c r="D34" s="134" t="s">
        <v>227</v>
      </c>
      <c r="E34" s="148"/>
      <c r="F34" s="148"/>
      <c r="G34" s="148"/>
      <c r="H34" s="148"/>
      <c r="I34" s="148"/>
    </row>
    <row r="35" spans="1:9" s="142" customFormat="1" ht="52.8" hidden="1" outlineLevel="1">
      <c r="A35" s="138">
        <f t="shared" ref="A35:A46" ca="1" si="1">IF(OFFSET(A35,-1,0) ="",OFFSET(A35,-2,0)+1,OFFSET(A35,-1,0)+1 )</f>
        <v>13</v>
      </c>
      <c r="B35" s="144" t="s">
        <v>302</v>
      </c>
      <c r="C35" s="132" t="s">
        <v>206</v>
      </c>
      <c r="D35" s="136" t="s">
        <v>228</v>
      </c>
      <c r="E35" s="148"/>
      <c r="F35" s="148"/>
      <c r="G35" s="148"/>
      <c r="H35" s="148"/>
      <c r="I35" s="148"/>
    </row>
    <row r="36" spans="1:9" s="142" customFormat="1" ht="52.8" hidden="1" outlineLevel="1">
      <c r="A36" s="138">
        <f t="shared" ca="1" si="1"/>
        <v>14</v>
      </c>
      <c r="B36" s="144" t="s">
        <v>303</v>
      </c>
      <c r="C36" s="132" t="s">
        <v>205</v>
      </c>
      <c r="D36" s="136" t="s">
        <v>228</v>
      </c>
      <c r="E36" s="148"/>
      <c r="F36" s="148"/>
      <c r="G36" s="148"/>
      <c r="H36" s="148"/>
      <c r="I36" s="148"/>
    </row>
    <row r="37" spans="1:9" s="142" customFormat="1" ht="52.8" hidden="1" outlineLevel="1">
      <c r="A37" s="138">
        <f t="shared" ca="1" si="1"/>
        <v>15</v>
      </c>
      <c r="B37" s="158" t="s">
        <v>304</v>
      </c>
      <c r="C37" s="132" t="s">
        <v>204</v>
      </c>
      <c r="D37" s="136" t="s">
        <v>228</v>
      </c>
      <c r="E37" s="148"/>
      <c r="F37" s="148"/>
      <c r="G37" s="148"/>
      <c r="H37" s="148"/>
      <c r="I37" s="148"/>
    </row>
    <row r="38" spans="1:9" s="142" customFormat="1" ht="52.8" hidden="1" outlineLevel="1">
      <c r="A38" s="138">
        <f t="shared" ca="1" si="1"/>
        <v>16</v>
      </c>
      <c r="B38" s="144" t="s">
        <v>305</v>
      </c>
      <c r="C38" s="132" t="s">
        <v>203</v>
      </c>
      <c r="D38" s="136" t="s">
        <v>229</v>
      </c>
      <c r="E38" s="148"/>
      <c r="F38" s="148"/>
      <c r="G38" s="148"/>
      <c r="H38" s="148"/>
      <c r="I38" s="148"/>
    </row>
    <row r="39" spans="1:9" s="142" customFormat="1" ht="52.8" hidden="1" outlineLevel="1">
      <c r="A39" s="138">
        <f t="shared" ca="1" si="1"/>
        <v>17</v>
      </c>
      <c r="B39" s="144" t="s">
        <v>306</v>
      </c>
      <c r="C39" s="132" t="s">
        <v>202</v>
      </c>
      <c r="D39" s="136" t="s">
        <v>229</v>
      </c>
      <c r="E39" s="148"/>
      <c r="F39" s="148"/>
      <c r="G39" s="148"/>
      <c r="H39" s="148"/>
      <c r="I39" s="148"/>
    </row>
    <row r="40" spans="1:9" s="142" customFormat="1" ht="52.8" hidden="1" outlineLevel="1">
      <c r="A40" s="138">
        <f t="shared" ca="1" si="1"/>
        <v>18</v>
      </c>
      <c r="B40" s="158" t="s">
        <v>307</v>
      </c>
      <c r="C40" s="132" t="s">
        <v>201</v>
      </c>
      <c r="D40" s="136" t="s">
        <v>229</v>
      </c>
      <c r="E40" s="148"/>
      <c r="F40" s="148"/>
      <c r="G40" s="148"/>
      <c r="H40" s="148"/>
      <c r="I40" s="148"/>
    </row>
    <row r="41" spans="1:9" s="142" customFormat="1" ht="52.8" hidden="1" outlineLevel="1">
      <c r="A41" s="138">
        <f t="shared" ca="1" si="1"/>
        <v>19</v>
      </c>
      <c r="B41" s="144" t="s">
        <v>298</v>
      </c>
      <c r="C41" s="132" t="s">
        <v>200</v>
      </c>
      <c r="D41" s="136" t="s">
        <v>230</v>
      </c>
      <c r="E41" s="148"/>
      <c r="F41" s="148"/>
      <c r="G41" s="148"/>
      <c r="H41" s="148"/>
      <c r="I41" s="148"/>
    </row>
    <row r="42" spans="1:9" s="142" customFormat="1" ht="66" hidden="1" outlineLevel="1">
      <c r="A42" s="138">
        <f t="shared" ca="1" si="1"/>
        <v>20</v>
      </c>
      <c r="B42" s="159" t="s">
        <v>308</v>
      </c>
      <c r="C42" s="132" t="s">
        <v>211</v>
      </c>
      <c r="D42" s="154" t="s">
        <v>233</v>
      </c>
      <c r="E42" s="148"/>
      <c r="F42" s="148"/>
      <c r="G42" s="145"/>
      <c r="H42" s="148"/>
      <c r="I42" s="148"/>
    </row>
    <row r="43" spans="1:9" s="142" customFormat="1" ht="66" hidden="1" outlineLevel="1">
      <c r="A43" s="138">
        <f ca="1">IF(OFFSET(A43,-1,0) ="",OFFSET(A43,-2,0)+1,OFFSET(A43,-1,0)+1 )</f>
        <v>21</v>
      </c>
      <c r="B43" s="144" t="s">
        <v>309</v>
      </c>
      <c r="C43" s="132" t="s">
        <v>212</v>
      </c>
      <c r="D43" s="138" t="s">
        <v>234</v>
      </c>
      <c r="E43" s="148"/>
      <c r="F43" s="148"/>
      <c r="G43" s="148"/>
      <c r="H43" s="148"/>
      <c r="I43" s="148"/>
    </row>
    <row r="44" spans="1:9" s="142" customFormat="1" ht="66" hidden="1" outlineLevel="1">
      <c r="A44" s="138">
        <f ca="1">IF(OFFSET(A44,-1,0) ="",OFFSET(A44,-2,0)+1,OFFSET(A44,-1,0)+1 )</f>
        <v>22</v>
      </c>
      <c r="B44" s="159" t="s">
        <v>310</v>
      </c>
      <c r="C44" s="132" t="s">
        <v>210</v>
      </c>
      <c r="D44" s="138" t="s">
        <v>234</v>
      </c>
      <c r="E44" s="135"/>
      <c r="F44" s="132"/>
      <c r="G44" s="132"/>
      <c r="H44" s="132"/>
      <c r="I44" s="138"/>
    </row>
    <row r="45" spans="1:9" s="142" customFormat="1" ht="66" hidden="1" outlineLevel="1">
      <c r="A45" s="138">
        <f ca="1">IF(OFFSET(A45,-1,0) ="",OFFSET(A45,-2,0)+1,OFFSET(A45,-1,0)+1 )</f>
        <v>23</v>
      </c>
      <c r="B45" s="159" t="s">
        <v>236</v>
      </c>
      <c r="C45" s="132" t="s">
        <v>209</v>
      </c>
      <c r="D45" s="134" t="s">
        <v>235</v>
      </c>
      <c r="E45" s="135"/>
      <c r="F45" s="132"/>
      <c r="G45" s="132"/>
      <c r="H45" s="132"/>
      <c r="I45" s="138"/>
    </row>
    <row r="46" spans="1:9" s="142" customFormat="1" ht="39.6" hidden="1" outlineLevel="1">
      <c r="A46" s="138">
        <f t="shared" ca="1" si="1"/>
        <v>24</v>
      </c>
      <c r="B46" s="132" t="s">
        <v>311</v>
      </c>
      <c r="C46" s="132" t="s">
        <v>223</v>
      </c>
      <c r="D46" s="136" t="s">
        <v>232</v>
      </c>
      <c r="E46" s="135"/>
      <c r="F46" s="132"/>
      <c r="G46" s="132"/>
      <c r="H46" s="132"/>
      <c r="I46" s="138"/>
    </row>
    <row r="47" spans="1:9" s="142" customFormat="1" collapsed="1">
      <c r="A47" s="168"/>
      <c r="B47" s="171" t="s">
        <v>332</v>
      </c>
      <c r="C47" s="172"/>
      <c r="D47" s="173"/>
      <c r="E47" s="169"/>
      <c r="F47" s="170"/>
      <c r="G47" s="170"/>
      <c r="H47" s="170"/>
      <c r="I47" s="169"/>
    </row>
    <row r="48" spans="1:9" customFormat="1" ht="52.8" hidden="1" outlineLevel="1">
      <c r="A48" s="138">
        <f ca="1">IF(OFFSET(A48,-1,0) ="",OFFSET(A48,-2,0)+1,OFFSET(A48,-1,0)+1 )</f>
        <v>25</v>
      </c>
      <c r="B48" s="138" t="s">
        <v>240</v>
      </c>
      <c r="C48" s="132" t="s">
        <v>245</v>
      </c>
      <c r="D48" s="138" t="s">
        <v>247</v>
      </c>
      <c r="E48" s="148"/>
      <c r="F48" s="148"/>
      <c r="G48" s="148"/>
      <c r="H48" s="148"/>
      <c r="I48" s="148"/>
    </row>
    <row r="49" spans="1:9" customFormat="1" ht="66" hidden="1" outlineLevel="1">
      <c r="A49" s="138">
        <f ca="1">IF(OFFSET(A49,-1,0) ="",OFFSET(A49,-2,0)+1,OFFSET(A49,-1,0)+1 )</f>
        <v>26</v>
      </c>
      <c r="B49" s="138" t="s">
        <v>241</v>
      </c>
      <c r="C49" s="148" t="s">
        <v>246</v>
      </c>
      <c r="D49" s="138" t="s">
        <v>255</v>
      </c>
      <c r="E49" s="148"/>
      <c r="F49" s="148"/>
      <c r="G49" s="148"/>
      <c r="H49" s="148"/>
      <c r="I49" s="148"/>
    </row>
    <row r="50" spans="1:9" customFormat="1" ht="79.2" hidden="1" outlineLevel="1">
      <c r="A50" s="138">
        <f t="shared" ref="A50:A56" ca="1" si="2">IF(OFFSET(A50,-1,0) ="",OFFSET(A50,-2,0)+1,OFFSET(A50,-1,0)+1 )</f>
        <v>27</v>
      </c>
      <c r="B50" s="144" t="s">
        <v>242</v>
      </c>
      <c r="C50" s="132" t="s">
        <v>237</v>
      </c>
      <c r="D50" s="144" t="s">
        <v>257</v>
      </c>
      <c r="E50" s="148"/>
      <c r="F50" s="148"/>
      <c r="G50" s="148"/>
      <c r="H50" s="148"/>
      <c r="I50" s="148"/>
    </row>
    <row r="51" spans="1:9" customFormat="1" ht="39.6" hidden="1" outlineLevel="1">
      <c r="A51" s="138">
        <f t="shared" ca="1" si="2"/>
        <v>28</v>
      </c>
      <c r="B51" s="138" t="s">
        <v>243</v>
      </c>
      <c r="C51" s="138" t="s">
        <v>238</v>
      </c>
      <c r="D51" s="144" t="s">
        <v>248</v>
      </c>
      <c r="E51" s="148"/>
      <c r="F51" s="148"/>
      <c r="G51" s="148"/>
      <c r="H51" s="148"/>
      <c r="I51" s="148"/>
    </row>
    <row r="52" spans="1:9" customFormat="1" ht="52.8" hidden="1" outlineLevel="1">
      <c r="A52" s="174">
        <f ca="1">IF(OFFSET(A52,-1,0) ="",OFFSET(A52,-2,0)+1,OFFSET(A52,-1,0)+1 )</f>
        <v>29</v>
      </c>
      <c r="B52" s="144" t="s">
        <v>244</v>
      </c>
      <c r="C52" s="132" t="s">
        <v>239</v>
      </c>
      <c r="D52" s="144" t="s">
        <v>256</v>
      </c>
      <c r="E52" s="175"/>
      <c r="F52" s="175"/>
      <c r="G52" s="175"/>
      <c r="H52" s="175"/>
      <c r="I52" s="175"/>
    </row>
    <row r="53" spans="1:9" s="153" customFormat="1" ht="14.4" collapsed="1">
      <c r="A53" s="176"/>
      <c r="B53" s="344" t="s">
        <v>333</v>
      </c>
      <c r="C53" s="344"/>
      <c r="D53" s="344"/>
      <c r="E53" s="177"/>
      <c r="F53" s="177"/>
      <c r="G53" s="177"/>
      <c r="H53" s="177"/>
      <c r="I53" s="177"/>
    </row>
    <row r="54" spans="1:9" s="152" customFormat="1" ht="39.6" hidden="1" outlineLevel="1">
      <c r="A54" s="147">
        <f ca="1">IF(OFFSET(A54,-1,0) ="",OFFSET(A54,-2,0)+1,OFFSET(A54,-1,0)+1 )</f>
        <v>30</v>
      </c>
      <c r="B54" s="147" t="s">
        <v>224</v>
      </c>
      <c r="C54" s="178" t="s">
        <v>226</v>
      </c>
      <c r="D54" s="138" t="s">
        <v>249</v>
      </c>
      <c r="E54" s="178"/>
      <c r="F54" s="178"/>
      <c r="G54" s="178"/>
      <c r="H54" s="178"/>
      <c r="I54" s="178"/>
    </row>
    <row r="55" spans="1:9" customFormat="1" ht="39.6" hidden="1" outlineLevel="1">
      <c r="A55" s="147">
        <f ca="1">IF(OFFSET(A55,-1,0) ="",OFFSET(A55,-2,0)+1,OFFSET(A55,-1,0)+1 )</f>
        <v>31</v>
      </c>
      <c r="B55" s="147" t="s">
        <v>251</v>
      </c>
      <c r="C55" s="178" t="s">
        <v>225</v>
      </c>
      <c r="D55" s="138" t="s">
        <v>250</v>
      </c>
      <c r="E55" s="178"/>
      <c r="F55" s="178"/>
      <c r="G55" s="178"/>
      <c r="H55" s="178"/>
      <c r="I55" s="178"/>
    </row>
    <row r="56" spans="1:9" customFormat="1" ht="66" hidden="1" outlineLevel="1">
      <c r="A56" s="138">
        <f t="shared" ca="1" si="2"/>
        <v>32</v>
      </c>
      <c r="B56" s="138" t="s">
        <v>252</v>
      </c>
      <c r="C56" s="148" t="s">
        <v>253</v>
      </c>
      <c r="D56" s="138" t="s">
        <v>254</v>
      </c>
      <c r="E56" s="148"/>
      <c r="F56" s="148"/>
      <c r="G56" s="148"/>
      <c r="H56" s="148"/>
      <c r="I56" s="148"/>
    </row>
    <row r="57" spans="1:9" s="142" customFormat="1" collapsed="1">
      <c r="A57" s="168"/>
      <c r="B57" s="341" t="s">
        <v>334</v>
      </c>
      <c r="C57" s="342"/>
      <c r="D57" s="343"/>
      <c r="E57" s="169"/>
      <c r="F57" s="170"/>
      <c r="G57" s="170"/>
      <c r="H57" s="170"/>
      <c r="I57" s="169"/>
    </row>
    <row r="58" spans="1:9" s="143" customFormat="1" ht="52.8" hidden="1" outlineLevel="1">
      <c r="A58" s="144">
        <f ca="1">IF(OFFSET(A58,-1,0) ="",OFFSET(A58,-2,0)+1,OFFSET(A58,-1,0)+1 )</f>
        <v>33</v>
      </c>
      <c r="B58" s="132" t="s">
        <v>276</v>
      </c>
      <c r="C58" s="132" t="s">
        <v>289</v>
      </c>
      <c r="D58" s="134" t="s">
        <v>278</v>
      </c>
      <c r="E58" s="135"/>
      <c r="F58" s="132"/>
      <c r="G58" s="132"/>
      <c r="H58" s="132"/>
      <c r="I58" s="144"/>
    </row>
    <row r="59" spans="1:9" s="142" customFormat="1" ht="52.8" hidden="1" outlineLevel="1">
      <c r="A59" s="138">
        <f t="shared" ref="A59:A62" ca="1" si="3">IF(OFFSET(A59,-1,0) ="",OFFSET(A59,-2,0)+1,OFFSET(A59,-1,0)+1 )</f>
        <v>34</v>
      </c>
      <c r="B59" s="132" t="s">
        <v>279</v>
      </c>
      <c r="C59" s="132" t="s">
        <v>280</v>
      </c>
      <c r="D59" s="134" t="s">
        <v>281</v>
      </c>
      <c r="E59" s="135"/>
      <c r="F59" s="132"/>
      <c r="G59" s="132"/>
      <c r="H59" s="132"/>
      <c r="I59" s="138"/>
    </row>
    <row r="60" spans="1:9" s="142" customFormat="1" ht="52.8" hidden="1" outlineLevel="1">
      <c r="A60" s="138">
        <f t="shared" ca="1" si="3"/>
        <v>35</v>
      </c>
      <c r="B60" s="132" t="s">
        <v>282</v>
      </c>
      <c r="C60" s="132" t="s">
        <v>283</v>
      </c>
      <c r="D60" s="134" t="s">
        <v>281</v>
      </c>
      <c r="E60" s="137"/>
      <c r="F60" s="132"/>
      <c r="G60" s="132"/>
      <c r="H60" s="132"/>
      <c r="I60" s="138"/>
    </row>
    <row r="61" spans="1:9" s="142" customFormat="1" ht="39.6" hidden="1" outlineLevel="1">
      <c r="A61" s="138">
        <f t="shared" ca="1" si="3"/>
        <v>36</v>
      </c>
      <c r="B61" s="132" t="s">
        <v>284</v>
      </c>
      <c r="C61" s="132" t="s">
        <v>285</v>
      </c>
      <c r="D61" s="134" t="s">
        <v>281</v>
      </c>
      <c r="E61" s="135"/>
      <c r="F61" s="132"/>
      <c r="G61" s="132"/>
      <c r="H61" s="132"/>
      <c r="I61" s="138"/>
    </row>
    <row r="62" spans="1:9" s="142" customFormat="1" ht="79.2" hidden="1" outlineLevel="1">
      <c r="A62" s="138">
        <f t="shared" ca="1" si="3"/>
        <v>37</v>
      </c>
      <c r="B62" s="132" t="s">
        <v>286</v>
      </c>
      <c r="C62" s="132" t="s">
        <v>277</v>
      </c>
      <c r="D62" s="155" t="s">
        <v>287</v>
      </c>
      <c r="E62" s="179"/>
      <c r="F62" s="179"/>
      <c r="G62" s="179"/>
      <c r="H62" s="179"/>
      <c r="I62" s="179"/>
    </row>
    <row r="63" spans="1:9" s="142" customFormat="1" ht="52.8" hidden="1" outlineLevel="1">
      <c r="A63" s="138">
        <f ca="1">IF(OFFSET(A63,-1,0) ="",OFFSET(A63,-2,0)+1,OFFSET(A63,-1,0)+1 )</f>
        <v>38</v>
      </c>
      <c r="B63" s="132" t="s">
        <v>264</v>
      </c>
      <c r="C63" s="132" t="s">
        <v>288</v>
      </c>
      <c r="D63" s="134" t="s">
        <v>266</v>
      </c>
      <c r="E63" s="135"/>
      <c r="F63" s="132"/>
      <c r="G63" s="132"/>
      <c r="H63" s="132"/>
      <c r="I63" s="138"/>
    </row>
    <row r="64" spans="1:9" s="142" customFormat="1" ht="52.8" hidden="1" outlineLevel="1">
      <c r="A64" s="138">
        <f ca="1">IF(OFFSET(A64,-1,0) ="",OFFSET(A64,-2,0)+1,OFFSET(A64,-1,0)+1 )</f>
        <v>39</v>
      </c>
      <c r="B64" s="132" t="s">
        <v>267</v>
      </c>
      <c r="C64" s="132" t="s">
        <v>268</v>
      </c>
      <c r="D64" s="134" t="s">
        <v>269</v>
      </c>
      <c r="E64" s="137"/>
      <c r="F64" s="132"/>
      <c r="G64" s="132"/>
      <c r="H64" s="132"/>
      <c r="I64" s="138"/>
    </row>
    <row r="65" spans="1:9" s="142" customFormat="1" ht="52.8" hidden="1" outlineLevel="1">
      <c r="A65" s="144">
        <f ca="1">IF(OFFSET(A65,-1,0) ="",OFFSET(A65,-2,0)+1,OFFSET(A65,-1,0)+1 )</f>
        <v>40</v>
      </c>
      <c r="B65" s="132" t="s">
        <v>270</v>
      </c>
      <c r="C65" s="132" t="s">
        <v>271</v>
      </c>
      <c r="D65" s="134" t="s">
        <v>269</v>
      </c>
      <c r="E65" s="137"/>
      <c r="F65" s="132"/>
      <c r="G65" s="132"/>
      <c r="H65" s="132"/>
      <c r="I65" s="138"/>
    </row>
    <row r="66" spans="1:9" s="142" customFormat="1" ht="39.6" hidden="1" outlineLevel="1">
      <c r="A66" s="138">
        <f t="shared" ref="A66:A67" ca="1" si="4">IF(OFFSET(A66,-1,0) ="",OFFSET(A66,-2,0)+1,OFFSET(A66,-1,0)+1 )</f>
        <v>41</v>
      </c>
      <c r="B66" s="151" t="s">
        <v>272</v>
      </c>
      <c r="C66" s="151" t="s">
        <v>273</v>
      </c>
      <c r="D66" s="134" t="s">
        <v>269</v>
      </c>
      <c r="E66" s="135"/>
      <c r="F66" s="132"/>
      <c r="G66" s="132"/>
      <c r="H66" s="132"/>
      <c r="I66" s="138"/>
    </row>
    <row r="67" spans="1:9" s="142" customFormat="1" ht="79.2" hidden="1" outlineLevel="1">
      <c r="A67" s="164">
        <f t="shared" ca="1" si="4"/>
        <v>42</v>
      </c>
      <c r="B67" s="150" t="s">
        <v>274</v>
      </c>
      <c r="C67" s="150" t="s">
        <v>265</v>
      </c>
      <c r="D67" s="155" t="s">
        <v>275</v>
      </c>
      <c r="E67" s="180"/>
      <c r="F67" s="179"/>
      <c r="G67" s="179"/>
      <c r="H67" s="179"/>
      <c r="I67" s="179"/>
    </row>
    <row r="68" spans="1:9" s="142" customFormat="1" collapsed="1"/>
    <row r="69" spans="1:9" s="142" customFormat="1">
      <c r="D69" s="156"/>
    </row>
    <row r="70" spans="1:9" s="142" customFormat="1"/>
    <row r="71" spans="1:9" s="142" customFormat="1"/>
    <row r="72" spans="1:9" s="142" customFormat="1"/>
    <row r="73" spans="1:9" s="142" customFormat="1"/>
    <row r="74" spans="1:9" s="142" customFormat="1"/>
    <row r="75" spans="1:9" s="142" customFormat="1"/>
    <row r="76" spans="1:9" s="142" customFormat="1"/>
    <row r="77" spans="1:9" s="142" customFormat="1"/>
    <row r="78" spans="1:9" s="142" customFormat="1"/>
    <row r="79" spans="1:9" s="142" customFormat="1"/>
    <row r="80" spans="1:9" s="142" customFormat="1"/>
    <row r="81" s="142" customFormat="1"/>
    <row r="82" s="142" customFormat="1"/>
    <row r="83" s="142" customFormat="1"/>
    <row r="84" s="142" customFormat="1"/>
    <row r="85" s="142" customFormat="1"/>
    <row r="86" s="142" customFormat="1"/>
    <row r="87" s="142" customFormat="1"/>
    <row r="88" s="142" customFormat="1"/>
    <row r="89" s="142" customFormat="1"/>
    <row r="90" s="142" customFormat="1"/>
    <row r="91" s="142" customFormat="1"/>
    <row r="92" s="142" customFormat="1"/>
    <row r="93" s="142" customFormat="1" ht="14.25" customHeight="1"/>
    <row r="94" s="142" customFormat="1"/>
    <row r="95" s="142" customFormat="1"/>
    <row r="96" s="142" customFormat="1" ht="14.25" customHeight="1"/>
    <row r="97" s="142" customFormat="1"/>
    <row r="98" s="142" customFormat="1"/>
    <row r="99" s="142" customFormat="1"/>
    <row r="100" s="142" customFormat="1"/>
    <row r="101" s="142"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1"/>
  <sheetViews>
    <sheetView showGridLines="0" topLeftCell="A31" zoomScaleNormal="100" workbookViewId="0">
      <selection activeCell="A37" sqref="A37:XFD37"/>
    </sheetView>
  </sheetViews>
  <sheetFormatPr defaultColWidth="9.109375" defaultRowHeight="13.2" outlineLevelRow="1"/>
  <cols>
    <col min="1" max="1" width="12" style="186" bestFit="1" customWidth="1"/>
    <col min="2" max="2" width="49.44140625" style="186" customWidth="1"/>
    <col min="3" max="3" width="38.33203125" style="186" customWidth="1"/>
    <col min="4" max="4" width="34.77734375" style="186" customWidth="1"/>
    <col min="5" max="5" width="25.6640625" style="186" customWidth="1"/>
    <col min="6" max="8" width="9" style="186" bestFit="1" customWidth="1"/>
    <col min="9" max="9" width="5.109375" style="186" bestFit="1" customWidth="1"/>
    <col min="10" max="10" width="18.5546875" style="186" customWidth="1"/>
    <col min="11" max="23" width="9.109375" style="186"/>
    <col min="24" max="24" width="8.21875" style="186" bestFit="1" customWidth="1"/>
    <col min="25" max="16384" width="9.109375" style="186"/>
  </cols>
  <sheetData>
    <row r="1" spans="1:24" s="154" customFormat="1">
      <c r="A1" s="357"/>
      <c r="B1" s="357"/>
      <c r="C1" s="357"/>
      <c r="D1" s="357"/>
    </row>
    <row r="2" spans="1:24" s="154" customFormat="1">
      <c r="A2" s="366" t="s">
        <v>70</v>
      </c>
      <c r="B2" s="366"/>
      <c r="C2" s="366"/>
      <c r="D2" s="366"/>
      <c r="E2" s="357"/>
    </row>
    <row r="3" spans="1:24" s="154" customFormat="1">
      <c r="A3" s="230"/>
      <c r="C3" s="367"/>
      <c r="D3" s="367"/>
      <c r="E3" s="357"/>
    </row>
    <row r="4" spans="1:24" s="154" customFormat="1">
      <c r="A4" s="242" t="s">
        <v>67</v>
      </c>
      <c r="B4" s="305" t="s">
        <v>584</v>
      </c>
      <c r="C4" s="305"/>
      <c r="D4" s="305"/>
      <c r="E4" s="231"/>
      <c r="F4" s="231"/>
      <c r="G4" s="231"/>
      <c r="X4" s="154" t="s">
        <v>94</v>
      </c>
    </row>
    <row r="5" spans="1:24" s="154" customFormat="1" ht="92.4">
      <c r="A5" s="242" t="s">
        <v>62</v>
      </c>
      <c r="B5" s="307" t="s">
        <v>585</v>
      </c>
      <c r="C5" s="306"/>
      <c r="D5" s="306"/>
      <c r="E5" s="231"/>
      <c r="F5" s="231"/>
      <c r="G5" s="231"/>
      <c r="X5" s="154" t="s">
        <v>95</v>
      </c>
    </row>
    <row r="6" spans="1:24" s="154" customFormat="1" ht="26.4">
      <c r="A6" s="242" t="s">
        <v>96</v>
      </c>
      <c r="E6" s="231"/>
      <c r="F6" s="231"/>
      <c r="G6" s="231"/>
    </row>
    <row r="7" spans="1:24" s="154" customFormat="1">
      <c r="A7" s="242" t="s">
        <v>97</v>
      </c>
      <c r="B7" s="360" t="s">
        <v>263</v>
      </c>
      <c r="C7" s="360"/>
      <c r="D7" s="360"/>
      <c r="E7" s="231"/>
      <c r="F7" s="231"/>
      <c r="G7" s="231"/>
      <c r="H7" s="231"/>
      <c r="X7" s="230"/>
    </row>
    <row r="8" spans="1:24" s="154" customFormat="1">
      <c r="A8" s="242" t="s">
        <v>98</v>
      </c>
      <c r="B8" s="361">
        <v>40850</v>
      </c>
      <c r="C8" s="361"/>
      <c r="D8" s="361"/>
      <c r="E8" s="231"/>
    </row>
    <row r="9" spans="1:24" s="154" customFormat="1">
      <c r="A9" s="109" t="s">
        <v>99</v>
      </c>
      <c r="B9" s="184" t="str">
        <f>F17</f>
        <v>Internal Build 03112011</v>
      </c>
      <c r="C9" s="184" t="str">
        <f>G17</f>
        <v>Internal build 14112011</v>
      </c>
      <c r="D9" s="184" t="str">
        <f>H17</f>
        <v>External build 16112011</v>
      </c>
    </row>
    <row r="10" spans="1:24" s="154" customFormat="1">
      <c r="A10" s="243" t="s">
        <v>100</v>
      </c>
      <c r="B10" s="187"/>
      <c r="C10" s="187"/>
      <c r="D10" s="187"/>
    </row>
    <row r="11" spans="1:24" s="154" customFormat="1">
      <c r="A11" s="243" t="s">
        <v>41</v>
      </c>
      <c r="B11" s="187"/>
      <c r="C11" s="187"/>
      <c r="D11" s="187"/>
    </row>
    <row r="12" spans="1:24" s="154" customFormat="1">
      <c r="A12" s="243" t="s">
        <v>43</v>
      </c>
      <c r="B12" s="187"/>
      <c r="C12" s="187"/>
      <c r="D12" s="187"/>
    </row>
    <row r="13" spans="1:24" s="154" customFormat="1">
      <c r="A13" s="243" t="s">
        <v>45</v>
      </c>
      <c r="B13" s="187"/>
      <c r="C13" s="187"/>
      <c r="D13" s="187"/>
    </row>
    <row r="14" spans="1:24" s="154" customFormat="1">
      <c r="A14" s="243" t="s">
        <v>101</v>
      </c>
      <c r="B14" s="187"/>
      <c r="C14" s="187"/>
      <c r="D14" s="187"/>
    </row>
    <row r="15" spans="1:24" s="154" customFormat="1" ht="39.6">
      <c r="A15" s="243" t="s">
        <v>102</v>
      </c>
      <c r="B15" s="187"/>
      <c r="C15" s="187"/>
      <c r="D15" s="187"/>
    </row>
    <row r="16" spans="1:24">
      <c r="A16" s="244"/>
      <c r="B16" s="245"/>
      <c r="C16" s="245"/>
      <c r="D16" s="245"/>
      <c r="E16" s="246"/>
      <c r="F16" s="354" t="s">
        <v>99</v>
      </c>
      <c r="G16" s="355"/>
      <c r="H16" s="356"/>
      <c r="I16" s="246"/>
    </row>
    <row r="17" spans="1:9" ht="39.6">
      <c r="A17" s="224" t="s">
        <v>103</v>
      </c>
      <c r="B17" s="224" t="s">
        <v>104</v>
      </c>
      <c r="C17" s="224" t="s">
        <v>105</v>
      </c>
      <c r="D17" s="224" t="s">
        <v>106</v>
      </c>
      <c r="E17" s="225" t="s">
        <v>107</v>
      </c>
      <c r="F17" s="224" t="s">
        <v>108</v>
      </c>
      <c r="G17" s="224" t="s">
        <v>109</v>
      </c>
      <c r="H17" s="224" t="s">
        <v>110</v>
      </c>
      <c r="I17" s="224" t="s">
        <v>111</v>
      </c>
    </row>
    <row r="18" spans="1:9" s="154" customFormat="1">
      <c r="A18" s="191"/>
      <c r="B18" s="362" t="s">
        <v>315</v>
      </c>
      <c r="C18" s="363"/>
      <c r="D18" s="363"/>
      <c r="E18" s="227"/>
      <c r="F18" s="191"/>
      <c r="G18" s="191"/>
      <c r="H18" s="191"/>
      <c r="I18" s="191"/>
    </row>
    <row r="19" spans="1:9" s="291" customFormat="1" ht="26.4" hidden="1" outlineLevel="1">
      <c r="A19" s="232"/>
      <c r="B19" s="293" t="s">
        <v>316</v>
      </c>
      <c r="C19" s="226" t="s">
        <v>525</v>
      </c>
      <c r="D19" s="145" t="s">
        <v>526</v>
      </c>
      <c r="E19" s="229"/>
      <c r="F19" s="233"/>
      <c r="G19" s="233"/>
      <c r="H19" s="233"/>
      <c r="I19" s="233"/>
    </row>
    <row r="20" spans="1:9" s="154" customFormat="1" ht="26.4" collapsed="1">
      <c r="A20" s="234"/>
      <c r="B20" s="294" t="s">
        <v>258</v>
      </c>
      <c r="C20" s="298" t="s">
        <v>510</v>
      </c>
      <c r="D20" s="294"/>
      <c r="E20" s="292"/>
      <c r="F20" s="191"/>
      <c r="G20" s="191"/>
      <c r="H20" s="191"/>
      <c r="I20" s="191"/>
    </row>
    <row r="21" spans="1:9">
      <c r="A21" s="282"/>
      <c r="B21" s="358" t="s">
        <v>323</v>
      </c>
      <c r="C21" s="349"/>
      <c r="D21" s="359"/>
      <c r="E21" s="289"/>
      <c r="F21" s="167"/>
      <c r="G21" s="167"/>
      <c r="H21" s="167"/>
      <c r="I21" s="166"/>
    </row>
    <row r="22" spans="1:9" s="154" customFormat="1" ht="66" outlineLevel="1">
      <c r="A22" s="164">
        <f t="shared" ref="A22:A37" ca="1" si="0">IF(OFFSET(A22,-1,0) ="",OFFSET(A22,-2,0)+1,OFFSET(A22,-1,0)+1 )</f>
        <v>1</v>
      </c>
      <c r="B22" s="132" t="s">
        <v>376</v>
      </c>
      <c r="C22" s="138" t="s">
        <v>586</v>
      </c>
      <c r="D22" s="138" t="s">
        <v>527</v>
      </c>
      <c r="E22" s="138"/>
      <c r="F22" s="138"/>
      <c r="G22" s="138"/>
      <c r="H22" s="138"/>
      <c r="I22" s="138"/>
    </row>
    <row r="23" spans="1:9" s="236" customFormat="1" ht="66" outlineLevel="1">
      <c r="A23" s="164">
        <f t="shared" ca="1" si="0"/>
        <v>2</v>
      </c>
      <c r="B23" s="132" t="s">
        <v>377</v>
      </c>
      <c r="C23" s="138" t="s">
        <v>606</v>
      </c>
      <c r="D23" s="235" t="s">
        <v>604</v>
      </c>
      <c r="E23" s="203"/>
      <c r="F23" s="235"/>
      <c r="G23" s="235"/>
      <c r="H23" s="235"/>
      <c r="I23" s="203"/>
    </row>
    <row r="24" spans="1:9" ht="66" outlineLevel="1">
      <c r="A24" s="273">
        <f t="shared" ca="1" si="0"/>
        <v>3</v>
      </c>
      <c r="B24" s="132" t="s">
        <v>453</v>
      </c>
      <c r="C24" s="138" t="s">
        <v>607</v>
      </c>
      <c r="D24" s="235" t="s">
        <v>603</v>
      </c>
      <c r="E24" s="135"/>
      <c r="F24" s="132"/>
      <c r="G24" s="132"/>
      <c r="H24" s="132"/>
      <c r="I24" s="137"/>
    </row>
    <row r="25" spans="1:9" ht="39.6" outlineLevel="1">
      <c r="A25" s="274">
        <f t="shared" ca="1" si="0"/>
        <v>4</v>
      </c>
      <c r="B25" s="132" t="s">
        <v>452</v>
      </c>
      <c r="C25" s="138" t="s">
        <v>608</v>
      </c>
      <c r="D25" s="235" t="s">
        <v>723</v>
      </c>
      <c r="E25" s="135"/>
      <c r="F25" s="132"/>
      <c r="G25" s="132"/>
      <c r="H25" s="132"/>
      <c r="I25" s="137"/>
    </row>
    <row r="26" spans="1:9" ht="66" outlineLevel="1">
      <c r="A26" s="274">
        <f t="shared" ca="1" si="0"/>
        <v>5</v>
      </c>
      <c r="B26" s="132" t="s">
        <v>371</v>
      </c>
      <c r="C26" s="138" t="s">
        <v>609</v>
      </c>
      <c r="D26" s="235" t="s">
        <v>603</v>
      </c>
      <c r="E26" s="135"/>
      <c r="F26" s="132"/>
      <c r="G26" s="132"/>
      <c r="H26" s="132"/>
      <c r="I26" s="137"/>
    </row>
    <row r="27" spans="1:9" ht="39.6" outlineLevel="1">
      <c r="A27" s="274">
        <f t="shared" ca="1" si="0"/>
        <v>6</v>
      </c>
      <c r="B27" s="132" t="s">
        <v>722</v>
      </c>
      <c r="C27" s="138" t="s">
        <v>610</v>
      </c>
      <c r="D27" s="235" t="s">
        <v>723</v>
      </c>
      <c r="E27" s="135"/>
      <c r="F27" s="132"/>
      <c r="G27" s="132"/>
      <c r="H27" s="132"/>
      <c r="I27" s="137"/>
    </row>
    <row r="28" spans="1:9" s="154" customFormat="1" ht="52.8" outlineLevel="1">
      <c r="A28" s="273">
        <f t="shared" ca="1" si="0"/>
        <v>7</v>
      </c>
      <c r="B28" s="132" t="s">
        <v>454</v>
      </c>
      <c r="C28" s="138" t="s">
        <v>611</v>
      </c>
      <c r="D28" s="235" t="s">
        <v>602</v>
      </c>
      <c r="E28" s="135"/>
      <c r="F28" s="132"/>
      <c r="G28" s="132"/>
      <c r="H28" s="132"/>
      <c r="I28" s="138"/>
    </row>
    <row r="29" spans="1:9" s="154" customFormat="1" ht="52.8" outlineLevel="1">
      <c r="A29" s="274">
        <f t="shared" ca="1" si="0"/>
        <v>8</v>
      </c>
      <c r="B29" s="132" t="s">
        <v>455</v>
      </c>
      <c r="C29" s="138" t="s">
        <v>612</v>
      </c>
      <c r="D29" s="235" t="s">
        <v>602</v>
      </c>
      <c r="E29" s="135"/>
      <c r="F29" s="132"/>
      <c r="G29" s="132"/>
      <c r="H29" s="132"/>
      <c r="I29" s="138"/>
    </row>
    <row r="30" spans="1:9" s="154" customFormat="1" ht="52.8" outlineLevel="1">
      <c r="A30" s="274">
        <f t="shared" ca="1" si="0"/>
        <v>9</v>
      </c>
      <c r="B30" s="132" t="s">
        <v>351</v>
      </c>
      <c r="C30" s="138" t="s">
        <v>613</v>
      </c>
      <c r="D30" s="235" t="s">
        <v>602</v>
      </c>
      <c r="E30" s="287"/>
      <c r="F30" s="132"/>
      <c r="G30" s="132"/>
      <c r="H30" s="132"/>
      <c r="I30" s="138"/>
    </row>
    <row r="31" spans="1:9" s="154" customFormat="1" ht="79.2" outlineLevel="1">
      <c r="A31" s="164">
        <f t="shared" ca="1" si="0"/>
        <v>10</v>
      </c>
      <c r="B31" s="132" t="s">
        <v>335</v>
      </c>
      <c r="C31" s="138" t="s">
        <v>394</v>
      </c>
      <c r="D31" s="137" t="s">
        <v>412</v>
      </c>
      <c r="E31" s="135"/>
      <c r="F31" s="132"/>
      <c r="G31" s="132"/>
      <c r="H31" s="132"/>
      <c r="I31" s="138"/>
    </row>
    <row r="32" spans="1:9" s="154" customFormat="1" ht="26.4" outlineLevel="1">
      <c r="A32" s="164">
        <f t="shared" ca="1" si="0"/>
        <v>11</v>
      </c>
      <c r="B32" s="132" t="s">
        <v>317</v>
      </c>
      <c r="C32" s="138" t="s">
        <v>614</v>
      </c>
      <c r="D32" s="137" t="s">
        <v>415</v>
      </c>
      <c r="E32" s="135"/>
      <c r="F32" s="132"/>
      <c r="G32" s="132"/>
      <c r="H32" s="132"/>
      <c r="I32" s="138"/>
    </row>
    <row r="33" spans="1:9" s="154" customFormat="1" ht="39.6" outlineLevel="1">
      <c r="A33" s="164">
        <f ca="1">IF(OFFSET(A33,-1,0) ="",OFFSET(A33,-2,0)+1,OFFSET(A33,-1,0)+1 )</f>
        <v>12</v>
      </c>
      <c r="B33" s="132" t="s">
        <v>378</v>
      </c>
      <c r="C33" s="138" t="s">
        <v>615</v>
      </c>
      <c r="D33" s="137" t="s">
        <v>414</v>
      </c>
      <c r="E33" s="135"/>
      <c r="F33" s="132"/>
      <c r="G33" s="132"/>
      <c r="H33" s="132"/>
      <c r="I33" s="138"/>
    </row>
    <row r="34" spans="1:9" s="154" customFormat="1" ht="39.6" outlineLevel="1">
      <c r="A34" s="273">
        <f t="shared" ca="1" si="0"/>
        <v>13</v>
      </c>
      <c r="B34" s="132" t="s">
        <v>379</v>
      </c>
      <c r="C34" s="138" t="s">
        <v>619</v>
      </c>
      <c r="D34" s="137" t="s">
        <v>413</v>
      </c>
      <c r="E34" s="135"/>
      <c r="F34" s="132"/>
      <c r="G34" s="132"/>
      <c r="H34" s="132"/>
      <c r="I34" s="138"/>
    </row>
    <row r="35" spans="1:9" s="154" customFormat="1" ht="39.6" outlineLevel="1">
      <c r="A35" s="274">
        <f t="shared" ca="1" si="0"/>
        <v>14</v>
      </c>
      <c r="B35" s="132" t="s">
        <v>380</v>
      </c>
      <c r="C35" s="138" t="s">
        <v>618</v>
      </c>
      <c r="D35" s="137" t="s">
        <v>416</v>
      </c>
      <c r="E35" s="135"/>
      <c r="F35" s="132"/>
      <c r="G35" s="132"/>
      <c r="H35" s="132"/>
      <c r="I35" s="138"/>
    </row>
    <row r="36" spans="1:9" s="154" customFormat="1" ht="66" outlineLevel="1">
      <c r="A36" s="274">
        <f t="shared" ca="1" si="0"/>
        <v>15</v>
      </c>
      <c r="B36" s="132" t="s">
        <v>347</v>
      </c>
      <c r="C36" s="138" t="s">
        <v>616</v>
      </c>
      <c r="D36" s="137" t="s">
        <v>605</v>
      </c>
      <c r="E36" s="135"/>
      <c r="F36" s="132"/>
      <c r="G36" s="132"/>
      <c r="H36" s="132"/>
      <c r="I36" s="138"/>
    </row>
    <row r="37" spans="1:9" s="154" customFormat="1" ht="52.8" outlineLevel="1">
      <c r="A37" s="273">
        <f t="shared" ca="1" si="0"/>
        <v>16</v>
      </c>
      <c r="B37" s="132" t="s">
        <v>319</v>
      </c>
      <c r="C37" s="138" t="s">
        <v>617</v>
      </c>
      <c r="D37" s="135" t="s">
        <v>417</v>
      </c>
      <c r="E37" s="135"/>
      <c r="F37" s="132"/>
      <c r="G37" s="132"/>
      <c r="H37" s="132"/>
      <c r="I37" s="138"/>
    </row>
    <row r="38" spans="1:9" s="142" customFormat="1">
      <c r="A38" s="283"/>
      <c r="B38" s="341" t="s">
        <v>324</v>
      </c>
      <c r="C38" s="342"/>
      <c r="D38" s="343"/>
      <c r="E38" s="168"/>
      <c r="F38" s="190"/>
      <c r="G38" s="190"/>
      <c r="H38" s="190"/>
      <c r="I38" s="168"/>
    </row>
    <row r="39" spans="1:9" s="154" customFormat="1" ht="52.8" hidden="1" outlineLevel="1">
      <c r="A39" s="138">
        <f t="shared" ref="A39:A58" ca="1" si="1">IF(OFFSET(A39,-1,0) ="",OFFSET(A39,-2,0)+1,OFFSET(A39,-1,0)+1 )</f>
        <v>17</v>
      </c>
      <c r="B39" s="132" t="s">
        <v>418</v>
      </c>
      <c r="C39" s="144" t="s">
        <v>620</v>
      </c>
      <c r="D39" s="144" t="s">
        <v>419</v>
      </c>
      <c r="E39" s="281"/>
      <c r="F39" s="281"/>
      <c r="G39" s="281"/>
      <c r="H39" s="281"/>
      <c r="I39" s="281"/>
    </row>
    <row r="40" spans="1:9" s="142" customFormat="1" ht="79.2" hidden="1" outlineLevel="1">
      <c r="A40" s="138">
        <f t="shared" ca="1" si="1"/>
        <v>18</v>
      </c>
      <c r="B40" s="148" t="s">
        <v>357</v>
      </c>
      <c r="C40" s="144" t="s">
        <v>621</v>
      </c>
      <c r="D40" s="138" t="s">
        <v>420</v>
      </c>
      <c r="E40" s="215"/>
      <c r="F40" s="215"/>
      <c r="G40" s="215"/>
      <c r="H40" s="215"/>
      <c r="I40" s="215"/>
    </row>
    <row r="41" spans="1:9" s="142" customFormat="1" ht="66" hidden="1" outlineLevel="1">
      <c r="A41" s="138">
        <f t="shared" ca="1" si="1"/>
        <v>19</v>
      </c>
      <c r="B41" s="148" t="s">
        <v>392</v>
      </c>
      <c r="C41" s="144" t="s">
        <v>622</v>
      </c>
      <c r="D41" s="137" t="s">
        <v>596</v>
      </c>
      <c r="E41" s="215"/>
      <c r="F41" s="215"/>
      <c r="G41" s="215"/>
      <c r="H41" s="215"/>
      <c r="I41" s="215"/>
    </row>
    <row r="42" spans="1:9" s="142" customFormat="1" ht="52.8" hidden="1" outlineLevel="1">
      <c r="A42" s="138">
        <f t="shared" ca="1" si="1"/>
        <v>20</v>
      </c>
      <c r="B42" s="148" t="s">
        <v>426</v>
      </c>
      <c r="C42" s="144" t="s">
        <v>623</v>
      </c>
      <c r="D42" s="137" t="s">
        <v>597</v>
      </c>
      <c r="E42" s="215"/>
      <c r="F42" s="215"/>
      <c r="G42" s="215"/>
      <c r="H42" s="215"/>
      <c r="I42" s="215"/>
    </row>
    <row r="43" spans="1:9" s="154" customFormat="1" ht="66" hidden="1" outlineLevel="1">
      <c r="A43" s="138">
        <f t="shared" ca="1" si="1"/>
        <v>21</v>
      </c>
      <c r="B43" s="132" t="s">
        <v>389</v>
      </c>
      <c r="C43" s="138" t="s">
        <v>624</v>
      </c>
      <c r="D43" s="138" t="s">
        <v>422</v>
      </c>
      <c r="E43" s="138"/>
      <c r="F43" s="138"/>
      <c r="G43" s="138"/>
      <c r="H43" s="138"/>
      <c r="I43" s="138"/>
    </row>
    <row r="44" spans="1:9" s="154" customFormat="1" ht="52.8" hidden="1" outlineLevel="1">
      <c r="A44" s="138">
        <f t="shared" ca="1" si="1"/>
        <v>22</v>
      </c>
      <c r="B44" s="132" t="s">
        <v>390</v>
      </c>
      <c r="C44" s="138" t="s">
        <v>625</v>
      </c>
      <c r="D44" s="235" t="s">
        <v>598</v>
      </c>
      <c r="E44" s="138"/>
      <c r="F44" s="138"/>
      <c r="G44" s="138"/>
      <c r="H44" s="138"/>
      <c r="I44" s="138"/>
    </row>
    <row r="45" spans="1:9" s="154" customFormat="1" ht="52.8" hidden="1" outlineLevel="1">
      <c r="A45" s="138">
        <f t="shared" ca="1" si="1"/>
        <v>23</v>
      </c>
      <c r="B45" s="132" t="s">
        <v>381</v>
      </c>
      <c r="C45" s="138" t="s">
        <v>626</v>
      </c>
      <c r="D45" s="235" t="s">
        <v>599</v>
      </c>
      <c r="E45" s="138"/>
      <c r="F45" s="138"/>
      <c r="G45" s="138"/>
      <c r="H45" s="138"/>
      <c r="I45" s="138"/>
    </row>
    <row r="46" spans="1:9" s="154" customFormat="1" ht="39.6" hidden="1" outlineLevel="1">
      <c r="A46" s="138">
        <f t="shared" ca="1" si="1"/>
        <v>24</v>
      </c>
      <c r="B46" s="132" t="s">
        <v>348</v>
      </c>
      <c r="C46" s="138" t="s">
        <v>627</v>
      </c>
      <c r="D46" s="235" t="s">
        <v>724</v>
      </c>
      <c r="E46" s="138"/>
      <c r="F46" s="138"/>
      <c r="G46" s="138"/>
      <c r="H46" s="138"/>
      <c r="I46" s="138"/>
    </row>
    <row r="47" spans="1:9" s="154" customFormat="1" ht="52.8" hidden="1" outlineLevel="1">
      <c r="A47" s="138">
        <f t="shared" ca="1" si="1"/>
        <v>25</v>
      </c>
      <c r="B47" s="132" t="s">
        <v>350</v>
      </c>
      <c r="C47" s="138" t="s">
        <v>391</v>
      </c>
      <c r="D47" s="235" t="s">
        <v>599</v>
      </c>
      <c r="E47" s="138"/>
      <c r="F47" s="138"/>
      <c r="G47" s="138"/>
      <c r="H47" s="138"/>
      <c r="I47" s="138"/>
    </row>
    <row r="48" spans="1:9" s="154" customFormat="1" ht="66" hidden="1" outlineLevel="1">
      <c r="A48" s="138">
        <f t="shared" ca="1" si="1"/>
        <v>26</v>
      </c>
      <c r="B48" s="132" t="s">
        <v>355</v>
      </c>
      <c r="C48" s="138" t="s">
        <v>479</v>
      </c>
      <c r="D48" s="235" t="s">
        <v>600</v>
      </c>
      <c r="E48" s="138"/>
      <c r="F48" s="138"/>
      <c r="G48" s="138"/>
      <c r="H48" s="138"/>
      <c r="I48" s="138"/>
    </row>
    <row r="49" spans="1:9" s="154" customFormat="1" ht="66" hidden="1" outlineLevel="1">
      <c r="A49" s="138">
        <f t="shared" ca="1" si="1"/>
        <v>27</v>
      </c>
      <c r="B49" s="132" t="s">
        <v>354</v>
      </c>
      <c r="C49" s="138" t="s">
        <v>478</v>
      </c>
      <c r="D49" s="235" t="s">
        <v>600</v>
      </c>
      <c r="E49" s="135"/>
      <c r="F49" s="132"/>
      <c r="G49" s="132"/>
      <c r="H49" s="132"/>
      <c r="I49" s="138"/>
    </row>
    <row r="50" spans="1:9" s="154" customFormat="1" ht="66" hidden="1" outlineLevel="1">
      <c r="A50" s="138">
        <f t="shared" ca="1" si="1"/>
        <v>28</v>
      </c>
      <c r="B50" s="132" t="s">
        <v>351</v>
      </c>
      <c r="C50" s="138" t="s">
        <v>688</v>
      </c>
      <c r="D50" s="235" t="s">
        <v>600</v>
      </c>
      <c r="E50" s="135"/>
      <c r="F50" s="132"/>
      <c r="G50" s="132"/>
      <c r="H50" s="132"/>
      <c r="I50" s="138"/>
    </row>
    <row r="51" spans="1:9" s="154" customFormat="1" ht="39.6" hidden="1" outlineLevel="1">
      <c r="A51" s="138">
        <f t="shared" ca="1" si="1"/>
        <v>29</v>
      </c>
      <c r="B51" s="138" t="s">
        <v>382</v>
      </c>
      <c r="C51" s="138" t="s">
        <v>689</v>
      </c>
      <c r="D51" s="235" t="s">
        <v>724</v>
      </c>
      <c r="E51" s="132"/>
      <c r="F51" s="132"/>
      <c r="G51" s="132"/>
      <c r="H51" s="138"/>
    </row>
    <row r="52" spans="1:9" s="154" customFormat="1" ht="92.4" hidden="1" outlineLevel="1">
      <c r="A52" s="138">
        <f t="shared" ca="1" si="1"/>
        <v>30</v>
      </c>
      <c r="B52" s="138" t="s">
        <v>587</v>
      </c>
      <c r="C52" s="138" t="s">
        <v>595</v>
      </c>
      <c r="D52" s="235" t="s">
        <v>601</v>
      </c>
      <c r="E52" s="132"/>
      <c r="F52" s="132"/>
      <c r="G52" s="132"/>
      <c r="H52" s="138"/>
    </row>
    <row r="53" spans="1:9" s="154" customFormat="1" ht="52.8" hidden="1" outlineLevel="1">
      <c r="A53" s="138">
        <f t="shared" ca="1" si="1"/>
        <v>31</v>
      </c>
      <c r="B53" s="179" t="s">
        <v>336</v>
      </c>
      <c r="C53" s="138" t="s">
        <v>629</v>
      </c>
      <c r="D53" s="137" t="s">
        <v>423</v>
      </c>
      <c r="E53" s="135"/>
      <c r="F53" s="132"/>
      <c r="G53" s="132"/>
      <c r="H53" s="132"/>
      <c r="I53" s="138"/>
    </row>
    <row r="54" spans="1:9" s="154" customFormat="1" ht="52.8" hidden="1" outlineLevel="1">
      <c r="A54" s="138">
        <f t="shared" ca="1" si="1"/>
        <v>32</v>
      </c>
      <c r="B54" s="132" t="s">
        <v>734</v>
      </c>
      <c r="C54" s="138" t="s">
        <v>594</v>
      </c>
      <c r="D54" s="137" t="s">
        <v>423</v>
      </c>
      <c r="E54" s="135"/>
      <c r="F54" s="132"/>
      <c r="G54" s="132"/>
      <c r="H54" s="132"/>
      <c r="I54" s="138"/>
    </row>
    <row r="55" spans="1:9" s="154" customFormat="1" ht="39.6" hidden="1" outlineLevel="1">
      <c r="A55" s="138">
        <f t="shared" ca="1" si="1"/>
        <v>33</v>
      </c>
      <c r="B55" s="132" t="s">
        <v>318</v>
      </c>
      <c r="C55" s="138" t="s">
        <v>690</v>
      </c>
      <c r="D55" s="137" t="s">
        <v>421</v>
      </c>
      <c r="E55" s="135"/>
      <c r="F55" s="132"/>
      <c r="G55" s="132"/>
      <c r="H55" s="132"/>
      <c r="I55" s="138"/>
    </row>
    <row r="56" spans="1:9" s="154" customFormat="1" ht="79.2" hidden="1" outlineLevel="1">
      <c r="A56" s="138">
        <f t="shared" ca="1" si="1"/>
        <v>34</v>
      </c>
      <c r="B56" s="132" t="s">
        <v>356</v>
      </c>
      <c r="C56" s="138" t="s">
        <v>393</v>
      </c>
      <c r="D56" s="137" t="s">
        <v>412</v>
      </c>
      <c r="E56" s="135"/>
      <c r="F56" s="132"/>
      <c r="G56" s="132"/>
      <c r="H56" s="132"/>
      <c r="I56" s="138"/>
    </row>
    <row r="57" spans="1:9" s="154" customFormat="1" ht="105.6" hidden="1" outlineLevel="1">
      <c r="A57" s="138">
        <f t="shared" ca="1" si="1"/>
        <v>35</v>
      </c>
      <c r="B57" s="132" t="s">
        <v>349</v>
      </c>
      <c r="C57" s="138" t="s">
        <v>630</v>
      </c>
      <c r="D57" s="137" t="s">
        <v>646</v>
      </c>
      <c r="E57" s="135"/>
      <c r="F57" s="132"/>
      <c r="G57" s="132"/>
      <c r="H57" s="132"/>
      <c r="I57" s="138"/>
    </row>
    <row r="58" spans="1:9" s="154" customFormat="1" ht="66" hidden="1" outlineLevel="1">
      <c r="A58" s="138">
        <f t="shared" ca="1" si="1"/>
        <v>36</v>
      </c>
      <c r="B58" s="132" t="s">
        <v>367</v>
      </c>
      <c r="C58" s="138" t="s">
        <v>628</v>
      </c>
      <c r="D58" s="135" t="s">
        <v>424</v>
      </c>
      <c r="E58" s="135"/>
      <c r="F58" s="132"/>
      <c r="G58" s="132"/>
      <c r="H58" s="132"/>
      <c r="I58" s="138"/>
    </row>
    <row r="59" spans="1:9" s="154" customFormat="1" collapsed="1">
      <c r="A59" s="189"/>
      <c r="B59" s="341" t="s">
        <v>325</v>
      </c>
      <c r="C59" s="342"/>
      <c r="D59" s="343"/>
      <c r="E59" s="168"/>
      <c r="F59" s="190"/>
      <c r="G59" s="190"/>
      <c r="H59" s="190"/>
      <c r="I59" s="168"/>
    </row>
    <row r="60" spans="1:9" s="154" customFormat="1" ht="66" hidden="1" outlineLevel="1">
      <c r="A60" s="138">
        <f t="shared" ref="A60:A79" ca="1" si="2">IF(OFFSET(A60,-1,0) ="",OFFSET(A60,-2,0)+1,OFFSET(A60,-1,0)+1 )</f>
        <v>37</v>
      </c>
      <c r="B60" s="132" t="s">
        <v>442</v>
      </c>
      <c r="C60" s="138" t="s">
        <v>395</v>
      </c>
      <c r="D60" s="138" t="s">
        <v>431</v>
      </c>
      <c r="E60" s="138"/>
      <c r="F60" s="138"/>
      <c r="G60" s="138"/>
      <c r="H60" s="138"/>
      <c r="I60" s="138"/>
    </row>
    <row r="61" spans="1:9" s="154" customFormat="1" ht="52.8" hidden="1" outlineLevel="1">
      <c r="A61" s="138">
        <f t="shared" ca="1" si="2"/>
        <v>38</v>
      </c>
      <c r="B61" s="132" t="s">
        <v>457</v>
      </c>
      <c r="C61" s="138" t="s">
        <v>396</v>
      </c>
      <c r="D61" s="235" t="s">
        <v>726</v>
      </c>
      <c r="E61" s="138"/>
      <c r="F61" s="138"/>
      <c r="G61" s="138"/>
      <c r="H61" s="138"/>
      <c r="I61" s="138"/>
    </row>
    <row r="62" spans="1:9" s="154" customFormat="1" ht="66" hidden="1" outlineLevel="1">
      <c r="A62" s="138">
        <f t="shared" ca="1" si="2"/>
        <v>39</v>
      </c>
      <c r="B62" s="132" t="s">
        <v>458</v>
      </c>
      <c r="C62" s="138" t="s">
        <v>397</v>
      </c>
      <c r="D62" s="235" t="s">
        <v>725</v>
      </c>
      <c r="E62" s="204"/>
      <c r="F62" s="204"/>
      <c r="G62" s="138"/>
      <c r="H62" s="138"/>
      <c r="I62" s="138"/>
    </row>
    <row r="63" spans="1:9" s="154" customFormat="1" ht="39.6" hidden="1" outlineLevel="1">
      <c r="A63" s="138">
        <f t="shared" ca="1" si="2"/>
        <v>40</v>
      </c>
      <c r="B63" s="132" t="s">
        <v>459</v>
      </c>
      <c r="C63" s="138" t="s">
        <v>398</v>
      </c>
      <c r="D63" s="235" t="s">
        <v>724</v>
      </c>
      <c r="E63" s="138"/>
      <c r="F63" s="138"/>
      <c r="G63" s="138"/>
      <c r="H63" s="138"/>
      <c r="I63" s="138"/>
    </row>
    <row r="64" spans="1:9" s="154" customFormat="1" ht="52.8" hidden="1" outlineLevel="1">
      <c r="A64" s="138">
        <f t="shared" ca="1" si="2"/>
        <v>41</v>
      </c>
      <c r="B64" s="132" t="s">
        <v>480</v>
      </c>
      <c r="C64" s="138" t="s">
        <v>399</v>
      </c>
      <c r="D64" s="235" t="s">
        <v>724</v>
      </c>
      <c r="E64" s="286"/>
      <c r="F64" s="138"/>
      <c r="G64" s="138"/>
      <c r="H64" s="138"/>
      <c r="I64" s="138"/>
    </row>
    <row r="65" spans="1:9" s="154" customFormat="1" ht="52.8" hidden="1" outlineLevel="1">
      <c r="A65" s="138">
        <f t="shared" ca="1" si="2"/>
        <v>42</v>
      </c>
      <c r="B65" s="132" t="s">
        <v>460</v>
      </c>
      <c r="C65" s="138" t="s">
        <v>400</v>
      </c>
      <c r="D65" s="235" t="s">
        <v>724</v>
      </c>
      <c r="E65" s="138"/>
      <c r="F65" s="138"/>
      <c r="G65" s="138"/>
      <c r="H65" s="138"/>
      <c r="I65" s="138"/>
    </row>
    <row r="66" spans="1:9" s="154" customFormat="1" ht="66" hidden="1" outlineLevel="1">
      <c r="A66" s="138">
        <f t="shared" ca="1" si="2"/>
        <v>43</v>
      </c>
      <c r="B66" s="132" t="s">
        <v>461</v>
      </c>
      <c r="C66" s="138" t="s">
        <v>401</v>
      </c>
      <c r="D66" s="235" t="s">
        <v>725</v>
      </c>
      <c r="E66" s="138"/>
      <c r="F66" s="138"/>
      <c r="G66" s="138"/>
      <c r="H66" s="138"/>
      <c r="I66" s="138"/>
    </row>
    <row r="67" spans="1:9" s="154" customFormat="1" ht="66" hidden="1" outlineLevel="1">
      <c r="A67" s="138">
        <f t="shared" ca="1" si="2"/>
        <v>44</v>
      </c>
      <c r="B67" s="132" t="s">
        <v>352</v>
      </c>
      <c r="C67" s="138" t="s">
        <v>475</v>
      </c>
      <c r="D67" s="235" t="s">
        <v>727</v>
      </c>
      <c r="E67" s="138"/>
      <c r="F67" s="138"/>
      <c r="G67" s="138"/>
      <c r="H67" s="138"/>
      <c r="I67" s="138"/>
    </row>
    <row r="68" spans="1:9" s="154" customFormat="1" ht="66" hidden="1" outlineLevel="1">
      <c r="A68" s="138">
        <f t="shared" ca="1" si="2"/>
        <v>45</v>
      </c>
      <c r="B68" s="132" t="s">
        <v>353</v>
      </c>
      <c r="C68" s="138" t="s">
        <v>476</v>
      </c>
      <c r="D68" s="235" t="s">
        <v>727</v>
      </c>
      <c r="E68" s="138"/>
      <c r="F68" s="138"/>
      <c r="G68" s="138"/>
      <c r="H68" s="138"/>
      <c r="I68" s="138"/>
    </row>
    <row r="69" spans="1:9" s="154" customFormat="1" ht="66" hidden="1" outlineLevel="1">
      <c r="A69" s="138">
        <f t="shared" ca="1" si="2"/>
        <v>46</v>
      </c>
      <c r="B69" s="132" t="s">
        <v>463</v>
      </c>
      <c r="C69" s="138" t="s">
        <v>474</v>
      </c>
      <c r="D69" s="235" t="s">
        <v>727</v>
      </c>
      <c r="E69" s="138"/>
      <c r="F69" s="138"/>
      <c r="G69" s="138"/>
      <c r="H69" s="138"/>
      <c r="I69" s="138"/>
    </row>
    <row r="70" spans="1:9" s="154" customFormat="1" ht="52.8" hidden="1" outlineLevel="1">
      <c r="A70" s="138">
        <f t="shared" ca="1" si="2"/>
        <v>47</v>
      </c>
      <c r="B70" s="132" t="s">
        <v>472</v>
      </c>
      <c r="C70" s="138" t="s">
        <v>473</v>
      </c>
      <c r="D70" s="235" t="s">
        <v>724</v>
      </c>
      <c r="E70" s="138"/>
      <c r="F70" s="138"/>
      <c r="G70" s="138"/>
      <c r="H70" s="138"/>
      <c r="I70" s="138"/>
    </row>
    <row r="71" spans="1:9" s="154" customFormat="1" ht="52.8" hidden="1" outlineLevel="1">
      <c r="A71" s="138">
        <f t="shared" ca="1" si="2"/>
        <v>48</v>
      </c>
      <c r="B71" s="132" t="s">
        <v>462</v>
      </c>
      <c r="C71" s="138" t="s">
        <v>477</v>
      </c>
      <c r="D71" s="235" t="s">
        <v>724</v>
      </c>
      <c r="E71" s="138"/>
      <c r="F71" s="138"/>
      <c r="G71" s="138"/>
      <c r="H71" s="138"/>
      <c r="I71" s="138"/>
    </row>
    <row r="72" spans="1:9" s="154" customFormat="1" ht="66" hidden="1" outlineLevel="1">
      <c r="A72" s="138">
        <f t="shared" ca="1" si="2"/>
        <v>49</v>
      </c>
      <c r="B72" s="132" t="s">
        <v>465</v>
      </c>
      <c r="C72" s="138" t="s">
        <v>402</v>
      </c>
      <c r="D72" s="137" t="s">
        <v>412</v>
      </c>
      <c r="E72" s="138"/>
      <c r="F72" s="138"/>
      <c r="G72" s="138"/>
      <c r="H72" s="138"/>
      <c r="I72" s="138"/>
    </row>
    <row r="73" spans="1:9" s="154" customFormat="1" ht="39.6" hidden="1" outlineLevel="1">
      <c r="A73" s="138">
        <f t="shared" ca="1" si="2"/>
        <v>50</v>
      </c>
      <c r="B73" s="132" t="s">
        <v>464</v>
      </c>
      <c r="C73" s="138" t="s">
        <v>403</v>
      </c>
      <c r="D73" s="137" t="s">
        <v>432</v>
      </c>
      <c r="E73" s="138"/>
      <c r="F73" s="138"/>
      <c r="G73" s="138"/>
      <c r="H73" s="138"/>
      <c r="I73" s="138"/>
    </row>
    <row r="74" spans="1:9" s="154" customFormat="1" ht="52.8" hidden="1" outlineLevel="1">
      <c r="A74" s="138">
        <f t="shared" ca="1" si="2"/>
        <v>51</v>
      </c>
      <c r="B74" s="132" t="s">
        <v>466</v>
      </c>
      <c r="C74" s="138" t="s">
        <v>404</v>
      </c>
      <c r="D74" s="137" t="s">
        <v>433</v>
      </c>
      <c r="E74" s="138"/>
      <c r="F74" s="138"/>
      <c r="G74" s="138"/>
      <c r="H74" s="138"/>
      <c r="I74" s="138"/>
    </row>
    <row r="75" spans="1:9" s="154" customFormat="1" ht="52.8" hidden="1" outlineLevel="1">
      <c r="A75" s="138">
        <f t="shared" ca="1" si="2"/>
        <v>52</v>
      </c>
      <c r="B75" s="132" t="s">
        <v>467</v>
      </c>
      <c r="C75" s="138" t="s">
        <v>405</v>
      </c>
      <c r="D75" s="137" t="s">
        <v>434</v>
      </c>
      <c r="E75" s="138"/>
      <c r="F75" s="138"/>
      <c r="G75" s="138"/>
      <c r="H75" s="138"/>
      <c r="I75" s="138"/>
    </row>
    <row r="76" spans="1:9" s="154" customFormat="1" ht="52.8" hidden="1" outlineLevel="1">
      <c r="A76" s="138">
        <f t="shared" ca="1" si="2"/>
        <v>53</v>
      </c>
      <c r="B76" s="132" t="s">
        <v>468</v>
      </c>
      <c r="C76" s="138" t="s">
        <v>406</v>
      </c>
      <c r="D76" s="137" t="s">
        <v>531</v>
      </c>
      <c r="E76" s="138"/>
      <c r="F76" s="138"/>
      <c r="G76" s="138"/>
      <c r="H76" s="138"/>
      <c r="I76" s="138"/>
    </row>
    <row r="77" spans="1:9" s="154" customFormat="1" ht="66" hidden="1" outlineLevel="1">
      <c r="A77" s="138">
        <f t="shared" ca="1" si="2"/>
        <v>54</v>
      </c>
      <c r="B77" s="132" t="s">
        <v>469</v>
      </c>
      <c r="C77" s="138" t="s">
        <v>407</v>
      </c>
      <c r="D77" s="235" t="s">
        <v>727</v>
      </c>
      <c r="E77" s="138"/>
      <c r="F77" s="138"/>
      <c r="G77" s="138"/>
      <c r="H77" s="138"/>
      <c r="I77" s="138"/>
    </row>
    <row r="78" spans="1:9" s="154" customFormat="1" ht="39.6" hidden="1" outlineLevel="1">
      <c r="A78" s="138"/>
      <c r="B78" s="132" t="s">
        <v>470</v>
      </c>
      <c r="C78" s="138" t="s">
        <v>408</v>
      </c>
      <c r="D78" s="138" t="s">
        <v>435</v>
      </c>
      <c r="E78" s="138"/>
      <c r="F78" s="138"/>
      <c r="G78" s="138"/>
      <c r="H78" s="138"/>
      <c r="I78" s="138"/>
    </row>
    <row r="79" spans="1:9" s="154" customFormat="1" ht="52.8" hidden="1" outlineLevel="1">
      <c r="A79" s="138">
        <f t="shared" ca="1" si="2"/>
        <v>55</v>
      </c>
      <c r="B79" s="132" t="s">
        <v>471</v>
      </c>
      <c r="C79" s="138" t="s">
        <v>409</v>
      </c>
      <c r="D79" s="135" t="s">
        <v>417</v>
      </c>
      <c r="E79" s="138"/>
      <c r="F79" s="138"/>
      <c r="G79" s="138"/>
      <c r="H79" s="138"/>
      <c r="I79" s="138"/>
    </row>
    <row r="80" spans="1:9" s="154" customFormat="1" collapsed="1">
      <c r="A80" s="206"/>
      <c r="B80" s="346" t="s">
        <v>326</v>
      </c>
      <c r="C80" s="346"/>
      <c r="D80" s="347"/>
      <c r="E80" s="206"/>
      <c r="F80" s="207"/>
      <c r="G80" s="207"/>
      <c r="H80" s="207"/>
      <c r="I80" s="206"/>
    </row>
    <row r="81" spans="1:9" s="154" customFormat="1" ht="39.6" hidden="1" outlineLevel="1">
      <c r="A81" s="144">
        <f ca="1">IF(OFFSET(A81,-1,0) ="",OFFSET(A81,-2,0)+1,OFFSET(A81,-1,0)+1 )</f>
        <v>56</v>
      </c>
      <c r="B81" s="132" t="s">
        <v>410</v>
      </c>
      <c r="C81" s="138" t="s">
        <v>687</v>
      </c>
      <c r="D81" s="138" t="s">
        <v>443</v>
      </c>
      <c r="E81" s="138"/>
      <c r="F81" s="138"/>
      <c r="G81" s="138"/>
      <c r="H81" s="138"/>
      <c r="I81" s="138"/>
    </row>
    <row r="82" spans="1:9" s="154" customFormat="1" ht="39.6" hidden="1" outlineLevel="1">
      <c r="A82" s="144">
        <f t="shared" ref="A82:A91" ca="1" si="3">IF(OFFSET(A82,-1,0) ="",OFFSET(A82,-2,0)+1,OFFSET(A82,-1,0)+1 )</f>
        <v>57</v>
      </c>
      <c r="B82" s="132" t="s">
        <v>360</v>
      </c>
      <c r="C82" s="138" t="s">
        <v>686</v>
      </c>
      <c r="D82" s="134" t="s">
        <v>445</v>
      </c>
      <c r="E82" s="138"/>
      <c r="F82" s="138"/>
      <c r="G82" s="138"/>
      <c r="H82" s="138"/>
      <c r="I82" s="138"/>
    </row>
    <row r="83" spans="1:9" s="142" customFormat="1" ht="52.8" hidden="1" outlineLevel="1">
      <c r="A83" s="144">
        <f t="shared" ca="1" si="3"/>
        <v>58</v>
      </c>
      <c r="B83" s="290" t="s">
        <v>706</v>
      </c>
      <c r="C83" s="138" t="s">
        <v>703</v>
      </c>
      <c r="D83" s="235" t="s">
        <v>441</v>
      </c>
      <c r="E83" s="215"/>
      <c r="F83" s="215"/>
      <c r="G83" s="215"/>
      <c r="H83" s="215"/>
      <c r="I83" s="215"/>
    </row>
    <row r="84" spans="1:9" s="142" customFormat="1" ht="52.8" hidden="1" outlineLevel="1">
      <c r="A84" s="144">
        <f t="shared" ca="1" si="3"/>
        <v>59</v>
      </c>
      <c r="B84" s="290" t="s">
        <v>707</v>
      </c>
      <c r="C84" s="138" t="s">
        <v>704</v>
      </c>
      <c r="D84" s="235" t="s">
        <v>441</v>
      </c>
      <c r="E84" s="215"/>
      <c r="F84" s="215"/>
      <c r="G84" s="215"/>
      <c r="H84" s="215"/>
      <c r="I84" s="215"/>
    </row>
    <row r="85" spans="1:9" s="142" customFormat="1" ht="52.8" hidden="1" outlineLevel="1">
      <c r="A85" s="144">
        <f t="shared" ca="1" si="3"/>
        <v>60</v>
      </c>
      <c r="B85" s="290" t="s">
        <v>708</v>
      </c>
      <c r="C85" s="138" t="s">
        <v>705</v>
      </c>
      <c r="D85" s="235" t="s">
        <v>441</v>
      </c>
      <c r="E85" s="215"/>
      <c r="F85" s="215"/>
      <c r="G85" s="215"/>
      <c r="H85" s="215"/>
      <c r="I85" s="215"/>
    </row>
    <row r="86" spans="1:9" s="142" customFormat="1" ht="52.8" hidden="1" outlineLevel="1">
      <c r="A86" s="144">
        <f t="shared" ca="1" si="3"/>
        <v>61</v>
      </c>
      <c r="B86" s="290" t="s">
        <v>484</v>
      </c>
      <c r="C86" s="138" t="s">
        <v>483</v>
      </c>
      <c r="D86" s="235" t="s">
        <v>499</v>
      </c>
      <c r="E86" s="215"/>
      <c r="F86" s="215"/>
      <c r="G86" s="215"/>
      <c r="H86" s="215"/>
      <c r="I86" s="215"/>
    </row>
    <row r="87" spans="1:9" s="154" customFormat="1" ht="66" hidden="1" outlineLevel="1">
      <c r="A87" s="144">
        <f t="shared" ca="1" si="3"/>
        <v>62</v>
      </c>
      <c r="B87" s="132" t="s">
        <v>698</v>
      </c>
      <c r="C87" s="138" t="s">
        <v>691</v>
      </c>
      <c r="D87" s="134" t="s">
        <v>702</v>
      </c>
      <c r="E87" s="138"/>
      <c r="F87" s="138"/>
      <c r="G87" s="138"/>
      <c r="H87" s="138"/>
      <c r="I87" s="138"/>
    </row>
    <row r="88" spans="1:9" s="154" customFormat="1" ht="79.2" hidden="1" outlineLevel="1">
      <c r="A88" s="144">
        <f t="shared" ca="1" si="3"/>
        <v>63</v>
      </c>
      <c r="B88" s="132" t="s">
        <v>699</v>
      </c>
      <c r="C88" s="138" t="s">
        <v>692</v>
      </c>
      <c r="D88" s="134" t="s">
        <v>701</v>
      </c>
      <c r="E88" s="138"/>
      <c r="F88" s="138"/>
      <c r="G88" s="138"/>
      <c r="H88" s="138"/>
      <c r="I88" s="138"/>
    </row>
    <row r="89" spans="1:9" s="154" customFormat="1" ht="66" hidden="1" outlineLevel="1">
      <c r="A89" s="144">
        <f t="shared" ca="1" si="3"/>
        <v>64</v>
      </c>
      <c r="B89" s="132" t="s">
        <v>700</v>
      </c>
      <c r="C89" s="138" t="s">
        <v>693</v>
      </c>
      <c r="D89" s="134" t="s">
        <v>697</v>
      </c>
      <c r="E89" s="138"/>
      <c r="F89" s="138"/>
      <c r="G89" s="138"/>
      <c r="H89" s="138"/>
      <c r="I89" s="138"/>
    </row>
    <row r="90" spans="1:9" s="154" customFormat="1" ht="52.8" hidden="1" outlineLevel="1">
      <c r="A90" s="144">
        <f t="shared" ca="1" si="3"/>
        <v>65</v>
      </c>
      <c r="B90" s="186" t="s">
        <v>482</v>
      </c>
      <c r="C90" s="138" t="s">
        <v>685</v>
      </c>
      <c r="D90" s="235" t="s">
        <v>500</v>
      </c>
      <c r="F90" s="138"/>
      <c r="G90" s="138"/>
      <c r="H90" s="138"/>
      <c r="I90" s="138"/>
    </row>
    <row r="91" spans="1:9" s="154" customFormat="1" ht="171.6" hidden="1" outlineLevel="1">
      <c r="A91" s="144">
        <f t="shared" ca="1" si="3"/>
        <v>66</v>
      </c>
      <c r="B91" s="186" t="s">
        <v>481</v>
      </c>
      <c r="C91" s="138" t="s">
        <v>684</v>
      </c>
      <c r="D91" s="235" t="s">
        <v>441</v>
      </c>
      <c r="E91" s="138"/>
      <c r="F91" s="138"/>
      <c r="G91" s="138"/>
      <c r="H91" s="138"/>
      <c r="I91" s="138"/>
    </row>
    <row r="92" spans="1:9" s="154" customFormat="1" collapsed="1">
      <c r="A92" s="168"/>
      <c r="B92" s="343" t="s">
        <v>327</v>
      </c>
      <c r="C92" s="368"/>
      <c r="D92" s="368"/>
      <c r="E92" s="168"/>
      <c r="F92" s="190"/>
      <c r="G92" s="190"/>
      <c r="H92" s="190"/>
      <c r="I92" s="168"/>
    </row>
    <row r="93" spans="1:9" s="154" customFormat="1" ht="26.4" hidden="1" outlineLevel="1">
      <c r="A93" s="138">
        <f ca="1">IF(OFFSET(A93,-1,0) ="",OFFSET(A93,-2,0)+1,OFFSET(A93,-1,0)+1 )</f>
        <v>67</v>
      </c>
      <c r="B93" s="132" t="s">
        <v>430</v>
      </c>
      <c r="C93" s="138" t="s">
        <v>586</v>
      </c>
      <c r="D93" s="138" t="s">
        <v>444</v>
      </c>
      <c r="E93" s="135"/>
      <c r="F93" s="132"/>
      <c r="G93" s="132"/>
      <c r="H93" s="132"/>
      <c r="I93" s="138"/>
    </row>
    <row r="94" spans="1:9" s="154" customFormat="1" ht="39.6" hidden="1" outlineLevel="1">
      <c r="A94" s="138">
        <f ca="1">IF(OFFSET(A94,-1,0) ="",OFFSET(A94,-2,0)+1,OFFSET(A94,-1,0)+1 )</f>
        <v>68</v>
      </c>
      <c r="B94" s="132" t="s">
        <v>487</v>
      </c>
      <c r="C94" s="138" t="s">
        <v>694</v>
      </c>
      <c r="D94" s="134" t="s">
        <v>429</v>
      </c>
      <c r="E94" s="135"/>
      <c r="F94" s="132"/>
      <c r="G94" s="132"/>
      <c r="H94" s="132"/>
      <c r="I94" s="138"/>
    </row>
    <row r="95" spans="1:9" s="154" customFormat="1" ht="52.8" hidden="1" outlineLevel="1">
      <c r="A95" s="138"/>
      <c r="B95" s="290" t="s">
        <v>485</v>
      </c>
      <c r="C95" s="138" t="s">
        <v>486</v>
      </c>
      <c r="D95" s="235" t="s">
        <v>498</v>
      </c>
      <c r="E95" s="135"/>
      <c r="F95" s="132"/>
      <c r="G95" s="132"/>
      <c r="H95" s="132"/>
      <c r="I95" s="138"/>
    </row>
    <row r="96" spans="1:9" s="154" customFormat="1" ht="79.2" hidden="1" outlineLevel="1">
      <c r="A96" s="138">
        <f ca="1">IF(OFFSET(A96,-1,0) ="",OFFSET(A96,-2,0)+1,OFFSET(A96,-1,0)+1 )</f>
        <v>69</v>
      </c>
      <c r="B96" s="271" t="s">
        <v>695</v>
      </c>
      <c r="C96" s="138" t="s">
        <v>696</v>
      </c>
      <c r="D96" s="134" t="s">
        <v>560</v>
      </c>
      <c r="E96" s="135"/>
      <c r="F96" s="132"/>
      <c r="G96" s="132"/>
      <c r="H96" s="132"/>
      <c r="I96" s="138"/>
    </row>
    <row r="97" spans="1:9" s="154" customFormat="1" collapsed="1">
      <c r="A97" s="168"/>
      <c r="B97" s="341" t="s">
        <v>328</v>
      </c>
      <c r="C97" s="342"/>
      <c r="D97" s="343"/>
      <c r="E97" s="168"/>
      <c r="F97" s="190"/>
      <c r="G97" s="190"/>
      <c r="H97" s="190"/>
      <c r="I97" s="240"/>
    </row>
    <row r="98" spans="1:9" s="154" customFormat="1" ht="66" hidden="1" outlineLevel="1">
      <c r="A98" s="138">
        <f t="shared" ref="A98:A114" ca="1" si="4">IF(OFFSET(A98,-1,0) ="",OFFSET(A98,-2,0)+1,OFFSET(A98,-1,0)+1 )</f>
        <v>70</v>
      </c>
      <c r="B98" s="132" t="s">
        <v>497</v>
      </c>
      <c r="C98" s="138" t="s">
        <v>679</v>
      </c>
      <c r="D98" s="138" t="s">
        <v>438</v>
      </c>
      <c r="E98" s="147"/>
      <c r="F98" s="147"/>
      <c r="G98" s="147"/>
      <c r="H98" s="147"/>
      <c r="I98" s="147"/>
    </row>
    <row r="99" spans="1:9" s="154" customFormat="1" ht="52.8" hidden="1" outlineLevel="1">
      <c r="A99" s="138">
        <f t="shared" ca="1" si="4"/>
        <v>71</v>
      </c>
      <c r="B99" s="132" t="s">
        <v>508</v>
      </c>
      <c r="C99" s="138" t="s">
        <v>680</v>
      </c>
      <c r="D99" s="235" t="s">
        <v>681</v>
      </c>
      <c r="E99" s="147"/>
      <c r="F99" s="147"/>
      <c r="G99" s="147"/>
      <c r="H99" s="147"/>
      <c r="I99" s="147"/>
    </row>
    <row r="100" spans="1:9" s="154" customFormat="1" ht="66" hidden="1" outlineLevel="1">
      <c r="A100" s="138">
        <f t="shared" ca="1" si="4"/>
        <v>72</v>
      </c>
      <c r="B100" s="132" t="s">
        <v>489</v>
      </c>
      <c r="C100" s="138" t="s">
        <v>411</v>
      </c>
      <c r="D100" s="137" t="s">
        <v>412</v>
      </c>
      <c r="E100" s="138"/>
      <c r="F100" s="138"/>
      <c r="G100" s="138"/>
      <c r="H100" s="138"/>
      <c r="I100" s="138"/>
    </row>
    <row r="101" spans="1:9" s="154" customFormat="1" ht="26.4" hidden="1" outlineLevel="1">
      <c r="A101" s="138">
        <f t="shared" ca="1" si="4"/>
        <v>73</v>
      </c>
      <c r="B101" s="132" t="s">
        <v>490</v>
      </c>
      <c r="C101" s="138" t="s">
        <v>678</v>
      </c>
      <c r="D101" s="235" t="s">
        <v>724</v>
      </c>
      <c r="E101" s="138"/>
      <c r="F101" s="138"/>
      <c r="G101" s="138"/>
      <c r="H101" s="138"/>
      <c r="I101" s="138"/>
    </row>
    <row r="102" spans="1:9" s="154" customFormat="1" ht="26.4" hidden="1" outlineLevel="1">
      <c r="A102" s="138">
        <f t="shared" ca="1" si="4"/>
        <v>74</v>
      </c>
      <c r="B102" s="132" t="s">
        <v>488</v>
      </c>
      <c r="C102" s="138" t="s">
        <v>677</v>
      </c>
      <c r="D102" s="235" t="s">
        <v>724</v>
      </c>
      <c r="E102" s="286"/>
      <c r="F102" s="138"/>
      <c r="G102" s="138"/>
      <c r="H102" s="138"/>
      <c r="I102" s="138"/>
    </row>
    <row r="103" spans="1:9" s="154" customFormat="1" ht="39.6" hidden="1" outlineLevel="1">
      <c r="A103" s="138">
        <f t="shared" ca="1" si="4"/>
        <v>75</v>
      </c>
      <c r="B103" s="132" t="s">
        <v>491</v>
      </c>
      <c r="C103" s="138" t="s">
        <v>676</v>
      </c>
      <c r="D103" s="235" t="s">
        <v>724</v>
      </c>
      <c r="E103" s="138"/>
      <c r="F103" s="138"/>
      <c r="G103" s="138"/>
      <c r="H103" s="138"/>
      <c r="I103" s="138"/>
    </row>
    <row r="104" spans="1:9" s="154" customFormat="1" ht="52.8" hidden="1" outlineLevel="1">
      <c r="A104" s="138">
        <f t="shared" ca="1" si="4"/>
        <v>76</v>
      </c>
      <c r="B104" s="132" t="s">
        <v>502</v>
      </c>
      <c r="C104" s="138" t="s">
        <v>675</v>
      </c>
      <c r="D104" s="235" t="s">
        <v>682</v>
      </c>
      <c r="E104" s="138"/>
      <c r="F104" s="138"/>
      <c r="G104" s="138"/>
      <c r="H104" s="138"/>
    </row>
    <row r="105" spans="1:9" s="154" customFormat="1" ht="52.8" hidden="1" outlineLevel="1">
      <c r="A105" s="138">
        <f t="shared" ca="1" si="4"/>
        <v>77</v>
      </c>
      <c r="B105" s="132" t="s">
        <v>503</v>
      </c>
      <c r="C105" s="138" t="s">
        <v>674</v>
      </c>
      <c r="D105" s="235" t="s">
        <v>682</v>
      </c>
      <c r="E105" s="138"/>
      <c r="F105" s="138"/>
      <c r="G105" s="138"/>
      <c r="H105" s="138"/>
    </row>
    <row r="106" spans="1:9" s="154" customFormat="1" ht="39.6" hidden="1" outlineLevel="1">
      <c r="A106" s="138">
        <f t="shared" ca="1" si="4"/>
        <v>78</v>
      </c>
      <c r="B106" s="132" t="s">
        <v>504</v>
      </c>
      <c r="C106" s="138" t="s">
        <v>673</v>
      </c>
      <c r="D106" s="235" t="s">
        <v>724</v>
      </c>
      <c r="E106" s="138"/>
      <c r="F106" s="138"/>
      <c r="G106" s="138"/>
      <c r="H106" s="138"/>
    </row>
    <row r="107" spans="1:9" s="154" customFormat="1" ht="39.6" hidden="1" outlineLevel="1">
      <c r="A107" s="138">
        <f t="shared" ca="1" si="4"/>
        <v>79</v>
      </c>
      <c r="B107" s="132" t="s">
        <v>505</v>
      </c>
      <c r="C107" s="138" t="s">
        <v>672</v>
      </c>
      <c r="D107" s="235" t="s">
        <v>724</v>
      </c>
      <c r="E107" s="138"/>
      <c r="F107" s="138"/>
      <c r="G107" s="138"/>
      <c r="H107" s="138"/>
    </row>
    <row r="108" spans="1:9" s="154" customFormat="1" ht="66" hidden="1" outlineLevel="1">
      <c r="A108" s="138">
        <f t="shared" ca="1" si="4"/>
        <v>80</v>
      </c>
      <c r="B108" s="132" t="s">
        <v>506</v>
      </c>
      <c r="C108" s="138" t="s">
        <v>671</v>
      </c>
      <c r="D108" s="137" t="s">
        <v>683</v>
      </c>
      <c r="E108" s="138"/>
      <c r="F108" s="138"/>
      <c r="G108" s="138"/>
      <c r="H108" s="138"/>
    </row>
    <row r="109" spans="1:9" s="154" customFormat="1" ht="52.8" hidden="1" outlineLevel="1">
      <c r="A109" s="138">
        <f t="shared" ca="1" si="4"/>
        <v>81</v>
      </c>
      <c r="B109" s="132" t="s">
        <v>507</v>
      </c>
      <c r="C109" s="138" t="s">
        <v>509</v>
      </c>
      <c r="D109" s="235" t="s">
        <v>456</v>
      </c>
      <c r="E109" s="138"/>
      <c r="F109" s="138"/>
      <c r="G109" s="138"/>
      <c r="H109" s="138"/>
    </row>
    <row r="110" spans="1:9" s="154" customFormat="1" ht="39.6" hidden="1" outlineLevel="1">
      <c r="A110" s="138">
        <f t="shared" ca="1" si="4"/>
        <v>82</v>
      </c>
      <c r="B110" s="132" t="s">
        <v>492</v>
      </c>
      <c r="C110" s="138" t="s">
        <v>670</v>
      </c>
      <c r="D110" s="137" t="s">
        <v>439</v>
      </c>
      <c r="E110" s="138"/>
      <c r="F110" s="138"/>
      <c r="G110" s="138"/>
      <c r="H110" s="138"/>
    </row>
    <row r="111" spans="1:9" s="154" customFormat="1" ht="39.6" hidden="1" outlineLevel="1">
      <c r="A111" s="138">
        <f t="shared" ca="1" si="4"/>
        <v>83</v>
      </c>
      <c r="B111" s="132" t="s">
        <v>493</v>
      </c>
      <c r="C111" s="138" t="s">
        <v>669</v>
      </c>
      <c r="D111" s="137" t="s">
        <v>440</v>
      </c>
      <c r="E111" s="138"/>
      <c r="F111" s="138"/>
      <c r="G111" s="138"/>
      <c r="H111" s="138"/>
      <c r="I111" s="138"/>
    </row>
    <row r="112" spans="1:9" s="154" customFormat="1" ht="39.6" hidden="1" outlineLevel="1">
      <c r="A112" s="138">
        <f t="shared" ca="1" si="4"/>
        <v>84</v>
      </c>
      <c r="B112" s="132" t="s">
        <v>494</v>
      </c>
      <c r="C112" s="138" t="s">
        <v>668</v>
      </c>
      <c r="D112" s="137" t="s">
        <v>530</v>
      </c>
      <c r="E112" s="138"/>
      <c r="F112" s="138"/>
      <c r="G112" s="138"/>
      <c r="H112" s="138"/>
      <c r="I112" s="138"/>
    </row>
    <row r="113" spans="1:9" s="154" customFormat="1" ht="66" hidden="1" outlineLevel="1">
      <c r="A113" s="138">
        <f t="shared" ca="1" si="4"/>
        <v>85</v>
      </c>
      <c r="B113" s="132" t="s">
        <v>495</v>
      </c>
      <c r="C113" s="138" t="s">
        <v>667</v>
      </c>
      <c r="D113" s="137" t="s">
        <v>683</v>
      </c>
      <c r="E113" s="138"/>
      <c r="F113" s="138"/>
      <c r="G113" s="138"/>
      <c r="H113" s="138"/>
      <c r="I113" s="138"/>
    </row>
    <row r="114" spans="1:9" s="142" customFormat="1" ht="52.8" hidden="1" outlineLevel="1">
      <c r="A114" s="138">
        <f t="shared" ca="1" si="4"/>
        <v>86</v>
      </c>
      <c r="B114" s="132" t="s">
        <v>496</v>
      </c>
      <c r="C114" s="138" t="s">
        <v>666</v>
      </c>
      <c r="D114" s="135" t="s">
        <v>501</v>
      </c>
      <c r="E114" s="186"/>
      <c r="F114" s="132"/>
      <c r="G114" s="247"/>
      <c r="H114" s="247"/>
      <c r="I114" s="239"/>
    </row>
    <row r="115" spans="1:9" s="154" customFormat="1" collapsed="1">
      <c r="A115" s="272"/>
      <c r="B115" s="369" t="s">
        <v>329</v>
      </c>
      <c r="C115" s="370"/>
      <c r="D115" s="370"/>
      <c r="E115" s="237"/>
      <c r="F115" s="238"/>
      <c r="G115" s="238"/>
      <c r="H115" s="238"/>
      <c r="I115" s="237"/>
    </row>
    <row r="116" spans="1:9" s="154" customFormat="1" hidden="1" outlineLevel="1">
      <c r="A116" s="138">
        <f t="shared" ref="A116" ca="1" si="5">IF(OFFSET(A116,-1,0) ="",OFFSET(A116,-2,0)+1,OFFSET(A116,-1,0)+1 )</f>
        <v>87</v>
      </c>
      <c r="B116" s="132" t="s">
        <v>259</v>
      </c>
      <c r="C116" s="138" t="s">
        <v>665</v>
      </c>
      <c r="D116" s="290" t="s">
        <v>436</v>
      </c>
      <c r="E116" s="215"/>
      <c r="F116" s="215"/>
      <c r="G116" s="215"/>
      <c r="H116" s="215"/>
      <c r="I116" s="215"/>
    </row>
    <row r="117" spans="1:9" s="154" customFormat="1" ht="52.8" hidden="1" outlineLevel="1">
      <c r="A117" s="138">
        <f ca="1">IF(OFFSET(A117,-1,0) ="",OFFSET(A117,-2,0)+1,OFFSET(A117,-1,0)+1 )</f>
        <v>88</v>
      </c>
      <c r="B117" s="132" t="s">
        <v>358</v>
      </c>
      <c r="C117" s="138" t="s">
        <v>664</v>
      </c>
      <c r="D117" s="134" t="s">
        <v>437</v>
      </c>
      <c r="E117" s="135"/>
      <c r="F117" s="132"/>
      <c r="G117" s="132"/>
      <c r="H117" s="132"/>
      <c r="I117" s="138"/>
    </row>
    <row r="118" spans="1:9" s="154" customFormat="1" collapsed="1">
      <c r="A118" s="275"/>
      <c r="B118" s="364" t="s">
        <v>260</v>
      </c>
      <c r="C118" s="365"/>
      <c r="D118" s="365"/>
      <c r="E118" s="276"/>
      <c r="F118" s="277"/>
      <c r="G118" s="277"/>
      <c r="H118" s="277"/>
      <c r="I118" s="278"/>
    </row>
    <row r="119" spans="1:9" s="154" customFormat="1" ht="52.8" hidden="1" outlineLevel="1">
      <c r="A119" s="144">
        <f t="shared" ref="A119:A130" ca="1" si="6">IF(OFFSET(A119,-1,0) ="",OFFSET(A119,-2,0)+1,OFFSET(A119,-1,0)+1 )</f>
        <v>89</v>
      </c>
      <c r="B119" s="132" t="s">
        <v>359</v>
      </c>
      <c r="C119" s="138" t="s">
        <v>634</v>
      </c>
      <c r="D119" s="135" t="s">
        <v>425</v>
      </c>
      <c r="E119" s="135"/>
      <c r="F119" s="132"/>
      <c r="G119" s="132"/>
      <c r="H119" s="132"/>
      <c r="I119" s="138"/>
    </row>
    <row r="120" spans="1:9" s="154" customFormat="1" ht="52.8" hidden="1" outlineLevel="1">
      <c r="A120" s="144">
        <f t="shared" ca="1" si="6"/>
        <v>90</v>
      </c>
      <c r="B120" s="137" t="s">
        <v>361</v>
      </c>
      <c r="C120" s="138" t="s">
        <v>633</v>
      </c>
      <c r="D120" s="137" t="s">
        <v>631</v>
      </c>
      <c r="E120" s="142"/>
      <c r="F120" s="132"/>
      <c r="G120" s="132"/>
      <c r="H120" s="132"/>
      <c r="I120" s="138"/>
    </row>
    <row r="121" spans="1:9" s="154" customFormat="1" ht="52.8" hidden="1" outlineLevel="1">
      <c r="A121" s="144">
        <f t="shared" ca="1" si="6"/>
        <v>91</v>
      </c>
      <c r="B121" s="137" t="s">
        <v>362</v>
      </c>
      <c r="C121" s="138" t="s">
        <v>632</v>
      </c>
      <c r="D121" s="137" t="s">
        <v>631</v>
      </c>
      <c r="E121" s="135"/>
      <c r="F121" s="132"/>
      <c r="G121" s="132"/>
      <c r="H121" s="132"/>
      <c r="I121" s="138"/>
    </row>
    <row r="122" spans="1:9" s="154" customFormat="1" ht="52.8" hidden="1" outlineLevel="1">
      <c r="A122" s="144">
        <f t="shared" ca="1" si="6"/>
        <v>92</v>
      </c>
      <c r="B122" s="137" t="s">
        <v>363</v>
      </c>
      <c r="C122" s="138" t="s">
        <v>635</v>
      </c>
      <c r="D122" s="137" t="s">
        <v>636</v>
      </c>
      <c r="E122" s="135"/>
      <c r="F122" s="132"/>
      <c r="G122" s="132"/>
      <c r="H122" s="132"/>
      <c r="I122" s="138"/>
    </row>
    <row r="123" spans="1:9" s="154" customFormat="1" ht="52.8" hidden="1" outlineLevel="1">
      <c r="A123" s="144">
        <f t="shared" ca="1" si="6"/>
        <v>93</v>
      </c>
      <c r="B123" s="137" t="s">
        <v>364</v>
      </c>
      <c r="C123" s="138" t="s">
        <v>638</v>
      </c>
      <c r="D123" s="137" t="s">
        <v>637</v>
      </c>
      <c r="E123" s="135"/>
      <c r="F123" s="132"/>
      <c r="G123" s="132"/>
      <c r="H123" s="132"/>
      <c r="I123" s="138"/>
    </row>
    <row r="124" spans="1:9" s="154" customFormat="1" ht="39.6" hidden="1" outlineLevel="1">
      <c r="A124" s="144">
        <f t="shared" ca="1" si="6"/>
        <v>94</v>
      </c>
      <c r="B124" s="137" t="s">
        <v>365</v>
      </c>
      <c r="C124" s="138" t="s">
        <v>640</v>
      </c>
      <c r="D124" s="137" t="s">
        <v>427</v>
      </c>
      <c r="E124" s="137"/>
      <c r="F124" s="137"/>
      <c r="G124" s="137"/>
      <c r="H124" s="137"/>
      <c r="I124" s="137"/>
    </row>
    <row r="125" spans="1:9" ht="39.6" hidden="1" outlineLevel="1">
      <c r="A125" s="138">
        <f t="shared" ca="1" si="6"/>
        <v>95</v>
      </c>
      <c r="B125" s="137" t="s">
        <v>261</v>
      </c>
      <c r="C125" s="137" t="s">
        <v>639</v>
      </c>
      <c r="D125" s="137" t="s">
        <v>588</v>
      </c>
      <c r="E125" s="137"/>
      <c r="F125" s="137"/>
      <c r="G125" s="137"/>
      <c r="H125" s="137"/>
      <c r="I125" s="137"/>
    </row>
    <row r="126" spans="1:9" ht="26.4" hidden="1" outlineLevel="1">
      <c r="A126" s="138">
        <f t="shared" ca="1" si="6"/>
        <v>96</v>
      </c>
      <c r="B126" s="137" t="s">
        <v>366</v>
      </c>
      <c r="C126" s="137" t="s">
        <v>645</v>
      </c>
      <c r="D126" s="137" t="s">
        <v>589</v>
      </c>
      <c r="E126" s="137"/>
      <c r="F126" s="137"/>
      <c r="G126" s="137"/>
      <c r="H126" s="137"/>
      <c r="I126" s="137"/>
    </row>
    <row r="127" spans="1:9" ht="26.4" hidden="1" outlineLevel="1">
      <c r="A127" s="138">
        <f t="shared" ca="1" si="6"/>
        <v>97</v>
      </c>
      <c r="B127" s="137" t="s">
        <v>262</v>
      </c>
      <c r="C127" s="137" t="s">
        <v>644</v>
      </c>
      <c r="D127" s="137" t="s">
        <v>590</v>
      </c>
      <c r="E127" s="137"/>
      <c r="F127" s="137"/>
      <c r="G127" s="137"/>
      <c r="H127" s="137"/>
      <c r="I127" s="137"/>
    </row>
    <row r="128" spans="1:9" ht="26.4" hidden="1" outlineLevel="1">
      <c r="A128" s="138">
        <f t="shared" ca="1" si="6"/>
        <v>98</v>
      </c>
      <c r="B128" s="137" t="s">
        <v>320</v>
      </c>
      <c r="C128" s="137" t="s">
        <v>641</v>
      </c>
      <c r="D128" s="137" t="s">
        <v>591</v>
      </c>
      <c r="E128" s="137"/>
      <c r="F128" s="137"/>
      <c r="G128" s="137"/>
      <c r="H128" s="137"/>
      <c r="I128" s="137"/>
    </row>
    <row r="129" spans="1:9" ht="26.4" hidden="1" outlineLevel="1">
      <c r="A129" s="138">
        <f t="shared" ca="1" si="6"/>
        <v>99</v>
      </c>
      <c r="B129" s="137" t="s">
        <v>428</v>
      </c>
      <c r="C129" s="137" t="s">
        <v>643</v>
      </c>
      <c r="D129" s="137" t="s">
        <v>592</v>
      </c>
      <c r="E129" s="137"/>
      <c r="F129" s="137"/>
      <c r="G129" s="137"/>
      <c r="H129" s="137"/>
      <c r="I129" s="137"/>
    </row>
    <row r="130" spans="1:9" ht="39" hidden="1" customHeight="1" outlineLevel="1">
      <c r="A130" s="138">
        <f t="shared" ca="1" si="6"/>
        <v>100</v>
      </c>
      <c r="B130" s="137" t="s">
        <v>321</v>
      </c>
      <c r="C130" s="137" t="s">
        <v>642</v>
      </c>
      <c r="D130" s="137" t="s">
        <v>593</v>
      </c>
      <c r="E130" s="288"/>
      <c r="F130" s="137"/>
      <c r="G130" s="137"/>
      <c r="H130" s="137"/>
      <c r="I130" s="137"/>
    </row>
    <row r="131" spans="1:9" collapsed="1"/>
  </sheetData>
  <mergeCells count="16">
    <mergeCell ref="B118:D118"/>
    <mergeCell ref="A1:D1"/>
    <mergeCell ref="A2:D2"/>
    <mergeCell ref="C3:D3"/>
    <mergeCell ref="B80:D80"/>
    <mergeCell ref="B38:D38"/>
    <mergeCell ref="B59:D59"/>
    <mergeCell ref="B92:D92"/>
    <mergeCell ref="B97:D97"/>
    <mergeCell ref="B115:D115"/>
    <mergeCell ref="F16:H16"/>
    <mergeCell ref="E2:E3"/>
    <mergeCell ref="B21:D21"/>
    <mergeCell ref="B7:D7"/>
    <mergeCell ref="B8:D8"/>
    <mergeCell ref="B18:D18"/>
  </mergeCells>
  <dataValidations count="4">
    <dataValidation allowBlank="1" showInputMessage="1" showErrorMessage="1" sqref="F21:H23" xr:uid="{9D2D0596-B508-4645-9FBC-A1A3281E3148}"/>
    <dataValidation showDropDown="1" showErrorMessage="1" sqref="F16:H20" xr:uid="{00000000-0002-0000-0500-000002000000}"/>
    <dataValidation type="list" allowBlank="1" showErrorMessage="1" sqref="E124:G124 F125:H162" xr:uid="{00000000-0002-0000-0500-000000000000}">
      <formula1>#REF!</formula1>
      <formula2>0</formula2>
    </dataValidation>
    <dataValidation type="list" allowBlank="1" sqref="E43:G45 E51:G52 F46:H50 F63:F86 F24:H42 E81:G82 E104:G110 F111:H123 F87:H103 G53:H86 F53:F61" xr:uid="{B7C96A6C-D670-4EBD-9DAE-3CCA1E077569}">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D04C-4313-4502-97E0-6621DC0608F8}">
  <dimension ref="A1:X73"/>
  <sheetViews>
    <sheetView showGridLines="0" topLeftCell="A25" zoomScale="98" zoomScaleNormal="98" workbookViewId="0">
      <selection activeCell="A66" sqref="A66:A68"/>
    </sheetView>
  </sheetViews>
  <sheetFormatPr defaultColWidth="9.109375" defaultRowHeight="13.2" outlineLevelRow="1"/>
  <cols>
    <col min="1" max="1" width="12.109375" style="48" customWidth="1"/>
    <col min="2" max="2" width="50.77734375" style="48" customWidth="1"/>
    <col min="3" max="3" width="35.21875" style="48" bestFit="1"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21875" style="48" bestFit="1" customWidth="1"/>
    <col min="25" max="16384" width="9.109375" style="48"/>
  </cols>
  <sheetData>
    <row r="1" spans="1:24" s="241" customFormat="1" ht="13.8">
      <c r="A1" s="371"/>
      <c r="B1" s="371"/>
      <c r="C1" s="371"/>
      <c r="D1" s="371"/>
      <c r="E1" s="23"/>
      <c r="F1" s="23"/>
      <c r="G1" s="23"/>
      <c r="H1" s="23"/>
      <c r="I1" s="23"/>
      <c r="J1" s="23"/>
    </row>
    <row r="2" spans="1:24" s="241" customFormat="1" ht="24.6">
      <c r="A2" s="372" t="s">
        <v>70</v>
      </c>
      <c r="B2" s="372"/>
      <c r="C2" s="372"/>
      <c r="D2" s="372"/>
      <c r="E2" s="371"/>
      <c r="F2" s="23"/>
      <c r="G2" s="23"/>
      <c r="H2" s="23"/>
      <c r="I2" s="23"/>
      <c r="J2" s="23"/>
    </row>
    <row r="3" spans="1:24" s="241" customFormat="1" ht="22.8">
      <c r="A3" s="44"/>
      <c r="C3" s="373"/>
      <c r="D3" s="373"/>
      <c r="E3" s="371"/>
      <c r="F3" s="23"/>
      <c r="G3" s="23"/>
      <c r="H3" s="23"/>
      <c r="I3" s="23"/>
      <c r="J3" s="23"/>
    </row>
    <row r="4" spans="1:24" s="250" customFormat="1" ht="26.4">
      <c r="A4" s="192" t="s">
        <v>67</v>
      </c>
      <c r="B4" s="196" t="s">
        <v>583</v>
      </c>
      <c r="C4" s="196"/>
      <c r="D4" s="196"/>
      <c r="E4" s="196"/>
      <c r="F4" s="196"/>
      <c r="G4" s="196"/>
      <c r="H4" s="249"/>
      <c r="I4" s="249"/>
      <c r="X4" s="250" t="s">
        <v>94</v>
      </c>
    </row>
    <row r="5" spans="1:24" s="250" customFormat="1" ht="105.6">
      <c r="A5" s="192" t="s">
        <v>62</v>
      </c>
      <c r="B5" s="303" t="s">
        <v>582</v>
      </c>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304" t="s">
        <v>263</v>
      </c>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11" s="259" customFormat="1" ht="39.6">
      <c r="A17" s="162" t="s">
        <v>103</v>
      </c>
      <c r="B17" s="162" t="s">
        <v>104</v>
      </c>
      <c r="C17" s="162" t="s">
        <v>105</v>
      </c>
      <c r="D17" s="162" t="s">
        <v>106</v>
      </c>
      <c r="E17" s="162" t="s">
        <v>107</v>
      </c>
      <c r="F17" s="162" t="s">
        <v>108</v>
      </c>
      <c r="G17" s="162" t="s">
        <v>109</v>
      </c>
      <c r="H17" s="162" t="s">
        <v>110</v>
      </c>
      <c r="I17" s="162" t="s">
        <v>111</v>
      </c>
    </row>
    <row r="18" spans="1:11" s="259" customFormat="1">
      <c r="A18" s="191"/>
      <c r="B18" s="295" t="s">
        <v>315</v>
      </c>
      <c r="C18" s="296"/>
      <c r="D18" s="296"/>
      <c r="E18" s="227"/>
      <c r="F18" s="191"/>
      <c r="G18" s="191"/>
      <c r="H18" s="191"/>
      <c r="I18" s="191"/>
    </row>
    <row r="19" spans="1:11" customFormat="1" ht="14.4" hidden="1" customHeight="1" outlineLevel="1">
      <c r="A19" s="232"/>
      <c r="B19" s="188" t="s">
        <v>316</v>
      </c>
      <c r="C19" s="302" t="s">
        <v>525</v>
      </c>
      <c r="D19" s="154" t="s">
        <v>526</v>
      </c>
      <c r="E19" s="229"/>
      <c r="F19" s="233"/>
      <c r="G19" s="233"/>
      <c r="H19" s="233"/>
      <c r="I19" s="233"/>
    </row>
    <row r="20" spans="1:11" s="205" customFormat="1" ht="14.4" collapsed="1">
      <c r="A20" s="218"/>
      <c r="B20" s="279" t="s">
        <v>258</v>
      </c>
      <c r="C20" s="279"/>
      <c r="D20" s="279"/>
      <c r="E20" s="218"/>
      <c r="F20" s="248"/>
      <c r="G20" s="248"/>
      <c r="H20" s="248"/>
      <c r="I20" s="218"/>
    </row>
    <row r="21" spans="1:11" s="260" customFormat="1">
      <c r="A21" s="166"/>
      <c r="B21" s="166" t="s">
        <v>345</v>
      </c>
      <c r="C21" s="166"/>
      <c r="D21" s="166"/>
      <c r="E21" s="166"/>
      <c r="F21" s="167"/>
      <c r="G21" s="167"/>
      <c r="H21" s="167"/>
      <c r="I21" s="166"/>
    </row>
    <row r="22" spans="1:11" s="260" customFormat="1" ht="52.8" hidden="1" customHeight="1" outlineLevel="1">
      <c r="A22" s="138">
        <v>1</v>
      </c>
      <c r="B22" s="132" t="s">
        <v>446</v>
      </c>
      <c r="C22" s="138" t="s">
        <v>447</v>
      </c>
      <c r="D22" s="138" t="s">
        <v>562</v>
      </c>
      <c r="E22" s="265"/>
      <c r="F22" s="265"/>
      <c r="G22" s="265"/>
      <c r="H22" s="267"/>
      <c r="I22" s="267"/>
    </row>
    <row r="23" spans="1:11" s="262" customFormat="1" ht="52.8" hidden="1" customHeight="1" outlineLevel="1">
      <c r="A23" s="132">
        <f t="shared" ref="A23:A68" ca="1" si="0">IF(OFFSET(A23,-1,0) ="",OFFSET(A23,-2,0)+1,OFFSET(A23,-1,0)+1 )</f>
        <v>2</v>
      </c>
      <c r="B23" s="132" t="s">
        <v>368</v>
      </c>
      <c r="C23" s="138" t="s">
        <v>448</v>
      </c>
      <c r="D23" s="132" t="s">
        <v>528</v>
      </c>
      <c r="E23" s="137"/>
      <c r="F23" s="137"/>
      <c r="G23" s="137"/>
      <c r="H23" s="137"/>
      <c r="I23" s="137"/>
    </row>
    <row r="24" spans="1:11" s="205" customFormat="1" ht="66" hidden="1" customHeight="1" outlineLevel="1">
      <c r="A24" s="132">
        <f t="shared" ca="1" si="0"/>
        <v>3</v>
      </c>
      <c r="B24" s="132" t="s">
        <v>337</v>
      </c>
      <c r="C24" s="138" t="s">
        <v>449</v>
      </c>
      <c r="D24" s="137" t="s">
        <v>563</v>
      </c>
      <c r="E24" s="137"/>
      <c r="F24" s="137"/>
      <c r="G24" s="137"/>
      <c r="H24" s="137"/>
      <c r="I24" s="137"/>
    </row>
    <row r="25" spans="1:11" s="205" customFormat="1" ht="14.4" collapsed="1">
      <c r="A25" s="264"/>
      <c r="B25" s="297" t="s">
        <v>260</v>
      </c>
      <c r="C25" s="297"/>
      <c r="D25" s="297"/>
      <c r="E25" s="261"/>
      <c r="F25" s="261"/>
      <c r="G25" s="261"/>
      <c r="H25" s="261"/>
      <c r="I25" s="261"/>
    </row>
    <row r="26" spans="1:11" s="205" customFormat="1" ht="14.4">
      <c r="A26" s="190"/>
      <c r="B26" s="377" t="s">
        <v>345</v>
      </c>
      <c r="C26" s="378"/>
      <c r="D26" s="379"/>
      <c r="E26" s="266"/>
      <c r="F26" s="266"/>
      <c r="G26" s="266"/>
      <c r="H26" s="269"/>
      <c r="I26" s="269"/>
    </row>
    <row r="27" spans="1:11" s="260" customFormat="1" ht="52.8" hidden="1" customHeight="1" outlineLevel="1">
      <c r="A27" s="132">
        <v>5</v>
      </c>
      <c r="B27" s="144" t="s">
        <v>564</v>
      </c>
      <c r="C27" s="144" t="s">
        <v>709</v>
      </c>
      <c r="D27" s="144" t="s">
        <v>529</v>
      </c>
      <c r="E27" s="268"/>
      <c r="F27" s="268"/>
      <c r="G27" s="268"/>
      <c r="H27" s="270"/>
      <c r="I27" s="270"/>
    </row>
    <row r="28" spans="1:11" s="260" customFormat="1" ht="26.4" hidden="1" customHeight="1" outlineLevel="1">
      <c r="A28" s="132">
        <f t="shared" ca="1" si="0"/>
        <v>6</v>
      </c>
      <c r="B28" s="137" t="s">
        <v>570</v>
      </c>
      <c r="C28" s="144" t="s">
        <v>711</v>
      </c>
      <c r="D28" s="144" t="s">
        <v>571</v>
      </c>
      <c r="E28" s="137"/>
      <c r="F28" s="137"/>
      <c r="G28" s="137"/>
      <c r="H28" s="137"/>
      <c r="I28" s="137"/>
      <c r="K28" s="186"/>
    </row>
    <row r="29" spans="1:11" s="260" customFormat="1" ht="72" hidden="1" customHeight="1" outlineLevel="1">
      <c r="A29" s="132">
        <f t="shared" ca="1" si="0"/>
        <v>7</v>
      </c>
      <c r="B29" s="132" t="s">
        <v>569</v>
      </c>
      <c r="C29" s="138" t="s">
        <v>710</v>
      </c>
      <c r="D29" s="137" t="s">
        <v>573</v>
      </c>
      <c r="E29" s="137"/>
      <c r="F29" s="137"/>
      <c r="G29" s="137"/>
      <c r="H29" s="137"/>
      <c r="I29" s="137"/>
    </row>
    <row r="30" spans="1:11" s="260" customFormat="1" ht="13.2" customHeight="1" collapsed="1">
      <c r="A30" s="190"/>
      <c r="B30" s="299" t="s">
        <v>567</v>
      </c>
      <c r="C30" s="300"/>
      <c r="D30" s="301"/>
      <c r="E30" s="168"/>
      <c r="F30" s="168"/>
      <c r="G30" s="168"/>
      <c r="H30" s="168"/>
      <c r="I30" s="168"/>
    </row>
    <row r="31" spans="1:11" customFormat="1" ht="53.4" hidden="1" customHeight="1" outlineLevel="1">
      <c r="A31" s="132">
        <f t="shared" ca="1" si="0"/>
        <v>8</v>
      </c>
      <c r="B31" s="137" t="s">
        <v>568</v>
      </c>
      <c r="C31" s="144" t="s">
        <v>656</v>
      </c>
      <c r="D31" s="132" t="s">
        <v>528</v>
      </c>
    </row>
    <row r="32" spans="1:11" s="260" customFormat="1" ht="72" hidden="1" customHeight="1" outlineLevel="1">
      <c r="A32" s="132">
        <f t="shared" ca="1" si="0"/>
        <v>9</v>
      </c>
      <c r="B32" s="132" t="s">
        <v>566</v>
      </c>
      <c r="C32" s="138" t="s">
        <v>655</v>
      </c>
      <c r="D32" s="137" t="s">
        <v>572</v>
      </c>
      <c r="E32" s="137"/>
      <c r="F32" s="137"/>
      <c r="G32" s="137"/>
      <c r="H32" s="137"/>
      <c r="I32" s="137"/>
    </row>
    <row r="33" spans="1:9" s="228" customFormat="1" ht="79.2" hidden="1" customHeight="1" outlineLevel="1">
      <c r="A33" s="132">
        <f t="shared" ca="1" si="0"/>
        <v>10</v>
      </c>
      <c r="B33" s="138" t="s">
        <v>450</v>
      </c>
      <c r="C33" s="138" t="s">
        <v>654</v>
      </c>
      <c r="D33" s="132" t="s">
        <v>528</v>
      </c>
      <c r="E33" s="138"/>
      <c r="F33" s="138"/>
      <c r="G33" s="138"/>
      <c r="H33" s="138"/>
      <c r="I33" s="138"/>
    </row>
    <row r="34" spans="1:9" s="228" customFormat="1" ht="52.8" hidden="1" customHeight="1" outlineLevel="1">
      <c r="A34" s="132">
        <f t="shared" ca="1" si="0"/>
        <v>11</v>
      </c>
      <c r="B34" s="159" t="s">
        <v>385</v>
      </c>
      <c r="C34" s="144" t="s">
        <v>653</v>
      </c>
      <c r="D34" s="138" t="s">
        <v>565</v>
      </c>
      <c r="E34" s="138"/>
      <c r="F34" s="138"/>
      <c r="G34" s="138"/>
      <c r="H34" s="138"/>
      <c r="I34" s="138"/>
    </row>
    <row r="35" spans="1:9" s="263" customFormat="1" ht="66" hidden="1" customHeight="1" outlineLevel="1">
      <c r="A35" s="132">
        <f t="shared" ca="1" si="0"/>
        <v>12</v>
      </c>
      <c r="B35" s="159" t="s">
        <v>647</v>
      </c>
      <c r="C35" s="144" t="s">
        <v>648</v>
      </c>
      <c r="D35" s="138" t="s">
        <v>649</v>
      </c>
      <c r="E35" s="144"/>
      <c r="F35" s="144"/>
      <c r="G35" s="144"/>
      <c r="H35" s="144"/>
      <c r="I35" s="144"/>
    </row>
    <row r="36" spans="1:9" s="228" customFormat="1" ht="66" hidden="1" customHeight="1" outlineLevel="1">
      <c r="A36" s="132">
        <f t="shared" ca="1" si="0"/>
        <v>13</v>
      </c>
      <c r="B36" s="136" t="s">
        <v>578</v>
      </c>
      <c r="C36" s="144" t="s">
        <v>650</v>
      </c>
      <c r="D36" s="138" t="s">
        <v>532</v>
      </c>
      <c r="E36" s="137"/>
      <c r="F36" s="137"/>
      <c r="G36" s="137"/>
      <c r="H36" s="137"/>
      <c r="I36" s="137"/>
    </row>
    <row r="37" spans="1:9" s="228" customFormat="1" ht="66" hidden="1" customHeight="1" outlineLevel="1">
      <c r="A37" s="132">
        <f t="shared" ca="1" si="0"/>
        <v>14</v>
      </c>
      <c r="B37" s="136" t="s">
        <v>579</v>
      </c>
      <c r="C37" s="144" t="s">
        <v>651</v>
      </c>
      <c r="D37" s="138" t="s">
        <v>534</v>
      </c>
      <c r="E37" s="137"/>
      <c r="F37" s="137"/>
      <c r="G37" s="137"/>
      <c r="H37" s="137"/>
      <c r="I37" s="137"/>
    </row>
    <row r="38" spans="1:9" s="228" customFormat="1" ht="92.4" hidden="1" customHeight="1" outlineLevel="1">
      <c r="A38" s="132">
        <f t="shared" ca="1" si="0"/>
        <v>15</v>
      </c>
      <c r="B38" s="136" t="s">
        <v>451</v>
      </c>
      <c r="C38" s="144" t="s">
        <v>652</v>
      </c>
      <c r="D38" s="138" t="s">
        <v>533</v>
      </c>
      <c r="E38" s="137"/>
      <c r="F38" s="137"/>
      <c r="G38" s="137"/>
      <c r="H38" s="137"/>
      <c r="I38" s="137"/>
    </row>
    <row r="39" spans="1:9" s="260" customFormat="1" collapsed="1">
      <c r="A39" s="190"/>
      <c r="B39" s="374" t="s">
        <v>580</v>
      </c>
      <c r="C39" s="375"/>
      <c r="D39" s="376"/>
      <c r="E39" s="168"/>
      <c r="F39" s="168"/>
      <c r="G39" s="168"/>
      <c r="H39" s="168"/>
      <c r="I39" s="168"/>
    </row>
    <row r="40" spans="1:9" s="260" customFormat="1" ht="52.8" hidden="1" customHeight="1" outlineLevel="1">
      <c r="A40" s="132">
        <f t="shared" ca="1" si="0"/>
        <v>16</v>
      </c>
      <c r="B40" s="136" t="s">
        <v>383</v>
      </c>
      <c r="C40" s="136" t="s">
        <v>716</v>
      </c>
      <c r="D40" s="132" t="s">
        <v>528</v>
      </c>
      <c r="E40" s="136"/>
      <c r="F40" s="136"/>
      <c r="G40" s="136"/>
      <c r="H40" s="136"/>
      <c r="I40" s="136"/>
    </row>
    <row r="41" spans="1:9" s="260" customFormat="1" ht="66" hidden="1" customHeight="1" outlineLevel="1">
      <c r="A41" s="132">
        <f t="shared" ca="1" si="0"/>
        <v>17</v>
      </c>
      <c r="B41" s="136" t="s">
        <v>535</v>
      </c>
      <c r="C41" s="136" t="s">
        <v>715</v>
      </c>
      <c r="D41" s="136" t="s">
        <v>536</v>
      </c>
      <c r="E41" s="136"/>
      <c r="F41" s="136"/>
      <c r="G41" s="136"/>
      <c r="H41" s="136"/>
      <c r="I41" s="136"/>
    </row>
    <row r="42" spans="1:9" s="260" customFormat="1" ht="66" hidden="1" customHeight="1" outlineLevel="1">
      <c r="A42" s="132">
        <f t="shared" ca="1" si="0"/>
        <v>18</v>
      </c>
      <c r="B42" s="136" t="s">
        <v>537</v>
      </c>
      <c r="C42" s="136" t="s">
        <v>714</v>
      </c>
      <c r="D42" s="136" t="s">
        <v>539</v>
      </c>
      <c r="E42" s="136"/>
      <c r="F42" s="136"/>
      <c r="G42" s="136"/>
      <c r="H42" s="136"/>
      <c r="I42" s="136"/>
    </row>
    <row r="43" spans="1:9" s="260" customFormat="1" ht="66" hidden="1" customHeight="1" outlineLevel="1">
      <c r="A43" s="132">
        <f t="shared" ca="1" si="0"/>
        <v>19</v>
      </c>
      <c r="B43" s="136" t="s">
        <v>511</v>
      </c>
      <c r="C43" s="136" t="s">
        <v>712</v>
      </c>
      <c r="D43" s="136" t="s">
        <v>538</v>
      </c>
      <c r="E43" s="136"/>
      <c r="F43" s="136"/>
      <c r="G43" s="136"/>
      <c r="H43" s="136"/>
      <c r="I43" s="136"/>
    </row>
    <row r="44" spans="1:9" s="260" customFormat="1" ht="52.8" hidden="1" customHeight="1" outlineLevel="1">
      <c r="A44" s="132">
        <f t="shared" ca="1" si="0"/>
        <v>20</v>
      </c>
      <c r="B44" s="136" t="s">
        <v>384</v>
      </c>
      <c r="C44" s="136" t="s">
        <v>713</v>
      </c>
      <c r="D44" s="136" t="s">
        <v>536</v>
      </c>
      <c r="E44" s="136"/>
      <c r="F44" s="136"/>
      <c r="G44" s="136"/>
      <c r="H44" s="136"/>
      <c r="I44" s="136"/>
    </row>
    <row r="45" spans="1:9" s="260" customFormat="1" collapsed="1">
      <c r="A45" s="190"/>
      <c r="B45" s="374" t="s">
        <v>581</v>
      </c>
      <c r="C45" s="375"/>
      <c r="D45" s="376"/>
      <c r="E45" s="168"/>
      <c r="F45" s="168"/>
      <c r="G45" s="168"/>
      <c r="H45" s="168"/>
      <c r="I45" s="168"/>
    </row>
    <row r="46" spans="1:9" s="260" customFormat="1" ht="66" hidden="1" customHeight="1" outlineLevel="1">
      <c r="A46" s="132">
        <f t="shared" ca="1" si="0"/>
        <v>21</v>
      </c>
      <c r="B46" s="137" t="s">
        <v>540</v>
      </c>
      <c r="C46" s="136" t="s">
        <v>719</v>
      </c>
      <c r="D46" s="136" t="s">
        <v>574</v>
      </c>
      <c r="E46" s="136"/>
      <c r="F46" s="136"/>
      <c r="G46" s="136"/>
      <c r="H46" s="136"/>
      <c r="I46" s="280"/>
    </row>
    <row r="47" spans="1:9" s="260" customFormat="1" ht="79.2" hidden="1" customHeight="1" outlineLevel="1">
      <c r="A47" s="132">
        <f t="shared" ca="1" si="0"/>
        <v>22</v>
      </c>
      <c r="B47" s="136" t="s">
        <v>512</v>
      </c>
      <c r="C47" s="136" t="s">
        <v>718</v>
      </c>
      <c r="D47" s="136" t="s">
        <v>541</v>
      </c>
      <c r="E47" s="136"/>
      <c r="F47" s="136"/>
      <c r="G47" s="136"/>
      <c r="H47" s="136"/>
      <c r="I47" s="136"/>
    </row>
    <row r="48" spans="1:9" s="260" customFormat="1" ht="92.4" hidden="1" customHeight="1" outlineLevel="1">
      <c r="A48" s="132">
        <f t="shared" ca="1" si="0"/>
        <v>23</v>
      </c>
      <c r="B48" s="137" t="s">
        <v>542</v>
      </c>
      <c r="C48" s="136" t="s">
        <v>717</v>
      </c>
      <c r="D48" s="136" t="s">
        <v>577</v>
      </c>
      <c r="E48" s="136"/>
      <c r="F48" s="136"/>
      <c r="G48" s="136"/>
      <c r="H48" s="136"/>
      <c r="I48" s="136"/>
    </row>
    <row r="49" spans="1:9" s="260" customFormat="1" ht="52.8" hidden="1" customHeight="1" outlineLevel="1">
      <c r="A49" s="132">
        <f t="shared" ca="1" si="0"/>
        <v>24</v>
      </c>
      <c r="B49" s="137" t="s">
        <v>575</v>
      </c>
      <c r="C49" s="136" t="s">
        <v>720</v>
      </c>
      <c r="D49" s="136" t="s">
        <v>576</v>
      </c>
      <c r="E49" s="136"/>
      <c r="F49" s="136"/>
      <c r="G49" s="136"/>
      <c r="H49" s="136"/>
      <c r="I49" s="136"/>
    </row>
    <row r="50" spans="1:9" s="228" customFormat="1" ht="13.8" collapsed="1">
      <c r="A50" s="190"/>
      <c r="B50" s="377" t="s">
        <v>369</v>
      </c>
      <c r="C50" s="378"/>
      <c r="D50" s="379"/>
      <c r="E50" s="189"/>
      <c r="F50" s="189"/>
      <c r="G50" s="189"/>
      <c r="H50" s="189"/>
      <c r="I50" s="189"/>
    </row>
    <row r="51" spans="1:9" s="228" customFormat="1" ht="39.6" hidden="1" customHeight="1" outlineLevel="1">
      <c r="A51" s="132">
        <f t="shared" ca="1" si="0"/>
        <v>25</v>
      </c>
      <c r="B51" s="138" t="s">
        <v>543</v>
      </c>
      <c r="C51" s="136" t="s">
        <v>513</v>
      </c>
      <c r="D51" s="138" t="s">
        <v>544</v>
      </c>
      <c r="E51" s="138"/>
      <c r="F51" s="138"/>
      <c r="G51" s="138"/>
      <c r="H51" s="138"/>
      <c r="I51" s="138"/>
    </row>
    <row r="52" spans="1:9" s="228" customFormat="1" ht="39.6" hidden="1" customHeight="1" outlineLevel="1">
      <c r="A52" s="132">
        <f t="shared" ca="1" si="0"/>
        <v>26</v>
      </c>
      <c r="B52" s="138" t="s">
        <v>343</v>
      </c>
      <c r="C52" s="136" t="s">
        <v>514</v>
      </c>
      <c r="D52" s="138" t="s">
        <v>544</v>
      </c>
      <c r="E52" s="138"/>
      <c r="F52" s="138"/>
      <c r="G52" s="138"/>
      <c r="H52" s="138"/>
      <c r="I52" s="267"/>
    </row>
    <row r="53" spans="1:9" s="228" customFormat="1" ht="39.6" hidden="1" customHeight="1" outlineLevel="1">
      <c r="A53" s="132">
        <f t="shared" ca="1" si="0"/>
        <v>27</v>
      </c>
      <c r="B53" s="138" t="s">
        <v>344</v>
      </c>
      <c r="C53" s="136" t="s">
        <v>515</v>
      </c>
      <c r="D53" s="138" t="s">
        <v>545</v>
      </c>
      <c r="E53" s="138"/>
      <c r="F53" s="265"/>
      <c r="G53" s="138"/>
      <c r="H53" s="138"/>
      <c r="I53" s="267"/>
    </row>
    <row r="54" spans="1:9" s="228" customFormat="1" ht="13.8" collapsed="1">
      <c r="A54" s="190"/>
      <c r="B54" s="377" t="s">
        <v>370</v>
      </c>
      <c r="C54" s="378"/>
      <c r="D54" s="379"/>
      <c r="E54" s="266"/>
      <c r="F54" s="266"/>
      <c r="G54" s="266"/>
      <c r="H54" s="269"/>
      <c r="I54" s="269"/>
    </row>
    <row r="55" spans="1:9" s="228" customFormat="1" ht="66" hidden="1" customHeight="1" outlineLevel="1">
      <c r="A55" s="132">
        <f t="shared" ca="1" si="0"/>
        <v>28</v>
      </c>
      <c r="B55" s="132" t="s">
        <v>338</v>
      </c>
      <c r="C55" s="138" t="s">
        <v>554</v>
      </c>
      <c r="D55" s="134" t="s">
        <v>546</v>
      </c>
      <c r="E55" s="265"/>
      <c r="F55" s="265"/>
      <c r="G55" s="265"/>
      <c r="H55" s="267"/>
      <c r="I55" s="267"/>
    </row>
    <row r="56" spans="1:9" s="228" customFormat="1" ht="66" hidden="1" customHeight="1" outlineLevel="1">
      <c r="A56" s="132">
        <f t="shared" ca="1" si="0"/>
        <v>29</v>
      </c>
      <c r="B56" s="132" t="s">
        <v>339</v>
      </c>
      <c r="C56" s="138" t="s">
        <v>721</v>
      </c>
      <c r="D56" s="134" t="s">
        <v>553</v>
      </c>
      <c r="E56" s="265"/>
      <c r="F56" s="265"/>
      <c r="G56" s="265"/>
      <c r="H56" s="267"/>
      <c r="I56" s="267"/>
    </row>
    <row r="57" spans="1:9" s="228" customFormat="1" ht="52.8" hidden="1" customHeight="1" outlineLevel="1">
      <c r="A57" s="132">
        <f t="shared" ca="1" si="0"/>
        <v>30</v>
      </c>
      <c r="B57" s="132" t="s">
        <v>555</v>
      </c>
      <c r="C57" s="138" t="s">
        <v>517</v>
      </c>
      <c r="D57" s="134" t="s">
        <v>551</v>
      </c>
      <c r="E57" s="265"/>
      <c r="F57" s="265"/>
      <c r="G57" s="265"/>
      <c r="H57" s="267"/>
      <c r="I57" s="267"/>
    </row>
    <row r="58" spans="1:9" s="228" customFormat="1" ht="66" hidden="1" customHeight="1" outlineLevel="1">
      <c r="A58" s="132">
        <f t="shared" ca="1" si="0"/>
        <v>31</v>
      </c>
      <c r="B58" s="132" t="s">
        <v>516</v>
      </c>
      <c r="C58" s="138" t="s">
        <v>522</v>
      </c>
      <c r="D58" s="155" t="s">
        <v>547</v>
      </c>
      <c r="E58" s="265"/>
      <c r="F58" s="265"/>
      <c r="G58" s="265"/>
      <c r="H58" s="267"/>
      <c r="I58" s="267"/>
    </row>
    <row r="59" spans="1:9" s="228" customFormat="1" ht="66" hidden="1" customHeight="1" outlineLevel="1">
      <c r="A59" s="132">
        <f t="shared" ca="1" si="0"/>
        <v>32</v>
      </c>
      <c r="B59" s="132" t="s">
        <v>340</v>
      </c>
      <c r="C59" s="138" t="s">
        <v>520</v>
      </c>
      <c r="D59" s="134" t="s">
        <v>548</v>
      </c>
      <c r="E59" s="265"/>
      <c r="F59" s="265"/>
      <c r="G59" s="265"/>
      <c r="H59" s="267"/>
      <c r="I59" s="267"/>
    </row>
    <row r="60" spans="1:9" s="228" customFormat="1" ht="52.8" hidden="1" customHeight="1" outlineLevel="1">
      <c r="A60" s="132">
        <f t="shared" ca="1" si="0"/>
        <v>33</v>
      </c>
      <c r="B60" s="132" t="s">
        <v>341</v>
      </c>
      <c r="C60" s="138" t="s">
        <v>521</v>
      </c>
      <c r="D60" s="134" t="s">
        <v>552</v>
      </c>
      <c r="E60" s="265"/>
      <c r="F60" s="265"/>
      <c r="G60" s="265"/>
      <c r="H60" s="267"/>
      <c r="I60" s="267"/>
    </row>
    <row r="61" spans="1:9" s="228" customFormat="1" ht="52.8" hidden="1" customHeight="1" outlineLevel="1">
      <c r="A61" s="132">
        <f t="shared" ca="1" si="0"/>
        <v>34</v>
      </c>
      <c r="B61" s="132" t="s">
        <v>342</v>
      </c>
      <c r="C61" s="138" t="s">
        <v>519</v>
      </c>
      <c r="D61" s="134" t="s">
        <v>550</v>
      </c>
      <c r="E61" s="265"/>
      <c r="F61" s="265"/>
      <c r="G61" s="265"/>
      <c r="H61" s="267"/>
      <c r="I61" s="267"/>
    </row>
    <row r="62" spans="1:9" s="228" customFormat="1" ht="66" hidden="1" customHeight="1" outlineLevel="1">
      <c r="A62" s="132">
        <f t="shared" ca="1" si="0"/>
        <v>35</v>
      </c>
      <c r="B62" s="132" t="s">
        <v>518</v>
      </c>
      <c r="C62" s="138" t="s">
        <v>523</v>
      </c>
      <c r="D62" s="155" t="s">
        <v>549</v>
      </c>
      <c r="E62" s="265"/>
      <c r="F62" s="265"/>
      <c r="G62" s="265"/>
      <c r="H62" s="267"/>
      <c r="I62" s="267"/>
    </row>
    <row r="63" spans="1:9" s="228" customFormat="1" ht="105.6" hidden="1" customHeight="1" outlineLevel="1">
      <c r="A63" s="132">
        <f t="shared" ca="1" si="0"/>
        <v>36</v>
      </c>
      <c r="B63" s="132" t="s">
        <v>386</v>
      </c>
      <c r="C63" s="138" t="s">
        <v>524</v>
      </c>
      <c r="D63" s="138" t="s">
        <v>556</v>
      </c>
      <c r="E63" s="265"/>
      <c r="F63" s="265"/>
      <c r="G63" s="265"/>
      <c r="H63" s="267"/>
      <c r="I63" s="267"/>
    </row>
    <row r="64" spans="1:9" s="228" customFormat="1" ht="13.8" collapsed="1">
      <c r="A64" s="190"/>
      <c r="B64" s="377" t="s">
        <v>387</v>
      </c>
      <c r="C64" s="378"/>
      <c r="D64" s="379"/>
      <c r="E64" s="266"/>
      <c r="F64" s="266"/>
      <c r="G64" s="266"/>
      <c r="H64" s="269"/>
      <c r="I64" s="269"/>
    </row>
    <row r="65" spans="1:9" s="228" customFormat="1" ht="66" hidden="1" outlineLevel="1">
      <c r="A65" s="132">
        <f t="shared" ca="1" si="0"/>
        <v>37</v>
      </c>
      <c r="B65" s="132" t="s">
        <v>557</v>
      </c>
      <c r="C65" s="265" t="s">
        <v>663</v>
      </c>
      <c r="D65" s="138" t="s">
        <v>558</v>
      </c>
      <c r="E65" s="265"/>
      <c r="F65" s="265"/>
      <c r="G65" s="265"/>
      <c r="H65" s="267"/>
      <c r="I65" s="267"/>
    </row>
    <row r="66" spans="1:9" s="228" customFormat="1" ht="39.6" hidden="1" outlineLevel="1">
      <c r="A66" s="132">
        <f t="shared" ca="1" si="0"/>
        <v>38</v>
      </c>
      <c r="B66" s="132" t="s">
        <v>388</v>
      </c>
      <c r="C66" s="138" t="s">
        <v>662</v>
      </c>
      <c r="D66" s="134" t="s">
        <v>559</v>
      </c>
      <c r="E66" s="265"/>
      <c r="F66" s="265"/>
      <c r="G66" s="265"/>
      <c r="H66" s="267"/>
      <c r="I66" s="267"/>
    </row>
    <row r="67" spans="1:9" s="205" customFormat="1" ht="65.400000000000006" hidden="1" customHeight="1" outlineLevel="1">
      <c r="A67" s="132">
        <f t="shared" ca="1" si="0"/>
        <v>39</v>
      </c>
      <c r="B67" s="271" t="s">
        <v>660</v>
      </c>
      <c r="C67" s="138" t="s">
        <v>659</v>
      </c>
      <c r="D67" s="134" t="s">
        <v>561</v>
      </c>
      <c r="E67" s="265"/>
      <c r="F67" s="265"/>
      <c r="G67" s="265"/>
      <c r="H67" s="267"/>
      <c r="I67" s="267"/>
    </row>
    <row r="68" spans="1:9" s="228" customFormat="1" ht="102" hidden="1" customHeight="1" outlineLevel="1">
      <c r="A68" s="132">
        <f t="shared" ca="1" si="0"/>
        <v>40</v>
      </c>
      <c r="B68" s="132" t="s">
        <v>657</v>
      </c>
      <c r="C68" s="138" t="s">
        <v>661</v>
      </c>
      <c r="D68" s="134" t="s">
        <v>658</v>
      </c>
      <c r="E68" s="265"/>
      <c r="F68" s="265"/>
      <c r="G68" s="265"/>
      <c r="H68" s="267"/>
      <c r="I68" s="267"/>
    </row>
    <row r="69" spans="1:9" s="228" customFormat="1" ht="13.8" collapsed="1"/>
    <row r="70" spans="1:9" s="228" customFormat="1" ht="13.8"/>
    <row r="71" spans="1:9" s="228" customFormat="1" ht="13.8"/>
    <row r="72" spans="1:9" s="228" customFormat="1" ht="13.8"/>
    <row r="73" spans="1:9" s="228" customFormat="1" ht="13.8"/>
  </sheetData>
  <mergeCells count="10">
    <mergeCell ref="B50:D50"/>
    <mergeCell ref="B64:D64"/>
    <mergeCell ref="B54:D54"/>
    <mergeCell ref="B26:D26"/>
    <mergeCell ref="B39:D39"/>
    <mergeCell ref="A1:D1"/>
    <mergeCell ref="A2:D2"/>
    <mergeCell ref="E2:E3"/>
    <mergeCell ref="C3:D3"/>
    <mergeCell ref="B45:D45"/>
  </mergeCells>
  <dataValidations count="2">
    <dataValidation showDropDown="1" showErrorMessage="1" sqref="F16:H19" xr:uid="{A067DE22-7D77-47B4-85A3-CEC2B6CB684B}"/>
    <dataValidation allowBlank="1" showInputMessage="1" showErrorMessage="1" sqref="F20:H22" xr:uid="{8D25D3C5-674C-452D-B357-586FBDF8A56B}"/>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305E-2BAB-4A20-AFA8-B728C11DEA1E}">
  <dimension ref="A1:X106"/>
  <sheetViews>
    <sheetView showGridLines="0" topLeftCell="A16" zoomScaleNormal="100" workbookViewId="0">
      <selection activeCell="B110" sqref="B110"/>
    </sheetView>
  </sheetViews>
  <sheetFormatPr defaultColWidth="9.109375" defaultRowHeight="13.2" outlineLevelRow="1"/>
  <cols>
    <col min="1" max="1" width="12.109375" style="48" customWidth="1"/>
    <col min="2" max="2" width="50.77734375" style="48" customWidth="1"/>
    <col min="3" max="3" width="22.7773437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21875" style="48" bestFit="1" customWidth="1"/>
    <col min="25" max="16384" width="9.109375" style="48"/>
  </cols>
  <sheetData>
    <row r="1" spans="1:24" s="241" customFormat="1" ht="13.8">
      <c r="A1" s="371"/>
      <c r="B1" s="371"/>
      <c r="C1" s="371"/>
      <c r="D1" s="371"/>
      <c r="E1" s="23"/>
      <c r="F1" s="23"/>
      <c r="G1" s="23"/>
      <c r="H1" s="23"/>
      <c r="I1" s="23"/>
      <c r="J1" s="23"/>
    </row>
    <row r="2" spans="1:24" s="241" customFormat="1" ht="24.6">
      <c r="A2" s="372" t="s">
        <v>70</v>
      </c>
      <c r="B2" s="372"/>
      <c r="C2" s="372"/>
      <c r="D2" s="372"/>
      <c r="E2" s="371"/>
      <c r="F2" s="23"/>
      <c r="G2" s="23"/>
      <c r="H2" s="23"/>
      <c r="I2" s="23"/>
      <c r="J2" s="23"/>
    </row>
    <row r="3" spans="1:24" s="241" customFormat="1" ht="22.8">
      <c r="A3" s="44"/>
      <c r="C3" s="373"/>
      <c r="D3" s="373"/>
      <c r="E3" s="371"/>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79" t="s">
        <v>312</v>
      </c>
      <c r="C18" s="279"/>
      <c r="D18" s="279"/>
      <c r="E18" s="218"/>
      <c r="F18" s="248"/>
      <c r="G18" s="248"/>
      <c r="H18" s="248"/>
      <c r="I18" s="218"/>
    </row>
    <row r="19" spans="1:9" customFormat="1" ht="14.4" hidden="1" outlineLevel="1">
      <c r="A19" s="215"/>
      <c r="B19" s="138" t="s">
        <v>346</v>
      </c>
      <c r="C19" s="179" t="s">
        <v>314</v>
      </c>
      <c r="D19" s="148" t="s">
        <v>314</v>
      </c>
      <c r="E19" s="215"/>
      <c r="F19" s="215"/>
      <c r="G19" s="215"/>
      <c r="H19" s="215"/>
      <c r="I19" s="215"/>
    </row>
    <row r="20" spans="1:9" s="259" customFormat="1" collapsed="1">
      <c r="A20" s="218"/>
      <c r="B20" s="382" t="s">
        <v>258</v>
      </c>
      <c r="C20" s="382"/>
      <c r="D20" s="382"/>
      <c r="E20" s="218"/>
      <c r="F20" s="248"/>
      <c r="G20" s="248"/>
      <c r="H20" s="248"/>
      <c r="I20" s="218"/>
    </row>
    <row r="21" spans="1:9" s="259" customFormat="1">
      <c r="A21" s="166"/>
      <c r="B21" s="368" t="s">
        <v>372</v>
      </c>
      <c r="C21" s="368"/>
      <c r="D21" s="368"/>
      <c r="E21" s="166"/>
      <c r="F21" s="167"/>
      <c r="G21" s="167"/>
      <c r="H21" s="167"/>
      <c r="I21" s="166"/>
    </row>
    <row r="22" spans="1:9" customFormat="1" ht="14.4" hidden="1" outlineLevel="1">
      <c r="A22" s="132">
        <f t="shared" ref="A22:A38" ca="1" si="0">IF(OFFSET(A22,-1,0) ="",OFFSET(A22,-2,0)+1,OFFSET(A22,-1,0)+1 )</f>
        <v>1</v>
      </c>
      <c r="B22" s="132" t="s">
        <v>728</v>
      </c>
      <c r="C22" s="281"/>
      <c r="D22" s="281"/>
      <c r="E22" s="281"/>
      <c r="F22" s="281"/>
      <c r="G22" s="281"/>
      <c r="H22" s="281"/>
      <c r="I22" s="281"/>
    </row>
    <row r="23" spans="1:9" s="259" customFormat="1" hidden="1" outlineLevel="1">
      <c r="A23" s="132">
        <f ca="1">IF(OFFSET(A23,-1,0) ="",OFFSET(A23,-2,0)+1,OFFSET(A23,-1,0)+1 )</f>
        <v>2</v>
      </c>
      <c r="B23" s="132" t="s">
        <v>508</v>
      </c>
      <c r="C23" s="284"/>
      <c r="D23" s="284"/>
      <c r="E23" s="284"/>
      <c r="F23" s="285"/>
      <c r="G23" s="285"/>
      <c r="H23" s="285"/>
      <c r="I23" s="284"/>
    </row>
    <row r="24" spans="1:9" customFormat="1" ht="14.4" hidden="1" outlineLevel="1">
      <c r="A24" s="132">
        <f t="shared" ca="1" si="0"/>
        <v>3</v>
      </c>
      <c r="B24" s="132" t="s">
        <v>729</v>
      </c>
      <c r="C24" s="281"/>
      <c r="D24" s="281"/>
      <c r="E24" s="281"/>
      <c r="F24" s="281"/>
      <c r="G24" s="281"/>
      <c r="H24" s="281"/>
      <c r="I24" s="281"/>
    </row>
    <row r="25" spans="1:9" customFormat="1" ht="26.4" hidden="1" outlineLevel="1">
      <c r="A25" s="132">
        <f t="shared" ca="1" si="0"/>
        <v>4</v>
      </c>
      <c r="B25" s="132" t="s">
        <v>730</v>
      </c>
      <c r="C25" s="281"/>
      <c r="D25" s="281"/>
      <c r="E25" s="281"/>
      <c r="F25" s="281"/>
      <c r="G25" s="281"/>
      <c r="H25" s="281"/>
      <c r="I25" s="281"/>
    </row>
    <row r="26" spans="1:9" customFormat="1" ht="14.4" hidden="1" outlineLevel="1">
      <c r="A26" s="132">
        <f t="shared" ca="1" si="0"/>
        <v>5</v>
      </c>
      <c r="B26" s="132" t="s">
        <v>731</v>
      </c>
      <c r="C26" s="281"/>
      <c r="D26" s="281"/>
      <c r="E26" s="281"/>
      <c r="F26" s="281"/>
      <c r="G26" s="281"/>
      <c r="H26" s="281"/>
      <c r="I26" s="281"/>
    </row>
    <row r="27" spans="1:9" s="259" customFormat="1" ht="26.4" hidden="1" outlineLevel="1">
      <c r="A27" s="132">
        <f t="shared" ca="1" si="0"/>
        <v>6</v>
      </c>
      <c r="B27" s="132" t="s">
        <v>732</v>
      </c>
      <c r="C27" s="203"/>
      <c r="D27" s="203"/>
      <c r="E27" s="203"/>
      <c r="F27" s="235"/>
      <c r="G27" s="235"/>
      <c r="H27" s="235"/>
      <c r="I27" s="203"/>
    </row>
    <row r="28" spans="1:9" s="259" customFormat="1" ht="26.4" hidden="1" outlineLevel="1">
      <c r="A28" s="132">
        <f t="shared" ca="1" si="0"/>
        <v>7</v>
      </c>
      <c r="B28" s="132" t="s">
        <v>733</v>
      </c>
      <c r="C28" s="203"/>
      <c r="D28" s="203"/>
      <c r="E28" s="203"/>
      <c r="F28" s="235"/>
      <c r="G28" s="235"/>
      <c r="H28" s="235"/>
      <c r="I28" s="203"/>
    </row>
    <row r="29" spans="1:9" s="154" customFormat="1" hidden="1" outlineLevel="1">
      <c r="A29" s="138">
        <f t="shared" ca="1" si="0"/>
        <v>8</v>
      </c>
      <c r="B29" s="132" t="s">
        <v>504</v>
      </c>
      <c r="C29" s="138"/>
      <c r="D29" s="138"/>
      <c r="E29" s="138"/>
      <c r="F29" s="138"/>
    </row>
    <row r="30" spans="1:9" s="154" customFormat="1" hidden="1" outlineLevel="1">
      <c r="A30" s="138">
        <f t="shared" ca="1" si="0"/>
        <v>9</v>
      </c>
      <c r="B30" s="132" t="s">
        <v>505</v>
      </c>
      <c r="C30" s="138"/>
      <c r="D30" s="138"/>
      <c r="E30" s="138"/>
      <c r="F30" s="138"/>
    </row>
    <row r="31" spans="1:9" s="154" customFormat="1" hidden="1" outlineLevel="1">
      <c r="A31" s="138">
        <f t="shared" ca="1" si="0"/>
        <v>10</v>
      </c>
      <c r="B31" s="132" t="s">
        <v>506</v>
      </c>
      <c r="C31" s="138"/>
      <c r="D31" s="138"/>
      <c r="E31" s="138"/>
      <c r="F31" s="138"/>
    </row>
    <row r="32" spans="1:9" s="154" customFormat="1" ht="26.4" hidden="1" outlineLevel="1">
      <c r="A32" s="138">
        <f t="shared" ca="1" si="0"/>
        <v>11</v>
      </c>
      <c r="B32" s="132" t="s">
        <v>507</v>
      </c>
      <c r="C32" s="138"/>
      <c r="D32" s="138"/>
      <c r="E32" s="138"/>
      <c r="F32" s="138"/>
    </row>
    <row r="33" spans="1:9" s="154" customFormat="1" ht="26.4" hidden="1" outlineLevel="1">
      <c r="A33" s="164">
        <f t="shared" ca="1" si="0"/>
        <v>12</v>
      </c>
      <c r="B33" s="132" t="s">
        <v>317</v>
      </c>
      <c r="C33" s="135"/>
      <c r="D33" s="132"/>
      <c r="E33" s="132"/>
      <c r="F33" s="132"/>
      <c r="G33" s="138"/>
    </row>
    <row r="34" spans="1:9" s="259" customFormat="1" ht="26.4" hidden="1" outlineLevel="1">
      <c r="A34" s="132">
        <f t="shared" ca="1" si="0"/>
        <v>13</v>
      </c>
      <c r="B34" s="132" t="s">
        <v>736</v>
      </c>
      <c r="C34" s="203"/>
      <c r="D34" s="203"/>
      <c r="E34" s="203"/>
      <c r="F34" s="235"/>
      <c r="G34" s="235"/>
      <c r="H34" s="235"/>
      <c r="I34" s="203"/>
    </row>
    <row r="35" spans="1:9" s="259" customFormat="1" ht="26.4" hidden="1" outlineLevel="1">
      <c r="A35" s="132">
        <f t="shared" ca="1" si="0"/>
        <v>14</v>
      </c>
      <c r="B35" s="132" t="s">
        <v>735</v>
      </c>
      <c r="C35" s="284"/>
      <c r="D35" s="284"/>
      <c r="E35" s="284"/>
      <c r="F35" s="285"/>
      <c r="G35" s="285"/>
      <c r="H35" s="285"/>
      <c r="I35" s="284"/>
    </row>
    <row r="36" spans="1:9" s="259" customFormat="1" ht="26.4" hidden="1" outlineLevel="1">
      <c r="A36" s="132">
        <f t="shared" ca="1" si="0"/>
        <v>15</v>
      </c>
      <c r="B36" s="132" t="s">
        <v>495</v>
      </c>
      <c r="C36" s="284"/>
      <c r="D36" s="284"/>
      <c r="E36" s="284"/>
      <c r="F36" s="285"/>
      <c r="G36" s="285"/>
      <c r="H36" s="285"/>
      <c r="I36" s="284"/>
    </row>
    <row r="37" spans="1:9" customFormat="1" ht="14.4" hidden="1" outlineLevel="1">
      <c r="A37" s="132">
        <f t="shared" ca="1" si="0"/>
        <v>16</v>
      </c>
      <c r="B37" s="132" t="s">
        <v>489</v>
      </c>
      <c r="C37" s="281"/>
      <c r="D37" s="281"/>
      <c r="E37" s="281"/>
      <c r="F37" s="281"/>
      <c r="G37" s="281"/>
      <c r="H37" s="281"/>
      <c r="I37" s="281"/>
    </row>
    <row r="38" spans="1:9" customFormat="1" ht="26.4" hidden="1" outlineLevel="1">
      <c r="A38" s="132">
        <f t="shared" ca="1" si="0"/>
        <v>17</v>
      </c>
      <c r="B38" s="132" t="s">
        <v>496</v>
      </c>
      <c r="C38" s="281"/>
      <c r="D38" s="281"/>
      <c r="E38" s="281"/>
      <c r="F38" s="281"/>
      <c r="G38" s="281"/>
      <c r="H38" s="281"/>
      <c r="I38" s="281"/>
    </row>
    <row r="39" spans="1:9" s="205" customFormat="1" ht="14.4" collapsed="1">
      <c r="A39" s="190"/>
      <c r="B39" s="380" t="s">
        <v>373</v>
      </c>
      <c r="C39" s="380"/>
      <c r="D39" s="380"/>
      <c r="E39" s="266"/>
      <c r="F39" s="266"/>
      <c r="G39" s="266"/>
      <c r="H39" s="269"/>
      <c r="I39" s="269"/>
    </row>
    <row r="40" spans="1:9" s="154" customFormat="1" hidden="1" outlineLevel="1">
      <c r="A40" s="164">
        <f t="shared" ref="A40:A55" ca="1" si="1">IF(OFFSET(A40,-1,0) ="",OFFSET(A40,-2,0)+1,OFFSET(A40,-1,0)+1 )</f>
        <v>18</v>
      </c>
      <c r="B40" s="132" t="s">
        <v>780</v>
      </c>
      <c r="C40" s="138"/>
      <c r="D40" s="138"/>
      <c r="E40" s="138"/>
      <c r="F40" s="138"/>
      <c r="G40" s="138"/>
    </row>
    <row r="41" spans="1:9" s="236" customFormat="1" hidden="1" outlineLevel="1">
      <c r="A41" s="164">
        <f t="shared" ca="1" si="1"/>
        <v>19</v>
      </c>
      <c r="B41" s="132" t="s">
        <v>377</v>
      </c>
      <c r="C41" s="203"/>
      <c r="D41" s="235"/>
      <c r="E41" s="235"/>
      <c r="F41" s="235"/>
      <c r="G41" s="203"/>
    </row>
    <row r="42" spans="1:9" s="186" customFormat="1" ht="26.4" hidden="1" outlineLevel="1">
      <c r="A42" s="273">
        <f t="shared" ca="1" si="1"/>
        <v>20</v>
      </c>
      <c r="B42" s="132" t="s">
        <v>781</v>
      </c>
      <c r="C42" s="135"/>
      <c r="D42" s="132"/>
      <c r="E42" s="132"/>
      <c r="F42" s="132"/>
      <c r="G42" s="137"/>
    </row>
    <row r="43" spans="1:9" s="186" customFormat="1" hidden="1" outlineLevel="1">
      <c r="A43" s="274">
        <f t="shared" ca="1" si="1"/>
        <v>21</v>
      </c>
      <c r="B43" s="132" t="s">
        <v>782</v>
      </c>
      <c r="C43" s="135"/>
      <c r="D43" s="132"/>
      <c r="E43" s="132"/>
      <c r="F43" s="132"/>
      <c r="G43" s="137"/>
    </row>
    <row r="44" spans="1:9" s="186" customFormat="1" ht="26.4" hidden="1" outlineLevel="1">
      <c r="A44" s="274">
        <f t="shared" ca="1" si="1"/>
        <v>22</v>
      </c>
      <c r="B44" s="132" t="s">
        <v>783</v>
      </c>
      <c r="C44" s="135"/>
      <c r="D44" s="132"/>
      <c r="E44" s="132"/>
      <c r="F44" s="132"/>
      <c r="G44" s="137"/>
    </row>
    <row r="45" spans="1:9" s="186" customFormat="1" hidden="1" outlineLevel="1">
      <c r="A45" s="274">
        <f t="shared" ca="1" si="1"/>
        <v>23</v>
      </c>
      <c r="B45" s="132" t="s">
        <v>784</v>
      </c>
      <c r="C45" s="135"/>
      <c r="D45" s="132"/>
      <c r="E45" s="132"/>
      <c r="F45" s="132"/>
      <c r="G45" s="137"/>
    </row>
    <row r="46" spans="1:9" s="154" customFormat="1" hidden="1" outlineLevel="1">
      <c r="A46" s="273">
        <f t="shared" ca="1" si="1"/>
        <v>24</v>
      </c>
      <c r="B46" s="132" t="s">
        <v>454</v>
      </c>
      <c r="C46" s="135"/>
      <c r="D46" s="132"/>
      <c r="E46" s="132"/>
      <c r="F46" s="132"/>
      <c r="G46" s="138"/>
    </row>
    <row r="47" spans="1:9" s="154" customFormat="1" ht="26.4" hidden="1" outlineLevel="1">
      <c r="A47" s="274">
        <f t="shared" ca="1" si="1"/>
        <v>25</v>
      </c>
      <c r="B47" s="132" t="s">
        <v>455</v>
      </c>
      <c r="C47" s="135"/>
      <c r="D47" s="132"/>
      <c r="E47" s="132"/>
      <c r="F47" s="132"/>
      <c r="G47" s="138"/>
    </row>
    <row r="48" spans="1:9" s="154" customFormat="1" ht="26.4" hidden="1" outlineLevel="1">
      <c r="A48" s="274">
        <f t="shared" ca="1" si="1"/>
        <v>26</v>
      </c>
      <c r="B48" s="132" t="s">
        <v>351</v>
      </c>
      <c r="C48" s="132"/>
      <c r="D48" s="132"/>
      <c r="E48" s="132"/>
      <c r="F48" s="132"/>
      <c r="G48" s="138"/>
    </row>
    <row r="49" spans="1:9" s="154" customFormat="1" ht="26.4" hidden="1" outlineLevel="1">
      <c r="A49" s="164">
        <f t="shared" ca="1" si="1"/>
        <v>27</v>
      </c>
      <c r="B49" s="132" t="s">
        <v>785</v>
      </c>
      <c r="C49" s="135"/>
      <c r="D49" s="132"/>
      <c r="E49" s="132"/>
      <c r="F49" s="132"/>
      <c r="G49" s="138"/>
    </row>
    <row r="50" spans="1:9" s="154" customFormat="1" ht="26.4" hidden="1" outlineLevel="1">
      <c r="A50" s="164">
        <f ca="1">IF(OFFSET(A50,-1,0) ="",OFFSET(A50,-2,0)+1,OFFSET(A50,-1,0)+1 )</f>
        <v>28</v>
      </c>
      <c r="B50" s="132" t="s">
        <v>736</v>
      </c>
      <c r="C50" s="135"/>
      <c r="D50" s="132"/>
      <c r="E50" s="132"/>
      <c r="F50" s="132"/>
      <c r="G50" s="138"/>
    </row>
    <row r="51" spans="1:9" s="154" customFormat="1" ht="26.4" hidden="1" outlineLevel="1">
      <c r="A51" s="273">
        <f t="shared" ca="1" si="1"/>
        <v>29</v>
      </c>
      <c r="B51" s="132" t="s">
        <v>735</v>
      </c>
      <c r="C51" s="135"/>
      <c r="D51" s="132"/>
      <c r="E51" s="132"/>
      <c r="F51" s="132"/>
      <c r="G51" s="138"/>
    </row>
    <row r="52" spans="1:9" s="154" customFormat="1" ht="26.4" hidden="1" outlineLevel="1">
      <c r="A52" s="274">
        <f t="shared" ca="1" si="1"/>
        <v>30</v>
      </c>
      <c r="B52" s="132" t="s">
        <v>737</v>
      </c>
      <c r="C52" s="135"/>
      <c r="D52" s="132"/>
      <c r="E52" s="132"/>
      <c r="F52" s="132"/>
      <c r="G52" s="138"/>
    </row>
    <row r="53" spans="1:9" s="154" customFormat="1" ht="26.4" hidden="1" outlineLevel="1">
      <c r="A53" s="274">
        <f t="shared" ca="1" si="1"/>
        <v>31</v>
      </c>
      <c r="B53" s="132" t="s">
        <v>786</v>
      </c>
      <c r="C53" s="135"/>
      <c r="D53" s="132"/>
      <c r="E53" s="132"/>
      <c r="F53" s="132"/>
      <c r="G53" s="138"/>
    </row>
    <row r="54" spans="1:9" s="154" customFormat="1" hidden="1" outlineLevel="1">
      <c r="A54" s="274">
        <f t="shared" ca="1" si="1"/>
        <v>32</v>
      </c>
      <c r="B54" s="132" t="s">
        <v>787</v>
      </c>
      <c r="D54" s="132"/>
      <c r="E54" s="132"/>
      <c r="F54" s="132"/>
      <c r="G54" s="138"/>
    </row>
    <row r="55" spans="1:9" s="154" customFormat="1" ht="26.4" hidden="1" outlineLevel="1">
      <c r="A55" s="274">
        <f t="shared" ca="1" si="1"/>
        <v>33</v>
      </c>
      <c r="B55" s="132" t="s">
        <v>788</v>
      </c>
      <c r="C55" s="132"/>
      <c r="D55" s="132"/>
      <c r="E55" s="132"/>
      <c r="F55" s="132"/>
      <c r="G55" s="138"/>
    </row>
    <row r="56" spans="1:9" s="260" customFormat="1" collapsed="1">
      <c r="A56" s="190"/>
      <c r="B56" s="381" t="s">
        <v>374</v>
      </c>
      <c r="C56" s="381"/>
      <c r="D56" s="381"/>
      <c r="E56" s="168"/>
      <c r="F56" s="168"/>
      <c r="G56" s="168"/>
      <c r="H56" s="168"/>
      <c r="I56" s="168"/>
    </row>
    <row r="57" spans="1:9" s="154" customFormat="1" ht="26.4" hidden="1" outlineLevel="1">
      <c r="A57" s="138">
        <f t="shared" ref="A57:A72" ca="1" si="2">IF(OFFSET(A57,-1,0) ="",OFFSET(A57,-2,0)+1,OFFSET(A57,-1,0)+1 )</f>
        <v>34</v>
      </c>
      <c r="B57" s="132" t="s">
        <v>322</v>
      </c>
      <c r="C57" s="138"/>
      <c r="D57" s="138"/>
      <c r="E57" s="147"/>
      <c r="F57" s="147"/>
      <c r="G57" s="147"/>
      <c r="H57" s="147"/>
      <c r="I57" s="147"/>
    </row>
    <row r="58" spans="1:9" s="154" customFormat="1" hidden="1" outlineLevel="1">
      <c r="A58" s="138">
        <f ca="1">IF(OFFSET(A58,-1,0) ="",OFFSET(A58,-2,0)+1,OFFSET(A58,-1,0)+1 )</f>
        <v>35</v>
      </c>
      <c r="B58" s="132" t="s">
        <v>749</v>
      </c>
      <c r="C58" s="132"/>
      <c r="D58" s="134"/>
      <c r="E58" s="135"/>
      <c r="F58" s="132"/>
      <c r="G58" s="247"/>
      <c r="H58" s="247"/>
      <c r="I58" s="239"/>
    </row>
    <row r="59" spans="1:9" s="154" customFormat="1" ht="26.4" hidden="1" outlineLevel="1">
      <c r="A59" s="138">
        <f ca="1">IF(OFFSET(A59,-1,0) ="",OFFSET(A59,-2,0)+1,OFFSET(A59,-1,0)+1 )</f>
        <v>36</v>
      </c>
      <c r="B59" s="132" t="s">
        <v>748</v>
      </c>
      <c r="C59" s="138"/>
      <c r="D59" s="138"/>
      <c r="E59" s="138"/>
      <c r="F59" s="138"/>
      <c r="G59" s="138"/>
      <c r="H59" s="138"/>
      <c r="I59" s="138"/>
    </row>
    <row r="60" spans="1:9" s="154" customFormat="1" hidden="1" outlineLevel="1">
      <c r="A60" s="138">
        <f t="shared" ca="1" si="2"/>
        <v>37</v>
      </c>
      <c r="B60" s="132" t="s">
        <v>747</v>
      </c>
      <c r="C60" s="138"/>
      <c r="D60" s="138"/>
      <c r="E60" s="138"/>
      <c r="F60" s="138"/>
      <c r="G60" s="138"/>
      <c r="H60" s="138"/>
      <c r="I60" s="138"/>
    </row>
    <row r="61" spans="1:9" s="154" customFormat="1" ht="26.4" hidden="1" outlineLevel="1">
      <c r="A61" s="138">
        <f t="shared" ca="1" si="2"/>
        <v>38</v>
      </c>
      <c r="B61" s="132" t="s">
        <v>746</v>
      </c>
      <c r="C61" s="138"/>
      <c r="D61" s="138"/>
      <c r="E61" s="138"/>
      <c r="F61" s="138"/>
      <c r="G61" s="138"/>
      <c r="H61" s="138"/>
      <c r="I61" s="138"/>
    </row>
    <row r="62" spans="1:9" s="154" customFormat="1" hidden="1" outlineLevel="1">
      <c r="A62" s="138">
        <f t="shared" ca="1" si="2"/>
        <v>39</v>
      </c>
      <c r="B62" s="132" t="s">
        <v>740</v>
      </c>
      <c r="C62" s="138"/>
      <c r="D62" s="138"/>
      <c r="E62" s="138"/>
      <c r="F62" s="138"/>
      <c r="G62" s="138"/>
      <c r="H62" s="138"/>
      <c r="I62" s="138"/>
    </row>
    <row r="63" spans="1:9" s="154" customFormat="1" ht="26.4" hidden="1" outlineLevel="1">
      <c r="A63" s="138">
        <f t="shared" ca="1" si="2"/>
        <v>40</v>
      </c>
      <c r="B63" s="132" t="s">
        <v>741</v>
      </c>
      <c r="C63" s="138"/>
      <c r="D63" s="138"/>
      <c r="E63" s="138"/>
      <c r="F63" s="138"/>
      <c r="G63" s="138"/>
      <c r="H63" s="138"/>
      <c r="I63" s="138"/>
    </row>
    <row r="64" spans="1:9" s="186" customFormat="1" hidden="1" outlineLevel="1">
      <c r="A64" s="274">
        <f t="shared" ca="1" si="2"/>
        <v>41</v>
      </c>
      <c r="B64" s="132" t="s">
        <v>742</v>
      </c>
      <c r="C64" s="135"/>
      <c r="D64" s="132"/>
      <c r="E64" s="132"/>
      <c r="F64" s="132"/>
      <c r="G64" s="137"/>
    </row>
    <row r="65" spans="1:9" s="154" customFormat="1" ht="26.4" hidden="1" outlineLevel="1">
      <c r="A65" s="273">
        <f t="shared" ca="1" si="2"/>
        <v>42</v>
      </c>
      <c r="B65" s="132" t="s">
        <v>752</v>
      </c>
      <c r="C65" s="135"/>
      <c r="D65" s="132"/>
      <c r="E65" s="132"/>
      <c r="F65" s="132"/>
      <c r="G65" s="138"/>
    </row>
    <row r="66" spans="1:9" s="154" customFormat="1" ht="26.4" hidden="1" outlineLevel="1">
      <c r="A66" s="274">
        <f t="shared" ca="1" si="2"/>
        <v>43</v>
      </c>
      <c r="B66" s="132" t="s">
        <v>751</v>
      </c>
      <c r="C66" s="135"/>
      <c r="D66" s="132"/>
      <c r="E66" s="132"/>
      <c r="F66" s="132"/>
      <c r="G66" s="138"/>
    </row>
    <row r="67" spans="1:9" s="154" customFormat="1" ht="26.4" hidden="1" outlineLevel="1">
      <c r="A67" s="274">
        <f t="shared" ca="1" si="2"/>
        <v>44</v>
      </c>
      <c r="B67" s="132" t="s">
        <v>750</v>
      </c>
      <c r="C67" s="132"/>
      <c r="D67" s="132"/>
      <c r="E67" s="132"/>
      <c r="F67" s="132"/>
      <c r="G67" s="138"/>
    </row>
    <row r="68" spans="1:9" s="154" customFormat="1" hidden="1" outlineLevel="1">
      <c r="A68" s="164">
        <f t="shared" ca="1" si="2"/>
        <v>45</v>
      </c>
      <c r="B68" s="132" t="s">
        <v>743</v>
      </c>
      <c r="C68" s="135"/>
      <c r="D68" s="132"/>
      <c r="E68" s="132"/>
      <c r="F68" s="132"/>
      <c r="G68" s="138"/>
    </row>
    <row r="69" spans="1:9" s="154" customFormat="1" ht="26.4" hidden="1" outlineLevel="1">
      <c r="A69" s="164">
        <f ca="1">IF(OFFSET(A69,-1,0) ="",OFFSET(A69,-2,0)+1,OFFSET(A69,-1,0)+1 )</f>
        <v>46</v>
      </c>
      <c r="B69" s="132" t="s">
        <v>736</v>
      </c>
      <c r="C69" s="135"/>
      <c r="D69" s="132"/>
      <c r="E69" s="132"/>
      <c r="F69" s="132"/>
      <c r="G69" s="138"/>
    </row>
    <row r="70" spans="1:9" s="154" customFormat="1" ht="26.4" hidden="1" outlineLevel="1">
      <c r="A70" s="273">
        <f t="shared" ca="1" si="2"/>
        <v>47</v>
      </c>
      <c r="B70" s="132" t="s">
        <v>735</v>
      </c>
      <c r="C70" s="135"/>
      <c r="D70" s="132"/>
      <c r="E70" s="132"/>
      <c r="F70" s="132"/>
      <c r="G70" s="138"/>
    </row>
    <row r="71" spans="1:9" s="154" customFormat="1" ht="26.4" hidden="1" outlineLevel="1">
      <c r="A71" s="274">
        <f t="shared" ca="1" si="2"/>
        <v>48</v>
      </c>
      <c r="B71" s="132" t="s">
        <v>737</v>
      </c>
      <c r="C71" s="135"/>
      <c r="D71" s="132"/>
      <c r="E71" s="132"/>
      <c r="F71" s="132"/>
      <c r="G71" s="138"/>
    </row>
    <row r="72" spans="1:9" s="154" customFormat="1" ht="26.4" hidden="1" outlineLevel="1">
      <c r="A72" s="274">
        <f t="shared" ca="1" si="2"/>
        <v>49</v>
      </c>
      <c r="B72" s="132" t="s">
        <v>744</v>
      </c>
      <c r="C72" s="135"/>
      <c r="D72" s="132"/>
      <c r="E72" s="132"/>
      <c r="F72" s="132"/>
      <c r="G72" s="138"/>
    </row>
    <row r="73" spans="1:9" s="154" customFormat="1" hidden="1" outlineLevel="1">
      <c r="A73" s="164">
        <f ca="1">IF(OFFSET(A73,-1,0) ="",OFFSET(A73,-2,0)+1,OFFSET(A73,-1,0)+1 )</f>
        <v>50</v>
      </c>
      <c r="B73" s="132" t="s">
        <v>745</v>
      </c>
      <c r="C73" s="135"/>
      <c r="D73" s="132"/>
      <c r="E73" s="132"/>
      <c r="F73" s="132"/>
      <c r="G73" s="138"/>
    </row>
    <row r="74" spans="1:9" s="154" customFormat="1" ht="26.4" hidden="1" outlineLevel="1">
      <c r="A74" s="273">
        <f t="shared" ref="A74" ca="1" si="3">IF(OFFSET(A74,-1,0) ="",OFFSET(A74,-2,0)+1,OFFSET(A74,-1,0)+1 )</f>
        <v>51</v>
      </c>
      <c r="B74" s="132" t="s">
        <v>779</v>
      </c>
      <c r="C74" s="138"/>
      <c r="D74" s="135"/>
      <c r="E74" s="135"/>
      <c r="F74" s="132"/>
      <c r="G74" s="132"/>
      <c r="H74" s="132"/>
      <c r="I74" s="138"/>
    </row>
    <row r="75" spans="1:9" s="260" customFormat="1" ht="13.8" customHeight="1" collapsed="1">
      <c r="A75" s="190"/>
      <c r="B75" s="374" t="s">
        <v>375</v>
      </c>
      <c r="C75" s="375"/>
      <c r="D75" s="376"/>
      <c r="E75" s="168"/>
      <c r="F75" s="168"/>
      <c r="G75" s="168"/>
      <c r="H75" s="168"/>
      <c r="I75" s="168"/>
    </row>
    <row r="76" spans="1:9" s="228" customFormat="1" ht="13.8" hidden="1" outlineLevel="1">
      <c r="A76" s="132">
        <f t="shared" ref="A76:A105" ca="1" si="4">IF(OFFSET(A76,-1,0) ="",OFFSET(A76,-2,0)+1,OFFSET(A76,-1,0)+1 )</f>
        <v>52</v>
      </c>
      <c r="B76" s="132" t="s">
        <v>738</v>
      </c>
      <c r="C76" s="241"/>
      <c r="D76" s="138"/>
      <c r="E76" s="138"/>
      <c r="F76" s="138"/>
      <c r="G76" s="138"/>
      <c r="H76" s="138"/>
      <c r="I76" s="138"/>
    </row>
    <row r="77" spans="1:9" s="228" customFormat="1" ht="26.4" hidden="1" outlineLevel="1">
      <c r="A77" s="132">
        <f t="shared" ca="1" si="4"/>
        <v>53</v>
      </c>
      <c r="B77" s="132" t="s">
        <v>759</v>
      </c>
      <c r="C77" s="267"/>
      <c r="D77" s="138"/>
      <c r="E77" s="138"/>
      <c r="F77" s="138"/>
      <c r="G77" s="138"/>
      <c r="H77" s="138"/>
      <c r="I77" s="267"/>
    </row>
    <row r="78" spans="1:9" s="228" customFormat="1" ht="13.8" hidden="1" outlineLevel="1">
      <c r="A78" s="132">
        <f t="shared" ca="1" si="4"/>
        <v>54</v>
      </c>
      <c r="B78" s="185" t="s">
        <v>739</v>
      </c>
      <c r="C78" s="138"/>
      <c r="D78" s="138"/>
      <c r="E78" s="138"/>
      <c r="F78" s="138"/>
      <c r="G78" s="138"/>
      <c r="H78" s="138"/>
      <c r="I78" s="138"/>
    </row>
    <row r="79" spans="1:9" s="228" customFormat="1" ht="13.8" hidden="1" outlineLevel="1">
      <c r="A79" s="132">
        <f t="shared" ca="1" si="4"/>
        <v>55</v>
      </c>
      <c r="B79" s="138" t="s">
        <v>758</v>
      </c>
      <c r="C79" s="138"/>
      <c r="D79" s="138"/>
      <c r="E79" s="138"/>
      <c r="F79" s="138"/>
      <c r="G79" s="241"/>
      <c r="H79" s="241"/>
      <c r="I79" s="241"/>
    </row>
    <row r="80" spans="1:9" s="228" customFormat="1" ht="13.8" hidden="1" outlineLevel="1">
      <c r="A80" s="132">
        <f t="shared" ca="1" si="4"/>
        <v>56</v>
      </c>
      <c r="B80" s="174" t="s">
        <v>760</v>
      </c>
      <c r="C80" s="174"/>
      <c r="D80" s="174"/>
      <c r="E80" s="174"/>
      <c r="F80" s="174"/>
      <c r="G80" s="241"/>
      <c r="H80" s="241"/>
      <c r="I80" s="241"/>
    </row>
    <row r="81" spans="1:9" s="228" customFormat="1" ht="13.8" collapsed="1">
      <c r="A81" s="190"/>
      <c r="B81" s="411" t="s">
        <v>753</v>
      </c>
      <c r="C81" s="412"/>
      <c r="D81" s="413"/>
      <c r="E81" s="269"/>
      <c r="F81" s="269"/>
      <c r="G81" s="269"/>
      <c r="H81" s="269"/>
      <c r="I81" s="269"/>
    </row>
    <row r="82" spans="1:9" s="228" customFormat="1" ht="13.8" hidden="1" outlineLevel="1">
      <c r="A82" s="132">
        <f t="shared" ca="1" si="4"/>
        <v>57</v>
      </c>
      <c r="B82" s="132" t="s">
        <v>755</v>
      </c>
      <c r="C82" s="265"/>
      <c r="D82" s="265"/>
      <c r="E82" s="267"/>
      <c r="F82" s="267"/>
      <c r="G82" s="267"/>
      <c r="H82" s="267"/>
      <c r="I82" s="267"/>
    </row>
    <row r="83" spans="1:9" s="228" customFormat="1" ht="26.4" hidden="1" outlineLevel="1">
      <c r="A83" s="132">
        <f t="shared" ca="1" si="4"/>
        <v>58</v>
      </c>
      <c r="B83" s="132" t="s">
        <v>754</v>
      </c>
      <c r="C83" s="265"/>
      <c r="D83" s="265"/>
      <c r="E83" s="267"/>
      <c r="F83" s="267"/>
      <c r="G83" s="267"/>
      <c r="H83" s="267"/>
      <c r="I83" s="267"/>
    </row>
    <row r="84" spans="1:9" s="228" customFormat="1" ht="13.8" hidden="1" outlineLevel="1">
      <c r="A84" s="132">
        <f t="shared" ca="1" si="4"/>
        <v>59</v>
      </c>
      <c r="B84" s="138" t="s">
        <v>756</v>
      </c>
      <c r="C84" s="265"/>
      <c r="D84" s="265"/>
      <c r="E84" s="267"/>
      <c r="F84" s="267"/>
      <c r="G84" s="267"/>
      <c r="H84" s="267"/>
      <c r="I84" s="267"/>
    </row>
    <row r="85" spans="1:9" s="228" customFormat="1" ht="13.8" hidden="1" outlineLevel="1">
      <c r="A85" s="132">
        <f t="shared" ca="1" si="4"/>
        <v>60</v>
      </c>
      <c r="B85" s="138" t="s">
        <v>757</v>
      </c>
      <c r="C85" s="265"/>
      <c r="D85" s="265"/>
      <c r="E85" s="267"/>
      <c r="F85" s="267"/>
      <c r="G85" s="267"/>
      <c r="H85" s="267"/>
      <c r="I85" s="267"/>
    </row>
    <row r="86" spans="1:9" s="228" customFormat="1" ht="26.4" hidden="1" outlineLevel="1">
      <c r="A86" s="132">
        <f t="shared" ca="1" si="4"/>
        <v>61</v>
      </c>
      <c r="B86" s="265" t="s">
        <v>761</v>
      </c>
      <c r="C86" s="265"/>
      <c r="D86" s="265"/>
      <c r="E86" s="267"/>
      <c r="F86" s="267"/>
      <c r="G86" s="267"/>
      <c r="H86" s="267"/>
      <c r="I86" s="267"/>
    </row>
    <row r="87" spans="1:9" s="228" customFormat="1" ht="13.8" collapsed="1">
      <c r="A87" s="190"/>
      <c r="B87" s="411" t="s">
        <v>762</v>
      </c>
      <c r="C87" s="412"/>
      <c r="D87" s="413"/>
      <c r="E87" s="269"/>
      <c r="F87" s="269"/>
      <c r="G87" s="269"/>
      <c r="H87" s="269"/>
      <c r="I87" s="269"/>
    </row>
    <row r="88" spans="1:9" s="228" customFormat="1" ht="13.8" hidden="1" outlineLevel="1">
      <c r="A88" s="132">
        <f t="shared" ca="1" si="4"/>
        <v>62</v>
      </c>
      <c r="B88" s="132" t="s">
        <v>763</v>
      </c>
      <c r="C88" s="265"/>
      <c r="D88" s="265"/>
      <c r="E88" s="267"/>
      <c r="F88" s="267"/>
      <c r="G88" s="267"/>
      <c r="H88" s="267"/>
      <c r="I88" s="267"/>
    </row>
    <row r="89" spans="1:9" s="228" customFormat="1" ht="26.4" hidden="1" outlineLevel="1">
      <c r="A89" s="132">
        <f t="shared" ca="1" si="4"/>
        <v>63</v>
      </c>
      <c r="B89" s="132" t="s">
        <v>764</v>
      </c>
      <c r="C89" s="265"/>
      <c r="D89" s="265"/>
      <c r="E89" s="267"/>
      <c r="F89" s="267"/>
      <c r="G89" s="267"/>
      <c r="H89" s="267"/>
      <c r="I89" s="267"/>
    </row>
    <row r="90" spans="1:9" s="228" customFormat="1" ht="13.8" hidden="1" outlineLevel="1">
      <c r="A90" s="132">
        <f t="shared" ca="1" si="4"/>
        <v>64</v>
      </c>
      <c r="B90" s="138" t="s">
        <v>765</v>
      </c>
      <c r="C90" s="265"/>
      <c r="D90" s="265"/>
      <c r="E90" s="267"/>
      <c r="F90" s="267"/>
      <c r="G90" s="267"/>
      <c r="H90" s="267"/>
      <c r="I90" s="267"/>
    </row>
    <row r="91" spans="1:9" s="228" customFormat="1" ht="13.8" hidden="1" outlineLevel="1">
      <c r="A91" s="132">
        <f t="shared" ca="1" si="4"/>
        <v>65</v>
      </c>
      <c r="B91" s="138" t="s">
        <v>766</v>
      </c>
      <c r="C91" s="265"/>
      <c r="D91" s="265"/>
      <c r="E91" s="267"/>
      <c r="F91" s="267"/>
      <c r="G91" s="267"/>
      <c r="H91" s="267"/>
      <c r="I91" s="267"/>
    </row>
    <row r="92" spans="1:9" s="228" customFormat="1" ht="26.4" hidden="1" outlineLevel="1">
      <c r="A92" s="132">
        <f t="shared" ca="1" si="4"/>
        <v>66</v>
      </c>
      <c r="B92" s="265" t="s">
        <v>769</v>
      </c>
      <c r="C92" s="265"/>
      <c r="D92" s="265"/>
      <c r="E92" s="267"/>
      <c r="F92" s="267"/>
      <c r="G92" s="267"/>
      <c r="H92" s="267"/>
      <c r="I92" s="267"/>
    </row>
    <row r="93" spans="1:9" s="228" customFormat="1" ht="13.8" collapsed="1">
      <c r="A93" s="190"/>
      <c r="B93" s="414" t="s">
        <v>767</v>
      </c>
      <c r="C93" s="415"/>
      <c r="D93" s="416"/>
      <c r="E93" s="269"/>
      <c r="F93" s="269"/>
      <c r="G93" s="269"/>
      <c r="H93" s="269"/>
      <c r="I93" s="269"/>
    </row>
    <row r="94" spans="1:9" s="205" customFormat="1" ht="26.4" hidden="1" outlineLevel="1">
      <c r="A94" s="132">
        <f t="shared" ca="1" si="4"/>
        <v>67</v>
      </c>
      <c r="B94" s="132" t="s">
        <v>768</v>
      </c>
      <c r="C94" s="265"/>
      <c r="D94" s="265"/>
      <c r="E94" s="267"/>
      <c r="F94" s="267"/>
      <c r="G94" s="267"/>
      <c r="H94" s="267"/>
      <c r="I94" s="267"/>
    </row>
    <row r="95" spans="1:9" s="228" customFormat="1" ht="13.8" hidden="1" outlineLevel="1">
      <c r="A95" s="132">
        <f t="shared" ca="1" si="4"/>
        <v>68</v>
      </c>
      <c r="B95" s="138" t="s">
        <v>772</v>
      </c>
      <c r="C95" s="265"/>
      <c r="D95" s="265"/>
      <c r="E95" s="267"/>
      <c r="F95" s="267"/>
      <c r="G95" s="267"/>
      <c r="H95" s="267"/>
      <c r="I95" s="267"/>
    </row>
    <row r="96" spans="1:9" s="228" customFormat="1" ht="26.4" hidden="1" outlineLevel="1">
      <c r="A96" s="132">
        <f t="shared" ca="1" si="4"/>
        <v>69</v>
      </c>
      <c r="B96" s="138" t="s">
        <v>773</v>
      </c>
      <c r="C96" s="265"/>
      <c r="D96" s="265"/>
      <c r="E96" s="267"/>
      <c r="F96" s="267"/>
      <c r="G96" s="267"/>
      <c r="H96" s="267"/>
      <c r="I96" s="267"/>
    </row>
    <row r="97" spans="1:9" s="228" customFormat="1" ht="26.4" hidden="1" outlineLevel="1">
      <c r="A97" s="132">
        <f t="shared" ca="1" si="4"/>
        <v>70</v>
      </c>
      <c r="B97" s="138" t="s">
        <v>774</v>
      </c>
      <c r="C97" s="265"/>
      <c r="D97" s="265"/>
      <c r="E97" s="267"/>
      <c r="F97" s="267"/>
      <c r="G97" s="267"/>
      <c r="H97" s="267"/>
      <c r="I97" s="267"/>
    </row>
    <row r="98" spans="1:9" s="228" customFormat="1" ht="13.8" collapsed="1">
      <c r="A98" s="264"/>
      <c r="B98" s="408" t="s">
        <v>260</v>
      </c>
      <c r="C98" s="409"/>
      <c r="D98" s="410"/>
      <c r="E98" s="308"/>
      <c r="F98" s="308"/>
      <c r="G98" s="308"/>
      <c r="H98" s="308"/>
      <c r="I98" s="308"/>
    </row>
    <row r="99" spans="1:9" s="228" customFormat="1" ht="26.4" hidden="1" outlineLevel="1">
      <c r="A99" s="132">
        <f t="shared" ca="1" si="4"/>
        <v>71</v>
      </c>
      <c r="B99" s="137" t="s">
        <v>775</v>
      </c>
      <c r="C99" s="267"/>
      <c r="D99" s="267"/>
      <c r="E99" s="267"/>
      <c r="F99" s="267"/>
      <c r="G99" s="407"/>
      <c r="H99" s="407"/>
      <c r="I99" s="407"/>
    </row>
    <row r="100" spans="1:9" ht="26.4" hidden="1" outlineLevel="1">
      <c r="A100" s="132">
        <f t="shared" ca="1" si="4"/>
        <v>72</v>
      </c>
      <c r="B100" s="137" t="s">
        <v>776</v>
      </c>
      <c r="C100" s="309"/>
      <c r="D100" s="309"/>
      <c r="E100" s="309"/>
      <c r="F100" s="309"/>
      <c r="G100" s="309"/>
      <c r="H100" s="309"/>
      <c r="I100" s="309"/>
    </row>
    <row r="101" spans="1:9" ht="26.4" hidden="1" outlineLevel="1">
      <c r="A101" s="132"/>
      <c r="B101" s="137" t="s">
        <v>789</v>
      </c>
      <c r="C101" s="309"/>
      <c r="D101" s="309"/>
      <c r="E101" s="309"/>
      <c r="F101" s="309"/>
      <c r="G101" s="309"/>
      <c r="H101" s="309"/>
      <c r="I101" s="309"/>
    </row>
    <row r="102" spans="1:9" s="228" customFormat="1" ht="26.4" hidden="1" outlineLevel="1">
      <c r="A102" s="132">
        <f ca="1">IF(OFFSET(A102,-1,0) ="",OFFSET(A102,-2,0)+1,OFFSET(A102,-1,0)+1 )</f>
        <v>73</v>
      </c>
      <c r="B102" s="137" t="s">
        <v>790</v>
      </c>
      <c r="C102" s="267"/>
      <c r="D102" s="267"/>
      <c r="E102" s="267"/>
      <c r="F102" s="267"/>
      <c r="G102" s="407"/>
      <c r="H102" s="407"/>
      <c r="I102" s="407"/>
    </row>
    <row r="103" spans="1:9" hidden="1" outlineLevel="1">
      <c r="A103" s="132">
        <f t="shared" ca="1" si="4"/>
        <v>74</v>
      </c>
      <c r="B103" s="309" t="s">
        <v>771</v>
      </c>
      <c r="C103" s="309"/>
      <c r="D103" s="309"/>
      <c r="E103" s="309"/>
      <c r="F103" s="309"/>
      <c r="G103" s="309"/>
      <c r="H103" s="309"/>
      <c r="I103" s="309"/>
    </row>
    <row r="104" spans="1:9" hidden="1" outlineLevel="1">
      <c r="A104" s="132">
        <f t="shared" ca="1" si="4"/>
        <v>75</v>
      </c>
      <c r="B104" s="309" t="s">
        <v>777</v>
      </c>
      <c r="C104" s="309"/>
      <c r="D104" s="309"/>
      <c r="E104" s="309"/>
      <c r="F104" s="309"/>
      <c r="G104" s="309"/>
      <c r="H104" s="309"/>
      <c r="I104" s="309"/>
    </row>
    <row r="105" spans="1:9" hidden="1" outlineLevel="1">
      <c r="A105" s="132">
        <f t="shared" ca="1" si="4"/>
        <v>76</v>
      </c>
      <c r="B105" s="309" t="s">
        <v>770</v>
      </c>
      <c r="C105" s="309"/>
      <c r="D105" s="309"/>
      <c r="E105" s="309"/>
      <c r="F105" s="309"/>
      <c r="G105" s="309"/>
      <c r="H105" s="309"/>
      <c r="I105" s="309"/>
    </row>
    <row r="106" spans="1:9" collapsed="1"/>
  </sheetData>
  <mergeCells count="12">
    <mergeCell ref="E2:E3"/>
    <mergeCell ref="C3:D3"/>
    <mergeCell ref="B20:D20"/>
    <mergeCell ref="B98:D98"/>
    <mergeCell ref="B87:D87"/>
    <mergeCell ref="B81:D81"/>
    <mergeCell ref="B39:D39"/>
    <mergeCell ref="B56:D56"/>
    <mergeCell ref="B75:D75"/>
    <mergeCell ref="B21:D21"/>
    <mergeCell ref="A1:D1"/>
    <mergeCell ref="A2:D2"/>
  </mergeCells>
  <dataValidations count="4">
    <dataValidation showDropDown="1" showErrorMessage="1" sqref="F16:H17" xr:uid="{6E13C7BA-1F8A-4F81-86B7-89291AC13DE5}"/>
    <dataValidation allowBlank="1" showInputMessage="1" showErrorMessage="1" sqref="F18:H28 F34:H38 D40:F41" xr:uid="{42960467-9BA1-4B53-BA3A-7707D199FE60}"/>
    <dataValidation type="list" allowBlank="1" sqref="D42:F55 D33:F33 C29:E32 F57:H63 D64:F73 F74:H74" xr:uid="{39FB1A54-4873-48D8-B6A8-A955F9D86CA9}">
      <formula1>$A$11:$A$15</formula1>
    </dataValidation>
    <dataValidation type="list" allowBlank="1" showErrorMessage="1" sqref="C108:E142 D107:E107 C100:E106" xr:uid="{7AF93AA4-C8AD-4010-9ABA-014A82B8C207}">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6"/>
  <sheetViews>
    <sheetView showGridLines="0" tabSelected="1" topLeftCell="A14" zoomScaleNormal="100" workbookViewId="0">
      <selection activeCell="D29" sqref="D29"/>
    </sheetView>
  </sheetViews>
  <sheetFormatPr defaultColWidth="9.109375" defaultRowHeight="13.2" outlineLevelRow="1"/>
  <cols>
    <col min="1" max="1" width="12.109375" style="48" customWidth="1"/>
    <col min="2" max="2" width="50.77734375" style="48" customWidth="1"/>
    <col min="3" max="3" width="22.7773437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21875" style="48" bestFit="1" customWidth="1"/>
    <col min="25" max="16384" width="9.109375" style="48"/>
  </cols>
  <sheetData>
    <row r="1" spans="1:24" s="241" customFormat="1" ht="13.8">
      <c r="A1" s="371"/>
      <c r="B1" s="371"/>
      <c r="C1" s="371"/>
      <c r="D1" s="371"/>
      <c r="E1" s="23"/>
      <c r="F1" s="23"/>
      <c r="G1" s="23"/>
      <c r="H1" s="23"/>
      <c r="I1" s="23"/>
      <c r="J1" s="23"/>
    </row>
    <row r="2" spans="1:24" s="241" customFormat="1" ht="24.6">
      <c r="A2" s="372" t="s">
        <v>70</v>
      </c>
      <c r="B2" s="372"/>
      <c r="C2" s="372"/>
      <c r="D2" s="372"/>
      <c r="E2" s="371"/>
      <c r="F2" s="23"/>
      <c r="G2" s="23"/>
      <c r="H2" s="23"/>
      <c r="I2" s="23"/>
      <c r="J2" s="23"/>
    </row>
    <row r="3" spans="1:24" s="241" customFormat="1" ht="22.8">
      <c r="A3" s="44"/>
      <c r="C3" s="373"/>
      <c r="D3" s="373"/>
      <c r="E3" s="371"/>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18" t="s">
        <v>315</v>
      </c>
      <c r="C18" s="248"/>
      <c r="D18" s="248"/>
      <c r="E18" s="218"/>
    </row>
    <row r="19" spans="1:9" customFormat="1" ht="14.4" hidden="1" outlineLevel="1">
      <c r="A19" s="215"/>
      <c r="B19" s="138" t="s">
        <v>346</v>
      </c>
      <c r="C19" s="179" t="s">
        <v>314</v>
      </c>
      <c r="D19" s="148" t="s">
        <v>314</v>
      </c>
      <c r="E19" s="215"/>
    </row>
    <row r="20" spans="1:9" s="259" customFormat="1" collapsed="1">
      <c r="A20" s="218"/>
      <c r="B20" s="218" t="s">
        <v>791</v>
      </c>
      <c r="C20" s="248"/>
      <c r="D20" s="248"/>
      <c r="E20" s="218"/>
    </row>
    <row r="21" spans="1:9" s="205" customFormat="1" ht="27">
      <c r="A21" s="132">
        <f t="shared" ref="A21:A26" ca="1" si="0">IF(OFFSET(A21,-1,0) ="",OFFSET(A21,-2,0)+1,OFFSET(A21,-1,0)+1 )</f>
        <v>1</v>
      </c>
      <c r="B21" s="310" t="s">
        <v>778</v>
      </c>
      <c r="C21" s="265"/>
      <c r="D21" s="267"/>
      <c r="E21" s="267"/>
    </row>
    <row r="22" spans="1:9" s="260" customFormat="1" ht="26.4">
      <c r="A22" s="132">
        <f t="shared" ca="1" si="0"/>
        <v>2</v>
      </c>
      <c r="B22" s="310" t="s">
        <v>792</v>
      </c>
      <c r="C22" s="137"/>
      <c r="D22" s="137"/>
      <c r="E22" s="137"/>
    </row>
    <row r="23" spans="1:9" s="260" customFormat="1" ht="26.4">
      <c r="A23" s="132">
        <f t="shared" ca="1" si="0"/>
        <v>3</v>
      </c>
      <c r="B23" s="137" t="s">
        <v>794</v>
      </c>
      <c r="C23" s="137"/>
      <c r="D23" s="137"/>
      <c r="E23" s="137"/>
    </row>
    <row r="24" spans="1:9" s="260" customFormat="1" ht="26.4">
      <c r="A24" s="132">
        <f t="shared" ca="1" si="0"/>
        <v>4</v>
      </c>
      <c r="B24" s="406" t="s">
        <v>795</v>
      </c>
      <c r="C24" s="137"/>
      <c r="D24" s="137"/>
      <c r="E24" s="137"/>
    </row>
    <row r="25" spans="1:9" s="260" customFormat="1" ht="26.4">
      <c r="A25" s="132">
        <f t="shared" ca="1" si="0"/>
        <v>5</v>
      </c>
      <c r="B25" s="406" t="s">
        <v>796</v>
      </c>
      <c r="C25" s="137"/>
      <c r="D25" s="137"/>
      <c r="E25" s="137"/>
    </row>
    <row r="26" spans="1:9" s="228" customFormat="1" ht="13.8">
      <c r="A26" s="132">
        <f t="shared" ca="1" si="0"/>
        <v>6</v>
      </c>
      <c r="B26" s="309" t="s">
        <v>793</v>
      </c>
      <c r="C26" s="138"/>
      <c r="D26" s="138"/>
      <c r="E26" s="138"/>
    </row>
  </sheetData>
  <mergeCells count="4">
    <mergeCell ref="A1:D1"/>
    <mergeCell ref="A2:D2"/>
    <mergeCell ref="E2:E3"/>
    <mergeCell ref="C3:D3"/>
  </mergeCells>
  <dataValidations count="3">
    <dataValidation showDropDown="1" showErrorMessage="1" sqref="F16:H17" xr:uid="{00000000-0002-0000-0600-000001000000}"/>
    <dataValidation allowBlank="1" showInputMessage="1" showErrorMessage="1" sqref="B20 B18:D18 C20:D21" xr:uid="{00000000-0002-0000-0600-000002000000}"/>
    <dataValidation type="list" allowBlank="1" showErrorMessage="1" sqref="F30:H68 B27:D29" xr:uid="{00000000-0002-0000-06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2022-10-27T03:33:53Z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