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My study\Nashtech\"/>
    </mc:Choice>
  </mc:AlternateContent>
  <xr:revisionPtr revIDLastSave="0" documentId="8_{5D33E560-C39C-4C9A-83D2-C72DB9EEF800}" xr6:coauthVersionLast="47" xr6:coauthVersionMax="47" xr10:uidLastSave="{00000000-0000-0000-0000-000000000000}"/>
  <bookViews>
    <workbookView xWindow="-108" yWindow="-108" windowWidth="23256" windowHeight="12456" tabRatio="840" firstSheet="1" activeTab="5" xr2:uid="{00000000-000D-0000-FFFF-FFFF00000000}"/>
  </bookViews>
  <sheets>
    <sheet name="Record of Change" sheetId="4" r:id="rId1"/>
    <sheet name="Instruction" sheetId="5" r:id="rId2"/>
    <sheet name="Cover" sheetId="6" r:id="rId3"/>
    <sheet name="Common checklist" sheetId="7" r:id="rId4"/>
    <sheet name="Assignment 1" sheetId="8" r:id="rId5"/>
    <sheet name="Assignment 2" sheetId="9" r:id="rId6"/>
    <sheet name="Assignment 3" sheetId="15" r:id="rId7"/>
    <sheet name="Test report" sheetId="10" r:id="rId8"/>
  </sheets>
  <externalReferences>
    <externalReference r:id="rId9"/>
  </externalReferences>
  <definedNames>
    <definedName name="abc" localSheetId="6">#REF!</definedName>
    <definedName name="abc">#REF!</definedName>
    <definedName name="Check_inputed_mail_address" localSheetId="6">#REF!</definedName>
    <definedName name="Check_inputed_mail_address">#REF!</definedName>
    <definedName name="CS_IT_1.1_001" localSheetId="6">#REF!</definedName>
    <definedName name="CS_IT_1.1_001">#REF!</definedName>
    <definedName name="CS_IT_1.1_002" localSheetId="6">#REF!</definedName>
    <definedName name="CS_IT_1.1_002">#REF!</definedName>
    <definedName name="CS_IT_1.1_003" localSheetId="6">#REF!</definedName>
    <definedName name="CS_IT_1.1_003">#REF!</definedName>
    <definedName name="CS_IT_1.1_004" localSheetId="6">#REF!</definedName>
    <definedName name="CS_IT_1.1_004">#REF!</definedName>
    <definedName name="Evaluation" localSheetId="6">#REF!</definedName>
    <definedName name="Evaluation">#REF!</definedName>
    <definedName name="JaEnNickname" localSheetId="6">#REF!</definedName>
    <definedName name="JaEnNickname">#REF!</definedName>
    <definedName name="Mail_Magazine" localSheetId="6">#REF!</definedName>
    <definedName name="Mail_Magazine">#REF!</definedName>
    <definedName name="project_code" localSheetId="6">#REF!</definedName>
    <definedName name="project_code">#REF!</definedName>
    <definedName name="ProjectName" localSheetId="6">'[1]Version 1'!#REF!</definedName>
    <definedName name="ProjectName">'[1]Version 1'!#REF!</definedName>
    <definedName name="Result_CS_IT_1.1_001" localSheetId="6">#REF!</definedName>
    <definedName name="Result_CS_IT_1.1_001">#REF!</definedName>
    <definedName name="Result_CS_IT_1.1_002" localSheetId="6">#REF!</definedName>
    <definedName name="Result_CS_IT_1.1_002">#REF!</definedName>
    <definedName name="Result_CS_IT_1.1_003" localSheetId="6">#REF!</definedName>
    <definedName name="Result_CS_IT_1.1_003">#REF!</definedName>
    <definedName name="Result_CS_IT_1.1_004" localSheetId="6">#REF!</definedName>
    <definedName name="Result_CS_IT_1.1_004">#REF!</definedName>
    <definedName name="safa" localSheetId="6">#REF!</definedName>
    <definedName name="saf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0" i="15" l="1"/>
  <c r="A31" i="15" s="1"/>
  <c r="A32" i="15" s="1"/>
  <c r="A33" i="15" s="1"/>
  <c r="A34" i="15" s="1"/>
  <c r="A35" i="15" s="1"/>
  <c r="A36" i="15" s="1"/>
  <c r="A37" i="15" s="1"/>
  <c r="A39" i="15" s="1"/>
  <c r="A40" i="15" s="1"/>
  <c r="A42" i="15" s="1"/>
  <c r="A43" i="15" s="1"/>
  <c r="A44" i="15" s="1"/>
  <c r="A23" i="15"/>
  <c r="A24" i="15" s="1"/>
  <c r="A25" i="15" s="1"/>
  <c r="A26" i="15" s="1"/>
  <c r="A22" i="9"/>
  <c r="A22" i="8"/>
  <c r="A23" i="9" l="1"/>
  <c r="A24" i="9" s="1"/>
  <c r="A25" i="9" s="1"/>
  <c r="A26" i="9" s="1"/>
  <c r="A27" i="9" l="1"/>
  <c r="A28" i="9" s="1"/>
  <c r="A29" i="9" s="1"/>
  <c r="A30" i="9" s="1"/>
  <c r="A31" i="9" s="1"/>
  <c r="A32" i="9" s="1"/>
  <c r="A33" i="9" s="1"/>
  <c r="A34" i="9" s="1"/>
  <c r="A35" i="9" s="1"/>
  <c r="A36" i="9" s="1"/>
  <c r="A39" i="9" s="1"/>
  <c r="A40" i="9" s="1"/>
  <c r="A46" i="15"/>
  <c r="A47" i="15" l="1"/>
  <c r="A48" i="15" s="1"/>
  <c r="A49" i="15" s="1"/>
  <c r="A50" i="15" s="1"/>
  <c r="A51" i="15" s="1"/>
  <c r="A52" i="15" s="1"/>
  <c r="A54" i="15" s="1"/>
  <c r="A41" i="9"/>
  <c r="A42" i="9" s="1"/>
  <c r="A43" i="9" s="1"/>
  <c r="A44" i="9" s="1"/>
  <c r="A45" i="9" s="1"/>
  <c r="A46" i="9" s="1"/>
  <c r="A47" i="9" s="1"/>
  <c r="A48" i="9" s="1"/>
  <c r="A49" i="9" s="1"/>
  <c r="A50" i="9" s="1"/>
  <c r="A51" i="9" s="1"/>
  <c r="A52" i="9" s="1"/>
  <c r="A53" i="9" s="1"/>
  <c r="A54" i="9" s="1"/>
  <c r="A55" i="9" s="1"/>
  <c r="A56" i="9" s="1"/>
  <c r="A57" i="9" s="1"/>
  <c r="A58" i="9" s="1"/>
  <c r="A59" i="9" s="1"/>
  <c r="A23" i="8"/>
  <c r="A24" i="8" s="1"/>
  <c r="A25" i="8" s="1"/>
  <c r="A26" i="8" s="1"/>
  <c r="A27" i="8" s="1"/>
  <c r="A28" i="8" s="1"/>
  <c r="A29" i="8" s="1"/>
  <c r="A30" i="8" s="1"/>
  <c r="A31" i="8" s="1"/>
  <c r="B9" i="8"/>
  <c r="C9" i="8"/>
  <c r="D9" i="8"/>
  <c r="F30" i="10"/>
  <c r="F29" i="10"/>
  <c r="F28" i="10"/>
  <c r="F27" i="10"/>
  <c r="E30" i="10"/>
  <c r="E29" i="10"/>
  <c r="E28" i="10"/>
  <c r="E27" i="10"/>
  <c r="D30" i="10"/>
  <c r="D29" i="10"/>
  <c r="D28" i="10"/>
  <c r="D27" i="10"/>
  <c r="A55" i="15" l="1"/>
  <c r="A56" i="15" s="1"/>
  <c r="A58" i="15" s="1"/>
  <c r="A59" i="15" s="1"/>
  <c r="A60" i="15" s="1"/>
  <c r="A61" i="15" s="1"/>
  <c r="A62" i="15" s="1"/>
  <c r="A63" i="15" s="1"/>
  <c r="A64" i="15" s="1"/>
  <c r="A65" i="15" s="1"/>
  <c r="A66" i="15" s="1"/>
  <c r="A67" i="15" s="1"/>
  <c r="A68" i="15" s="1"/>
  <c r="A69" i="15" s="1"/>
  <c r="A70" i="15" s="1"/>
  <c r="A71" i="15" s="1"/>
  <c r="A73" i="15" s="1"/>
  <c r="A74" i="15" s="1"/>
  <c r="A75" i="15" s="1"/>
  <c r="A76" i="15" s="1"/>
  <c r="A77" i="15" s="1"/>
  <c r="A79" i="15" s="1"/>
  <c r="A80" i="15" s="1"/>
  <c r="A61" i="9"/>
  <c r="A62" i="9" s="1"/>
  <c r="A33" i="8"/>
  <c r="A34" i="8" s="1"/>
  <c r="A35" i="8" s="1"/>
  <c r="A36" i="8" s="1"/>
  <c r="A37" i="8" s="1"/>
  <c r="A38" i="8" s="1"/>
  <c r="A39" i="8" s="1"/>
  <c r="A40" i="8" s="1"/>
  <c r="A41" i="8" s="1"/>
  <c r="A42" i="8" s="1"/>
  <c r="A43" i="8" s="1"/>
  <c r="A44" i="8" s="1"/>
  <c r="C30" i="10"/>
  <c r="C29" i="10"/>
  <c r="C28" i="10"/>
  <c r="C27" i="10"/>
  <c r="A63" i="9" l="1"/>
  <c r="A64" i="9" s="1"/>
  <c r="A65" i="9" s="1"/>
  <c r="A66" i="9" s="1"/>
  <c r="A67" i="9" s="1"/>
  <c r="A45" i="8"/>
  <c r="A46" i="8" s="1"/>
  <c r="A48" i="8" s="1"/>
  <c r="A49" i="8" s="1"/>
  <c r="A50" i="8" s="1"/>
  <c r="A51" i="8" s="1"/>
  <c r="A52" i="8" s="1"/>
  <c r="A54" i="8" s="1"/>
  <c r="A55" i="8" s="1"/>
  <c r="C31" i="10"/>
  <c r="F52" i="10" s="1"/>
  <c r="C19" i="10"/>
  <c r="C18" i="10"/>
  <c r="G19" i="10"/>
  <c r="E19" i="10"/>
  <c r="F19" i="10"/>
  <c r="D19" i="10"/>
  <c r="D9" i="15"/>
  <c r="C9" i="15"/>
  <c r="B9" i="15"/>
  <c r="F31" i="10"/>
  <c r="G18" i="10"/>
  <c r="A68" i="9" l="1"/>
  <c r="A69" i="9" s="1"/>
  <c r="A56" i="8"/>
  <c r="A58" i="8" s="1"/>
  <c r="G20" i="10"/>
  <c r="C20" i="10"/>
  <c r="D9" i="9"/>
  <c r="C9" i="9"/>
  <c r="B9" i="9"/>
  <c r="E18" i="10"/>
  <c r="E20" i="10" s="1"/>
  <c r="D18" i="10"/>
  <c r="D20" i="10" s="1"/>
  <c r="A70" i="9" l="1"/>
  <c r="A71" i="9" s="1"/>
  <c r="A72" i="9" s="1"/>
  <c r="A73" i="9" s="1"/>
  <c r="A74" i="9" s="1"/>
  <c r="A75" i="9" s="1"/>
  <c r="A76" i="9" s="1"/>
  <c r="A77" i="9" s="1"/>
  <c r="A78" i="9" s="1"/>
  <c r="F18" i="10"/>
  <c r="F20" i="10" s="1"/>
  <c r="D21" i="10" s="1"/>
  <c r="G52" i="10" s="1"/>
  <c r="A59" i="8"/>
  <c r="A60" i="8" s="1"/>
  <c r="A61" i="8" s="1"/>
  <c r="A62" i="8" s="1"/>
  <c r="A63" i="8" s="1"/>
  <c r="A64" i="8" s="1"/>
  <c r="A65" i="8" s="1"/>
  <c r="A66" i="8" s="1"/>
  <c r="A67" i="8" s="1"/>
  <c r="A80" i="9" l="1"/>
  <c r="A81" i="9" s="1"/>
  <c r="A82" i="9" s="1"/>
  <c r="A83" i="9" s="1"/>
  <c r="A84" i="9" s="1"/>
  <c r="A85" i="9" s="1"/>
  <c r="A86" i="9" l="1"/>
  <c r="A87" i="9" s="1"/>
  <c r="A88" i="9" s="1"/>
  <c r="A89" i="9" s="1"/>
  <c r="A90" i="9" s="1"/>
  <c r="A91" i="9" s="1"/>
  <c r="A92" i="9" s="1"/>
  <c r="A93" i="9" s="1"/>
  <c r="A94" i="9" s="1"/>
  <c r="A96" i="9" s="1"/>
  <c r="A97" i="9" s="1"/>
  <c r="A98" i="9" l="1"/>
  <c r="A99" i="9" s="1"/>
  <c r="A101" i="9" s="1"/>
  <c r="A102" i="9" s="1"/>
  <c r="A103" i="9" s="1"/>
  <c r="A104" i="9" s="1"/>
  <c r="A105" i="9" s="1"/>
  <c r="A106" i="9" s="1"/>
  <c r="A107" i="9" s="1"/>
  <c r="A108" i="9" s="1"/>
  <c r="A109" i="9" s="1"/>
  <c r="A110" i="9" s="1"/>
  <c r="A111" i="9" s="1"/>
  <c r="A112" i="9" s="1"/>
  <c r="A113" i="9" s="1"/>
  <c r="A114" i="9" s="1"/>
  <c r="A115" i="9" s="1"/>
  <c r="A116" i="9" l="1"/>
  <c r="A117" i="9" l="1"/>
  <c r="A119" i="9" s="1"/>
  <c r="A120" i="9" s="1"/>
  <c r="A122" i="9" l="1"/>
  <c r="A123" i="9" s="1"/>
  <c r="A124" i="9" s="1"/>
  <c r="A125" i="9" l="1"/>
  <c r="A126" i="9" s="1"/>
  <c r="A127" i="9" s="1"/>
  <c r="A128" i="9" l="1"/>
  <c r="A129" i="9" s="1"/>
  <c r="A130" i="9" s="1"/>
  <c r="A131" i="9" s="1"/>
  <c r="A132" i="9" s="1"/>
  <c r="A133" i="9" l="1"/>
  <c r="A134" i="9" s="1"/>
  <c r="A135" i="9" s="1"/>
  <c r="A136" i="9" s="1"/>
  <c r="A137" i="9" s="1"/>
  <c r="A138" i="9" s="1"/>
  <c r="A139" i="9" s="1"/>
  <c r="A140" i="9" s="1"/>
  <c r="A141" i="9" s="1"/>
  <c r="A142" i="9" s="1"/>
  <c r="A143" i="9" s="1"/>
  <c r="A144"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Nhan Nguyen Hoang</author>
  </authors>
  <commentList>
    <comment ref="D5" authorId="0" shapeId="0" xr:uid="{00000000-0006-0000-0300-000001000000}">
      <text>
        <r>
          <rPr>
            <b/>
            <sz val="9"/>
            <color indexed="81"/>
            <rFont val="Tahoma"/>
            <family val="2"/>
          </rPr>
          <t>Nhan Nguyen Hoang:</t>
        </r>
        <r>
          <rPr>
            <sz val="9"/>
            <color indexed="81"/>
            <rFont val="Tahoma"/>
            <family val="2"/>
          </rPr>
          <t xml:space="preserve">
Yes/No/NA
NA: there is no page to check.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400-000001000000}">
      <text>
        <r>
          <rPr>
            <b/>
            <sz val="8"/>
            <color indexed="8"/>
            <rFont val="Times New Roman"/>
            <family val="1"/>
          </rPr>
          <t xml:space="preserve">Pass
Fail
Untested
N/A
</t>
        </r>
      </text>
    </comment>
    <comment ref="G17" authorId="0" shapeId="0" xr:uid="{00000000-0006-0000-0400-000002000000}">
      <text>
        <r>
          <rPr>
            <b/>
            <sz val="8"/>
            <color indexed="8"/>
            <rFont val="Times New Roman"/>
            <family val="1"/>
          </rPr>
          <t xml:space="preserve">Pass
Fail
Untested
N/A
</t>
        </r>
      </text>
    </comment>
    <comment ref="H17" authorId="0" shapeId="0" xr:uid="{00000000-0006-0000-0400-000003000000}">
      <text>
        <r>
          <rPr>
            <b/>
            <sz val="8"/>
            <color indexed="8"/>
            <rFont val="Times New Roman"/>
            <family val="1"/>
          </rPr>
          <t xml:space="preserve">Pass
Fail
Untested
N/A
</t>
        </r>
      </text>
    </comment>
    <comment ref="F61" authorId="1" shapeId="0" xr:uid="{00000000-0006-0000-0400-000005000000}">
      <text>
        <r>
          <rPr>
            <b/>
            <sz val="9"/>
            <color indexed="81"/>
            <rFont val="Tahoma"/>
            <family val="2"/>
          </rPr>
          <t>Nguyen Dao Thi Binh:</t>
        </r>
        <r>
          <rPr>
            <sz val="9"/>
            <color indexed="81"/>
            <rFont val="Tahoma"/>
            <family val="2"/>
          </rPr>
          <t xml:space="preserve">
Bug ID: 13057</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500-000001000000}">
      <text>
        <r>
          <rPr>
            <b/>
            <sz val="8"/>
            <color indexed="8"/>
            <rFont val="Times New Roman"/>
            <family val="1"/>
          </rPr>
          <t xml:space="preserve">Pass
Fail
Untested
N/A
</t>
        </r>
      </text>
    </comment>
    <comment ref="G17" authorId="0" shapeId="0" xr:uid="{00000000-0006-0000-0500-000002000000}">
      <text>
        <r>
          <rPr>
            <b/>
            <sz val="8"/>
            <color indexed="8"/>
            <rFont val="Times New Roman"/>
            <family val="1"/>
          </rPr>
          <t xml:space="preserve">Pass
Fail
Untested
N/A
</t>
        </r>
      </text>
    </comment>
    <comment ref="H17" authorId="0" shapeId="0" xr:uid="{00000000-0006-0000-0500-000003000000}">
      <text>
        <r>
          <rPr>
            <b/>
            <sz val="8"/>
            <color indexed="8"/>
            <rFont val="Times New Roman"/>
            <family val="1"/>
          </rPr>
          <t xml:space="preserve">Pass
Fail
Untested
N/A
</t>
        </r>
      </text>
    </comment>
    <comment ref="F49" authorId="1" shapeId="0" xr:uid="{00000000-0006-0000-0500-000004000000}">
      <text>
        <r>
          <rPr>
            <b/>
            <sz val="9"/>
            <color indexed="81"/>
            <rFont val="Tahoma"/>
            <family val="2"/>
          </rPr>
          <t>Nguyen Dao Thi Binh:</t>
        </r>
        <r>
          <rPr>
            <sz val="9"/>
            <color indexed="81"/>
            <rFont val="Tahoma"/>
            <family val="2"/>
          </rPr>
          <t xml:space="preserve">
Bug ID: 13050</t>
        </r>
      </text>
    </comment>
    <comment ref="F121" authorId="1" shapeId="0" xr:uid="{00000000-0006-0000-0500-000008000000}">
      <text>
        <r>
          <rPr>
            <b/>
            <sz val="9"/>
            <color indexed="81"/>
            <rFont val="Tahoma"/>
            <family val="2"/>
          </rPr>
          <t>Nguyen Dao Thi Binh:</t>
        </r>
        <r>
          <rPr>
            <sz val="9"/>
            <color indexed="81"/>
            <rFont val="Tahoma"/>
            <family val="2"/>
          </rPr>
          <t xml:space="preserve">
Bug ID: 13051</t>
        </r>
      </text>
    </comment>
    <comment ref="G121" authorId="1" shapeId="0" xr:uid="{00000000-0006-0000-0500-000009000000}">
      <text>
        <r>
          <rPr>
            <b/>
            <sz val="9"/>
            <color indexed="81"/>
            <rFont val="Tahoma"/>
            <family val="2"/>
          </rPr>
          <t>Nguyen Dao Thi Binh:</t>
        </r>
        <r>
          <rPr>
            <sz val="9"/>
            <color indexed="81"/>
            <rFont val="Tahoma"/>
            <family val="2"/>
          </rPr>
          <t xml:space="preserve">
Bug ID: 13051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600-000001000000}">
      <text>
        <r>
          <rPr>
            <b/>
            <sz val="8"/>
            <color indexed="8"/>
            <rFont val="Times New Roman"/>
            <family val="1"/>
          </rPr>
          <t xml:space="preserve">Pass
Fail
Untested
N/A
</t>
        </r>
      </text>
    </comment>
    <comment ref="G17" authorId="0" shapeId="0" xr:uid="{00000000-0006-0000-0600-000002000000}">
      <text>
        <r>
          <rPr>
            <b/>
            <sz val="8"/>
            <color indexed="8"/>
            <rFont val="Times New Roman"/>
            <family val="1"/>
          </rPr>
          <t xml:space="preserve">Pass
Fail
Untested
N/A
</t>
        </r>
      </text>
    </comment>
    <comment ref="H17" authorId="0" shapeId="0" xr:uid="{00000000-0006-0000-0600-000003000000}">
      <text>
        <r>
          <rPr>
            <b/>
            <sz val="8"/>
            <color indexed="8"/>
            <rFont val="Times New Roman"/>
            <family val="1"/>
          </rPr>
          <t xml:space="preserve">Pass
Fail
Untested
N/A
</t>
        </r>
      </text>
    </comment>
  </commentList>
</comments>
</file>

<file path=xl/sharedStrings.xml><?xml version="1.0" encoding="utf-8"?>
<sst xmlns="http://schemas.openxmlformats.org/spreadsheetml/2006/main" count="660" uniqueCount="497">
  <si>
    <r>
      <t xml:space="preserve">Security Classification: </t>
    </r>
    <r>
      <rPr>
        <b/>
        <sz val="11"/>
        <rFont val="Cambria"/>
        <family val="2"/>
        <scheme val="major"/>
      </rPr>
      <t>Confidential</t>
    </r>
  </si>
  <si>
    <t>Document History</t>
  </si>
  <si>
    <t>Document Location</t>
  </si>
  <si>
    <t>File Name</t>
  </si>
  <si>
    <t>Location</t>
  </si>
  <si>
    <t>NTVN_SD_SCRUM_008_03_TestcaseAndTestReportTemplate.xltx</t>
  </si>
  <si>
    <t>Process Asset Library</t>
  </si>
  <si>
    <t>Document Version History</t>
  </si>
  <si>
    <t>Version</t>
  </si>
  <si>
    <t>Effective Date</t>
  </si>
  <si>
    <t>Author</t>
  </si>
  <si>
    <t>Details</t>
  </si>
  <si>
    <t>Reviewer</t>
  </si>
  <si>
    <t>Approvers</t>
  </si>
  <si>
    <t>1.2.2</t>
  </si>
  <si>
    <t>Aug 29 2017</t>
  </si>
  <si>
    <t>Hai Pham</t>
  </si>
  <si>
    <t>Update record of change, file name, reference and link following new naming convention</t>
  </si>
  <si>
    <t>Nhan Nguyen</t>
  </si>
  <si>
    <t>Ly Vo</t>
  </si>
  <si>
    <t>Add Defect category analysis into test report template</t>
  </si>
  <si>
    <t>Mar 01 2018</t>
  </si>
  <si>
    <t>Remove Defect category analysis report and consolidate test result and report into 1 file
Change file name from "NTVN_SD_SCRUM_008_03_TestCaseTemplate.xltx" to "NTVN_SD_SCRUM_008_03_TestcaseAndTestReportTemplate.xltx"</t>
  </si>
  <si>
    <t>For previous versions, please refer PIP_Master List</t>
  </si>
  <si>
    <r>
      <t xml:space="preserve">Security Classification: </t>
    </r>
    <r>
      <rPr>
        <b/>
        <sz val="11"/>
        <color rgb="FF002E36"/>
        <rFont val="Arial"/>
        <family val="2"/>
      </rPr>
      <t>Confidential</t>
    </r>
  </si>
  <si>
    <t>Instruction</t>
  </si>
  <si>
    <t>&lt;&lt;Client Logo&gt;&gt;</t>
  </si>
  <si>
    <t>&lt;&lt;Client Name&gt;&gt;</t>
  </si>
  <si>
    <t>&lt;&lt;Project Name&gt;&gt;</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</si>
  <si>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</si>
  <si>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</si>
  <si>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</si>
  <si>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</si>
  <si>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</si>
  <si>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Test Case List</t>
  </si>
  <si>
    <t>List all test cases sheet in the file. Each function has a sheet. Generally, each sheet is test case of a UC</t>
  </si>
  <si>
    <t>Other sheets</t>
  </si>
  <si>
    <t>There is no specific template for using the test case in the scrum process. It depends on the project, the QC will define how to write test case.</t>
  </si>
  <si>
    <t>However, how to write test case must be defined in the test strategy/test plan.</t>
  </si>
  <si>
    <t>There are two samples: "user story 1" and "user story 2"</t>
  </si>
  <si>
    <t>3. Test Result</t>
  </si>
  <si>
    <t>Passed</t>
  </si>
  <si>
    <t>The actual result is met the expected result</t>
  </si>
  <si>
    <t>Failed</t>
  </si>
  <si>
    <r>
      <t>The actual result is</t>
    </r>
    <r>
      <rPr>
        <b/>
        <sz val="10"/>
        <color indexed="10"/>
        <rFont val="Arial"/>
        <family val="2"/>
      </rPr>
      <t xml:space="preserve"> NOT</t>
    </r>
    <r>
      <rPr>
        <sz val="10"/>
        <rFont val="Arial"/>
        <family val="2"/>
      </rPr>
      <t xml:space="preserve"> met the expected result</t>
    </r>
  </si>
  <si>
    <t>Not Run</t>
  </si>
  <si>
    <t>By some reasons, the cases can't be run: The system has bug and the case can't be run.</t>
  </si>
  <si>
    <t>4.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</si>
  <si>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</si>
  <si>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</si>
  <si>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</si>
  <si>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</si>
  <si>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</si>
  <si>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</si>
  <si>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5. Test Report</t>
  </si>
  <si>
    <t>The test report is using for all sprints of the project.</t>
  </si>
  <si>
    <t>Cover</t>
  </si>
  <si>
    <t>TEST CASE LIST</t>
  </si>
  <si>
    <t>No.</t>
  </si>
  <si>
    <t>Sprint #</t>
  </si>
  <si>
    <t>Function Name</t>
  </si>
  <si>
    <t>Sheet Name</t>
  </si>
  <si>
    <t>Description</t>
  </si>
  <si>
    <t>Pre-Condition</t>
  </si>
  <si>
    <t>Common checklist</t>
  </si>
  <si>
    <t>Sprint 1</t>
  </si>
  <si>
    <t>User Story 1</t>
  </si>
  <si>
    <t>User Story 2</t>
  </si>
  <si>
    <t>Sprint 2</t>
  </si>
  <si>
    <t>Sprint 3</t>
  </si>
  <si>
    <t>Common Checklist</t>
  </si>
  <si>
    <t>Checking item</t>
  </si>
  <si>
    <t>Expectation</t>
  </si>
  <si>
    <t>Result</t>
  </si>
  <si>
    <t xml:space="preserve">Check the maxlengh of all text fields. 
</t>
  </si>
  <si>
    <t xml:space="preserve"> - The system does not allow user to enter more than the expected maxlength.
 - If user can enter data more than the expected maxlength, the system will not be truncated the data without warning message.</t>
  </si>
  <si>
    <t xml:space="preserve"> - Enter the greatest number for numeric fields: 9999999999999999999999999999999999</t>
  </si>
  <si>
    <t xml:space="preserve"> - There is no run-time error if user enters the largest number.
 - If the system accepts the largest number, the view page is still shown what user entered.</t>
  </si>
  <si>
    <t xml:space="preserve"> - Enter character in the numeric field.</t>
  </si>
  <si>
    <t xml:space="preserve"> - User can't enter or COPY AND PASTE the character in the numeric fields.
 - If user can enter the character in the nummeric fields, the system must be shown error message.</t>
  </si>
  <si>
    <t xml:space="preserve"> - Enter JS code to verify the HTML encode and SQL injection.
Eg:
&lt;script&gt;alert(‘a’);&lt;/script&gt;
&lt;input&gt; </t>
  </si>
  <si>
    <t xml:space="preserve"> - If there is no special requirement, the system will allow user to enter any character in the input fields. It is also make sure what is entered will be shown in the edit/view page.</t>
  </si>
  <si>
    <t xml:space="preserve"> - Enter special characters in search fields:
Eg:
%%, apostrophe('), underscore(_)</t>
  </si>
  <si>
    <t xml:space="preserve"> - when user enter the %% in the search keywork, the search result just shows the data which contains the %%</t>
  </si>
  <si>
    <t xml:space="preserve"> - All data in dropdown list should be ordered by alphabetical (aA-&gt;zZ)</t>
  </si>
  <si>
    <t xml:space="preserve"> - Search a criteria  which has more than 2 pages in search result. Change the search criteria (don't click on the search button again) and then click on the next page.</t>
  </si>
  <si>
    <t xml:space="preserve"> - The system shows the search result of the first criteria. It means that the new search criteria is not impacted when clicking on the 2nd page.</t>
  </si>
  <si>
    <t>The warning message/field name must be consitance in all pages.
For example: 
 - Just use one of the following word in the system: "Username" or "user name"
 - It is not accepted to see the following messages in two pages in the same system:
    + &lt;field name is required.
    + The following field is required:
              &lt;field name&gt;
 - It is not accepted if the error message is shown in the top in the first page but it shows next to the field in another page.</t>
  </si>
  <si>
    <t>The warning message/field name must be consitance in all pages.</t>
  </si>
  <si>
    <t>Concurrence user:
 - User A updates data of a record which has been deleted by User B. The system should show warning message
 - User A and user B are updating the same record.</t>
  </si>
  <si>
    <t xml:space="preserve"> - There is no run-time error in any case.
 - Need to define First-win or Last-win in the project. By default, the Last-win.</t>
  </si>
  <si>
    <t>* Note:</t>
  </si>
  <si>
    <t>[ x ] has verified</t>
  </si>
  <si>
    <t xml:space="preserve">Run Test Dataset </t>
  </si>
  <si>
    <t>Pass</t>
  </si>
  <si>
    <t>Fail - DE</t>
  </si>
  <si>
    <t xml:space="preserve">Pre-condition </t>
  </si>
  <si>
    <t>Tested by</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</si>
  <si>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</si>
  <si>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</si>
  <si>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</si>
  <si>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</si>
  <si>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</si>
  <si>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</si>
  <si>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</si>
  <si>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</si>
  <si>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</si>
  <si>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</si>
  <si>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</si>
  <si>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</si>
  <si>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</si>
  <si>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</si>
  <si>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US1-1</t>
  </si>
  <si>
    <t xml:space="preserve">Load Target Database </t>
  </si>
  <si>
    <t>US3-1</t>
  </si>
  <si>
    <r>
      <t xml:space="preserve">Security Classification: </t>
    </r>
    <r>
      <rPr>
        <b/>
        <sz val="11"/>
        <rFont val="Arial"/>
        <family val="2"/>
      </rPr>
      <t>Confidential</t>
    </r>
  </si>
  <si>
    <t>End Sprint Test report</t>
  </si>
  <si>
    <t>&lt;&lt;&lt;&lt;Client Logo&gt;&gt;&gt;&gt;</t>
  </si>
  <si>
    <t>&lt;&lt;&lt;&lt;Client Name&gt;&gt;&gt;&gt;</t>
  </si>
  <si>
    <t>&lt;&lt;&lt;&lt;Project Name&gt;&gt;&gt;&gt;</t>
  </si>
  <si>
    <t>1. Scope of sprint</t>
  </si>
  <si>
    <t>&lt;&lt;List all the User story which be tested in this sprint, Epic ID and Epic Name field can be removed / modified  if needed&gt;&gt;</t>
  </si>
  <si>
    <t>US ID</t>
  </si>
  <si>
    <t>US Summary</t>
  </si>
  <si>
    <t>Epic ID</t>
  </si>
  <si>
    <t>Epic Name</t>
  </si>
  <si>
    <t>Environment</t>
  </si>
  <si>
    <t>Dev Status</t>
  </si>
  <si>
    <t>QC status</t>
  </si>
  <si>
    <t>Notes</t>
  </si>
  <si>
    <t>&lt;&lt;US ID&gt;&gt;</t>
  </si>
  <si>
    <t>&lt;&lt;US Summary&gt;&gt;</t>
  </si>
  <si>
    <t>&lt;&lt;Epic ID&gt;&gt;</t>
  </si>
  <si>
    <t>&lt;&lt;Epic Name&gt;&gt;</t>
  </si>
  <si>
    <t>&lt;&lt;Environment&gt;&gt;</t>
  </si>
  <si>
    <t>&lt;&lt;Dev status&gt;&gt;</t>
  </si>
  <si>
    <t>&lt;&lt;QC status&gt;&gt;</t>
  </si>
  <si>
    <t>US summary</t>
  </si>
  <si>
    <t>PRT-1</t>
  </si>
  <si>
    <t>Epic name 1</t>
  </si>
  <si>
    <t>PROD</t>
  </si>
  <si>
    <t>Done</t>
  </si>
  <si>
    <t>US summary 2</t>
  </si>
  <si>
    <t>PRT-4</t>
  </si>
  <si>
    <t>Epic name 2</t>
  </si>
  <si>
    <t>N/A</t>
  </si>
  <si>
    <t>Out of scope of testing</t>
  </si>
  <si>
    <t>User Story 3</t>
  </si>
  <si>
    <t>US summary 3</t>
  </si>
  <si>
    <t>Testing</t>
  </si>
  <si>
    <t>2. Test case status in summary</t>
  </si>
  <si>
    <t>&lt;&lt;List all the test case which be tested for each User story in this sprint&gt;&gt;</t>
  </si>
  <si>
    <t xml:space="preserve">US ID </t>
  </si>
  <si>
    <t>Passed in previous builds</t>
  </si>
  <si>
    <t>&lt;&lt;number of passed&gt;&gt;</t>
  </si>
  <si>
    <t>&lt;&lt;number of fail cases&gt;&gt;</t>
  </si>
  <si>
    <t>&lt;&lt;number of n/a&gt;&gt;</t>
  </si>
  <si>
    <t>&lt;&lt;number of not run&gt;&gt;</t>
  </si>
  <si>
    <t>&lt;&lt;number of passed in previous build&gt;&gt;</t>
  </si>
  <si>
    <t>Test coverage</t>
  </si>
  <si>
    <t xml:space="preserve">3. Bug status </t>
  </si>
  <si>
    <t>&lt;&lt;The summary information for bugs found in this sprint&gt;&gt;</t>
  </si>
  <si>
    <t>3.1 Bug summary</t>
  </si>
  <si>
    <t> Total</t>
  </si>
  <si>
    <t>New</t>
  </si>
  <si>
    <t>Resolved</t>
  </si>
  <si>
    <t>Reopened</t>
  </si>
  <si>
    <t>Verified / Closed</t>
  </si>
  <si>
    <t>Critical</t>
  </si>
  <si>
    <t>Major</t>
  </si>
  <si>
    <t>Normal</t>
  </si>
  <si>
    <t>Minor</t>
  </si>
  <si>
    <t>3.2 Open Bug</t>
  </si>
  <si>
    <t>Bug ID</t>
  </si>
  <si>
    <t>Bug Summary</t>
  </si>
  <si>
    <t>Priority</t>
  </si>
  <si>
    <t>&lt;&lt;Bug ID&gt;&gt;</t>
  </si>
  <si>
    <t>&lt;&lt;Bug summary&gt;&gt;</t>
  </si>
  <si>
    <t>&lt;&lt;Priority&gt;&gt;</t>
  </si>
  <si>
    <t>Bug summary 1</t>
  </si>
  <si>
    <t>Bug summary</t>
  </si>
  <si>
    <t>4. Risk &amp; Issue</t>
  </si>
  <si>
    <t>&lt;&lt;Describe the risk, issue, recommendation from QC point of view for this project&gt;&gt;</t>
  </si>
  <si>
    <t>Mitigation Strategy</t>
  </si>
  <si>
    <t>Contingency (Risk is realized)</t>
  </si>
  <si>
    <t>Created Date</t>
  </si>
  <si>
    <t>&lt;&lt;Risk which happened in this project&gt;&gt;</t>
  </si>
  <si>
    <t>&lt;&lt;propose an action to solve this risk&gt;&gt;</t>
  </si>
  <si>
    <t>&lt;&lt;The action needs when the risk is become to issue&gt;&gt;</t>
  </si>
  <si>
    <t>5. QC evaluation</t>
  </si>
  <si>
    <t>&lt;&lt;Describe the QC evaluation for each sprint based on the DoD of project&gt;&gt;</t>
  </si>
  <si>
    <t>DoD Criteria</t>
  </si>
  <si>
    <t>Number of  Defects</t>
  </si>
  <si>
    <t>QC End Sprint report status</t>
  </si>
  <si>
    <t>&lt;&lt;number of open critical bugs&gt;</t>
  </si>
  <si>
    <t xml:space="preserve">&lt;&lt;number of open major bugs&gt;&gt; </t>
  </si>
  <si>
    <t>&lt;&lt;number of open normal bugs&gt;&gt;</t>
  </si>
  <si>
    <t>&lt;&lt;number of open minor bugs&gt;&gt;</t>
  </si>
  <si>
    <t>100% </t>
  </si>
  <si>
    <t>PASS</t>
  </si>
  <si>
    <t>&lt;&lt;Sprint number&gt;&gt;</t>
  </si>
  <si>
    <t>Pre-condition: There are products that discounted price = 1000000000
1. Select the product from the list of pre-conditions
2. Check the discounted price</t>
  </si>
  <si>
    <t>Pre-condition: There are products that discounted price = 999999999
1. Select the product from the list of pre-conditions
2. Check the discounted price</t>
  </si>
  <si>
    <t>Pre-condition: There are products that discounted price &lt; 999999999
1. Select the product from the list of pre-conditions
2. Check the discounted price</t>
  </si>
  <si>
    <t>Pre-condition: There are products that discounted price = 1000000
1. Select the product from the list of pre-conditions
2. Check the discounted price</t>
  </si>
  <si>
    <t>Pre-condition: There are products that discounted price = 999999
1. Select the product from the list of pre-conditions
2. Check the discounted price</t>
  </si>
  <si>
    <t>Pre-condition: There are products that discounted price &lt; 999999
1. Select the product from the list of pre-conditions
2. Check the discounted price</t>
  </si>
  <si>
    <t>Pre-condition: There are products that discounted price = 1000
1. Select the product from the list of pre-conditions
2. Check the discounted price</t>
  </si>
  <si>
    <t>Pre-condition: There are products that discounted  price &lt; 999
1. Select the product from the list of pre-conditions
2. Check the discounted price</t>
  </si>
  <si>
    <t>Pre-condition: There are products that discounted price = 999
1. Select the product from the list of pre-conditions
2. Check the discounted price</t>
  </si>
  <si>
    <t xml:space="preserve">Pre-condition: There is a product with a discounted price when it is not rounded to an integer
1. Select the product from the list of pre-conditions
2. Check discounted price
</t>
  </si>
  <si>
    <t xml:space="preserve">Pre-condition: There is a product with a discounted price that is not rounded, is a number with decimals &gt; 5
1. Select the product from the list of pre-conditions
2. Check discounted price
</t>
  </si>
  <si>
    <t xml:space="preserve">Pre-condition: There is a product with a discounted price that is not rounded, is a number with decimals &lt; 5
1. Select the product from the list of pre-conditions
2. Check discounted price
</t>
  </si>
  <si>
    <t xml:space="preserve">Pre-condition: There is a product with a discounted price that is not rounded, is a number with decimals = 5
1. Select the product from the list of pre-conditions
2. Check discounted price
</t>
  </si>
  <si>
    <t>Pre-condition: There are products that original price = 999
1. Select the product from the list of pre-conditions
2. Check the original price</t>
  </si>
  <si>
    <t>Pre-condition: There are products that original price &lt; 999
1. Select the product from the list of pre-conditions
2. Check the original price</t>
  </si>
  <si>
    <t>Pre-condition: There are products that original price = 1000
1. Select the product from the list of pre-conditions
2. Check the original price</t>
  </si>
  <si>
    <t>Pre-condition: There are products that original price &lt; 999999
1. Select the product from the list of pre-conditions
2. Check the original price</t>
  </si>
  <si>
    <t>Pre-condition: There are products that original price = 999999
1. Select the product from the list of pre-conditions
2. Check the original price</t>
  </si>
  <si>
    <t>Pre-condition: There are products that original price = 1000000
1. Select the product from the list of pre-conditions
2. Check the original price</t>
  </si>
  <si>
    <t>Pre-condition: There are products that original price &lt; 999999999
1. Select the product from the list of pre-conditions
2. Check the original price</t>
  </si>
  <si>
    <t>Pre-condition: There are products that original price = 999999999
1. Select the product from the list of pre-conditions
2. Check the original price</t>
  </si>
  <si>
    <t>Pre-condition: There are products that original price = 1000000000
1. Select the product from the list of pre-conditions
2. Check the original price</t>
  </si>
  <si>
    <t>1. Select the product from the list of product
2. View currency of the original price</t>
  </si>
  <si>
    <t>1. Select the product from the list of product
2. View currency of the discounted price</t>
  </si>
  <si>
    <t>Check the big photo frame when clicking on the product when there is no photo</t>
  </si>
  <si>
    <t>Pre-condition:  There is a product that has the photo
1. Click on the product from the list of pre-condition
2. Check the big photo frame</t>
  </si>
  <si>
    <t>Pre-condition: There is a product that no photos
1. Click on the product from the list of pre-condition
2. Check the big photo frame</t>
  </si>
  <si>
    <t>1. No commas to separator groups of thousands, milions, bilions</t>
  </si>
  <si>
    <t>1. Appear 1 comma to separator groups of thousands</t>
  </si>
  <si>
    <t>1. Appear 2 commas to separator groups of thousands, milions</t>
  </si>
  <si>
    <t>1. Appear 3 commas to separator groups of thousands, milions, bilions</t>
  </si>
  <si>
    <t>The currency of the original price will be show is đ.</t>
  </si>
  <si>
    <t>The currency of the discounted price will be show is đ.</t>
  </si>
  <si>
    <t>1. Discounted price is rounded down integer nearest</t>
  </si>
  <si>
    <t>1. Discounted price rounded up integer nearest</t>
  </si>
  <si>
    <t xml:space="preserve">1. Discounted price should be keep is an integer </t>
  </si>
  <si>
    <t>Check discounted price is not rounded with the integer price</t>
  </si>
  <si>
    <t xml:space="preserve">Pre-condition: There are products with &lt;5 photos
1. Select the product from the list of pre-conditions
2. View the main photo frame and photo display list
</t>
  </si>
  <si>
    <t>Pre-condition: There is a product with 5 photo
1. Select the product from the list of pre-conditions
2. View the main photo frame and photo display list</t>
  </si>
  <si>
    <t xml:space="preserve">Pre-condition:  There is a product with &gt; 5 photo
1. Select the product from the list of pre-conditions
2. View the main photo frame and photo display list
</t>
  </si>
  <si>
    <t>Check the photo list when there are no pictures</t>
  </si>
  <si>
    <t>Check the photo list when there is 1 photo</t>
  </si>
  <si>
    <t>Check the photo list when there less than 5</t>
  </si>
  <si>
    <t>Check the photo list when there 5 photos</t>
  </si>
  <si>
    <t>Check the photo list when there are more than 5 photos</t>
  </si>
  <si>
    <t xml:space="preserve">Pre-condition: There is a product that no photos
1. Select the product from the list of pre-conditions
2. View the main photo frame and photo display list
</t>
  </si>
  <si>
    <t>Pre-condition: There is a product with 1 photo
1. Select the product from the list of pre-conditions
2. View the main photo frame and photo display list</t>
  </si>
  <si>
    <t>1. There are no photos displayed in the list photo.</t>
  </si>
  <si>
    <t>1. There are 5 photo displayed in the list photo.</t>
  </si>
  <si>
    <t>1. There are no photos displayed in the big photo frame.</t>
  </si>
  <si>
    <t>1. The default big photo  frame of the product is the first photo</t>
  </si>
  <si>
    <t>Check the default big photo frame when click on the product must be the first photo</t>
  </si>
  <si>
    <t>Check the big photo frame that matches the selection when click on photos of products that have more than 2 photos.</t>
  </si>
  <si>
    <t>Pre-condition: There is a product that has more than 2 photo
1. Click on the product
2. Click on photos in the photo list.
3. Check the big photo frame</t>
  </si>
  <si>
    <t>1.  The big photo frame that matches the option.</t>
  </si>
  <si>
    <t>1. There is 1 photo displayed in the list photo in the first position and 4 positions in the back are empty.</t>
  </si>
  <si>
    <t>1. Photos must be displayed in all photo lists and no list has more than 5 photos.</t>
  </si>
  <si>
    <t>1. The photos must be displayed in the first positions in the image list, and the empty positions behind are empty.</t>
  </si>
  <si>
    <t>Verify default value is empty when user clicks on or enters text</t>
  </si>
  <si>
    <t>VALIDATION</t>
  </si>
  <si>
    <t>Verify shows an error message 2 when left blank</t>
  </si>
  <si>
    <t>Verify shows an error message 1 when enter &lt;6 numbers</t>
  </si>
  <si>
    <t>Verify shows an error message 1 when enter &lt;6 characters</t>
  </si>
  <si>
    <t>Verify shows an error message 1 when enter &gt;50 characters</t>
  </si>
  <si>
    <t>Verify mandatory of password field when left blank</t>
  </si>
  <si>
    <t>Verify mandatory of SMS verification code field when left blank</t>
  </si>
  <si>
    <t>Verify mandatory of phone number field when left blank</t>
  </si>
  <si>
    <t>Verify mandatory of birthday field when left blank</t>
  </si>
  <si>
    <t>Verify error message displayed "Wrong birthday format" when choosing a date value is 31 for the months has 30 days</t>
  </si>
  <si>
    <t>Verify error message displayed "Wrong birthday format" when choosing a date value is 31 for the months has 31 days</t>
  </si>
  <si>
    <t>Verify error message displayed "Wrong birthday format" when choosing a date value is 29 for February non-leap years</t>
  </si>
  <si>
    <t>Verify error message displayed "Wrong birthday format" when choosing a date value is 29 for February leap years</t>
  </si>
  <si>
    <t>Verify error message displayed "Wrong birthday format" when choosing birthday greater than the current date month year</t>
  </si>
  <si>
    <t>Verify that day field will not enter data from the keyboard.</t>
  </si>
  <si>
    <t>Verify that the dropdown list will show when click on gender field.</t>
  </si>
  <si>
    <t>Verify the validity when enter =6 characters</t>
  </si>
  <si>
    <t>Verify the validity when enter &lt;50 characters</t>
  </si>
  <si>
    <t>Verify the validity when enter =50 characters</t>
  </si>
  <si>
    <t>Verify that the space character is not removed when entering between 2 characters</t>
  </si>
  <si>
    <t xml:space="preserve">Verify default value of the checkbox checked </t>
  </si>
  <si>
    <t>FUNCTION</t>
  </si>
  <si>
    <t>Verify that Checkbox will be unchecked when click on first time</t>
  </si>
  <si>
    <t>Verify that Checkbox will be checked when click on second time</t>
  </si>
  <si>
    <t>Check the SIGN UP button clickable when click on.</t>
  </si>
  <si>
    <t>Check the "Sign up with email" button clickable when click on.</t>
  </si>
  <si>
    <t>Verify system will show the page to create new account with Email address when click on "Sign up with email" button</t>
  </si>
  <si>
    <t>Check the "Google" button clickable when click on.</t>
  </si>
  <si>
    <t>Check the "Facebook" button clickable when click on.</t>
  </si>
  <si>
    <t>Verify new pop-up will be displayed to confirm when click on "Facebook" button</t>
  </si>
  <si>
    <t>Ta Uyen</t>
  </si>
  <si>
    <t>Check the Next button enable if not the last photo</t>
  </si>
  <si>
    <t xml:space="preserve">Pre-condition: There is a product with &gt;2 photos
1. Select the product from the list of pre-conditions
2. Click on any photo that is not the first photo
3. Click on the Next button 
</t>
  </si>
  <si>
    <t xml:space="preserve">The Next button enable and move on the next photos </t>
  </si>
  <si>
    <t>Check the Next button disable if the last photo</t>
  </si>
  <si>
    <t xml:space="preserve">Pre-condition: There is a product with &gt;2 photos
1. Select the product from the list of pre-conditions
2. Click on the first photo
3. Click on the Next button </t>
  </si>
  <si>
    <t>The Next button disable and no move on to the previous  photos</t>
  </si>
  <si>
    <t>Check the Next button disable when there is 1 photo.</t>
  </si>
  <si>
    <t xml:space="preserve">Pre-condition: there is a product with 1 photo
1. Select the product from the list of pre-conditions
2. Click on the photo
3. Click on the Next button </t>
  </si>
  <si>
    <t>Check the Next button disable when there are no photos.</t>
  </si>
  <si>
    <t>Pre-condition: There is a product that no photos
1. Select the product from the list of pre-conditions
2. Click on the Next button</t>
  </si>
  <si>
    <t>Check the Next button clickable when there are more than 2 photos</t>
  </si>
  <si>
    <t>The Next button clickable when click on.</t>
  </si>
  <si>
    <t>Check the Previous button enable if not the first photo</t>
  </si>
  <si>
    <t xml:space="preserve">Pre-condition: There is a product with &gt;2 photos
1. Select the product from the list of pre-conditions
2. Click on any photo that is not the first photo
3. Click on the Previous button 
</t>
  </si>
  <si>
    <t>The Previous button enable and move on to the previous  photos</t>
  </si>
  <si>
    <t>Check the Previous button disable if the first photo</t>
  </si>
  <si>
    <t xml:space="preserve">Pre-condition: There is a product with &gt;2 photos
1. Select the product from the list of pre-conditions
2. Click on the first photo
3. Click on the Previous button </t>
  </si>
  <si>
    <t>The Previous button disable and no move on to the previous  photos</t>
  </si>
  <si>
    <t>Check the Previous button disable when there is 1 photo.</t>
  </si>
  <si>
    <t xml:space="preserve">Pre-condition: there is a product with 1 photo
1. Select the product from the list of pre-conditions
2. Click on the photo
3. Click on the Previous button </t>
  </si>
  <si>
    <t>Check the Previous button disable when there are no photos.</t>
  </si>
  <si>
    <t>Pre-condition: There is a product that no photos
1. Select the product from the list of pre-conditions
2. Click on the Previous button</t>
  </si>
  <si>
    <t>Check the Previous button clickable when there are more than 2 photos</t>
  </si>
  <si>
    <t>The Previous button clickable when click on.</t>
  </si>
  <si>
    <t xml:space="preserve">Pre-condition: There is a product with &gt;2 photos
1. Select the product from the list of pre-conditions
2. Click on any photo that is not the first photo
3. Click on the Next button </t>
  </si>
  <si>
    <t xml:space="preserve">Pre-condition: There is a product with &gt;2 photos
1. Select the product from the list of pre-conditions
2. Click on any photo that is not the first photo
3. Click on the Previous button </t>
  </si>
  <si>
    <t xml:space="preserve">
Check that the original price will not show commas when the value is less than 999</t>
  </si>
  <si>
    <t xml:space="preserve">
Check that the original price will not show commas when the value is 999</t>
  </si>
  <si>
    <t>Check that the original price will show 1 comma with the value is 1000</t>
  </si>
  <si>
    <t>Check that the original price will show 1 comma with the value less than 999999</t>
  </si>
  <si>
    <t xml:space="preserve">
Check that the original price will show 1 comma with the value is 999999</t>
  </si>
  <si>
    <t>Check that the original price will show 2 commas with the value is 1000000</t>
  </si>
  <si>
    <t>Check that the original price will show 2 commas when a value is less than 999999999</t>
  </si>
  <si>
    <t xml:space="preserve">
Check that the original price will show 2 commas with the value is 999999999</t>
  </si>
  <si>
    <t>Check that the original price will show 3 commas with the value is 1000000000</t>
  </si>
  <si>
    <t>Check currency of original price will show is đ</t>
  </si>
  <si>
    <t xml:space="preserve">
Check that the discounted price will not show commas when the value is less than 999</t>
  </si>
  <si>
    <t xml:space="preserve">
Check that the discounted  price will not show commas when the value is 999</t>
  </si>
  <si>
    <t>Check that the discounted  price will show 1 comma with the value is 1000</t>
  </si>
  <si>
    <t>Check that the discounted  price will show 1 comma with the value less than 999999</t>
  </si>
  <si>
    <t xml:space="preserve">
Check that the discounted  price will show 1 comma with the value is 999999</t>
  </si>
  <si>
    <t>Check that the discounted  price will show 2 commas with the value is 1000000</t>
  </si>
  <si>
    <t>Check that the discounted  price will show 2 commas when a value is less than 999999999</t>
  </si>
  <si>
    <t xml:space="preserve">
Check that the discounted price will show 2 commas with the value is 999999999</t>
  </si>
  <si>
    <t>Check discounted price is rounded down to nearest integer value if decimal number is less than 5</t>
  </si>
  <si>
    <t>Check discounted price is rounded to nearest integer value if decimal number is 5</t>
  </si>
  <si>
    <t>Check discounted price is rounded up to nearest integer value if decimal number more than 5</t>
  </si>
  <si>
    <t>Check currency of discounted price will show is đ</t>
  </si>
  <si>
    <t>Check UI</t>
  </si>
  <si>
    <t>Check UI of display Product function</t>
  </si>
  <si>
    <t>Follow UI check list</t>
  </si>
  <si>
    <t>CHECK UI</t>
  </si>
  <si>
    <t>Check UI of display of screen Sign up with Phone number function</t>
  </si>
  <si>
    <t>Verify phone number field when the enters only space characters</t>
  </si>
  <si>
    <t>Verify phone number field has input space characters at end</t>
  </si>
  <si>
    <t>Verify phone number field has input space characters at begin</t>
  </si>
  <si>
    <t xml:space="preserve">Verify phone number field has input space characters at middle </t>
  </si>
  <si>
    <t>Verify password field has input space characters at begin</t>
  </si>
  <si>
    <t>Verify password field has input space characters at end</t>
  </si>
  <si>
    <t xml:space="preserve">Verify password field has input space characters at middle </t>
  </si>
  <si>
    <t>Verify SMS verification code field has input space characters at begin</t>
  </si>
  <si>
    <t>Verify SMS verification code field has input space characters at end</t>
  </si>
  <si>
    <t xml:space="preserve">Verify SMS verification code field has input space characters at middle </t>
  </si>
  <si>
    <t>Verify full name field has input space characters at begin</t>
  </si>
  <si>
    <t>Verify full name field has input space characters at end</t>
  </si>
  <si>
    <t xml:space="preserve">Verify full name field has input space characters at middle </t>
  </si>
  <si>
    <t>Verify full name field has input HTML</t>
  </si>
  <si>
    <t xml:space="preserve">Verify full name field has input SQL injection </t>
  </si>
  <si>
    <t>Verify full name field has input Javascript</t>
  </si>
  <si>
    <t xml:space="preserve">Verify phone number field will delete data entered when click on "x" icon </t>
  </si>
  <si>
    <t xml:space="preserve">Verify password field will delete data entered when click on "x" icon </t>
  </si>
  <si>
    <t>Verify that Slide button dragable when holdiing and dragging</t>
  </si>
  <si>
    <t>Check the "Terms of Use" hyper link clickable when click on.</t>
  </si>
  <si>
    <t>Verify new pop-up about Terms of Use will be displayed when click on "Terms of Use" hyper link</t>
  </si>
  <si>
    <t>Verify new pop-up about privacy policy will be displayed when click on "Privacy Policy" hyper link</t>
  </si>
  <si>
    <t>Check the "Privacy Policy" hyper link clickable when click on.</t>
  </si>
  <si>
    <t>Check the "Login" hyper link clickable when click on.</t>
  </si>
  <si>
    <t>Verify system will show the page to login displayed when click on "Login" hyper link</t>
  </si>
  <si>
    <t>Verify default value is empty when user clicks on for enters text</t>
  </si>
  <si>
    <t>Verify default value is empty when user clicks on and enters text</t>
  </si>
  <si>
    <t xml:space="preserve">Verify full name field can Copy&amp;Paste </t>
  </si>
  <si>
    <t>1. Phone Number</t>
  </si>
  <si>
    <t>2. SMS Verification Code</t>
  </si>
  <si>
    <t>3. Password</t>
  </si>
  <si>
    <t>4. Birthday</t>
  </si>
  <si>
    <t>5. Gender</t>
  </si>
  <si>
    <t>6. Full Name</t>
  </si>
  <si>
    <t>7. Checkbox</t>
  </si>
  <si>
    <t>1. Original Price</t>
  </si>
  <si>
    <t>2. Discounted Price</t>
  </si>
  <si>
    <t>3. Photo List</t>
  </si>
  <si>
    <t>4. Big Photo Frame</t>
  </si>
  <si>
    <t>5. Next/Previous Button</t>
  </si>
  <si>
    <t xml:space="preserve">Verify phone number field could Copy &amp; Paste </t>
  </si>
  <si>
    <t xml:space="preserve">Verify phone number field can Copy &amp; Paste </t>
  </si>
  <si>
    <t>Verify that Slide button is work when drag to end</t>
  </si>
  <si>
    <t>Check don't enter SMS code after 1 minute after slide</t>
  </si>
  <si>
    <t>Check leave Day is blank</t>
  </si>
  <si>
    <t>Verify default value of is blank</t>
  </si>
  <si>
    <t>Check that Year, Month, Day Picker is available when click to choose.</t>
  </si>
  <si>
    <t>Verify default value of Search field is empty when user clicks on and enters text</t>
  </si>
  <si>
    <t>Verify should be able to search when enters the keyword and hits ‘Enter’ button on keyboard</t>
  </si>
  <si>
    <t>Verify total number of search results should be displayed on page</t>
  </si>
  <si>
    <t>Verify search field can Copy &amp; Paste with the mouse/keyboard</t>
  </si>
  <si>
    <t>Verify how much time required for getting the search result.</t>
  </si>
  <si>
    <t>Verify that the search results span over multiple pages, the UI and pagination should work properly</t>
  </si>
  <si>
    <t>Verify the search results has match the search keyword when entering Product Name</t>
  </si>
  <si>
    <t>Verify the search results has match the search keyword when entering Category Name</t>
  </si>
  <si>
    <t>Verify the search results has match the search keyword when entering Brand Name</t>
  </si>
  <si>
    <t>Verify the search results has match the search keyword when entering Supplier Name</t>
  </si>
  <si>
    <t>Verify Search field has input is specials</t>
  </si>
  <si>
    <t>Verify search is functional and generates correct result for correct keywords.</t>
  </si>
  <si>
    <t>Verify should be able to search when enters the keyword and click on Search button</t>
  </si>
  <si>
    <t>Check the Previous button enable if not the first page</t>
  </si>
  <si>
    <t>Check the Previous button disable if the first page</t>
  </si>
  <si>
    <t>Check the Previous button disable when there is 1 page.</t>
  </si>
  <si>
    <t>Check the Previous button disable when there are no pages.</t>
  </si>
  <si>
    <t>Check the Next button enable if not the last page</t>
  </si>
  <si>
    <t>Check the Next button disable if the last page</t>
  </si>
  <si>
    <t>Check the Next button disable when there is 1 page.</t>
  </si>
  <si>
    <t>Check the Next button disable when there are no pages.</t>
  </si>
  <si>
    <t>Check the Numbers button disable when there are no pages.</t>
  </si>
  <si>
    <t>Check the Numbers button clickable when there are 2 or more pages</t>
  </si>
  <si>
    <t>Check the Numbers button enable when there are 2 or more pages</t>
  </si>
  <si>
    <t>Check the Next button clickable when there are 2 or more pages</t>
  </si>
  <si>
    <t>Check the Previous button clickable when there are 2 or more pages</t>
  </si>
  <si>
    <t>Check the Numbers button disable if there are 1 page</t>
  </si>
  <si>
    <t>Verify that the dropdown list will show when click on Soft By field.</t>
  </si>
  <si>
    <t>Check the Search button clickable when click on.</t>
  </si>
  <si>
    <t>Check able to enter value when click on the search box</t>
  </si>
  <si>
    <t>Verify that the typed text is properly visible or not.</t>
  </si>
  <si>
    <t>Verify input is blank and click on the Search button.</t>
  </si>
  <si>
    <t>Verify "Filtered By" field  will be displayed and can click on when getting search results.</t>
  </si>
  <si>
    <t>Check Soft By Picker is available when click to choose.</t>
  </si>
  <si>
    <t>Check if View Picker is available when click to choose.</t>
  </si>
  <si>
    <t xml:space="preserve">Verify that it is possible to sort if the user wants to see the results of their query </t>
  </si>
  <si>
    <t>Verify results displayed in pagination when search results have = 10 products</t>
  </si>
  <si>
    <t>Verify results displayed in pagination when search results have &lt;10  products</t>
  </si>
  <si>
    <t>Verify results displayed in pagination when search results have &gt; 10 products</t>
  </si>
  <si>
    <t>1. Search box</t>
  </si>
  <si>
    <t>Check UI of display of screen Search function</t>
  </si>
  <si>
    <t xml:space="preserve">Verify phone number field when enter =10 numbers </t>
  </si>
  <si>
    <t>Verify phone number field has input HTML, SQL injection, Javascript</t>
  </si>
  <si>
    <t xml:space="preserve">Verify SMS verification code field when enter = 6 numbers </t>
  </si>
  <si>
    <t>Verify SMS verification code field has input HTML, SQL injection, Javascript</t>
  </si>
  <si>
    <t xml:space="preserve">Verify SMS verification code field enter correct with SMS code received </t>
  </si>
  <si>
    <t xml:space="preserve">Verify SMS verification code field enter incorrect with SMS code received </t>
  </si>
  <si>
    <t>Verify password field has input HTML, SQL injection, Javascript</t>
  </si>
  <si>
    <t>Verify password field when enter =50 characters</t>
  </si>
  <si>
    <t>Verify password field when enter &lt;50 characters</t>
  </si>
  <si>
    <t xml:space="preserve">Verify password field when enter =6 characters 
</t>
  </si>
  <si>
    <t>Verify SMS verification code field will show an error message 2 when left blank</t>
  </si>
  <si>
    <t>Verify SMS verification code field will show an error message when enter &gt;6 numbers</t>
  </si>
  <si>
    <t>Verify shows an error message when enter alphabet + numbers + special characters</t>
  </si>
  <si>
    <t>Verify shows an error message when enter characters containing special characters</t>
  </si>
  <si>
    <t>Verify shows an error message when left blank</t>
  </si>
  <si>
    <t>Verify shows an error message when enter characters containing alphabet</t>
  </si>
  <si>
    <t>Verify shows an error message when enter &gt;10 numbers</t>
  </si>
  <si>
    <t>Verify shows an error message when enter &lt;10 numbers</t>
  </si>
  <si>
    <t>Verify password field will show an error message when enter &lt;6 characters</t>
  </si>
  <si>
    <t>Verify password field will show an error message when enter &gt;50 characters</t>
  </si>
  <si>
    <t>Verify password field when enter alphabet</t>
  </si>
  <si>
    <t>Verify password field when enter numbers</t>
  </si>
  <si>
    <t>Verify password field when enter special characters</t>
  </si>
  <si>
    <t>Verify SMS verification code field will show an error message when enter special characters</t>
  </si>
  <si>
    <t>Verify SMS verification code field will show an error message when enter alphabet</t>
  </si>
  <si>
    <t xml:space="preserve">Verify SMS verification code field can Copy &amp; Paste </t>
  </si>
  <si>
    <t>Verify password field will show an error message when left blank</t>
  </si>
  <si>
    <t>Verify password field when enter alphabet + numbers + special characters</t>
  </si>
  <si>
    <t>Verify that SMS verification code field will show a textbox when the user enters the correct phone number format and drag "Slide to get SMS code" button to end</t>
  </si>
  <si>
    <t xml:space="preserve">Verify that Checkbox can check/uncheck </t>
  </si>
  <si>
    <t>Verify that password will be show/hide when click on Eye icon</t>
  </si>
  <si>
    <t xml:space="preserve">Verify full name field will delete data entered when click on "x" icon </t>
  </si>
  <si>
    <t>Check leave Month is blank</t>
  </si>
  <si>
    <t>Check leave Year is blank</t>
  </si>
  <si>
    <t>Verify default value is empty when user clicks on Day/Month/Year field</t>
  </si>
  <si>
    <t>Verify that Day/Month/Year field will not enter data from the keyboard.</t>
  </si>
  <si>
    <t>Verify that the dropdown list will show when click on Day/Month/Year fields.</t>
  </si>
  <si>
    <t>Verify that value list of month field is full 12 months and
arranged in order.</t>
  </si>
  <si>
    <t>Verify that value list of day field is full 31 months and
arranged in order.</t>
  </si>
  <si>
    <t>Check that value list of year field ​​are values ​​from 1900 to 2022 and arranged in order.</t>
  </si>
  <si>
    <t>Verify that value list of day field include female, male and
sorted alphabetically</t>
  </si>
  <si>
    <t>Check that user will successfully sign up when enter the valid data in all mandatory fields</t>
  </si>
  <si>
    <t xml:space="preserve">Check that user will successfully sign up when enter the valid data in all fields </t>
  </si>
  <si>
    <t>Check that user not will successfully sign up when enter existing Phone Number</t>
  </si>
  <si>
    <t xml:space="preserve">Check that user will not successfully sign up when enter incorrect SMS code </t>
  </si>
  <si>
    <t>Check that user will not successfully sign up when enter fall all fields.</t>
  </si>
  <si>
    <t>Verify new pop-up will be displayed with Google account when click on "Google" button</t>
  </si>
  <si>
    <t xml:space="preserve">Verify SMS verification code field will delete data entered when click on "x" icon </t>
  </si>
  <si>
    <t>Verify search field has input HTML, SQL injection, Javascript</t>
  </si>
  <si>
    <t>Verify search suggestions show match with any single character is entered</t>
  </si>
  <si>
    <t>Verify search suggestion will show match with more characters is entered</t>
  </si>
  <si>
    <t>Verify search results should be cleared when clicking on "Remove" button</t>
  </si>
  <si>
    <t>Verify that search history should be displayed is latest search keyword when click on Search box</t>
  </si>
  <si>
    <t>Verify that the search history will not show keywords, which user enter any character and does not search.</t>
  </si>
  <si>
    <t xml:space="preserve">2. Search Suggestion </t>
  </si>
  <si>
    <t>3. Search History</t>
  </si>
  <si>
    <t>4. Search result</t>
  </si>
  <si>
    <t>5. Pagination</t>
  </si>
  <si>
    <t>6. Next/Previous/Numbers button in Pagination</t>
  </si>
  <si>
    <t>7. Soft By</t>
  </si>
  <si>
    <t>Verify that value list of Soft By field include ‘Price low to high’ and ‘Price high to low’ and sorted alphabet</t>
  </si>
  <si>
    <t>Verify that value list of View field include full 2 options: vertical and horizontal</t>
  </si>
  <si>
    <t>8. View</t>
  </si>
  <si>
    <t>Verify that when typing the wrong product name or search keyword, Search results will show for the most relevant, correct product that will be suggested.</t>
  </si>
  <si>
    <t>Verify an error message will be displayed when entering invalid keywords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</si>
</sst>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mm\ dd\ yyyy"/>
    <numFmt numFmtId="165" formatCode="[$-409]d\-mmm\-yy;@"/>
    <numFmt numFmtId="166" formatCode="[$-409]mmmm\ d\,\ yyyy;@"/>
  </numFmts>
  <fonts count="71">
    <font>
      <sz val="11"/>
      <color theme="1"/>
      <name val="Calibri"/>
      <family val="2"/>
      <scheme val="minor"/>
    </font>
    <font>
      <sz val="10"/>
      <name val="Arial"/>
      <family val="2"/>
    </font>
    <font>
      <b/>
      <sz val="10"/>
      <color rgb="FFFFFFFF"/>
      <name val="Arial"/>
      <family val="2"/>
    </font>
    <font>
      <b/>
      <sz val="10"/>
      <color theme="0"/>
      <name val="Arial"/>
      <family val="2"/>
    </font>
    <font>
      <u/>
      <sz val="11"/>
      <color indexed="12"/>
      <name val="ＭＳ Ｐゴシック"/>
      <family val="2"/>
      <charset val="128"/>
    </font>
    <font>
      <sz val="11"/>
      <color rgb="FF002E36"/>
      <name val="Arial"/>
      <family val="2"/>
    </font>
    <font>
      <b/>
      <sz val="18"/>
      <color indexed="56"/>
      <name val="Arial"/>
      <family val="2"/>
    </font>
    <font>
      <b/>
      <sz val="10"/>
      <color indexed="10"/>
      <name val="Arial"/>
      <family val="2"/>
    </font>
    <font>
      <sz val="11"/>
      <name val="ＭＳ Ｐゴシック"/>
      <family val="2"/>
      <charset val="128"/>
    </font>
    <font>
      <b/>
      <i/>
      <sz val="10"/>
      <name val="Arial"/>
      <family val="2"/>
    </font>
    <font>
      <b/>
      <sz val="11"/>
      <color rgb="FF002E36"/>
      <name val="Arial"/>
      <family val="2"/>
    </font>
    <font>
      <b/>
      <sz val="18"/>
      <color rgb="FFCC2337"/>
      <name val="Arial"/>
      <family val="2"/>
    </font>
    <font>
      <sz val="11"/>
      <color rgb="FF002E36"/>
      <name val="Cambria"/>
      <family val="2"/>
      <scheme val="major"/>
    </font>
    <font>
      <sz val="10"/>
      <name val="Cambria"/>
      <family val="2"/>
      <scheme val="major"/>
    </font>
    <font>
      <b/>
      <sz val="10"/>
      <color indexed="60"/>
      <name val="Cambria"/>
      <family val="2"/>
      <scheme val="major"/>
    </font>
    <font>
      <i/>
      <sz val="10"/>
      <color indexed="17"/>
      <name val="Cambria"/>
      <family val="2"/>
      <scheme val="major"/>
    </font>
    <font>
      <u/>
      <sz val="10"/>
      <color indexed="12"/>
      <name val="Cambria"/>
      <family val="2"/>
      <scheme val="major"/>
    </font>
    <font>
      <b/>
      <sz val="20"/>
      <color indexed="10"/>
      <name val="Cambria"/>
      <family val="2"/>
      <scheme val="major"/>
    </font>
    <font>
      <sz val="11"/>
      <name val="Cambria"/>
      <family val="2"/>
      <scheme val="major"/>
    </font>
    <font>
      <b/>
      <sz val="11"/>
      <name val="Cambria"/>
      <family val="2"/>
      <scheme val="major"/>
    </font>
    <font>
      <sz val="11"/>
      <color theme="1"/>
      <name val="Cambria"/>
      <family val="2"/>
      <scheme val="major"/>
    </font>
    <font>
      <b/>
      <sz val="10"/>
      <color theme="0"/>
      <name val="Cambria"/>
      <family val="2"/>
      <scheme val="major"/>
    </font>
    <font>
      <b/>
      <sz val="16"/>
      <color indexed="10"/>
      <name val="Arial"/>
      <family val="2"/>
    </font>
    <font>
      <sz val="16"/>
      <color indexed="18"/>
      <name val="Arial"/>
      <family val="2"/>
    </font>
    <font>
      <b/>
      <sz val="9"/>
      <color indexed="9"/>
      <name val="Arial"/>
      <family val="2"/>
    </font>
    <font>
      <sz val="9"/>
      <name val="Arial"/>
      <family val="2"/>
    </font>
    <font>
      <sz val="10"/>
      <color indexed="8"/>
      <name val="Arial"/>
      <family val="2"/>
    </font>
    <font>
      <b/>
      <sz val="10"/>
      <color indexed="18"/>
      <name val="Arial"/>
      <family val="2"/>
    </font>
    <font>
      <b/>
      <sz val="9"/>
      <color indexed="81"/>
      <name val="Tahoma"/>
      <family val="2"/>
    </font>
    <font>
      <sz val="9"/>
      <color indexed="81"/>
      <name val="Tahoma"/>
      <family val="2"/>
    </font>
    <font>
      <b/>
      <sz val="16"/>
      <color theme="7"/>
      <name val="Arial"/>
      <family val="2"/>
    </font>
    <font>
      <b/>
      <sz val="16"/>
      <color rgb="FF003366"/>
      <name val="Arial"/>
      <family val="2"/>
    </font>
    <font>
      <b/>
      <sz val="10"/>
      <color indexed="8"/>
      <name val="Arial"/>
      <family val="2"/>
    </font>
    <font>
      <b/>
      <sz val="8"/>
      <color indexed="8"/>
      <name val="Times New Roman"/>
      <family val="1"/>
    </font>
    <font>
      <sz val="11"/>
      <color theme="1"/>
      <name val="Arial"/>
      <family val="2"/>
    </font>
    <font>
      <sz val="10"/>
      <color theme="0"/>
      <name val="Arial"/>
      <family val="2"/>
    </font>
    <font>
      <sz val="11"/>
      <name val="Arial"/>
      <family val="2"/>
    </font>
    <font>
      <b/>
      <sz val="11"/>
      <color indexed="10"/>
      <name val="Arial"/>
      <family val="2"/>
    </font>
    <font>
      <u/>
      <sz val="10"/>
      <color rgb="FF7EA1D0"/>
      <name val="Calibri"/>
      <family val="2"/>
      <scheme val="minor"/>
    </font>
    <font>
      <sz val="11"/>
      <color theme="1"/>
      <name val="Calibri"/>
      <family val="2"/>
      <scheme val="minor"/>
    </font>
    <font>
      <b/>
      <sz val="11"/>
      <name val="Arial"/>
      <family val="2"/>
    </font>
    <font>
      <b/>
      <sz val="20"/>
      <color theme="5"/>
      <name val="Arial"/>
      <family val="2"/>
    </font>
    <font>
      <b/>
      <sz val="16"/>
      <color indexed="56"/>
      <name val="Arial"/>
      <family val="2"/>
    </font>
    <font>
      <b/>
      <sz val="14"/>
      <color rgb="FF6D829F"/>
      <name val="Arial"/>
      <family val="2"/>
    </font>
    <font>
      <i/>
      <sz val="10"/>
      <color theme="1"/>
      <name val="Arial"/>
      <family val="2"/>
    </font>
    <font>
      <sz val="10"/>
      <color theme="1"/>
      <name val="Arial"/>
      <family val="2"/>
    </font>
    <font>
      <sz val="10"/>
      <color rgb="FF002E36"/>
      <name val="Arial"/>
      <family val="2"/>
    </font>
    <font>
      <b/>
      <sz val="10"/>
      <color theme="1"/>
      <name val="Arial"/>
      <family val="2"/>
    </font>
    <font>
      <b/>
      <sz val="11"/>
      <color theme="1"/>
      <name val="Calibri"/>
      <family val="2"/>
    </font>
    <font>
      <sz val="10"/>
      <color rgb="FF002060"/>
      <name val="Arial"/>
      <family val="2"/>
    </font>
    <font>
      <b/>
      <sz val="10"/>
      <name val="Arial"/>
      <family val="2"/>
    </font>
    <font>
      <b/>
      <sz val="16"/>
      <name val="Arial"/>
      <family val="2"/>
    </font>
    <font>
      <b/>
      <u/>
      <sz val="16"/>
      <name val="Arial"/>
      <family val="2"/>
    </font>
    <font>
      <b/>
      <sz val="10"/>
      <color indexed="16"/>
      <name val="Arial"/>
      <family val="2"/>
    </font>
    <font>
      <sz val="11"/>
      <name val="明朝"/>
      <family val="3"/>
      <charset val="128"/>
    </font>
    <font>
      <u/>
      <sz val="11"/>
      <color rgb="FF7EA1D0"/>
      <name val="Calibri"/>
      <family val="2"/>
      <scheme val="minor"/>
    </font>
    <font>
      <sz val="10"/>
      <color rgb="FFFF0000"/>
      <name val="Arial"/>
      <family val="2"/>
    </font>
    <font>
      <b/>
      <sz val="10"/>
      <color rgb="FF002E36"/>
      <name val="Arial"/>
      <family val="2"/>
    </font>
    <font>
      <i/>
      <sz val="10"/>
      <name val="Arial"/>
      <family val="2"/>
    </font>
    <font>
      <i/>
      <sz val="10"/>
      <color rgb="FF002E36"/>
      <name val="Arial"/>
      <family val="2"/>
    </font>
    <font>
      <i/>
      <sz val="11"/>
      <color theme="1"/>
      <name val="Arial"/>
      <family val="2"/>
    </font>
    <font>
      <b/>
      <i/>
      <sz val="10"/>
      <color theme="1"/>
      <name val="Arial"/>
      <family val="2"/>
    </font>
    <font>
      <b/>
      <sz val="20"/>
      <color theme="6"/>
      <name val="Arial"/>
      <family val="2"/>
    </font>
    <font>
      <b/>
      <sz val="20"/>
      <color theme="6"/>
      <name val="Cambria"/>
      <family val="2"/>
      <scheme val="major"/>
    </font>
    <font>
      <b/>
      <sz val="18"/>
      <color theme="6"/>
      <name val="Cambria"/>
      <family val="2"/>
      <scheme val="major"/>
    </font>
    <font>
      <b/>
      <sz val="10"/>
      <color theme="6"/>
      <name val="Arial"/>
      <family val="2"/>
    </font>
    <font>
      <b/>
      <sz val="10"/>
      <color indexed="56"/>
      <name val="Arial"/>
      <family val="2"/>
    </font>
    <font>
      <sz val="11"/>
      <name val="Calibri"/>
      <family val="2"/>
      <scheme val="minor"/>
    </font>
    <font>
      <sz val="9"/>
      <color theme="1"/>
      <name val="Arial"/>
      <family val="2"/>
    </font>
    <font>
      <sz val="9"/>
      <color theme="0"/>
      <name val="Arial"/>
      <family val="2"/>
    </font>
    <font>
      <b/>
      <sz val="11"/>
      <name val="Calibri"/>
      <family val="2"/>
      <scheme val="minor"/>
    </font>
  </fonts>
  <fills count="32">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indexed="9"/>
        <bgColor indexed="64"/>
      </patternFill>
    </fill>
    <fill>
      <patternFill patternType="solid">
        <fgColor rgb="FFF2F2F2"/>
        <bgColor indexed="64"/>
      </patternFill>
    </fill>
    <fill>
      <patternFill patternType="solid">
        <fgColor indexed="9"/>
        <bgColor indexed="26"/>
      </patternFill>
    </fill>
    <fill>
      <patternFill patternType="solid">
        <fgColor rgb="FFCACFD9"/>
        <bgColor indexed="64"/>
      </patternFill>
    </fill>
    <fill>
      <patternFill patternType="solid">
        <fgColor rgb="FFD6D6D6"/>
        <bgColor indexed="64"/>
      </patternFill>
    </fill>
    <fill>
      <patternFill patternType="solid">
        <fgColor theme="0"/>
        <bgColor indexed="26"/>
      </patternFill>
    </fill>
    <fill>
      <patternFill patternType="solid">
        <fgColor rgb="FF8EB63E"/>
        <bgColor indexed="26"/>
      </patternFill>
    </fill>
    <fill>
      <patternFill patternType="solid">
        <fgColor rgb="FF8EB63E"/>
        <bgColor indexed="41"/>
      </patternFill>
    </fill>
    <fill>
      <patternFill patternType="solid">
        <fgColor theme="1" tint="0.79998168889431442"/>
        <bgColor indexed="64"/>
      </patternFill>
    </fill>
    <fill>
      <patternFill patternType="solid">
        <fgColor rgb="FF7EA1D0"/>
        <bgColor indexed="64"/>
      </patternFill>
    </fill>
    <fill>
      <patternFill patternType="solid">
        <fgColor indexed="16"/>
        <bgColor indexed="64"/>
      </patternFill>
    </fill>
    <fill>
      <patternFill patternType="solid">
        <fgColor indexed="41"/>
        <bgColor indexed="64"/>
      </patternFill>
    </fill>
    <fill>
      <patternFill patternType="solid">
        <fgColor indexed="47"/>
        <bgColor indexed="64"/>
      </patternFill>
    </fill>
    <fill>
      <patternFill patternType="solid">
        <fgColor indexed="22"/>
        <bgColor indexed="64"/>
      </patternFill>
    </fill>
    <fill>
      <patternFill patternType="solid">
        <fgColor indexed="45"/>
        <bgColor indexed="64"/>
      </patternFill>
    </fill>
    <fill>
      <patternFill patternType="solid">
        <fgColor theme="6"/>
        <bgColor indexed="26"/>
      </patternFill>
    </fill>
    <fill>
      <patternFill patternType="solid">
        <fgColor theme="6"/>
        <bgColor indexed="56"/>
      </patternFill>
    </fill>
    <fill>
      <patternFill patternType="solid">
        <fgColor theme="6"/>
        <bgColor indexed="64"/>
      </patternFill>
    </fill>
    <fill>
      <patternFill patternType="solid">
        <fgColor theme="6"/>
        <bgColor indexed="32"/>
      </patternFill>
    </fill>
    <fill>
      <patternFill patternType="solid">
        <fgColor theme="0" tint="-4.9989318521683403E-2"/>
        <bgColor indexed="64"/>
      </patternFill>
    </fill>
    <fill>
      <patternFill patternType="solid">
        <fgColor rgb="FF8EB63E"/>
        <bgColor indexed="64"/>
      </patternFill>
    </fill>
    <fill>
      <patternFill patternType="solid">
        <fgColor theme="9"/>
        <bgColor indexed="64"/>
      </patternFill>
    </fill>
    <fill>
      <patternFill patternType="solid">
        <fgColor theme="0"/>
        <bgColor indexed="41"/>
      </patternFill>
    </fill>
    <fill>
      <patternFill patternType="solid">
        <fgColor theme="9"/>
        <bgColor indexed="26"/>
      </patternFill>
    </fill>
    <fill>
      <patternFill patternType="solid">
        <fgColor rgb="FFFFFFFF"/>
        <bgColor indexed="64"/>
      </patternFill>
    </fill>
    <fill>
      <patternFill patternType="solid">
        <fgColor rgb="FFFFC000"/>
        <bgColor indexed="64"/>
      </patternFill>
    </fill>
    <fill>
      <patternFill patternType="solid">
        <fgColor rgb="FFFFC000"/>
        <bgColor indexed="41"/>
      </patternFill>
    </fill>
    <fill>
      <patternFill patternType="solid">
        <fgColor rgb="FFFFC000"/>
        <bgColor indexed="26"/>
      </patternFill>
    </fill>
  </fills>
  <borders count="5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style="thin">
        <color indexed="64"/>
      </right>
      <top style="thin">
        <color indexed="64"/>
      </top>
      <bottom style="thin">
        <color indexed="64"/>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style="thin">
        <color rgb="FFBFBFBF"/>
      </left>
      <right/>
      <top/>
      <bottom/>
      <diagonal/>
    </border>
    <border>
      <left style="thin">
        <color rgb="FFBFBFBF"/>
      </left>
      <right/>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top/>
      <bottom style="thin">
        <color rgb="FFBFBFBF"/>
      </bottom>
      <diagonal/>
    </border>
    <border>
      <left style="thin">
        <color rgb="FFBFBFBF"/>
      </left>
      <right style="thin">
        <color rgb="FFBFBFBF"/>
      </right>
      <top style="thin">
        <color rgb="FFBFBFBF"/>
      </top>
      <bottom/>
      <diagonal/>
    </border>
    <border>
      <left/>
      <right style="thin">
        <color rgb="FFBFBFBF"/>
      </right>
      <top/>
      <bottom/>
      <diagonal/>
    </border>
    <border>
      <left style="thin">
        <color rgb="FFBFBFBF"/>
      </left>
      <right style="thin">
        <color rgb="FFBFBFBF"/>
      </right>
      <top/>
      <bottom/>
      <diagonal/>
    </border>
    <border>
      <left style="thin">
        <color indexed="22"/>
      </left>
      <right style="thin">
        <color indexed="22"/>
      </right>
      <top style="thin">
        <color indexed="22"/>
      </top>
      <bottom style="thin">
        <color indexed="22"/>
      </bottom>
      <diagonal/>
    </border>
    <border>
      <left style="thin">
        <color rgb="FFD6D6D6"/>
      </left>
      <right/>
      <top/>
      <bottom style="thin">
        <color rgb="FFD6D6D6"/>
      </bottom>
      <diagonal/>
    </border>
    <border>
      <left/>
      <right/>
      <top/>
      <bottom style="thin">
        <color rgb="FFD6D6D6"/>
      </bottom>
      <diagonal/>
    </border>
    <border>
      <left style="thin">
        <color rgb="FFD6D6D6"/>
      </left>
      <right style="thin">
        <color rgb="FFD6D6D6"/>
      </right>
      <top style="thin">
        <color rgb="FFD6D6D6"/>
      </top>
      <bottom style="thin">
        <color rgb="FFD6D6D6"/>
      </bottom>
      <diagonal/>
    </border>
    <border>
      <left style="thin">
        <color rgb="FFD6D6D6"/>
      </left>
      <right style="thin">
        <color rgb="FFD6D6D6"/>
      </right>
      <top style="thin">
        <color rgb="FFD6D6D6"/>
      </top>
      <bottom/>
      <diagonal/>
    </border>
    <border>
      <left style="thin">
        <color rgb="FFD9D9D9"/>
      </left>
      <right style="thin">
        <color rgb="FFD9D9D9"/>
      </right>
      <top style="thin">
        <color rgb="FFD9D9D9"/>
      </top>
      <bottom style="thin">
        <color rgb="FFD9D9D9"/>
      </bottom>
      <diagonal/>
    </border>
    <border>
      <left style="thin">
        <color theme="0" tint="-0.24994659260841701"/>
      </left>
      <right style="thin">
        <color theme="0" tint="-0.24994659260841701"/>
      </right>
      <top style="thin">
        <color theme="0" tint="-0.24994659260841701"/>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style="thin">
        <color theme="0" tint="-0.249977111117893"/>
      </top>
      <bottom/>
      <diagonal/>
    </border>
    <border>
      <left/>
      <right/>
      <top style="thin">
        <color theme="0" tint="-0.249977111117893"/>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249977111117893"/>
      </right>
      <top style="thin">
        <color theme="0" tint="-0.249977111117893"/>
      </top>
      <bottom/>
      <diagonal/>
    </border>
    <border>
      <left style="thin">
        <color rgb="FFBFBFBF"/>
      </left>
      <right/>
      <top style="thin">
        <color theme="0" tint="-0.249977111117893"/>
      </top>
      <bottom style="thin">
        <color theme="0" tint="-0.249977111117893"/>
      </bottom>
      <diagonal/>
    </border>
    <border>
      <left/>
      <right/>
      <top/>
      <bottom style="thin">
        <color theme="0" tint="-0.249977111117893"/>
      </bottom>
      <diagonal/>
    </border>
    <border>
      <left style="thin">
        <color theme="0" tint="-0.249977111117893"/>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style="thin">
        <color theme="0" tint="-0.249977111117893"/>
      </left>
      <right style="thin">
        <color theme="0" tint="-0.249977111117893"/>
      </right>
      <top/>
      <bottom/>
      <diagonal/>
    </border>
    <border>
      <left style="thin">
        <color theme="1" tint="0.499984740745262"/>
      </left>
      <right style="thin">
        <color theme="1" tint="0.499984740745262"/>
      </right>
      <top/>
      <bottom style="thin">
        <color theme="1" tint="0.499984740745262"/>
      </bottom>
      <diagonal/>
    </border>
    <border>
      <left/>
      <right style="thin">
        <color theme="0" tint="-0.249977111117893"/>
      </right>
      <top/>
      <bottom style="thin">
        <color theme="0" tint="-0.249977111117893"/>
      </bottom>
      <diagonal/>
    </border>
    <border>
      <left style="thin">
        <color theme="0" tint="-0.249977111117893"/>
      </left>
      <right/>
      <top/>
      <bottom style="thin">
        <color theme="0" tint="-0.249977111117893"/>
      </bottom>
      <diagonal/>
    </border>
    <border>
      <left style="thin">
        <color rgb="FFBFBFBF"/>
      </left>
      <right style="thin">
        <color theme="0" tint="-0.249977111117893"/>
      </right>
      <top style="thin">
        <color theme="0" tint="-0.249977111117893"/>
      </top>
      <bottom style="thin">
        <color theme="0" tint="-0.249977111117893"/>
      </bottom>
      <diagonal/>
    </border>
    <border>
      <left style="thin">
        <color rgb="FFBFBFBF"/>
      </left>
      <right style="thin">
        <color rgb="FFBFBFBF"/>
      </right>
      <top style="thin">
        <color theme="0" tint="-0.249977111117893"/>
      </top>
      <bottom style="thin">
        <color theme="0" tint="-0.249977111117893"/>
      </bottom>
      <diagonal/>
    </border>
  </borders>
  <cellStyleXfs count="27">
    <xf numFmtId="0" fontId="0" fillId="0" borderId="0"/>
    <xf numFmtId="0" fontId="1" fillId="0" borderId="0"/>
    <xf numFmtId="0" fontId="1" fillId="4" borderId="2">
      <alignment vertical="center" wrapText="1"/>
    </xf>
    <xf numFmtId="0" fontId="1" fillId="0" borderId="0"/>
    <xf numFmtId="0" fontId="4" fillId="0" borderId="0" applyNumberFormat="0" applyFill="0" applyBorder="0" applyAlignment="0" applyProtection="0"/>
    <xf numFmtId="0" fontId="8" fillId="0" borderId="0"/>
    <xf numFmtId="0" fontId="1" fillId="0" borderId="0"/>
    <xf numFmtId="166" fontId="39" fillId="0" borderId="0"/>
    <xf numFmtId="166" fontId="1" fillId="0" borderId="0"/>
    <xf numFmtId="166" fontId="8" fillId="0" borderId="0"/>
    <xf numFmtId="166" fontId="1" fillId="14" borderId="0"/>
    <xf numFmtId="166" fontId="1" fillId="14" borderId="0"/>
    <xf numFmtId="166" fontId="1" fillId="0" borderId="0">
      <alignment horizontal="left" vertical="top" wrapText="1" indent="2"/>
    </xf>
    <xf numFmtId="166" fontId="25" fillId="0" borderId="20" applyFont="0"/>
    <xf numFmtId="2" fontId="51" fillId="0" borderId="0">
      <alignment horizontal="center" vertical="center" wrapText="1"/>
    </xf>
    <xf numFmtId="166" fontId="25" fillId="15" borderId="20">
      <alignment horizontal="left" vertical="center"/>
    </xf>
    <xf numFmtId="166" fontId="25" fillId="16" borderId="20" applyAlignment="0">
      <alignment horizontal="center" vertical="center"/>
    </xf>
    <xf numFmtId="166" fontId="50" fillId="0" borderId="0">
      <alignment horizontal="left"/>
    </xf>
    <xf numFmtId="166" fontId="1" fillId="0" borderId="0"/>
    <xf numFmtId="166" fontId="52" fillId="4" borderId="0">
      <alignment horizontal="center" vertical="center" wrapText="1"/>
    </xf>
    <xf numFmtId="166" fontId="50" fillId="0" borderId="0">
      <alignment vertical="center"/>
    </xf>
    <xf numFmtId="166" fontId="50" fillId="0" borderId="0">
      <alignment vertical="center"/>
    </xf>
    <xf numFmtId="9" fontId="8" fillId="0" borderId="0" applyFont="0" applyFill="0" applyBorder="0" applyAlignment="0" applyProtection="0"/>
    <xf numFmtId="166" fontId="53" fillId="17" borderId="2">
      <alignment horizontal="center" vertical="center" wrapText="1"/>
    </xf>
    <xf numFmtId="166" fontId="50" fillId="18" borderId="2">
      <alignment horizontal="center" vertical="center" wrapText="1"/>
    </xf>
    <xf numFmtId="166" fontId="54" fillId="0" borderId="0"/>
    <xf numFmtId="166" fontId="55" fillId="0" borderId="0" applyNumberFormat="0" applyFill="0" applyBorder="0" applyAlignment="0" applyProtection="0"/>
  </cellStyleXfs>
  <cellXfs count="382">
    <xf numFmtId="0" fontId="0" fillId="0" borderId="0" xfId="0"/>
    <xf numFmtId="0" fontId="1" fillId="0" borderId="0" xfId="0" applyFont="1"/>
    <xf numFmtId="0" fontId="1" fillId="0" borderId="0" xfId="1"/>
    <xf numFmtId="0" fontId="1" fillId="0" borderId="0" xfId="1" applyAlignment="1">
      <alignment horizontal="left"/>
    </xf>
    <xf numFmtId="0" fontId="11" fillId="0" borderId="0" xfId="1" applyFont="1"/>
    <xf numFmtId="0" fontId="9" fillId="6" borderId="1" xfId="5" applyFont="1" applyFill="1" applyBorder="1" applyAlignment="1">
      <alignment horizontal="left" vertical="top" wrapText="1"/>
    </xf>
    <xf numFmtId="0" fontId="1" fillId="0" borderId="1" xfId="0" applyFont="1" applyBorder="1" applyAlignment="1">
      <alignment horizontal="left" vertical="top" wrapText="1"/>
    </xf>
    <xf numFmtId="0" fontId="12" fillId="0" borderId="0" xfId="0" applyFont="1" applyAlignment="1">
      <alignment vertical="center"/>
    </xf>
    <xf numFmtId="0" fontId="13" fillId="0" borderId="0" xfId="0" applyFont="1"/>
    <xf numFmtId="0" fontId="13" fillId="0" borderId="0" xfId="0" applyFont="1" applyAlignment="1">
      <alignment horizontal="center" vertical="center"/>
    </xf>
    <xf numFmtId="0" fontId="14" fillId="6" borderId="0" xfId="0" applyFont="1" applyFill="1" applyAlignment="1">
      <alignment horizontal="left" indent="1"/>
    </xf>
    <xf numFmtId="0" fontId="15" fillId="0" borderId="0" xfId="0" applyFont="1" applyAlignment="1">
      <alignment horizontal="left" indent="1"/>
    </xf>
    <xf numFmtId="0" fontId="13" fillId="6" borderId="0" xfId="0" applyFont="1" applyFill="1"/>
    <xf numFmtId="0" fontId="13" fillId="0" borderId="0" xfId="0" applyFont="1" applyAlignment="1">
      <alignment horizontal="left" indent="1"/>
    </xf>
    <xf numFmtId="0" fontId="17" fillId="6" borderId="0" xfId="0" applyFont="1" applyFill="1" applyAlignment="1">
      <alignment horizontal="center"/>
    </xf>
    <xf numFmtId="0" fontId="13" fillId="0" borderId="0" xfId="1" applyFont="1" applyAlignment="1">
      <alignment horizontal="left"/>
    </xf>
    <xf numFmtId="0" fontId="13" fillId="0" borderId="0" xfId="1" applyFont="1"/>
    <xf numFmtId="0" fontId="20" fillId="0" borderId="0" xfId="0" applyFont="1"/>
    <xf numFmtId="0" fontId="13" fillId="3" borderId="0" xfId="1" applyFont="1" applyFill="1"/>
    <xf numFmtId="1" fontId="13" fillId="6" borderId="1" xfId="0" applyNumberFormat="1" applyFont="1" applyFill="1" applyBorder="1" applyAlignment="1">
      <alignment horizontal="left" vertical="top"/>
    </xf>
    <xf numFmtId="49" fontId="13" fillId="6" borderId="1" xfId="0" applyNumberFormat="1" applyFont="1" applyFill="1" applyBorder="1" applyAlignment="1">
      <alignment horizontal="left" vertical="top"/>
    </xf>
    <xf numFmtId="0" fontId="16" fillId="6" borderId="1" xfId="4" applyNumberFormat="1" applyFont="1" applyFill="1" applyBorder="1" applyAlignment="1" applyProtection="1">
      <alignment horizontal="left" vertical="top"/>
    </xf>
    <xf numFmtId="0" fontId="13" fillId="6" borderId="1" xfId="0" applyFont="1" applyFill="1" applyBorder="1" applyAlignment="1">
      <alignment horizontal="left" vertical="top"/>
    </xf>
    <xf numFmtId="0" fontId="5" fillId="0" borderId="0" xfId="0" applyFont="1" applyAlignment="1">
      <alignment horizontal="left" vertical="center"/>
    </xf>
    <xf numFmtId="0" fontId="1" fillId="0" borderId="0" xfId="6" applyAlignment="1">
      <alignment vertical="center" wrapText="1"/>
    </xf>
    <xf numFmtId="0" fontId="22" fillId="0" borderId="0" xfId="6" applyFont="1" applyAlignment="1">
      <alignment vertical="top"/>
    </xf>
    <xf numFmtId="0" fontId="23" fillId="0" borderId="0" xfId="6" applyFont="1" applyAlignment="1">
      <alignment vertical="top"/>
    </xf>
    <xf numFmtId="0" fontId="23" fillId="0" borderId="0" xfId="6" applyFont="1" applyAlignment="1">
      <alignment horizontal="left" vertical="top" wrapText="1"/>
    </xf>
    <xf numFmtId="0" fontId="1" fillId="0" borderId="0" xfId="6" applyAlignment="1">
      <alignment vertical="top" wrapText="1"/>
    </xf>
    <xf numFmtId="0" fontId="25" fillId="0" borderId="0" xfId="6" applyFont="1" applyAlignment="1">
      <alignment horizontal="left" vertical="center" wrapText="1"/>
    </xf>
    <xf numFmtId="0" fontId="27" fillId="0" borderId="0" xfId="6" applyFont="1" applyAlignment="1">
      <alignment vertical="center" wrapText="1"/>
    </xf>
    <xf numFmtId="0" fontId="27" fillId="0" borderId="0" xfId="6" applyFont="1" applyAlignment="1">
      <alignment horizontal="left" vertical="top" wrapText="1"/>
    </xf>
    <xf numFmtId="0" fontId="1" fillId="0" borderId="0" xfId="6" applyAlignment="1">
      <alignment horizontal="left" vertical="top" wrapText="1"/>
    </xf>
    <xf numFmtId="0" fontId="7" fillId="0" borderId="0" xfId="6" applyFont="1" applyAlignment="1">
      <alignment vertical="center" wrapText="1"/>
    </xf>
    <xf numFmtId="0" fontId="5" fillId="0" borderId="0" xfId="0" applyFont="1" applyAlignment="1">
      <alignment vertical="center"/>
    </xf>
    <xf numFmtId="0" fontId="1" fillId="0" borderId="6" xfId="6" applyBorder="1" applyAlignment="1">
      <alignment horizontal="left" vertical="top" wrapText="1"/>
    </xf>
    <xf numFmtId="0" fontId="26" fillId="0" borderId="6" xfId="6" applyFont="1" applyBorder="1" applyAlignment="1">
      <alignment horizontal="left" vertical="top" wrapText="1"/>
    </xf>
    <xf numFmtId="0" fontId="30" fillId="0" borderId="0" xfId="1" applyFont="1"/>
    <xf numFmtId="0" fontId="26" fillId="0" borderId="0" xfId="0" applyFont="1"/>
    <xf numFmtId="0" fontId="1" fillId="0" borderId="0" xfId="0" applyFont="1" applyAlignment="1">
      <alignment wrapText="1"/>
    </xf>
    <xf numFmtId="0" fontId="32" fillId="0" borderId="0" xfId="0" applyFont="1"/>
    <xf numFmtId="0" fontId="26" fillId="6" borderId="0" xfId="0" applyFont="1" applyFill="1"/>
    <xf numFmtId="0" fontId="26" fillId="6" borderId="0" xfId="0" applyFont="1" applyFill="1" applyAlignment="1">
      <alignment vertical="top"/>
    </xf>
    <xf numFmtId="0" fontId="1" fillId="6" borderId="0" xfId="0" applyFont="1" applyFill="1"/>
    <xf numFmtId="0" fontId="6" fillId="0" borderId="0" xfId="0" applyFont="1" applyAlignment="1">
      <alignment horizontal="left" vertical="center"/>
    </xf>
    <xf numFmtId="0" fontId="36" fillId="0" borderId="0" xfId="1" applyFont="1"/>
    <xf numFmtId="0" fontId="18" fillId="0" borderId="0" xfId="1" applyFont="1" applyAlignment="1">
      <alignment horizontal="right"/>
    </xf>
    <xf numFmtId="0" fontId="38" fillId="4" borderId="4" xfId="4" applyFont="1" applyFill="1" applyBorder="1" applyAlignment="1">
      <alignment horizontal="left" vertical="top" wrapText="1"/>
    </xf>
    <xf numFmtId="0" fontId="1" fillId="6" borderId="0" xfId="0" applyFont="1" applyFill="1" applyAlignment="1">
      <alignment horizontal="left"/>
    </xf>
    <xf numFmtId="0" fontId="34" fillId="0" borderId="0" xfId="7" applyNumberFormat="1" applyFont="1" applyAlignment="1">
      <alignment horizontal="center" vertical="top"/>
    </xf>
    <xf numFmtId="166" fontId="34" fillId="0" borderId="0" xfId="7" applyFont="1" applyAlignment="1">
      <alignment vertical="top"/>
    </xf>
    <xf numFmtId="0" fontId="36" fillId="3" borderId="0" xfId="8" applyNumberFormat="1" applyFont="1" applyFill="1" applyAlignment="1">
      <alignment horizontal="right" vertical="top"/>
    </xf>
    <xf numFmtId="0" fontId="34" fillId="0" borderId="0" xfId="7" applyNumberFormat="1" applyFont="1" applyAlignment="1">
      <alignment vertical="top"/>
    </xf>
    <xf numFmtId="0" fontId="1" fillId="0" borderId="0" xfId="7" applyNumberFormat="1" applyFont="1" applyAlignment="1">
      <alignment horizontal="center" vertical="top"/>
    </xf>
    <xf numFmtId="166" fontId="1" fillId="0" borderId="0" xfId="7" applyFont="1" applyAlignment="1">
      <alignment vertical="top"/>
    </xf>
    <xf numFmtId="0" fontId="1" fillId="0" borderId="0" xfId="7" applyNumberFormat="1" applyFont="1" applyAlignment="1">
      <alignment horizontal="right" vertical="top"/>
    </xf>
    <xf numFmtId="0" fontId="1" fillId="0" borderId="0" xfId="7" applyNumberFormat="1" applyFont="1" applyAlignment="1">
      <alignment vertical="top"/>
    </xf>
    <xf numFmtId="0" fontId="6" fillId="0" borderId="0" xfId="7" applyNumberFormat="1" applyFont="1" applyAlignment="1">
      <alignment vertical="top"/>
    </xf>
    <xf numFmtId="166" fontId="34" fillId="0" borderId="0" xfId="7" applyFont="1" applyAlignment="1">
      <alignment vertical="top" wrapText="1"/>
    </xf>
    <xf numFmtId="0" fontId="34" fillId="0" borderId="0" xfId="7" applyNumberFormat="1" applyFont="1" applyAlignment="1">
      <alignment vertical="top" wrapText="1"/>
    </xf>
    <xf numFmtId="166" fontId="39" fillId="0" borderId="0" xfId="7" applyAlignment="1">
      <alignment vertical="top"/>
    </xf>
    <xf numFmtId="166" fontId="39" fillId="0" borderId="0" xfId="7" applyAlignment="1">
      <alignment vertical="top" wrapText="1"/>
    </xf>
    <xf numFmtId="0" fontId="39" fillId="0" borderId="0" xfId="7" applyNumberFormat="1" applyAlignment="1">
      <alignment vertical="top"/>
    </xf>
    <xf numFmtId="0" fontId="39" fillId="0" borderId="0" xfId="7" applyNumberFormat="1" applyAlignment="1">
      <alignment vertical="top" wrapText="1"/>
    </xf>
    <xf numFmtId="166" fontId="43" fillId="3" borderId="0" xfId="7" applyFont="1" applyFill="1" applyAlignment="1">
      <alignment vertical="top" wrapText="1"/>
    </xf>
    <xf numFmtId="0" fontId="43" fillId="3" borderId="0" xfId="7" applyNumberFormat="1" applyFont="1" applyFill="1" applyAlignment="1">
      <alignment vertical="top" wrapText="1"/>
    </xf>
    <xf numFmtId="166" fontId="44" fillId="0" borderId="0" xfId="7" applyFont="1" applyAlignment="1">
      <alignment vertical="top"/>
    </xf>
    <xf numFmtId="166" fontId="45" fillId="0" borderId="0" xfId="7" applyFont="1" applyAlignment="1">
      <alignment vertical="top"/>
    </xf>
    <xf numFmtId="0" fontId="45" fillId="0" borderId="0" xfId="7" applyNumberFormat="1" applyFont="1" applyAlignment="1">
      <alignment vertical="top"/>
    </xf>
    <xf numFmtId="0" fontId="3" fillId="2" borderId="6" xfId="7" applyNumberFormat="1" applyFont="1" applyFill="1" applyBorder="1" applyAlignment="1">
      <alignment horizontal="center" vertical="center" wrapText="1"/>
    </xf>
    <xf numFmtId="0" fontId="1" fillId="6" borderId="6" xfId="9" applyNumberFormat="1" applyFont="1" applyFill="1" applyBorder="1" applyAlignment="1">
      <alignment horizontal="left" vertical="top"/>
    </xf>
    <xf numFmtId="166" fontId="46" fillId="0" borderId="6" xfId="7" applyFont="1" applyBorder="1" applyAlignment="1">
      <alignment horizontal="left" vertical="top" wrapText="1"/>
    </xf>
    <xf numFmtId="166" fontId="46" fillId="0" borderId="10" xfId="7" applyFont="1" applyBorder="1" applyAlignment="1">
      <alignment horizontal="left" vertical="top" wrapText="1"/>
    </xf>
    <xf numFmtId="166" fontId="47" fillId="0" borderId="0" xfId="7" applyFont="1" applyAlignment="1">
      <alignment vertical="top"/>
    </xf>
    <xf numFmtId="0" fontId="46" fillId="0" borderId="6" xfId="7" applyNumberFormat="1" applyFont="1" applyBorder="1" applyAlignment="1">
      <alignment horizontal="center" vertical="top" wrapText="1"/>
    </xf>
    <xf numFmtId="166" fontId="48" fillId="0" borderId="0" xfId="7" applyFont="1" applyAlignment="1">
      <alignment vertical="center"/>
    </xf>
    <xf numFmtId="0" fontId="1" fillId="6" borderId="0" xfId="9" applyNumberFormat="1" applyFont="1" applyFill="1" applyAlignment="1">
      <alignment horizontal="left" vertical="top"/>
    </xf>
    <xf numFmtId="166" fontId="46" fillId="0" borderId="0" xfId="7" applyFont="1" applyAlignment="1">
      <alignment horizontal="left" vertical="top" wrapText="1"/>
    </xf>
    <xf numFmtId="0" fontId="46" fillId="0" borderId="0" xfId="7" applyNumberFormat="1" applyFont="1" applyAlignment="1">
      <alignment horizontal="center" vertical="top" wrapText="1"/>
    </xf>
    <xf numFmtId="0" fontId="49" fillId="0" borderId="6" xfId="7" applyNumberFormat="1" applyFont="1" applyBorder="1" applyAlignment="1">
      <alignment horizontal="left" vertical="top" wrapText="1"/>
    </xf>
    <xf numFmtId="166" fontId="49" fillId="0" borderId="0" xfId="7" applyFont="1" applyAlignment="1">
      <alignment horizontal="left" vertical="top" wrapText="1"/>
    </xf>
    <xf numFmtId="166" fontId="49" fillId="0" borderId="0" xfId="7" applyFont="1" applyAlignment="1">
      <alignment horizontal="justify" vertical="top" wrapText="1"/>
    </xf>
    <xf numFmtId="0" fontId="34" fillId="0" borderId="0" xfId="7" applyNumberFormat="1" applyFont="1" applyAlignment="1">
      <alignment horizontal="left" vertical="top"/>
    </xf>
    <xf numFmtId="166" fontId="34" fillId="0" borderId="0" xfId="7" applyFont="1" applyAlignment="1">
      <alignment horizontal="left" vertical="top"/>
    </xf>
    <xf numFmtId="0" fontId="45" fillId="13" borderId="6" xfId="7" applyNumberFormat="1" applyFont="1" applyFill="1" applyBorder="1" applyAlignment="1">
      <alignment horizontal="center" vertical="top" wrapText="1"/>
    </xf>
    <xf numFmtId="0" fontId="49" fillId="13" borderId="6" xfId="7" applyNumberFormat="1" applyFont="1" applyFill="1" applyBorder="1" applyAlignment="1">
      <alignment horizontal="center" vertical="top" wrapText="1"/>
    </xf>
    <xf numFmtId="0" fontId="1" fillId="6" borderId="6" xfId="9" applyNumberFormat="1" applyFont="1" applyFill="1" applyBorder="1" applyAlignment="1">
      <alignment horizontal="center" vertical="top"/>
    </xf>
    <xf numFmtId="165" fontId="50" fillId="0" borderId="0" xfId="8" applyNumberFormat="1" applyFont="1" applyAlignment="1">
      <alignment horizontal="left" vertical="top"/>
    </xf>
    <xf numFmtId="165" fontId="1" fillId="0" borderId="0" xfId="8" applyNumberFormat="1" applyAlignment="1">
      <alignment vertical="top"/>
    </xf>
    <xf numFmtId="10" fontId="56" fillId="0" borderId="0" xfId="7" applyNumberFormat="1" applyFont="1" applyAlignment="1">
      <alignment horizontal="center" vertical="top" wrapText="1"/>
    </xf>
    <xf numFmtId="0" fontId="57" fillId="0" borderId="0" xfId="7" applyNumberFormat="1" applyFont="1" applyAlignment="1">
      <alignment horizontal="center" vertical="top" wrapText="1"/>
    </xf>
    <xf numFmtId="0" fontId="58" fillId="6" borderId="6" xfId="9" applyNumberFormat="1" applyFont="1" applyFill="1" applyBorder="1" applyAlignment="1">
      <alignment horizontal="left" vertical="top"/>
    </xf>
    <xf numFmtId="166" fontId="59" fillId="0" borderId="6" xfId="7" applyFont="1" applyBorder="1" applyAlignment="1">
      <alignment horizontal="left" vertical="top" wrapText="1"/>
    </xf>
    <xf numFmtId="166" fontId="59" fillId="0" borderId="10" xfId="7" applyFont="1" applyBorder="1" applyAlignment="1">
      <alignment horizontal="left" vertical="top" wrapText="1"/>
    </xf>
    <xf numFmtId="0" fontId="60" fillId="0" borderId="0" xfId="7" applyNumberFormat="1" applyFont="1" applyAlignment="1">
      <alignment vertical="top"/>
    </xf>
    <xf numFmtId="166" fontId="60" fillId="0" borderId="0" xfId="7" applyFont="1" applyAlignment="1">
      <alignment vertical="top"/>
    </xf>
    <xf numFmtId="0" fontId="59" fillId="0" borderId="6" xfId="7" applyNumberFormat="1" applyFont="1" applyBorder="1" applyAlignment="1">
      <alignment horizontal="center" vertical="top" wrapText="1"/>
    </xf>
    <xf numFmtId="0" fontId="61" fillId="13" borderId="6" xfId="7" applyNumberFormat="1" applyFont="1" applyFill="1" applyBorder="1" applyAlignment="1">
      <alignment horizontal="center" vertical="top" wrapText="1"/>
    </xf>
    <xf numFmtId="0" fontId="44" fillId="13" borderId="6" xfId="7" applyNumberFormat="1" applyFont="1" applyFill="1" applyBorder="1" applyAlignment="1">
      <alignment horizontal="center" vertical="top" wrapText="1"/>
    </xf>
    <xf numFmtId="10" fontId="1" fillId="6" borderId="6" xfId="9" applyNumberFormat="1" applyFont="1" applyFill="1" applyBorder="1" applyAlignment="1">
      <alignment horizontal="center" vertical="top"/>
    </xf>
    <xf numFmtId="0" fontId="1" fillId="0" borderId="6" xfId="8" applyNumberFormat="1" applyBorder="1" applyAlignment="1">
      <alignment horizontal="left" vertical="top" wrapText="1" indent="1"/>
    </xf>
    <xf numFmtId="164" fontId="1" fillId="0" borderId="6" xfId="2" applyNumberFormat="1" applyFill="1" applyBorder="1" applyAlignment="1">
      <alignment horizontal="left" vertical="top" wrapText="1"/>
    </xf>
    <xf numFmtId="0" fontId="1" fillId="0" borderId="6" xfId="2" applyFill="1" applyBorder="1" applyAlignment="1">
      <alignment horizontal="left" vertical="top" wrapText="1"/>
    </xf>
    <xf numFmtId="166" fontId="1" fillId="0" borderId="6" xfId="8" applyBorder="1" applyAlignment="1">
      <alignment horizontal="left" vertical="top" wrapText="1"/>
    </xf>
    <xf numFmtId="0" fontId="3" fillId="19" borderId="4" xfId="0" applyFont="1" applyFill="1" applyBorder="1" applyAlignment="1">
      <alignment vertical="top"/>
    </xf>
    <xf numFmtId="0" fontId="64" fillId="6" borderId="0" xfId="0" applyFont="1" applyFill="1" applyAlignment="1">
      <alignment horizontal="center"/>
    </xf>
    <xf numFmtId="1" fontId="21" fillId="20" borderId="1" xfId="0" applyNumberFormat="1" applyFont="1" applyFill="1" applyBorder="1" applyAlignment="1">
      <alignment horizontal="center" vertical="center"/>
    </xf>
    <xf numFmtId="0" fontId="21" fillId="20" borderId="1" xfId="0" applyFont="1" applyFill="1" applyBorder="1" applyAlignment="1">
      <alignment horizontal="center" vertical="center"/>
    </xf>
    <xf numFmtId="0" fontId="24" fillId="21" borderId="6" xfId="6" applyFont="1" applyFill="1" applyBorder="1" applyAlignment="1">
      <alignment horizontal="center" vertical="center" wrapText="1"/>
    </xf>
    <xf numFmtId="0" fontId="3" fillId="19" borderId="6" xfId="5" applyFont="1" applyFill="1" applyBorder="1" applyAlignment="1">
      <alignment horizontal="left" vertical="top" wrapText="1"/>
    </xf>
    <xf numFmtId="0" fontId="13" fillId="0" borderId="0" xfId="1" applyFont="1" applyAlignment="1">
      <alignment horizontal="left" vertical="top" wrapText="1"/>
    </xf>
    <xf numFmtId="166" fontId="55" fillId="0" borderId="0" xfId="26" applyFill="1" applyBorder="1" applyAlignment="1">
      <alignment horizontal="left" vertical="top" wrapText="1"/>
    </xf>
    <xf numFmtId="0" fontId="1" fillId="3" borderId="0" xfId="1" applyFill="1"/>
    <xf numFmtId="0" fontId="1" fillId="23" borderId="23" xfId="1" applyFill="1" applyBorder="1" applyAlignment="1">
      <alignment vertical="center" wrapText="1"/>
    </xf>
    <xf numFmtId="0" fontId="1" fillId="0" borderId="24" xfId="3" applyBorder="1" applyAlignment="1">
      <alignment vertical="top" wrapText="1"/>
    </xf>
    <xf numFmtId="0" fontId="1" fillId="0" borderId="6" xfId="3" applyBorder="1" applyAlignment="1">
      <alignment vertical="top" wrapText="1"/>
    </xf>
    <xf numFmtId="0" fontId="36" fillId="0" borderId="0" xfId="1" applyFont="1" applyAlignment="1">
      <alignment horizontal="center" vertical="center"/>
    </xf>
    <xf numFmtId="0" fontId="31" fillId="0" borderId="0" xfId="1" applyFont="1" applyAlignment="1">
      <alignment horizontal="right" vertical="center"/>
    </xf>
    <xf numFmtId="0" fontId="31" fillId="0" borderId="0" xfId="1" applyFont="1" applyAlignment="1">
      <alignment horizontal="left" vertical="center"/>
    </xf>
    <xf numFmtId="0" fontId="36" fillId="0" borderId="0" xfId="1" applyFont="1" applyAlignment="1">
      <alignment horizontal="left" vertical="top"/>
    </xf>
    <xf numFmtId="0" fontId="5" fillId="0" borderId="0" xfId="0" applyFont="1" applyAlignment="1">
      <alignment horizontal="right" vertical="center"/>
    </xf>
    <xf numFmtId="0" fontId="5" fillId="0" borderId="0" xfId="0" applyFont="1" applyAlignment="1">
      <alignment horizontal="center" vertical="center"/>
    </xf>
    <xf numFmtId="166" fontId="42" fillId="0" borderId="0" xfId="7" applyFont="1" applyAlignment="1">
      <alignment horizontal="right" vertical="top"/>
    </xf>
    <xf numFmtId="166" fontId="30" fillId="3" borderId="0" xfId="7" applyFont="1" applyFill="1" applyAlignment="1">
      <alignment horizontal="left" vertical="top" wrapText="1"/>
    </xf>
    <xf numFmtId="166" fontId="3" fillId="2" borderId="10" xfId="7" applyFont="1" applyFill="1" applyBorder="1" applyAlignment="1">
      <alignment horizontal="center" vertical="center" wrapText="1"/>
    </xf>
    <xf numFmtId="166" fontId="3" fillId="2" borderId="6" xfId="7" applyFont="1" applyFill="1" applyBorder="1" applyAlignment="1">
      <alignment horizontal="center" vertical="center" wrapText="1"/>
    </xf>
    <xf numFmtId="166" fontId="44" fillId="0" borderId="6" xfId="7" applyFont="1" applyBorder="1" applyAlignment="1">
      <alignment horizontal="left" vertical="top" wrapText="1"/>
    </xf>
    <xf numFmtId="0" fontId="1" fillId="0" borderId="17" xfId="8" applyNumberFormat="1" applyBorder="1" applyAlignment="1">
      <alignment horizontal="left" vertical="top" wrapText="1" indent="1"/>
    </xf>
    <xf numFmtId="164" fontId="1" fillId="0" borderId="17" xfId="2" applyNumberFormat="1" applyFill="1" applyBorder="1" applyAlignment="1">
      <alignment horizontal="left" vertical="top" wrapText="1"/>
    </xf>
    <xf numFmtId="0" fontId="1" fillId="0" borderId="17" xfId="2" applyFill="1" applyBorder="1" applyAlignment="1">
      <alignment horizontal="left" vertical="top" wrapText="1"/>
    </xf>
    <xf numFmtId="0" fontId="1" fillId="0" borderId="17" xfId="3" applyBorder="1" applyAlignment="1">
      <alignment vertical="top" wrapText="1"/>
    </xf>
    <xf numFmtId="166" fontId="1" fillId="0" borderId="17" xfId="8" applyBorder="1" applyAlignment="1">
      <alignment horizontal="left" vertical="top" wrapText="1"/>
    </xf>
    <xf numFmtId="0" fontId="1" fillId="6" borderId="27" xfId="5" applyFont="1" applyFill="1" applyBorder="1" applyAlignment="1">
      <alignment horizontal="left" vertical="top" wrapText="1"/>
    </xf>
    <xf numFmtId="0" fontId="3" fillId="19" borderId="27" xfId="5" applyFont="1" applyFill="1" applyBorder="1" applyAlignment="1">
      <alignment horizontal="left" vertical="top" wrapText="1"/>
    </xf>
    <xf numFmtId="0" fontId="1" fillId="9" borderId="27" xfId="0" quotePrefix="1" applyFont="1" applyFill="1" applyBorder="1" applyAlignment="1">
      <alignment horizontal="left" vertical="top" wrapText="1"/>
    </xf>
    <xf numFmtId="0" fontId="1" fillId="6" borderId="27" xfId="0" quotePrefix="1" applyFont="1" applyFill="1" applyBorder="1" applyAlignment="1">
      <alignment horizontal="left" vertical="top" wrapText="1"/>
    </xf>
    <xf numFmtId="0" fontId="1" fillId="9" borderId="27" xfId="0" applyFont="1" applyFill="1" applyBorder="1" applyAlignment="1">
      <alignment horizontal="left" vertical="top" wrapText="1"/>
    </xf>
    <xf numFmtId="0" fontId="1" fillId="6" borderId="27" xfId="0" applyFont="1" applyFill="1" applyBorder="1" applyAlignment="1">
      <alignment horizontal="left" vertical="top" wrapText="1"/>
    </xf>
    <xf numFmtId="0" fontId="1" fillId="0" borderId="27" xfId="0" applyFont="1" applyBorder="1" applyAlignment="1">
      <alignment horizontal="left" vertical="top" wrapText="1"/>
    </xf>
    <xf numFmtId="0" fontId="46" fillId="0" borderId="0" xfId="0" applyFont="1" applyAlignment="1">
      <alignment vertical="center"/>
    </xf>
    <xf numFmtId="0" fontId="46" fillId="0" borderId="0" xfId="0" applyFont="1" applyAlignment="1">
      <alignment horizontal="left" vertical="center"/>
    </xf>
    <xf numFmtId="0" fontId="66" fillId="0" borderId="0" xfId="0" applyFont="1" applyAlignment="1">
      <alignment horizontal="left" vertical="center"/>
    </xf>
    <xf numFmtId="0" fontId="45" fillId="0" borderId="0" xfId="0" applyFont="1"/>
    <xf numFmtId="0" fontId="45" fillId="3" borderId="0" xfId="0" applyFont="1" applyFill="1"/>
    <xf numFmtId="0" fontId="1" fillId="3" borderId="27" xfId="0" applyFont="1" applyFill="1" applyBorder="1" applyAlignment="1">
      <alignment horizontal="left" vertical="top" wrapText="1"/>
    </xf>
    <xf numFmtId="0" fontId="1" fillId="0" borderId="0" xfId="0" applyFont="1" applyAlignment="1">
      <alignment vertical="top" wrapText="1"/>
    </xf>
    <xf numFmtId="0" fontId="1" fillId="6" borderId="29" xfId="5" applyFont="1" applyFill="1" applyBorder="1" applyAlignment="1">
      <alignment horizontal="left" vertical="top" wrapText="1"/>
    </xf>
    <xf numFmtId="0" fontId="1" fillId="0" borderId="33" xfId="0" applyFont="1" applyBorder="1" applyAlignment="1">
      <alignment horizontal="left" vertical="top" wrapText="1"/>
    </xf>
    <xf numFmtId="0" fontId="1" fillId="0" borderId="27" xfId="0" applyFont="1" applyBorder="1" applyAlignment="1">
      <alignment vertical="top" wrapText="1"/>
    </xf>
    <xf numFmtId="0" fontId="1" fillId="0" borderId="27" xfId="5" applyFont="1" applyBorder="1" applyAlignment="1">
      <alignment vertical="top" wrapText="1"/>
    </xf>
    <xf numFmtId="0" fontId="1" fillId="6" borderId="36" xfId="5" applyFont="1" applyFill="1" applyBorder="1" applyAlignment="1">
      <alignment horizontal="left" vertical="top" wrapText="1"/>
    </xf>
    <xf numFmtId="0" fontId="1" fillId="6" borderId="30" xfId="5" applyFont="1" applyFill="1" applyBorder="1" applyAlignment="1">
      <alignment horizontal="left" vertical="top" wrapText="1"/>
    </xf>
    <xf numFmtId="0" fontId="45" fillId="0" borderId="33" xfId="0" applyFont="1" applyBorder="1"/>
    <xf numFmtId="0" fontId="0" fillId="0" borderId="40" xfId="0" applyBorder="1"/>
    <xf numFmtId="0" fontId="1" fillId="0" borderId="0" xfId="0" applyFont="1" applyAlignment="1">
      <alignment horizontal="left" vertical="top" wrapText="1"/>
    </xf>
    <xf numFmtId="0" fontId="1" fillId="9" borderId="36" xfId="0" quotePrefix="1" applyFont="1" applyFill="1" applyBorder="1" applyAlignment="1">
      <alignment horizontal="left" vertical="top" wrapText="1"/>
    </xf>
    <xf numFmtId="0" fontId="68" fillId="0" borderId="0" xfId="0" applyFont="1"/>
    <xf numFmtId="0" fontId="1" fillId="3" borderId="31" xfId="0" applyFont="1" applyFill="1" applyBorder="1" applyAlignment="1">
      <alignment vertical="top" wrapText="1"/>
    </xf>
    <xf numFmtId="0" fontId="1" fillId="3" borderId="0" xfId="0" applyFont="1" applyFill="1" applyAlignment="1">
      <alignment vertical="top" wrapText="1"/>
    </xf>
    <xf numFmtId="0" fontId="1" fillId="9" borderId="27" xfId="5" applyFont="1" applyFill="1" applyBorder="1" applyAlignment="1">
      <alignment horizontal="left" vertical="top" wrapText="1"/>
    </xf>
    <xf numFmtId="0" fontId="3" fillId="10" borderId="27" xfId="5" applyFont="1" applyFill="1" applyBorder="1" applyAlignment="1">
      <alignment horizontal="center" vertical="top" wrapText="1"/>
    </xf>
    <xf numFmtId="0" fontId="3" fillId="19" borderId="27" xfId="0" applyFont="1" applyFill="1" applyBorder="1" applyAlignment="1">
      <alignment vertical="top" wrapText="1"/>
    </xf>
    <xf numFmtId="0" fontId="3" fillId="22" borderId="27" xfId="5" applyFont="1" applyFill="1" applyBorder="1" applyAlignment="1">
      <alignment horizontal="left" vertical="top" wrapText="1"/>
    </xf>
    <xf numFmtId="0" fontId="3" fillId="22" borderId="27" xfId="5" applyFont="1" applyFill="1" applyBorder="1" applyAlignment="1">
      <alignment horizontal="center" vertical="top" wrapText="1"/>
    </xf>
    <xf numFmtId="0" fontId="1" fillId="0" borderId="28" xfId="0" applyFont="1" applyBorder="1" applyAlignment="1">
      <alignment horizontal="left" vertical="top" wrapText="1"/>
    </xf>
    <xf numFmtId="0" fontId="1" fillId="6" borderId="27" xfId="0" applyFont="1" applyFill="1" applyBorder="1" applyAlignment="1">
      <alignment vertical="top" wrapText="1"/>
    </xf>
    <xf numFmtId="0" fontId="50" fillId="11" borderId="27" xfId="5" applyFont="1" applyFill="1" applyBorder="1" applyAlignment="1">
      <alignment horizontal="left" vertical="top" wrapText="1"/>
    </xf>
    <xf numFmtId="0" fontId="1" fillId="11" borderId="27" xfId="5" applyFont="1" applyFill="1" applyBorder="1" applyAlignment="1">
      <alignment horizontal="left" vertical="top" wrapText="1"/>
    </xf>
    <xf numFmtId="0" fontId="1" fillId="10" borderId="27" xfId="0" applyFont="1" applyFill="1" applyBorder="1" applyAlignment="1">
      <alignment horizontal="left" vertical="top" wrapText="1"/>
    </xf>
    <xf numFmtId="0" fontId="1" fillId="10" borderId="27" xfId="0" applyFont="1" applyFill="1" applyBorder="1" applyAlignment="1">
      <alignment vertical="top" wrapText="1"/>
    </xf>
    <xf numFmtId="0" fontId="1" fillId="10" borderId="27" xfId="5" applyFont="1" applyFill="1" applyBorder="1" applyAlignment="1">
      <alignment horizontal="center" vertical="top" wrapText="1"/>
    </xf>
    <xf numFmtId="0" fontId="50" fillId="11" borderId="28" xfId="5" applyFont="1" applyFill="1" applyBorder="1" applyAlignment="1">
      <alignment vertical="top" wrapText="1"/>
    </xf>
    <xf numFmtId="0" fontId="50" fillId="11" borderId="32" xfId="5" applyFont="1" applyFill="1" applyBorder="1" applyAlignment="1">
      <alignment vertical="top" wrapText="1"/>
    </xf>
    <xf numFmtId="0" fontId="50" fillId="11" borderId="29" xfId="5" applyFont="1" applyFill="1" applyBorder="1" applyAlignment="1">
      <alignment vertical="top" wrapText="1"/>
    </xf>
    <xf numFmtId="0" fontId="1" fillId="0" borderId="30" xfId="0" applyFont="1" applyBorder="1" applyAlignment="1">
      <alignment horizontal="left" vertical="top" wrapText="1"/>
    </xf>
    <xf numFmtId="0" fontId="1" fillId="0" borderId="30" xfId="0" applyFont="1" applyBorder="1" applyAlignment="1">
      <alignment vertical="top" wrapText="1"/>
    </xf>
    <xf numFmtId="0" fontId="50" fillId="24" borderId="39" xfId="0" applyFont="1" applyFill="1" applyBorder="1" applyAlignment="1">
      <alignment vertical="top" wrapText="1"/>
    </xf>
    <xf numFmtId="0" fontId="50" fillId="24" borderId="27" xfId="0" applyFont="1" applyFill="1" applyBorder="1" applyAlignment="1">
      <alignment vertical="top" wrapText="1"/>
    </xf>
    <xf numFmtId="0" fontId="1" fillId="0" borderId="33" xfId="0" applyFont="1" applyBorder="1" applyAlignment="1">
      <alignment vertical="top" wrapText="1"/>
    </xf>
    <xf numFmtId="0" fontId="1" fillId="0" borderId="27" xfId="0" applyFont="1" applyBorder="1" applyAlignment="1">
      <alignment vertical="top"/>
    </xf>
    <xf numFmtId="0" fontId="1" fillId="0" borderId="29" xfId="0" applyFont="1" applyBorder="1" applyAlignment="1">
      <alignment vertical="top"/>
    </xf>
    <xf numFmtId="0" fontId="50" fillId="11" borderId="33" xfId="5" applyFont="1" applyFill="1" applyBorder="1" applyAlignment="1">
      <alignment horizontal="left" vertical="top" wrapText="1"/>
    </xf>
    <xf numFmtId="0" fontId="1" fillId="11" borderId="33" xfId="5" applyFont="1" applyFill="1" applyBorder="1" applyAlignment="1">
      <alignment horizontal="left" vertical="top" wrapText="1"/>
    </xf>
    <xf numFmtId="0" fontId="67" fillId="0" borderId="0" xfId="0" applyFont="1"/>
    <xf numFmtId="0" fontId="3" fillId="10" borderId="17" xfId="5" applyFont="1" applyFill="1" applyBorder="1" applyAlignment="1">
      <alignment horizontal="left" vertical="top" wrapText="1"/>
    </xf>
    <xf numFmtId="0" fontId="1" fillId="0" borderId="6" xfId="0" applyFont="1" applyBorder="1" applyAlignment="1">
      <alignment horizontal="left" vertical="top" wrapText="1"/>
    </xf>
    <xf numFmtId="0" fontId="1" fillId="6" borderId="0" xfId="0" applyFont="1" applyFill="1" applyAlignment="1">
      <alignment horizontal="left" vertical="top" wrapText="1"/>
    </xf>
    <xf numFmtId="0" fontId="1" fillId="0" borderId="36" xfId="0" applyFont="1" applyBorder="1" applyAlignment="1">
      <alignment horizontal="left" vertical="top" wrapText="1"/>
    </xf>
    <xf numFmtId="0" fontId="1" fillId="0" borderId="38" xfId="0" applyFont="1" applyBorder="1" applyAlignment="1">
      <alignment horizontal="left" vertical="top" wrapText="1"/>
    </xf>
    <xf numFmtId="0" fontId="1" fillId="24" borderId="27" xfId="0" applyFont="1" applyFill="1" applyBorder="1" applyAlignment="1">
      <alignment horizontal="left" vertical="top" wrapText="1"/>
    </xf>
    <xf numFmtId="0" fontId="1" fillId="10" borderId="27" xfId="5" applyFont="1" applyFill="1" applyBorder="1" applyAlignment="1">
      <alignment horizontal="left" vertical="top" wrapText="1"/>
    </xf>
    <xf numFmtId="0" fontId="1" fillId="28" borderId="27" xfId="0" applyFont="1" applyFill="1" applyBorder="1" applyAlignment="1">
      <alignment horizontal="left" vertical="top" wrapText="1"/>
    </xf>
    <xf numFmtId="0" fontId="1" fillId="25" borderId="27" xfId="0" applyFont="1" applyFill="1" applyBorder="1" applyAlignment="1">
      <alignment horizontal="left" vertical="top" wrapText="1"/>
    </xf>
    <xf numFmtId="0" fontId="3" fillId="21" borderId="27" xfId="5" applyFont="1" applyFill="1" applyBorder="1" applyAlignment="1">
      <alignment horizontal="left" vertical="top" wrapText="1"/>
    </xf>
    <xf numFmtId="0" fontId="35" fillId="0" borderId="27" xfId="5" applyFont="1" applyBorder="1" applyAlignment="1">
      <alignment vertical="top" wrapText="1"/>
    </xf>
    <xf numFmtId="0" fontId="35" fillId="0" borderId="27" xfId="0" applyFont="1" applyBorder="1" applyAlignment="1">
      <alignment vertical="top" wrapText="1"/>
    </xf>
    <xf numFmtId="0" fontId="35" fillId="0" borderId="27" xfId="5" quotePrefix="1" applyFont="1" applyBorder="1" applyAlignment="1">
      <alignment vertical="top" wrapText="1"/>
    </xf>
    <xf numFmtId="0" fontId="35" fillId="0" borderId="27" xfId="5" applyFont="1" applyBorder="1" applyAlignment="1">
      <alignment horizontal="left" vertical="top" wrapText="1"/>
    </xf>
    <xf numFmtId="165" fontId="35" fillId="0" borderId="27" xfId="5" applyNumberFormat="1" applyFont="1" applyBorder="1" applyAlignment="1">
      <alignment vertical="top" wrapText="1"/>
    </xf>
    <xf numFmtId="0" fontId="35" fillId="5" borderId="27" xfId="0" applyFont="1" applyFill="1" applyBorder="1" applyAlignment="1">
      <alignment horizontal="center" vertical="top" wrapText="1"/>
    </xf>
    <xf numFmtId="0" fontId="35" fillId="0" borderId="27" xfId="0" applyFont="1" applyBorder="1" applyAlignment="1">
      <alignment horizontal="center" vertical="top" wrapText="1"/>
    </xf>
    <xf numFmtId="0" fontId="35" fillId="6" borderId="27" xfId="0" applyFont="1" applyFill="1" applyBorder="1" applyAlignment="1">
      <alignment horizontal="left" vertical="top" wrapText="1"/>
    </xf>
    <xf numFmtId="0" fontId="35" fillId="6" borderId="27" xfId="0" applyFont="1" applyFill="1" applyBorder="1" applyAlignment="1">
      <alignment vertical="top" wrapText="1"/>
    </xf>
    <xf numFmtId="0" fontId="35" fillId="6" borderId="27" xfId="0" applyFont="1" applyFill="1" applyBorder="1" applyAlignment="1">
      <alignment horizontal="center" vertical="top" wrapText="1"/>
    </xf>
    <xf numFmtId="0" fontId="50" fillId="26" borderId="27" xfId="5" applyFont="1" applyFill="1" applyBorder="1" applyAlignment="1">
      <alignment horizontal="left" vertical="top" wrapText="1"/>
    </xf>
    <xf numFmtId="0" fontId="1" fillId="26" borderId="27" xfId="5" applyFont="1" applyFill="1" applyBorder="1" applyAlignment="1">
      <alignment vertical="top" wrapText="1"/>
    </xf>
    <xf numFmtId="0" fontId="0" fillId="0" borderId="0" xfId="0" applyAlignment="1">
      <alignment horizontal="left"/>
    </xf>
    <xf numFmtId="0" fontId="1" fillId="10" borderId="30" xfId="0" applyFont="1" applyFill="1" applyBorder="1" applyAlignment="1">
      <alignment horizontal="left" vertical="top" wrapText="1"/>
    </xf>
    <xf numFmtId="0" fontId="1" fillId="10" borderId="30" xfId="5" applyFont="1" applyFill="1" applyBorder="1" applyAlignment="1">
      <alignment horizontal="left" vertical="top" wrapText="1"/>
    </xf>
    <xf numFmtId="0" fontId="1" fillId="3" borderId="47" xfId="0" applyFont="1" applyFill="1" applyBorder="1" applyAlignment="1">
      <alignment vertical="top" wrapText="1"/>
    </xf>
    <xf numFmtId="0" fontId="1" fillId="6" borderId="48" xfId="5" applyFont="1" applyFill="1" applyBorder="1" applyAlignment="1">
      <alignment horizontal="left" vertical="top" wrapText="1"/>
    </xf>
    <xf numFmtId="0" fontId="1" fillId="9" borderId="33" xfId="0" quotePrefix="1" applyFont="1" applyFill="1" applyBorder="1" applyAlignment="1">
      <alignment horizontal="left" vertical="top" wrapText="1"/>
    </xf>
    <xf numFmtId="0" fontId="67" fillId="0" borderId="44" xfId="0" applyFont="1" applyBorder="1"/>
    <xf numFmtId="0" fontId="1" fillId="0" borderId="37" xfId="0" applyFont="1" applyBorder="1"/>
    <xf numFmtId="0" fontId="67" fillId="0" borderId="30" xfId="0" applyFont="1" applyBorder="1" applyAlignment="1">
      <alignment horizontal="left" vertical="top"/>
    </xf>
    <xf numFmtId="0" fontId="67" fillId="0" borderId="37" xfId="0" applyFont="1" applyBorder="1"/>
    <xf numFmtId="0" fontId="1" fillId="0" borderId="27" xfId="0" applyFont="1" applyBorder="1"/>
    <xf numFmtId="0" fontId="67" fillId="29" borderId="27" xfId="0" applyFont="1" applyFill="1" applyBorder="1" applyAlignment="1">
      <alignment horizontal="left" vertical="top"/>
    </xf>
    <xf numFmtId="0" fontId="67" fillId="29" borderId="27" xfId="0" applyFont="1" applyFill="1" applyBorder="1"/>
    <xf numFmtId="0" fontId="50" fillId="30" borderId="27" xfId="5" applyFont="1" applyFill="1" applyBorder="1" applyAlignment="1">
      <alignment horizontal="left" vertical="top" wrapText="1"/>
    </xf>
    <xf numFmtId="0" fontId="50" fillId="29" borderId="34" xfId="0" applyFont="1" applyFill="1" applyBorder="1"/>
    <xf numFmtId="0" fontId="50" fillId="30" borderId="35" xfId="5" applyFont="1" applyFill="1" applyBorder="1" applyAlignment="1">
      <alignment horizontal="left" vertical="top" wrapText="1"/>
    </xf>
    <xf numFmtId="0" fontId="50" fillId="30" borderId="41" xfId="5" applyFont="1" applyFill="1" applyBorder="1" applyAlignment="1">
      <alignment horizontal="left" vertical="top" wrapText="1"/>
    </xf>
    <xf numFmtId="0" fontId="50" fillId="30" borderId="30" xfId="5" applyFont="1" applyFill="1" applyBorder="1" applyAlignment="1">
      <alignment horizontal="left" vertical="top" wrapText="1"/>
    </xf>
    <xf numFmtId="0" fontId="1" fillId="30" borderId="30" xfId="5" applyFont="1" applyFill="1" applyBorder="1" applyAlignment="1">
      <alignment horizontal="left" vertical="top" wrapText="1"/>
    </xf>
    <xf numFmtId="0" fontId="3" fillId="22" borderId="17" xfId="5" applyFont="1" applyFill="1" applyBorder="1" applyAlignment="1">
      <alignment horizontal="left" vertical="top" wrapText="1"/>
    </xf>
    <xf numFmtId="0" fontId="3" fillId="22" borderId="13" xfId="5" applyFont="1" applyFill="1" applyBorder="1" applyAlignment="1">
      <alignment horizontal="left" vertical="top" wrapText="1"/>
    </xf>
    <xf numFmtId="0" fontId="1" fillId="0" borderId="38" xfId="0" applyFont="1" applyBorder="1" applyAlignment="1">
      <alignment vertical="top"/>
    </xf>
    <xf numFmtId="0" fontId="50" fillId="25" borderId="27" xfId="0" applyFont="1" applyFill="1" applyBorder="1" applyAlignment="1">
      <alignment vertical="top" wrapText="1"/>
    </xf>
    <xf numFmtId="0" fontId="34" fillId="0" borderId="0" xfId="0" applyFont="1" applyAlignment="1">
      <alignment horizontal="left"/>
    </xf>
    <xf numFmtId="0" fontId="50" fillId="3" borderId="45" xfId="0" applyFont="1" applyFill="1" applyBorder="1" applyAlignment="1">
      <alignment horizontal="left" vertical="top" wrapText="1"/>
    </xf>
    <xf numFmtId="0" fontId="50" fillId="0" borderId="0" xfId="0" applyFont="1" applyAlignment="1">
      <alignment horizontal="left" vertical="top" wrapText="1"/>
    </xf>
    <xf numFmtId="0" fontId="1" fillId="0" borderId="0" xfId="5" applyFont="1" applyAlignment="1">
      <alignment horizontal="left" vertical="top" wrapText="1"/>
    </xf>
    <xf numFmtId="0" fontId="1" fillId="3" borderId="38" xfId="0" applyFont="1" applyFill="1" applyBorder="1" applyAlignment="1">
      <alignment horizontal="left" vertical="top" wrapText="1"/>
    </xf>
    <xf numFmtId="0" fontId="1" fillId="3" borderId="45" xfId="0" applyFont="1" applyFill="1" applyBorder="1" applyAlignment="1">
      <alignment horizontal="left" vertical="top" wrapText="1"/>
    </xf>
    <xf numFmtId="0" fontId="25" fillId="3" borderId="0" xfId="0" applyFont="1" applyFill="1" applyAlignment="1">
      <alignment horizontal="left" vertical="top" wrapText="1"/>
    </xf>
    <xf numFmtId="0" fontId="1" fillId="25" borderId="0" xfId="0" applyFont="1" applyFill="1" applyAlignment="1">
      <alignment horizontal="left" vertical="top" wrapText="1"/>
    </xf>
    <xf numFmtId="0" fontId="1" fillId="26" borderId="27" xfId="5" applyFont="1" applyFill="1" applyBorder="1" applyAlignment="1">
      <alignment horizontal="left" vertical="top" wrapText="1"/>
    </xf>
    <xf numFmtId="0" fontId="1" fillId="9" borderId="0" xfId="0" applyFont="1" applyFill="1" applyAlignment="1">
      <alignment horizontal="left" vertical="top" wrapText="1"/>
    </xf>
    <xf numFmtId="0" fontId="1" fillId="10" borderId="46" xfId="0" applyFont="1" applyFill="1" applyBorder="1" applyAlignment="1">
      <alignment horizontal="left" vertical="top" wrapText="1"/>
    </xf>
    <xf numFmtId="0" fontId="1" fillId="10" borderId="46" xfId="5" applyFont="1" applyFill="1" applyBorder="1" applyAlignment="1">
      <alignment horizontal="left" vertical="top" wrapText="1"/>
    </xf>
    <xf numFmtId="0" fontId="1" fillId="0" borderId="46" xfId="0" applyFont="1" applyBorder="1" applyAlignment="1">
      <alignment horizontal="left" vertical="top" wrapText="1"/>
    </xf>
    <xf numFmtId="0" fontId="1" fillId="10" borderId="28" xfId="0" applyFont="1" applyFill="1" applyBorder="1" applyAlignment="1">
      <alignment horizontal="left" vertical="top" wrapText="1"/>
    </xf>
    <xf numFmtId="0" fontId="1" fillId="0" borderId="0" xfId="0" applyFont="1" applyAlignment="1">
      <alignment horizontal="left"/>
    </xf>
    <xf numFmtId="0" fontId="3" fillId="21" borderId="6" xfId="5" applyFont="1" applyFill="1" applyBorder="1" applyAlignment="1">
      <alignment horizontal="left" vertical="top" wrapText="1"/>
    </xf>
    <xf numFmtId="0" fontId="3" fillId="19" borderId="14" xfId="5" applyFont="1" applyFill="1" applyBorder="1" applyAlignment="1">
      <alignment horizontal="left" vertical="top" wrapText="1"/>
    </xf>
    <xf numFmtId="0" fontId="35" fillId="6" borderId="6" xfId="0" applyFont="1" applyFill="1" applyBorder="1" applyAlignment="1">
      <alignment horizontal="left" vertical="top" wrapText="1"/>
    </xf>
    <xf numFmtId="0" fontId="35" fillId="6" borderId="7" xfId="0" applyFont="1" applyFill="1" applyBorder="1" applyAlignment="1">
      <alignment horizontal="left" vertical="top" wrapText="1"/>
    </xf>
    <xf numFmtId="0" fontId="35" fillId="6" borderId="0" xfId="0" applyFont="1" applyFill="1" applyAlignment="1">
      <alignment horizontal="left" vertical="top" wrapText="1"/>
    </xf>
    <xf numFmtId="0" fontId="1" fillId="6" borderId="46" xfId="5" applyFont="1" applyFill="1" applyBorder="1" applyAlignment="1">
      <alignment horizontal="left" vertical="top" wrapText="1"/>
    </xf>
    <xf numFmtId="0" fontId="1" fillId="6" borderId="0" xfId="0" applyFont="1" applyFill="1" applyAlignment="1">
      <alignment vertical="top" wrapText="1"/>
    </xf>
    <xf numFmtId="0" fontId="1" fillId="30" borderId="27" xfId="5" applyFont="1" applyFill="1" applyBorder="1" applyAlignment="1">
      <alignment horizontal="left" vertical="top" wrapText="1"/>
    </xf>
    <xf numFmtId="0" fontId="35" fillId="0" borderId="27" xfId="0" applyFont="1" applyBorder="1" applyAlignment="1">
      <alignment horizontal="left" vertical="top" wrapText="1"/>
    </xf>
    <xf numFmtId="0" fontId="26" fillId="0" borderId="0" xfId="0" applyFont="1" applyAlignment="1">
      <alignment horizontal="left"/>
    </xf>
    <xf numFmtId="0" fontId="35" fillId="0" borderId="27" xfId="5" quotePrefix="1" applyFont="1" applyBorder="1" applyAlignment="1">
      <alignment horizontal="left" vertical="top" wrapText="1"/>
    </xf>
    <xf numFmtId="0" fontId="32" fillId="0" borderId="0" xfId="0" applyFont="1" applyAlignment="1">
      <alignment horizontal="left"/>
    </xf>
    <xf numFmtId="165" fontId="35" fillId="0" borderId="27" xfId="5" applyNumberFormat="1" applyFont="1" applyBorder="1" applyAlignment="1">
      <alignment horizontal="left" vertical="top" wrapText="1"/>
    </xf>
    <xf numFmtId="0" fontId="69" fillId="0" borderId="27" xfId="0" applyFont="1" applyBorder="1" applyAlignment="1">
      <alignment horizontal="left" vertical="top" wrapText="1"/>
    </xf>
    <xf numFmtId="0" fontId="25" fillId="0" borderId="0" xfId="0" applyFont="1" applyAlignment="1">
      <alignment horizontal="left"/>
    </xf>
    <xf numFmtId="0" fontId="3" fillId="10" borderId="27" xfId="5" applyFont="1" applyFill="1" applyBorder="1" applyAlignment="1">
      <alignment horizontal="left" vertical="top" wrapText="1"/>
    </xf>
    <xf numFmtId="0" fontId="35" fillId="5" borderId="27" xfId="0" applyFont="1" applyFill="1" applyBorder="1" applyAlignment="1">
      <alignment horizontal="left" vertical="top" wrapText="1"/>
    </xf>
    <xf numFmtId="0" fontId="3" fillId="19" borderId="27" xfId="0" applyFont="1" applyFill="1" applyBorder="1" applyAlignment="1">
      <alignment horizontal="left" vertical="top" wrapText="1"/>
    </xf>
    <xf numFmtId="0" fontId="26" fillId="6" borderId="0" xfId="0" applyFont="1" applyFill="1" applyAlignment="1">
      <alignment horizontal="left"/>
    </xf>
    <xf numFmtId="0" fontId="26" fillId="6" borderId="0" xfId="0" applyFont="1" applyFill="1" applyAlignment="1">
      <alignment horizontal="left" vertical="top"/>
    </xf>
    <xf numFmtId="0" fontId="1" fillId="31" borderId="27" xfId="0" applyFont="1" applyFill="1" applyBorder="1" applyAlignment="1">
      <alignment horizontal="left" vertical="top" wrapText="1"/>
    </xf>
    <xf numFmtId="0" fontId="26" fillId="9" borderId="0" xfId="0" applyFont="1" applyFill="1" applyAlignment="1">
      <alignment horizontal="left" vertical="top"/>
    </xf>
    <xf numFmtId="0" fontId="34" fillId="3" borderId="0" xfId="0" applyFont="1" applyFill="1" applyAlignment="1">
      <alignment horizontal="left"/>
    </xf>
    <xf numFmtId="0" fontId="1" fillId="31" borderId="27" xfId="5" applyFont="1" applyFill="1" applyBorder="1" applyAlignment="1">
      <alignment horizontal="left" vertical="top" wrapText="1"/>
    </xf>
    <xf numFmtId="0" fontId="1" fillId="0" borderId="27" xfId="0" applyFont="1" applyBorder="1" applyAlignment="1">
      <alignment horizontal="left" wrapText="1"/>
    </xf>
    <xf numFmtId="0" fontId="1" fillId="24" borderId="27" xfId="0" applyFont="1" applyFill="1" applyBorder="1" applyAlignment="1">
      <alignment horizontal="left" wrapText="1"/>
    </xf>
    <xf numFmtId="0" fontId="1" fillId="0" borderId="27" xfId="0" applyFont="1" applyBorder="1" applyAlignment="1">
      <alignment horizontal="left"/>
    </xf>
    <xf numFmtId="0" fontId="1" fillId="3" borderId="27" xfId="0" applyFont="1" applyFill="1" applyBorder="1" applyAlignment="1">
      <alignment horizontal="left" wrapText="1"/>
    </xf>
    <xf numFmtId="0" fontId="1" fillId="24" borderId="27" xfId="0" applyFont="1" applyFill="1" applyBorder="1" applyAlignment="1">
      <alignment horizontal="left"/>
    </xf>
    <xf numFmtId="0" fontId="1" fillId="3" borderId="27" xfId="0" applyFont="1" applyFill="1" applyBorder="1" applyAlignment="1">
      <alignment horizontal="left"/>
    </xf>
    <xf numFmtId="0" fontId="1" fillId="6" borderId="41" xfId="5" applyFont="1" applyFill="1" applyBorder="1" applyAlignment="1">
      <alignment horizontal="left" vertical="top" wrapText="1"/>
    </xf>
    <xf numFmtId="0" fontId="2" fillId="21" borderId="21" xfId="1" applyFont="1" applyFill="1" applyBorder="1" applyAlignment="1">
      <alignment horizontal="left" vertical="top" wrapText="1"/>
    </xf>
    <xf numFmtId="0" fontId="2" fillId="21" borderId="22" xfId="1" applyFont="1" applyFill="1" applyBorder="1" applyAlignment="1">
      <alignment horizontal="left" vertical="top" wrapText="1"/>
    </xf>
    <xf numFmtId="0" fontId="0" fillId="0" borderId="25" xfId="0" applyBorder="1" applyAlignment="1">
      <alignment vertical="top"/>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2" fillId="2" borderId="3" xfId="1" applyFont="1" applyFill="1" applyBorder="1" applyAlignment="1">
      <alignment horizontal="left" vertical="center" wrapText="1"/>
    </xf>
    <xf numFmtId="0" fontId="1" fillId="7" borderId="1" xfId="1" applyFill="1" applyBorder="1" applyAlignment="1">
      <alignment horizontal="center" vertical="center" wrapText="1"/>
    </xf>
    <xf numFmtId="0" fontId="1" fillId="7" borderId="26" xfId="1" applyFill="1" applyBorder="1" applyAlignment="1">
      <alignment horizontal="center" vertical="center" wrapText="1"/>
    </xf>
    <xf numFmtId="0" fontId="13" fillId="0" borderId="1" xfId="1" applyFont="1" applyBorder="1" applyAlignment="1">
      <alignment horizontal="left" vertical="top" wrapText="1"/>
    </xf>
    <xf numFmtId="0" fontId="13" fillId="0" borderId="4" xfId="1" applyFont="1" applyBorder="1" applyAlignment="1">
      <alignment horizontal="left" vertical="top" wrapText="1"/>
    </xf>
    <xf numFmtId="0" fontId="3" fillId="19" borderId="4" xfId="0" applyFont="1" applyFill="1" applyBorder="1" applyAlignment="1">
      <alignment horizontal="center" vertical="top"/>
    </xf>
    <xf numFmtId="0" fontId="3" fillId="19" borderId="5" xfId="0" applyFont="1" applyFill="1" applyBorder="1" applyAlignment="1">
      <alignment horizontal="center" vertical="top"/>
    </xf>
    <xf numFmtId="0" fontId="3" fillId="19" borderId="3" xfId="0" applyFont="1" applyFill="1" applyBorder="1" applyAlignment="1">
      <alignment horizontal="center" vertical="top"/>
    </xf>
    <xf numFmtId="0" fontId="36" fillId="0" borderId="0" xfId="1" applyFont="1" applyAlignment="1">
      <alignment horizontal="center" vertical="center"/>
    </xf>
    <xf numFmtId="0" fontId="31" fillId="0" borderId="0" xfId="1" applyFont="1" applyAlignment="1">
      <alignment horizontal="right" vertical="center"/>
    </xf>
    <xf numFmtId="0" fontId="62" fillId="8" borderId="0" xfId="1" applyFont="1" applyFill="1" applyAlignment="1">
      <alignment horizontal="center"/>
    </xf>
    <xf numFmtId="0" fontId="31" fillId="0" borderId="0" xfId="1" applyFont="1" applyAlignment="1">
      <alignment horizontal="left" vertical="center"/>
    </xf>
    <xf numFmtId="0" fontId="1" fillId="6" borderId="4" xfId="5" applyFont="1" applyFill="1" applyBorder="1" applyAlignment="1">
      <alignment horizontal="left" vertical="top" wrapText="1"/>
    </xf>
    <xf numFmtId="0" fontId="1" fillId="6" borderId="5" xfId="5" applyFont="1" applyFill="1" applyBorder="1" applyAlignment="1">
      <alignment horizontal="left" vertical="top" wrapText="1"/>
    </xf>
    <xf numFmtId="0" fontId="1" fillId="6" borderId="3" xfId="5" applyFont="1" applyFill="1" applyBorder="1" applyAlignment="1">
      <alignment horizontal="left" vertical="top" wrapText="1"/>
    </xf>
    <xf numFmtId="0" fontId="36" fillId="0" borderId="0" xfId="1" applyFont="1" applyAlignment="1">
      <alignment horizontal="left" vertical="top" wrapText="1"/>
    </xf>
    <xf numFmtId="0" fontId="36" fillId="0" borderId="0" xfId="1" applyFont="1" applyAlignment="1">
      <alignment horizontal="left" vertical="top"/>
    </xf>
    <xf numFmtId="0" fontId="63" fillId="8" borderId="0" xfId="1" applyFont="1" applyFill="1" applyAlignment="1">
      <alignment horizontal="center" vertical="top"/>
    </xf>
    <xf numFmtId="0" fontId="37" fillId="0" borderId="0" xfId="6" applyFont="1" applyAlignment="1">
      <alignment horizontal="left" vertical="top" wrapText="1"/>
    </xf>
    <xf numFmtId="0" fontId="36" fillId="0" borderId="0" xfId="6" applyFont="1" applyAlignment="1">
      <alignment horizontal="left" vertical="top" wrapText="1"/>
    </xf>
    <xf numFmtId="0" fontId="62" fillId="8" borderId="0" xfId="0" applyFont="1" applyFill="1" applyAlignment="1">
      <alignment horizontal="center"/>
    </xf>
    <xf numFmtId="0" fontId="46" fillId="0" borderId="0" xfId="0" applyFont="1" applyAlignment="1">
      <alignment horizontal="right" vertical="center"/>
    </xf>
    <xf numFmtId="0" fontId="65" fillId="8" borderId="0" xfId="0" applyFont="1" applyFill="1" applyAlignment="1">
      <alignment horizontal="center" vertical="center"/>
    </xf>
    <xf numFmtId="0" fontId="46" fillId="0" borderId="0" xfId="0" applyFont="1" applyAlignment="1">
      <alignment horizontal="center" vertical="center"/>
    </xf>
    <xf numFmtId="0" fontId="66" fillId="0" borderId="0" xfId="0" applyFont="1" applyAlignment="1">
      <alignment horizontal="right" vertical="center"/>
    </xf>
    <xf numFmtId="0" fontId="50" fillId="11" borderId="28" xfId="5" applyFont="1" applyFill="1" applyBorder="1" applyAlignment="1">
      <alignment horizontal="left" vertical="top" wrapText="1"/>
    </xf>
    <xf numFmtId="0" fontId="50" fillId="11" borderId="32" xfId="5" applyFont="1" applyFill="1" applyBorder="1" applyAlignment="1">
      <alignment horizontal="left" vertical="top" wrapText="1"/>
    </xf>
    <xf numFmtId="0" fontId="50" fillId="11" borderId="29" xfId="5" applyFont="1" applyFill="1" applyBorder="1" applyAlignment="1">
      <alignment horizontal="left" vertical="top" wrapText="1"/>
    </xf>
    <xf numFmtId="0" fontId="50" fillId="24" borderId="0" xfId="0" applyFont="1" applyFill="1" applyAlignment="1">
      <alignment horizontal="left" vertical="top" wrapText="1"/>
    </xf>
    <xf numFmtId="0" fontId="50" fillId="11" borderId="34" xfId="5" applyFont="1" applyFill="1" applyBorder="1" applyAlignment="1">
      <alignment horizontal="left" vertical="top" wrapText="1"/>
    </xf>
    <xf numFmtId="0" fontId="50" fillId="11" borderId="35" xfId="5" applyFont="1" applyFill="1" applyBorder="1" applyAlignment="1">
      <alignment horizontal="left" vertical="top" wrapText="1"/>
    </xf>
    <xf numFmtId="0" fontId="50" fillId="11" borderId="41" xfId="5" applyFont="1" applyFill="1" applyBorder="1" applyAlignment="1">
      <alignment horizontal="left" vertical="top" wrapText="1"/>
    </xf>
    <xf numFmtId="0" fontId="50" fillId="11" borderId="49" xfId="5" applyFont="1" applyFill="1" applyBorder="1" applyAlignment="1">
      <alignment horizontal="left" vertical="top" wrapText="1"/>
    </xf>
    <xf numFmtId="0" fontId="50" fillId="11" borderId="43" xfId="5" applyFont="1" applyFill="1" applyBorder="1" applyAlignment="1">
      <alignment horizontal="left" vertical="top" wrapText="1"/>
    </xf>
    <xf numFmtId="0" fontId="50" fillId="11" borderId="48" xfId="5" applyFont="1" applyFill="1" applyBorder="1" applyAlignment="1">
      <alignment horizontal="left" vertical="top" wrapText="1"/>
    </xf>
    <xf numFmtId="0" fontId="70" fillId="29" borderId="28" xfId="0" applyFont="1" applyFill="1" applyBorder="1" applyAlignment="1">
      <alignment horizontal="left" vertical="top"/>
    </xf>
    <xf numFmtId="0" fontId="67" fillId="29" borderId="32" xfId="0" applyFont="1" applyFill="1" applyBorder="1" applyAlignment="1">
      <alignment horizontal="left" vertical="top"/>
    </xf>
    <xf numFmtId="0" fontId="67" fillId="29" borderId="29" xfId="0" applyFont="1" applyFill="1" applyBorder="1" applyAlignment="1">
      <alignment horizontal="left" vertical="top"/>
    </xf>
    <xf numFmtId="0" fontId="50" fillId="11" borderId="27" xfId="5" applyFont="1" applyFill="1" applyBorder="1" applyAlignment="1">
      <alignment horizontal="left" vertical="top" wrapText="1"/>
    </xf>
    <xf numFmtId="0" fontId="50" fillId="11" borderId="8" xfId="5" applyFont="1" applyFill="1" applyBorder="1" applyAlignment="1">
      <alignment horizontal="left" vertical="top" wrapText="1"/>
    </xf>
    <xf numFmtId="0" fontId="50" fillId="11" borderId="42" xfId="5" applyFont="1" applyFill="1" applyBorder="1" applyAlignment="1">
      <alignment horizontal="left" vertical="top" wrapText="1"/>
    </xf>
    <xf numFmtId="0" fontId="1" fillId="0" borderId="6" xfId="5" quotePrefix="1" applyFont="1" applyBorder="1" applyAlignment="1">
      <alignment horizontal="left" vertical="top" wrapText="1"/>
    </xf>
    <xf numFmtId="0" fontId="1" fillId="0" borderId="6" xfId="5" applyFont="1" applyBorder="1" applyAlignment="1">
      <alignment horizontal="left" vertical="top" wrapText="1"/>
    </xf>
    <xf numFmtId="165" fontId="1" fillId="0" borderId="6" xfId="5" applyNumberFormat="1" applyFont="1" applyBorder="1" applyAlignment="1">
      <alignment horizontal="left" vertical="top" wrapText="1"/>
    </xf>
    <xf numFmtId="0" fontId="50" fillId="25" borderId="28" xfId="0" applyFont="1" applyFill="1" applyBorder="1" applyAlignment="1">
      <alignment horizontal="left" vertical="top" wrapText="1"/>
    </xf>
    <xf numFmtId="0" fontId="50" fillId="25" borderId="32" xfId="0" applyFont="1" applyFill="1" applyBorder="1" applyAlignment="1">
      <alignment horizontal="left" vertical="top" wrapText="1"/>
    </xf>
    <xf numFmtId="0" fontId="50" fillId="25" borderId="43" xfId="0" applyFont="1" applyFill="1" applyBorder="1" applyAlignment="1">
      <alignment horizontal="left" vertical="top" wrapText="1"/>
    </xf>
    <xf numFmtId="0" fontId="1" fillId="0" borderId="0" xfId="0" applyFont="1" applyAlignment="1">
      <alignment horizontal="left" vertical="top" wrapText="1"/>
    </xf>
    <xf numFmtId="0" fontId="3" fillId="21" borderId="0" xfId="0" applyFont="1" applyFill="1" applyAlignment="1">
      <alignment horizontal="left" vertical="top" wrapText="1"/>
    </xf>
    <xf numFmtId="0" fontId="50" fillId="0" borderId="16" xfId="0" applyFont="1" applyBorder="1" applyAlignment="1">
      <alignment horizontal="left" vertical="top" wrapText="1"/>
    </xf>
    <xf numFmtId="0" fontId="3" fillId="19" borderId="11" xfId="0" applyFont="1" applyFill="1" applyBorder="1" applyAlignment="1">
      <alignment horizontal="left" vertical="top" wrapText="1"/>
    </xf>
    <xf numFmtId="0" fontId="3" fillId="19" borderId="12" xfId="0" applyFont="1" applyFill="1" applyBorder="1" applyAlignment="1">
      <alignment horizontal="left" vertical="top" wrapText="1"/>
    </xf>
    <xf numFmtId="0" fontId="3" fillId="19" borderId="13" xfId="0" applyFont="1" applyFill="1" applyBorder="1" applyAlignment="1">
      <alignment horizontal="left" vertical="top" wrapText="1"/>
    </xf>
    <xf numFmtId="0" fontId="5" fillId="0" borderId="0" xfId="0" applyFont="1" applyAlignment="1">
      <alignment horizontal="left" vertical="center"/>
    </xf>
    <xf numFmtId="0" fontId="62" fillId="8" borderId="0" xfId="0" applyFont="1" applyFill="1" applyAlignment="1">
      <alignment horizontal="left" vertical="center"/>
    </xf>
    <xf numFmtId="0" fontId="6" fillId="0" borderId="0" xfId="0" applyFont="1" applyAlignment="1">
      <alignment horizontal="left" vertical="center"/>
    </xf>
    <xf numFmtId="0" fontId="46" fillId="0" borderId="14" xfId="7" applyNumberFormat="1" applyFont="1" applyBorder="1" applyAlignment="1">
      <alignment horizontal="left" vertical="top" wrapText="1"/>
    </xf>
    <xf numFmtId="0" fontId="46" fillId="0" borderId="10" xfId="7" applyNumberFormat="1" applyFont="1" applyBorder="1" applyAlignment="1">
      <alignment horizontal="left" vertical="top" wrapText="1"/>
    </xf>
    <xf numFmtId="166" fontId="41" fillId="12" borderId="0" xfId="7" applyFont="1" applyFill="1" applyAlignment="1">
      <alignment horizontal="center" vertical="top"/>
    </xf>
    <xf numFmtId="166" fontId="42" fillId="0" borderId="0" xfId="7" applyFont="1" applyAlignment="1">
      <alignment horizontal="left" vertical="top"/>
    </xf>
    <xf numFmtId="166" fontId="42" fillId="0" borderId="0" xfId="7" applyFont="1" applyAlignment="1">
      <alignment horizontal="right" vertical="top"/>
    </xf>
    <xf numFmtId="166" fontId="30" fillId="3" borderId="0" xfId="7" applyFont="1" applyFill="1" applyAlignment="1">
      <alignment horizontal="left" vertical="top" wrapText="1"/>
    </xf>
    <xf numFmtId="166" fontId="3" fillId="2" borderId="8" xfId="7" applyFont="1" applyFill="1" applyBorder="1" applyAlignment="1">
      <alignment horizontal="center" vertical="center" wrapText="1"/>
    </xf>
    <xf numFmtId="166" fontId="3" fillId="2" borderId="0" xfId="7" applyFont="1" applyFill="1" applyAlignment="1">
      <alignment horizontal="center" vertical="center" wrapText="1"/>
    </xf>
    <xf numFmtId="166" fontId="3" fillId="2" borderId="14" xfId="7" applyFont="1" applyFill="1" applyBorder="1" applyAlignment="1">
      <alignment horizontal="center" vertical="center" wrapText="1"/>
    </xf>
    <xf numFmtId="166" fontId="3" fillId="2" borderId="10" xfId="7" applyFont="1" applyFill="1" applyBorder="1" applyAlignment="1">
      <alignment horizontal="center" vertical="center" wrapText="1"/>
    </xf>
    <xf numFmtId="166" fontId="3" fillId="2" borderId="6" xfId="7" applyFont="1" applyFill="1" applyBorder="1" applyAlignment="1">
      <alignment horizontal="center" vertical="center" wrapText="1"/>
    </xf>
    <xf numFmtId="0" fontId="59" fillId="0" borderId="14" xfId="7" applyNumberFormat="1" applyFont="1" applyBorder="1" applyAlignment="1">
      <alignment horizontal="left" vertical="top" wrapText="1"/>
    </xf>
    <xf numFmtId="0" fontId="59" fillId="0" borderId="10" xfId="7" applyNumberFormat="1" applyFont="1" applyBorder="1" applyAlignment="1">
      <alignment horizontal="left" vertical="top" wrapText="1"/>
    </xf>
    <xf numFmtId="166" fontId="44" fillId="0" borderId="6" xfId="7" applyFont="1" applyBorder="1" applyAlignment="1">
      <alignment horizontal="left" vertical="top" wrapText="1"/>
    </xf>
    <xf numFmtId="0" fontId="3" fillId="2" borderId="11" xfId="7" applyNumberFormat="1" applyFont="1" applyFill="1" applyBorder="1" applyAlignment="1">
      <alignment horizontal="center" vertical="center" wrapText="1"/>
    </xf>
    <xf numFmtId="0" fontId="3" fillId="2" borderId="9" xfId="7" applyNumberFormat="1" applyFont="1" applyFill="1" applyBorder="1" applyAlignment="1">
      <alignment horizontal="center" vertical="center" wrapText="1"/>
    </xf>
    <xf numFmtId="0" fontId="3" fillId="2" borderId="13" xfId="7" applyNumberFormat="1" applyFont="1" applyFill="1" applyBorder="1" applyAlignment="1">
      <alignment horizontal="center" vertical="center" wrapText="1"/>
    </xf>
    <xf numFmtId="0" fontId="3" fillId="2" borderId="18" xfId="7" applyNumberFormat="1" applyFont="1" applyFill="1" applyBorder="1" applyAlignment="1">
      <alignment horizontal="center" vertical="center" wrapText="1"/>
    </xf>
    <xf numFmtId="166" fontId="3" fillId="2" borderId="17" xfId="7" applyFont="1" applyFill="1" applyBorder="1" applyAlignment="1">
      <alignment horizontal="center" vertical="center" wrapText="1"/>
    </xf>
    <xf numFmtId="166" fontId="3" fillId="2" borderId="19" xfId="7" applyFont="1" applyFill="1" applyBorder="1" applyAlignment="1">
      <alignment horizontal="center" vertical="center" wrapText="1"/>
    </xf>
    <xf numFmtId="166" fontId="3" fillId="2" borderId="15" xfId="7" applyFont="1" applyFill="1" applyBorder="1" applyAlignment="1">
      <alignment horizontal="center" vertical="center" wrapText="1"/>
    </xf>
    <xf numFmtId="0" fontId="3" fillId="2" borderId="17" xfId="7" applyNumberFormat="1" applyFont="1" applyFill="1" applyBorder="1" applyAlignment="1">
      <alignment horizontal="center" vertical="center" wrapText="1"/>
    </xf>
    <xf numFmtId="0" fontId="3" fillId="2" borderId="7" xfId="7" applyNumberFormat="1" applyFont="1" applyFill="1" applyBorder="1" applyAlignment="1">
      <alignment horizontal="center" vertical="center" wrapText="1"/>
    </xf>
    <xf numFmtId="0" fontId="1" fillId="0" borderId="8" xfId="0" applyFont="1" applyBorder="1" applyAlignment="1">
      <alignment horizontal="left" vertical="top" wrapText="1"/>
    </xf>
    <xf numFmtId="0" fontId="1" fillId="0" borderId="27" xfId="0" applyFont="1" applyBorder="1" applyAlignment="1">
      <alignment wrapText="1"/>
    </xf>
    <xf numFmtId="0" fontId="1" fillId="10" borderId="19" xfId="0" applyFont="1" applyFill="1" applyBorder="1" applyAlignment="1">
      <alignment horizontal="left" vertical="top" wrapText="1"/>
    </xf>
    <xf numFmtId="0" fontId="50" fillId="11" borderId="0" xfId="5" applyFont="1" applyFill="1" applyBorder="1" applyAlignment="1">
      <alignment horizontal="left" vertical="top" wrapText="1"/>
    </xf>
    <xf numFmtId="0" fontId="1" fillId="0" borderId="9" xfId="0" applyFont="1" applyBorder="1" applyAlignment="1">
      <alignment horizontal="left" vertical="top" wrapText="1"/>
    </xf>
    <xf numFmtId="0" fontId="1" fillId="0" borderId="14" xfId="0" applyFont="1" applyBorder="1" applyAlignment="1">
      <alignment horizontal="left" vertical="top" wrapText="1"/>
    </xf>
    <xf numFmtId="0" fontId="1" fillId="25" borderId="19" xfId="0" applyFont="1" applyFill="1" applyBorder="1" applyAlignment="1">
      <alignment horizontal="left" vertical="top" wrapText="1"/>
    </xf>
    <xf numFmtId="0" fontId="50" fillId="27" borderId="8" xfId="5" applyFont="1" applyFill="1" applyBorder="1" applyAlignment="1">
      <alignment horizontal="left" vertical="top" wrapText="1"/>
    </xf>
    <xf numFmtId="0" fontId="50" fillId="27" borderId="0" xfId="5" applyFont="1" applyFill="1" applyBorder="1" applyAlignment="1">
      <alignment horizontal="left" vertical="top" wrapText="1"/>
    </xf>
    <xf numFmtId="0" fontId="1" fillId="27" borderId="46" xfId="0" applyFont="1" applyFill="1" applyBorder="1" applyAlignment="1">
      <alignment horizontal="left" vertical="top" wrapText="1"/>
    </xf>
    <xf numFmtId="0" fontId="1" fillId="27" borderId="46" xfId="5" applyFont="1" applyFill="1" applyBorder="1" applyAlignment="1">
      <alignment horizontal="left" vertical="top" wrapText="1"/>
    </xf>
    <xf numFmtId="0" fontId="1" fillId="25" borderId="46" xfId="0" applyFont="1" applyFill="1" applyBorder="1" applyAlignment="1">
      <alignment horizontal="left" vertical="top" wrapText="1"/>
    </xf>
    <xf numFmtId="0" fontId="1" fillId="6" borderId="0" xfId="0" applyFont="1" applyFill="1" applyBorder="1" applyAlignment="1">
      <alignment horizontal="left" vertical="top" wrapText="1"/>
    </xf>
    <xf numFmtId="0" fontId="50" fillId="30" borderId="27" xfId="5" applyFont="1" applyFill="1" applyBorder="1" applyAlignment="1">
      <alignment horizontal="left" vertical="top"/>
    </xf>
    <xf numFmtId="0" fontId="50" fillId="30" borderId="27" xfId="5" applyFont="1" applyFill="1" applyBorder="1" applyAlignment="1">
      <alignment horizontal="left" vertical="top"/>
    </xf>
    <xf numFmtId="0" fontId="1" fillId="6" borderId="27" xfId="0" applyFont="1" applyFill="1" applyBorder="1" applyAlignment="1">
      <alignment horizontal="left" vertical="top"/>
    </xf>
    <xf numFmtId="0" fontId="50" fillId="31" borderId="27" xfId="5" applyFont="1" applyFill="1" applyBorder="1" applyAlignment="1">
      <alignment horizontal="left" vertical="top" wrapText="1"/>
    </xf>
    <xf numFmtId="0" fontId="50" fillId="24" borderId="27" xfId="0" applyFont="1" applyFill="1" applyBorder="1" applyAlignment="1">
      <alignment horizontal="left" vertical="top" wrapText="1"/>
    </xf>
    <xf numFmtId="0" fontId="50" fillId="10" borderId="27" xfId="0" applyFont="1" applyFill="1" applyBorder="1" applyAlignment="1">
      <alignment horizontal="left" vertical="top" wrapText="1"/>
    </xf>
    <xf numFmtId="0" fontId="1" fillId="10" borderId="27" xfId="0" applyFont="1" applyFill="1" applyBorder="1" applyAlignment="1">
      <alignment horizontal="left" vertical="top" wrapText="1"/>
    </xf>
    <xf numFmtId="0" fontId="1" fillId="3" borderId="27" xfId="0" applyFont="1" applyFill="1" applyBorder="1"/>
    <xf numFmtId="0" fontId="50" fillId="11" borderId="51" xfId="5" applyFont="1" applyFill="1" applyBorder="1" applyAlignment="1">
      <alignment horizontal="left" vertical="top" wrapText="1"/>
    </xf>
    <xf numFmtId="0" fontId="1" fillId="24" borderId="50" xfId="0" applyFont="1" applyFill="1" applyBorder="1" applyAlignment="1">
      <alignment horizontal="left" vertical="top" wrapText="1"/>
    </xf>
  </cellXfs>
  <cellStyles count="27">
    <cellStyle name="background" xfId="10" xr:uid="{00000000-0005-0000-0000-000000000000}"/>
    <cellStyle name="background 2" xfId="11" xr:uid="{00000000-0005-0000-0000-000001000000}"/>
    <cellStyle name="Bình thường" xfId="0" builtinId="0"/>
    <cellStyle name="body_tyext" xfId="12" xr:uid="{00000000-0005-0000-0000-000002000000}"/>
    <cellStyle name="cell" xfId="13" xr:uid="{00000000-0005-0000-0000-000003000000}"/>
    <cellStyle name="document title" xfId="14" xr:uid="{00000000-0005-0000-0000-000004000000}"/>
    <cellStyle name="group" xfId="15" xr:uid="{00000000-0005-0000-0000-000005000000}"/>
    <cellStyle name="Header" xfId="16" xr:uid="{00000000-0005-0000-0000-000006000000}"/>
    <cellStyle name="Heading" xfId="17" xr:uid="{00000000-0005-0000-0000-000007000000}"/>
    <cellStyle name="Hyperlink 2" xfId="26" xr:uid="{00000000-0005-0000-0000-000009000000}"/>
    <cellStyle name="Normal 2" xfId="1" xr:uid="{00000000-0005-0000-0000-00000B000000}"/>
    <cellStyle name="Normal 2 2" xfId="3" xr:uid="{00000000-0005-0000-0000-00000C000000}"/>
    <cellStyle name="Normal 2 3" xfId="8" xr:uid="{00000000-0005-0000-0000-00000D000000}"/>
    <cellStyle name="Normal 3" xfId="7" xr:uid="{00000000-0005-0000-0000-00000E000000}"/>
    <cellStyle name="Normal 4" xfId="9" xr:uid="{00000000-0005-0000-0000-00000F000000}"/>
    <cellStyle name="Normal 6" xfId="18" xr:uid="{00000000-0005-0000-0000-000010000000}"/>
    <cellStyle name="Normal_GUI - Checklist" xfId="6" xr:uid="{00000000-0005-0000-0000-000011000000}"/>
    <cellStyle name="Normal_Sheet1" xfId="5" xr:uid="{00000000-0005-0000-0000-000012000000}"/>
    <cellStyle name="page title" xfId="19" xr:uid="{00000000-0005-0000-0000-000013000000}"/>
    <cellStyle name="Paragrap title" xfId="20" xr:uid="{00000000-0005-0000-0000-000014000000}"/>
    <cellStyle name="Paragrap title 2" xfId="21" xr:uid="{00000000-0005-0000-0000-000015000000}"/>
    <cellStyle name="Percent 2" xfId="22" xr:uid="{00000000-0005-0000-0000-000016000000}"/>
    <cellStyle name="Siêu kết nối" xfId="4" builtinId="8"/>
    <cellStyle name="Table header" xfId="23" xr:uid="{00000000-0005-0000-0000-000017000000}"/>
    <cellStyle name="Table header 2" xfId="24" xr:uid="{00000000-0005-0000-0000-000018000000}"/>
    <cellStyle name="table_cell" xfId="2" xr:uid="{00000000-0005-0000-0000-000019000000}"/>
    <cellStyle name="標準_040802 債権ＤＢ" xfId="25" xr:uid="{00000000-0005-0000-0000-00001A000000}"/>
  </cellStyles>
  <dxfs count="16">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ont>
        <b/>
        <i val="0"/>
        <color theme="0"/>
      </font>
      <fill>
        <patternFill>
          <bgColor theme="6"/>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5" tint="0.79998168889431442"/>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4"/>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NashTech Table Style 1" defaultPivotStyle="PivotStyleLight16">
    <tableStyle name="NashTech Table Style 1" pivot="0" count="2" xr9:uid="{00000000-0011-0000-FFFF-FFFF00000000}">
      <tableStyleElement type="wholeTable" dxfId="15"/>
      <tableStyleElement type="headerRow" dxfId="14"/>
    </tableStyle>
    <tableStyle name="NashTech Table Style 2" pivot="0" count="3" xr9:uid="{00000000-0011-0000-FFFF-FFFF01000000}">
      <tableStyleElement type="wholeTable" dxfId="13"/>
      <tableStyleElement type="headerRow" dxfId="12"/>
      <tableStyleElement type="firstRowStripe" dxfId="11"/>
    </tableStyle>
    <tableStyle name="NashTech Table Style 4" pivot="0" count="3" xr9:uid="{00000000-0011-0000-FFFF-FFFF02000000}">
      <tableStyleElement type="wholeTable" dxfId="10"/>
      <tableStyleElement type="headerRow" dxfId="9"/>
      <tableStyleElement type="firstColumnStripe" dxfId="8"/>
    </tableStyle>
    <tableStyle name="Table Style 1" pivot="0" count="2" xr9:uid="{00000000-0011-0000-FFFF-FFFF03000000}">
      <tableStyleElement type="wholeTable" dxfId="7"/>
      <tableStyleElement type="headerRow" dxfId="6"/>
    </tableStyle>
  </tableStyles>
  <colors>
    <mruColors>
      <color rgb="FF8EB63E"/>
      <color rgb="FFBFBFBF"/>
      <color rgb="FFF2F2F2"/>
      <color rgb="FF6D829F"/>
      <color rgb="FF6D828B"/>
      <color rgb="FFCC23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171450</xdr:rowOff>
    </xdr:from>
    <xdr:to>
      <xdr:col>0</xdr:col>
      <xdr:colOff>857250</xdr:colOff>
      <xdr:row>3</xdr:row>
      <xdr:rowOff>57150</xdr:rowOff>
    </xdr:to>
    <xdr:pic>
      <xdr:nvPicPr>
        <xdr:cNvPr id="3" name="Picture 2" descr="image533567">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71450"/>
          <a:ext cx="7620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858520</xdr:colOff>
      <xdr:row>4</xdr:row>
      <xdr:rowOff>125095</xdr:rowOff>
    </xdr:to>
    <xdr:pic>
      <xdr:nvPicPr>
        <xdr:cNvPr id="3" name="Picture 2">
          <a:extLst>
            <a:ext uri="{FF2B5EF4-FFF2-40B4-BE49-F238E27FC236}">
              <a16:creationId xmlns:a16="http://schemas.microsoft.com/office/drawing/2014/main" id="{00000000-0008-0000-07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0"/>
          <a:ext cx="1125220" cy="112522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ngocnguyentt\AppData\Local\Microsoft\Windows\INetCache\Content.Outlook\T1SE965E\HNVN_SD_016_01_Template_Process_Improvement_Opportunitie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1"/>
      <sheetName val="Sheet2"/>
      <sheetName val="Status"/>
      <sheetName val="Common"/>
      <sheetName val="Guideline"/>
      <sheetName val="Datalist"/>
      <sheetName val="smoke test value"/>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NewTheme">
  <a:themeElements>
    <a:clrScheme name="Branding">
      <a:dk1>
        <a:srgbClr val="323232"/>
      </a:dk1>
      <a:lt1>
        <a:srgbClr val="FFFFFF"/>
      </a:lt1>
      <a:dk2>
        <a:srgbClr val="691F79"/>
      </a:dk2>
      <a:lt2>
        <a:srgbClr val="F26E32"/>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6F717D"/>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showGridLines="0" workbookViewId="0">
      <selection activeCell="A13" sqref="A13:F13"/>
    </sheetView>
  </sheetViews>
  <sheetFormatPr defaultColWidth="0" defaultRowHeight="13.8" zeroHeight="1"/>
  <cols>
    <col min="1" max="1" width="12" style="17" customWidth="1"/>
    <col min="2" max="2" width="17" style="17" customWidth="1"/>
    <col min="3" max="3" width="16.5546875" style="17" customWidth="1"/>
    <col min="4" max="4" width="31.44140625" style="17" customWidth="1"/>
    <col min="5" max="5" width="34.44140625" style="17" customWidth="1"/>
    <col min="6" max="6" width="12.33203125" style="17" customWidth="1"/>
    <col min="7" max="16384" width="0" style="17" hidden="1"/>
  </cols>
  <sheetData>
    <row r="1" spans="1:6">
      <c r="A1" s="15"/>
      <c r="B1" s="16"/>
      <c r="C1" s="16"/>
      <c r="D1" s="16"/>
      <c r="E1" s="46" t="s">
        <v>0</v>
      </c>
      <c r="F1" s="16"/>
    </row>
    <row r="2" spans="1:6" ht="21">
      <c r="A2" s="37" t="s">
        <v>1</v>
      </c>
      <c r="B2" s="18"/>
      <c r="C2" s="18"/>
      <c r="D2" s="18"/>
      <c r="E2" s="18"/>
      <c r="F2" s="18"/>
    </row>
    <row r="3" spans="1:6">
      <c r="A3" s="18"/>
      <c r="B3" s="18"/>
      <c r="C3" s="18"/>
      <c r="D3" s="18"/>
      <c r="E3" s="18"/>
      <c r="F3" s="18"/>
    </row>
    <row r="4" spans="1:6" ht="15" customHeight="1">
      <c r="A4" s="278" t="s">
        <v>2</v>
      </c>
      <c r="B4" s="279"/>
      <c r="C4" s="279"/>
      <c r="D4" s="279"/>
      <c r="E4" s="280"/>
      <c r="F4" s="18"/>
    </row>
    <row r="5" spans="1:6">
      <c r="A5" s="281" t="s">
        <v>3</v>
      </c>
      <c r="B5" s="281"/>
      <c r="C5" s="282" t="s">
        <v>4</v>
      </c>
      <c r="D5" s="282"/>
      <c r="E5" s="282"/>
      <c r="F5" s="18"/>
    </row>
    <row r="6" spans="1:6" ht="29.25" customHeight="1">
      <c r="A6" s="283" t="s">
        <v>5</v>
      </c>
      <c r="B6" s="284"/>
      <c r="C6" s="277" t="s">
        <v>6</v>
      </c>
      <c r="D6" s="277"/>
      <c r="E6" s="277"/>
      <c r="F6" s="18"/>
    </row>
    <row r="7" spans="1:6" ht="29.25" customHeight="1">
      <c r="A7" s="110"/>
      <c r="B7" s="110"/>
      <c r="C7" s="111"/>
      <c r="D7" s="111"/>
      <c r="E7" s="111"/>
      <c r="F7" s="18"/>
    </row>
    <row r="8" spans="1:6" s="112" customFormat="1" ht="29.25" customHeight="1">
      <c r="A8" s="275" t="s">
        <v>7</v>
      </c>
      <c r="B8" s="276"/>
      <c r="C8" s="276"/>
      <c r="D8" s="276"/>
      <c r="E8" s="276"/>
      <c r="F8" s="276"/>
    </row>
    <row r="9" spans="1:6" s="112" customFormat="1" ht="15" customHeight="1">
      <c r="A9" s="113" t="s">
        <v>8</v>
      </c>
      <c r="B9" s="113" t="s">
        <v>9</v>
      </c>
      <c r="C9" s="113" t="s">
        <v>10</v>
      </c>
      <c r="D9" s="113" t="s">
        <v>11</v>
      </c>
      <c r="E9" s="113" t="s">
        <v>12</v>
      </c>
      <c r="F9" s="113" t="s">
        <v>13</v>
      </c>
    </row>
    <row r="10" spans="1:6" s="112" customFormat="1" ht="39.6">
      <c r="A10" s="100" t="s">
        <v>14</v>
      </c>
      <c r="B10" s="101" t="s">
        <v>15</v>
      </c>
      <c r="C10" s="102" t="s">
        <v>16</v>
      </c>
      <c r="D10" s="115" t="s">
        <v>17</v>
      </c>
      <c r="E10" s="103" t="s">
        <v>18</v>
      </c>
      <c r="F10" s="114" t="s">
        <v>19</v>
      </c>
    </row>
    <row r="11" spans="1:6" s="112" customFormat="1" ht="26.4">
      <c r="A11" s="100">
        <v>1.3</v>
      </c>
      <c r="B11" s="101">
        <v>43082</v>
      </c>
      <c r="C11" s="102" t="s">
        <v>16</v>
      </c>
      <c r="D11" s="115" t="s">
        <v>20</v>
      </c>
      <c r="E11" s="103" t="s">
        <v>18</v>
      </c>
      <c r="F11" s="114" t="s">
        <v>19</v>
      </c>
    </row>
    <row r="12" spans="1:6" s="112" customFormat="1" ht="105.6">
      <c r="A12" s="127">
        <v>1.4</v>
      </c>
      <c r="B12" s="128" t="s">
        <v>21</v>
      </c>
      <c r="C12" s="129" t="s">
        <v>16</v>
      </c>
      <c r="D12" s="130" t="s">
        <v>22</v>
      </c>
      <c r="E12" s="131" t="s">
        <v>18</v>
      </c>
      <c r="F12" s="114" t="s">
        <v>19</v>
      </c>
    </row>
    <row r="13" spans="1:6" s="112" customFormat="1" ht="30" customHeight="1">
      <c r="A13" s="277" t="s">
        <v>23</v>
      </c>
      <c r="B13" s="277"/>
      <c r="C13" s="277"/>
      <c r="D13" s="277"/>
      <c r="E13" s="277"/>
      <c r="F13" s="277"/>
    </row>
    <row r="14" spans="1:6">
      <c r="A14" s="18"/>
      <c r="B14" s="18"/>
      <c r="C14" s="18"/>
      <c r="D14" s="18"/>
      <c r="E14" s="18"/>
      <c r="F14" s="18"/>
    </row>
    <row r="15" spans="1:6">
      <c r="A15" s="18"/>
      <c r="B15" s="18"/>
      <c r="C15" s="18"/>
      <c r="D15" s="18"/>
      <c r="E15" s="18"/>
      <c r="F15" s="18"/>
    </row>
    <row r="16" spans="1:6">
      <c r="A16" s="18"/>
      <c r="B16" s="18"/>
      <c r="C16" s="18"/>
      <c r="D16" s="18"/>
      <c r="E16" s="18"/>
      <c r="F16" s="18"/>
    </row>
    <row r="17" spans="1:6">
      <c r="A17" s="18"/>
      <c r="B17" s="18"/>
      <c r="C17" s="18"/>
      <c r="D17" s="18"/>
      <c r="E17" s="18"/>
      <c r="F17" s="18"/>
    </row>
    <row r="18" spans="1:6">
      <c r="A18" s="18"/>
      <c r="B18" s="18"/>
      <c r="C18" s="18"/>
      <c r="D18" s="18"/>
      <c r="E18" s="18"/>
      <c r="F18" s="18"/>
    </row>
    <row r="19" spans="1:6">
      <c r="A19" s="18"/>
      <c r="B19" s="18"/>
      <c r="C19" s="18"/>
      <c r="D19" s="18"/>
      <c r="E19" s="18"/>
    </row>
    <row r="20" spans="1:6"/>
    <row r="21" spans="1:6"/>
    <row r="22" spans="1:6"/>
    <row r="23" spans="1:6"/>
    <row r="24" spans="1:6"/>
    <row r="25" spans="1:6"/>
    <row r="26" spans="1:6"/>
    <row r="27" spans="1:6"/>
    <row r="29" spans="1:6"/>
    <row r="30" spans="1:6"/>
    <row r="31" spans="1:6"/>
    <row r="32" spans="1:6"/>
    <row r="33"/>
    <row r="34"/>
    <row r="35"/>
    <row r="36"/>
    <row r="37"/>
    <row r="38"/>
    <row r="39"/>
    <row r="40"/>
    <row r="41"/>
    <row r="42"/>
    <row r="43"/>
    <row r="44"/>
    <row r="45"/>
    <row r="46"/>
    <row r="47"/>
    <row r="48"/>
    <row r="49"/>
  </sheetData>
  <mergeCells count="7">
    <mergeCell ref="A8:F8"/>
    <mergeCell ref="A13:F13"/>
    <mergeCell ref="A4:E4"/>
    <mergeCell ref="A5:B5"/>
    <mergeCell ref="C5:E5"/>
    <mergeCell ref="A6:B6"/>
    <mergeCell ref="C6: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3"/>
  <sheetViews>
    <sheetView showGridLines="0" zoomScaleNormal="100" workbookViewId="0"/>
  </sheetViews>
  <sheetFormatPr defaultColWidth="9.109375" defaultRowHeight="13.2"/>
  <cols>
    <col min="1" max="1" width="17.33203125" style="2" customWidth="1"/>
    <col min="2" max="2" width="11.44140625" style="2" customWidth="1"/>
    <col min="3" max="3" width="18.6640625" style="2" customWidth="1"/>
    <col min="4" max="4" width="21.109375" style="2" customWidth="1"/>
    <col min="5" max="16384" width="9.109375" style="2"/>
  </cols>
  <sheetData>
    <row r="1" spans="1:11" s="1" customFormat="1" ht="13.8">
      <c r="B1" s="34"/>
      <c r="C1" s="34"/>
      <c r="D1" s="34"/>
      <c r="E1" s="34"/>
      <c r="F1" s="34"/>
      <c r="G1" s="34"/>
      <c r="H1" s="34"/>
      <c r="I1" s="120" t="s">
        <v>24</v>
      </c>
      <c r="J1" s="34"/>
      <c r="K1" s="34"/>
    </row>
    <row r="2" spans="1:11" ht="25.5" customHeight="1">
      <c r="B2" s="290" t="s">
        <v>25</v>
      </c>
      <c r="C2" s="290"/>
      <c r="D2" s="290"/>
      <c r="E2" s="290"/>
      <c r="F2" s="290"/>
      <c r="G2" s="290"/>
      <c r="H2" s="290"/>
      <c r="I2" s="290"/>
      <c r="J2" s="288" t="s">
        <v>26</v>
      </c>
      <c r="K2" s="288"/>
    </row>
    <row r="3" spans="1:11" ht="28.5" customHeight="1">
      <c r="B3" s="291" t="s">
        <v>27</v>
      </c>
      <c r="C3" s="291"/>
      <c r="D3" s="291"/>
      <c r="E3" s="291"/>
      <c r="F3" s="289" t="s">
        <v>28</v>
      </c>
      <c r="G3" s="289"/>
      <c r="H3" s="289"/>
      <c r="I3" s="289"/>
      <c r="J3" s="288"/>
      <c r="K3" s="288"/>
    </row>
    <row r="4" spans="1:11" ht="18" customHeight="1">
      <c r="B4" s="118"/>
      <c r="C4" s="118"/>
      <c r="D4" s="118"/>
      <c r="E4" s="118"/>
      <c r="F4" s="117"/>
      <c r="G4" s="117"/>
      <c r="H4" s="117"/>
      <c r="I4" s="117"/>
      <c r="J4" s="116"/>
      <c r="K4" s="116"/>
    </row>
    <row r="6" spans="1:11" ht="22.8">
      <c r="A6" s="4" t="s">
        <v>29</v>
      </c>
    </row>
    <row r="7" spans="1:11">
      <c r="A7" s="295" t="s">
        <v>30</v>
      </c>
      <c r="B7" s="295"/>
      <c r="C7" s="295"/>
      <c r="D7" s="295"/>
      <c r="E7" s="295"/>
      <c r="F7" s="295"/>
      <c r="G7" s="295"/>
      <c r="H7" s="295"/>
      <c r="I7" s="295"/>
    </row>
    <row r="8" spans="1:11" ht="20.25" customHeight="1">
      <c r="A8" s="295"/>
      <c r="B8" s="295"/>
      <c r="C8" s="295"/>
      <c r="D8" s="295"/>
      <c r="E8" s="295"/>
      <c r="F8" s="295"/>
      <c r="G8" s="295"/>
      <c r="H8" s="295"/>
      <c r="I8" s="295"/>
    </row>
    <row r="9" spans="1:11">
      <c r="A9" s="295" t="s">
        <v>31</v>
      </c>
      <c r="B9" s="295"/>
      <c r="C9" s="295"/>
      <c r="D9" s="295"/>
      <c r="E9" s="295"/>
      <c r="F9" s="295"/>
      <c r="G9" s="295"/>
      <c r="H9" s="295"/>
      <c r="I9" s="295"/>
    </row>
    <row r="10" spans="1:11" ht="21" customHeight="1">
      <c r="A10" s="295"/>
      <c r="B10" s="295"/>
      <c r="C10" s="295"/>
      <c r="D10" s="295"/>
      <c r="E10" s="295"/>
      <c r="F10" s="295"/>
      <c r="G10" s="295"/>
      <c r="H10" s="295"/>
      <c r="I10" s="295"/>
    </row>
    <row r="11" spans="1:11" ht="13.8">
      <c r="A11" s="296" t="s">
        <v>32</v>
      </c>
      <c r="B11" s="296"/>
      <c r="C11" s="296"/>
      <c r="D11" s="296"/>
      <c r="E11" s="296"/>
      <c r="F11" s="296"/>
      <c r="G11" s="296"/>
      <c r="H11" s="296"/>
      <c r="I11" s="296"/>
    </row>
    <row r="12" spans="1:11">
      <c r="A12" s="3"/>
      <c r="B12" s="3"/>
      <c r="C12" s="3"/>
      <c r="D12" s="3"/>
      <c r="E12" s="3"/>
      <c r="F12" s="3"/>
      <c r="G12" s="3"/>
      <c r="H12" s="3"/>
      <c r="I12" s="3"/>
    </row>
    <row r="13" spans="1:11" ht="22.8">
      <c r="A13" s="4" t="s">
        <v>33</v>
      </c>
    </row>
    <row r="14" spans="1:11">
      <c r="A14" s="104" t="s">
        <v>34</v>
      </c>
      <c r="B14" s="292" t="s">
        <v>35</v>
      </c>
      <c r="C14" s="293"/>
      <c r="D14" s="293"/>
      <c r="E14" s="293"/>
      <c r="F14" s="293"/>
      <c r="G14" s="293"/>
      <c r="H14" s="293"/>
      <c r="I14" s="293"/>
      <c r="J14" s="293"/>
      <c r="K14" s="294"/>
    </row>
    <row r="15" spans="1:11" ht="14.25" customHeight="1">
      <c r="A15" s="104" t="s">
        <v>36</v>
      </c>
      <c r="B15" s="292" t="s">
        <v>37</v>
      </c>
      <c r="C15" s="293"/>
      <c r="D15" s="293"/>
      <c r="E15" s="293"/>
      <c r="F15" s="293"/>
      <c r="G15" s="293"/>
      <c r="H15" s="293"/>
      <c r="I15" s="293"/>
      <c r="J15" s="293"/>
      <c r="K15" s="294"/>
    </row>
    <row r="16" spans="1:11" ht="14.25" customHeight="1">
      <c r="A16" s="104"/>
      <c r="B16" s="292" t="s">
        <v>38</v>
      </c>
      <c r="C16" s="293"/>
      <c r="D16" s="293"/>
      <c r="E16" s="293"/>
      <c r="F16" s="293"/>
      <c r="G16" s="293"/>
      <c r="H16" s="293"/>
      <c r="I16" s="293"/>
      <c r="J16" s="293"/>
      <c r="K16" s="294"/>
    </row>
    <row r="17" spans="1:14" ht="14.25" customHeight="1">
      <c r="A17" s="104"/>
      <c r="B17" s="292" t="s">
        <v>39</v>
      </c>
      <c r="C17" s="293"/>
      <c r="D17" s="293"/>
      <c r="E17" s="293"/>
      <c r="F17" s="293"/>
      <c r="G17" s="293"/>
      <c r="H17" s="293"/>
      <c r="I17" s="293"/>
      <c r="J17" s="293"/>
      <c r="K17" s="294"/>
    </row>
    <row r="19" spans="1:14" ht="22.8">
      <c r="A19" s="4" t="s">
        <v>40</v>
      </c>
    </row>
    <row r="20" spans="1:14">
      <c r="A20" s="104" t="s">
        <v>41</v>
      </c>
      <c r="B20" s="292" t="s">
        <v>42</v>
      </c>
      <c r="C20" s="293"/>
      <c r="D20" s="293"/>
      <c r="E20" s="293"/>
      <c r="F20" s="293"/>
      <c r="G20" s="294"/>
    </row>
    <row r="21" spans="1:14" ht="12.75" customHeight="1">
      <c r="A21" s="104" t="s">
        <v>43</v>
      </c>
      <c r="B21" s="292" t="s">
        <v>44</v>
      </c>
      <c r="C21" s="293"/>
      <c r="D21" s="293"/>
      <c r="E21" s="293"/>
      <c r="F21" s="293"/>
      <c r="G21" s="294"/>
    </row>
    <row r="22" spans="1:14" ht="12.75" customHeight="1">
      <c r="A22" s="104" t="s">
        <v>45</v>
      </c>
      <c r="B22" s="292" t="s">
        <v>46</v>
      </c>
      <c r="C22" s="293"/>
      <c r="D22" s="293"/>
      <c r="E22" s="293"/>
      <c r="F22" s="293"/>
      <c r="G22" s="294"/>
    </row>
    <row r="24" spans="1:14" ht="22.8">
      <c r="A24" s="4" t="s">
        <v>47</v>
      </c>
    </row>
    <row r="25" spans="1:14" ht="13.8">
      <c r="A25" s="119" t="s">
        <v>48</v>
      </c>
      <c r="C25" s="119"/>
      <c r="D25" s="119"/>
      <c r="E25" s="119"/>
      <c r="F25" s="119"/>
      <c r="G25" s="119"/>
      <c r="H25" s="119"/>
      <c r="I25" s="119"/>
      <c r="J25" s="119"/>
      <c r="K25" s="119"/>
      <c r="L25" s="119"/>
      <c r="M25" s="119"/>
      <c r="N25" s="45"/>
    </row>
    <row r="26" spans="1:14" ht="13.8">
      <c r="A26" s="119" t="s">
        <v>49</v>
      </c>
      <c r="C26" s="119"/>
      <c r="D26" s="119"/>
      <c r="E26" s="119"/>
      <c r="F26" s="119"/>
      <c r="G26" s="119"/>
      <c r="H26" s="119"/>
      <c r="I26" s="119"/>
      <c r="J26" s="119"/>
      <c r="K26" s="119"/>
      <c r="L26" s="119"/>
      <c r="M26" s="119"/>
      <c r="N26" s="45"/>
    </row>
    <row r="27" spans="1:14" ht="13.8">
      <c r="A27" s="119" t="s">
        <v>50</v>
      </c>
      <c r="C27" s="119"/>
      <c r="D27" s="119"/>
      <c r="E27" s="119"/>
      <c r="F27" s="119"/>
      <c r="G27" s="119"/>
      <c r="H27" s="119"/>
      <c r="I27" s="119"/>
      <c r="J27" s="119"/>
      <c r="K27" s="119"/>
      <c r="L27" s="119"/>
      <c r="M27" s="119"/>
      <c r="N27" s="45"/>
    </row>
    <row r="29" spans="1:14" ht="21.75" customHeight="1">
      <c r="B29" s="285" t="s">
        <v>51</v>
      </c>
      <c r="C29" s="286"/>
      <c r="D29" s="287"/>
    </row>
    <row r="30" spans="1:14" ht="90" customHeight="1">
      <c r="B30" s="5"/>
      <c r="C30" s="6" t="s">
        <v>52</v>
      </c>
      <c r="D30" s="6" t="s">
        <v>53</v>
      </c>
    </row>
    <row r="32" spans="1:14" ht="22.8">
      <c r="A32" s="4" t="s">
        <v>54</v>
      </c>
    </row>
    <row r="33" spans="1:1" ht="13.8">
      <c r="A33" s="119" t="s">
        <v>55</v>
      </c>
    </row>
  </sheetData>
  <mergeCells count="15">
    <mergeCell ref="B29:D29"/>
    <mergeCell ref="J2:K3"/>
    <mergeCell ref="F3:I3"/>
    <mergeCell ref="B2:I2"/>
    <mergeCell ref="B3:E3"/>
    <mergeCell ref="B14:K14"/>
    <mergeCell ref="B15:K15"/>
    <mergeCell ref="B16:K16"/>
    <mergeCell ref="B17:K17"/>
    <mergeCell ref="B20:G20"/>
    <mergeCell ref="B21:G21"/>
    <mergeCell ref="B22:G22"/>
    <mergeCell ref="A7:I8"/>
    <mergeCell ref="A9:I10"/>
    <mergeCell ref="A11:I1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6"/>
  <sheetViews>
    <sheetView showGridLines="0" zoomScaleNormal="100" workbookViewId="0">
      <selection activeCell="A2" sqref="A2:F2"/>
    </sheetView>
  </sheetViews>
  <sheetFormatPr defaultColWidth="9.109375" defaultRowHeight="13.2"/>
  <cols>
    <col min="1" max="1" width="8.5546875" style="13" customWidth="1"/>
    <col min="2" max="2" width="9.33203125" style="8" customWidth="1"/>
    <col min="3" max="3" width="14.5546875" style="8" customWidth="1"/>
    <col min="4" max="4" width="29.33203125" style="8" customWidth="1"/>
    <col min="5" max="5" width="31.33203125" style="8" customWidth="1"/>
    <col min="6" max="6" width="31.109375" style="8" customWidth="1"/>
    <col min="7" max="7" width="11.88671875" style="8" customWidth="1"/>
    <col min="8" max="16384" width="9.109375" style="8"/>
  </cols>
  <sheetData>
    <row r="1" spans="1:10" ht="13.8">
      <c r="A1" s="7"/>
      <c r="B1" s="7"/>
      <c r="C1" s="7"/>
      <c r="D1" s="7"/>
      <c r="F1" s="7"/>
      <c r="G1" s="7"/>
      <c r="H1" s="7"/>
      <c r="I1" s="7"/>
      <c r="J1" s="7"/>
    </row>
    <row r="2" spans="1:10" s="9" customFormat="1" ht="24.6">
      <c r="A2" s="297" t="s">
        <v>56</v>
      </c>
      <c r="B2" s="297"/>
      <c r="C2" s="297"/>
      <c r="D2" s="297"/>
      <c r="E2" s="297"/>
      <c r="F2" s="297"/>
    </row>
    <row r="3" spans="1:10">
      <c r="A3" s="10"/>
      <c r="B3" s="11"/>
      <c r="E3" s="12"/>
    </row>
    <row r="5" spans="1:10" ht="24.6">
      <c r="A5" s="8"/>
      <c r="D5" s="105" t="s">
        <v>57</v>
      </c>
      <c r="E5" s="14"/>
    </row>
    <row r="6" spans="1:10">
      <c r="A6" s="8"/>
    </row>
    <row r="7" spans="1:10" ht="20.25" customHeight="1">
      <c r="A7" s="106" t="s">
        <v>58</v>
      </c>
      <c r="B7" s="106" t="s">
        <v>59</v>
      </c>
      <c r="C7" s="107" t="s">
        <v>60</v>
      </c>
      <c r="D7" s="107" t="s">
        <v>61</v>
      </c>
      <c r="E7" s="107" t="s">
        <v>62</v>
      </c>
      <c r="F7" s="107" t="s">
        <v>63</v>
      </c>
    </row>
    <row r="8" spans="1:10" ht="14.4">
      <c r="A8" s="19">
        <v>1</v>
      </c>
      <c r="B8" s="19"/>
      <c r="C8" s="20" t="s">
        <v>64</v>
      </c>
      <c r="D8" t="s">
        <v>64</v>
      </c>
      <c r="E8" s="21"/>
      <c r="F8" s="22"/>
    </row>
    <row r="9" spans="1:10" ht="14.4">
      <c r="A9" s="19">
        <v>2</v>
      </c>
      <c r="B9" s="19" t="s">
        <v>65</v>
      </c>
      <c r="C9" s="20" t="s">
        <v>66</v>
      </c>
      <c r="D9" t="s">
        <v>66</v>
      </c>
      <c r="E9" s="21"/>
      <c r="F9" s="22"/>
    </row>
    <row r="10" spans="1:10" ht="14.4">
      <c r="A10" s="19">
        <v>3</v>
      </c>
      <c r="B10" s="19" t="s">
        <v>65</v>
      </c>
      <c r="C10" s="20" t="s">
        <v>67</v>
      </c>
      <c r="D10" t="s">
        <v>67</v>
      </c>
      <c r="E10" s="22"/>
      <c r="F10" s="22"/>
    </row>
    <row r="11" spans="1:10" ht="13.8">
      <c r="A11" s="19">
        <v>4</v>
      </c>
      <c r="B11" s="19" t="s">
        <v>68</v>
      </c>
      <c r="C11" s="20"/>
      <c r="D11" s="47"/>
      <c r="E11" s="22"/>
      <c r="F11" s="22"/>
    </row>
    <row r="12" spans="1:10" ht="13.8">
      <c r="A12" s="19">
        <v>5</v>
      </c>
      <c r="B12" s="19" t="s">
        <v>68</v>
      </c>
      <c r="C12" s="20"/>
      <c r="D12" s="47"/>
      <c r="E12" s="22"/>
      <c r="F12" s="22"/>
    </row>
    <row r="13" spans="1:10" ht="13.8">
      <c r="A13" s="19">
        <v>6</v>
      </c>
      <c r="B13" s="19" t="s">
        <v>69</v>
      </c>
      <c r="C13" s="20"/>
      <c r="D13" s="47"/>
      <c r="E13" s="22"/>
      <c r="F13" s="22"/>
    </row>
    <row r="14" spans="1:10" ht="13.8">
      <c r="A14" s="19">
        <v>7</v>
      </c>
      <c r="B14" s="19" t="s">
        <v>69</v>
      </c>
      <c r="C14" s="20"/>
      <c r="D14" s="47"/>
      <c r="E14" s="22"/>
      <c r="F14" s="22"/>
    </row>
    <row r="15" spans="1:10" ht="13.8">
      <c r="A15" s="19"/>
      <c r="B15" s="19"/>
      <c r="C15" s="20"/>
      <c r="D15" s="47"/>
      <c r="E15" s="22"/>
      <c r="F15" s="22"/>
    </row>
    <row r="16" spans="1:10" ht="13.8">
      <c r="A16" s="19"/>
      <c r="B16" s="19"/>
      <c r="C16" s="20"/>
      <c r="D16" s="47"/>
      <c r="E16" s="22"/>
      <c r="F16" s="22"/>
    </row>
  </sheetData>
  <mergeCells count="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0"/>
  <sheetViews>
    <sheetView showGridLines="0" workbookViewId="0"/>
  </sheetViews>
  <sheetFormatPr defaultColWidth="8.109375" defaultRowHeight="13.2"/>
  <cols>
    <col min="1" max="1" width="3.33203125" style="24" customWidth="1"/>
    <col min="2" max="2" width="35.44140625" style="24" customWidth="1"/>
    <col min="3" max="3" width="42" style="24" customWidth="1"/>
    <col min="4" max="4" width="30.109375" style="32" customWidth="1"/>
    <col min="5" max="5" width="14.6640625" style="24" customWidth="1"/>
    <col min="6" max="16384" width="8.109375" style="24"/>
  </cols>
  <sheetData>
    <row r="1" spans="1:11" s="1" customFormat="1" ht="13.8">
      <c r="A1" s="34"/>
      <c r="B1" s="34"/>
      <c r="C1" s="34"/>
      <c r="D1" s="34"/>
      <c r="E1" s="34"/>
      <c r="F1" s="34"/>
      <c r="G1" s="34"/>
      <c r="H1" s="34"/>
      <c r="I1" s="34"/>
      <c r="J1" s="34"/>
      <c r="K1" s="34"/>
    </row>
    <row r="2" spans="1:11" s="1" customFormat="1" ht="24.6">
      <c r="A2" s="300" t="s">
        <v>70</v>
      </c>
      <c r="B2" s="300"/>
      <c r="C2" s="300"/>
      <c r="D2" s="300"/>
      <c r="E2" s="121"/>
      <c r="F2" s="23"/>
      <c r="G2" s="23"/>
      <c r="H2" s="23"/>
      <c r="I2" s="23"/>
      <c r="J2" s="23"/>
      <c r="K2" s="23"/>
    </row>
    <row r="3" spans="1:11" s="1" customFormat="1" ht="13.8">
      <c r="A3" s="23"/>
      <c r="B3" s="23"/>
      <c r="C3" s="23"/>
      <c r="D3" s="23"/>
      <c r="E3" s="23"/>
      <c r="F3" s="23"/>
      <c r="G3" s="23"/>
      <c r="H3" s="23"/>
      <c r="I3" s="23"/>
      <c r="J3" s="23"/>
      <c r="K3" s="23"/>
    </row>
    <row r="4" spans="1:11" ht="21">
      <c r="A4" s="25"/>
      <c r="B4" s="26"/>
      <c r="C4" s="26"/>
      <c r="D4" s="27"/>
      <c r="E4" s="28"/>
    </row>
    <row r="5" spans="1:11" ht="24">
      <c r="A5" s="108" t="s">
        <v>58</v>
      </c>
      <c r="B5" s="108" t="s">
        <v>71</v>
      </c>
      <c r="C5" s="108" t="s">
        <v>72</v>
      </c>
      <c r="D5" s="108" t="s">
        <v>73</v>
      </c>
      <c r="E5" s="29"/>
    </row>
    <row r="6" spans="1:11" ht="66">
      <c r="A6" s="35">
        <v>1</v>
      </c>
      <c r="B6" s="36" t="s">
        <v>74</v>
      </c>
      <c r="C6" s="36" t="s">
        <v>75</v>
      </c>
      <c r="D6" s="35"/>
    </row>
    <row r="7" spans="1:11" ht="52.8">
      <c r="A7" s="35">
        <v>2</v>
      </c>
      <c r="B7" s="36" t="s">
        <v>76</v>
      </c>
      <c r="C7" s="36" t="s">
        <v>77</v>
      </c>
      <c r="D7" s="35"/>
    </row>
    <row r="8" spans="1:11" ht="52.8">
      <c r="A8" s="35">
        <v>3</v>
      </c>
      <c r="B8" s="36" t="s">
        <v>78</v>
      </c>
      <c r="C8" s="36" t="s">
        <v>79</v>
      </c>
      <c r="D8" s="35"/>
    </row>
    <row r="9" spans="1:11" ht="66">
      <c r="A9" s="35">
        <v>4</v>
      </c>
      <c r="B9" s="35" t="s">
        <v>80</v>
      </c>
      <c r="C9" s="35" t="s">
        <v>81</v>
      </c>
      <c r="D9" s="35"/>
    </row>
    <row r="10" spans="1:11" ht="52.8">
      <c r="A10" s="35">
        <v>5</v>
      </c>
      <c r="B10" s="36" t="s">
        <v>82</v>
      </c>
      <c r="C10" s="36" t="s">
        <v>83</v>
      </c>
      <c r="D10" s="35"/>
    </row>
    <row r="11" spans="1:11" ht="26.4">
      <c r="A11" s="35">
        <v>6</v>
      </c>
      <c r="B11" s="36" t="s">
        <v>84</v>
      </c>
      <c r="C11" s="36" t="s">
        <v>84</v>
      </c>
      <c r="D11" s="35"/>
      <c r="E11" s="29"/>
      <c r="F11" s="29"/>
    </row>
    <row r="12" spans="1:11" ht="66">
      <c r="A12" s="35">
        <v>7</v>
      </c>
      <c r="B12" s="36" t="s">
        <v>85</v>
      </c>
      <c r="C12" s="36" t="s">
        <v>86</v>
      </c>
      <c r="D12" s="35"/>
      <c r="E12" s="29"/>
      <c r="F12" s="29"/>
    </row>
    <row r="13" spans="1:11" ht="184.8">
      <c r="A13" s="35">
        <v>8</v>
      </c>
      <c r="B13" s="36" t="s">
        <v>87</v>
      </c>
      <c r="C13" s="36" t="s">
        <v>88</v>
      </c>
      <c r="D13" s="35"/>
      <c r="E13" s="29"/>
      <c r="F13" s="29"/>
    </row>
    <row r="14" spans="1:11" ht="79.2">
      <c r="A14" s="35">
        <v>9</v>
      </c>
      <c r="B14" s="35" t="s">
        <v>89</v>
      </c>
      <c r="C14" s="35" t="s">
        <v>90</v>
      </c>
      <c r="D14" s="35"/>
      <c r="E14" s="29"/>
      <c r="F14" s="29"/>
    </row>
    <row r="16" spans="1:11" ht="13.8">
      <c r="A16" s="298" t="s">
        <v>91</v>
      </c>
      <c r="B16" s="298"/>
      <c r="C16" s="30"/>
      <c r="D16" s="31"/>
    </row>
    <row r="17" spans="1:4" ht="13.8">
      <c r="A17" s="299" t="s">
        <v>92</v>
      </c>
      <c r="B17" s="299"/>
    </row>
    <row r="20" spans="1:4">
      <c r="A20" s="33"/>
      <c r="B20" s="30"/>
      <c r="C20" s="30"/>
      <c r="D20" s="31"/>
    </row>
  </sheetData>
  <mergeCells count="3">
    <mergeCell ref="A16:B16"/>
    <mergeCell ref="A17:B17"/>
    <mergeCell ref="A2:D2"/>
  </mergeCells>
  <dataValidations count="1">
    <dataValidation type="list" allowBlank="1" showInputMessage="1" showErrorMessage="1" sqref="D6:D14" xr:uid="{00000000-0002-0000-0300-000000000000}">
      <formula1>"Yes,No,NA"</formula1>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01"/>
  <sheetViews>
    <sheetView showGridLines="0" topLeftCell="A32" zoomScaleNormal="100" workbookViewId="0">
      <selection activeCell="B58" sqref="B58:B67"/>
    </sheetView>
  </sheetViews>
  <sheetFormatPr defaultColWidth="9.109375" defaultRowHeight="13.2" outlineLevelRow="1"/>
  <cols>
    <col min="1" max="1" width="12" style="48" bestFit="1" customWidth="1"/>
    <col min="2" max="2" width="44.21875" style="43" bestFit="1" customWidth="1"/>
    <col min="3" max="3" width="46.88671875" style="43" bestFit="1" customWidth="1"/>
    <col min="4" max="4" width="21.88671875" style="43" bestFit="1" customWidth="1"/>
    <col min="5" max="5" width="9.33203125" style="43" bestFit="1" customWidth="1"/>
    <col min="6" max="8" width="9" style="43" bestFit="1" customWidth="1"/>
    <col min="9" max="9" width="5.109375" style="43" bestFit="1" customWidth="1"/>
    <col min="10" max="16384" width="9.109375" style="43"/>
  </cols>
  <sheetData>
    <row r="1" spans="1:24" s="1" customFormat="1">
      <c r="A1" s="301"/>
      <c r="B1" s="301"/>
      <c r="C1" s="301"/>
      <c r="D1" s="301"/>
      <c r="E1" s="139"/>
      <c r="F1" s="139"/>
      <c r="G1" s="139"/>
      <c r="H1" s="139"/>
      <c r="I1" s="139"/>
      <c r="J1" s="139"/>
    </row>
    <row r="2" spans="1:24" s="1" customFormat="1" ht="31.5" customHeight="1">
      <c r="A2" s="302" t="s">
        <v>70</v>
      </c>
      <c r="B2" s="302"/>
      <c r="C2" s="302"/>
      <c r="D2" s="302"/>
      <c r="E2" s="303"/>
      <c r="F2" s="140"/>
      <c r="G2" s="140"/>
      <c r="H2" s="140"/>
      <c r="I2" s="140"/>
      <c r="J2" s="140"/>
    </row>
    <row r="3" spans="1:24" s="1" customFormat="1" ht="31.5" customHeight="1">
      <c r="A3" s="141"/>
      <c r="C3" s="304"/>
      <c r="D3" s="304"/>
      <c r="E3" s="303"/>
      <c r="F3" s="140"/>
      <c r="G3" s="140"/>
      <c r="H3" s="140"/>
      <c r="I3" s="140"/>
      <c r="J3" s="140"/>
    </row>
    <row r="4" spans="1:24" s="38" customFormat="1">
      <c r="A4" s="193" t="s">
        <v>66</v>
      </c>
      <c r="B4" s="149" t="s">
        <v>93</v>
      </c>
      <c r="C4" s="194"/>
      <c r="D4" s="194"/>
      <c r="E4" s="194"/>
      <c r="F4" s="194"/>
      <c r="G4" s="194"/>
      <c r="H4" s="195"/>
      <c r="I4" s="195"/>
      <c r="X4" s="38" t="s">
        <v>94</v>
      </c>
    </row>
    <row r="5" spans="1:24" s="38" customFormat="1">
      <c r="A5" s="193" t="s">
        <v>62</v>
      </c>
      <c r="B5" s="196"/>
      <c r="C5" s="196"/>
      <c r="D5" s="196"/>
      <c r="E5" s="194"/>
      <c r="F5" s="194"/>
      <c r="G5" s="194"/>
      <c r="H5" s="195"/>
      <c r="I5" s="195"/>
      <c r="X5" s="38" t="s">
        <v>95</v>
      </c>
    </row>
    <row r="6" spans="1:24" s="38" customFormat="1" ht="26.4">
      <c r="A6" s="193" t="s">
        <v>96</v>
      </c>
      <c r="B6" s="196"/>
      <c r="C6" s="196"/>
      <c r="D6" s="196"/>
      <c r="E6" s="194"/>
      <c r="F6" s="194"/>
      <c r="G6" s="194"/>
      <c r="H6" s="195"/>
      <c r="I6" s="195"/>
    </row>
    <row r="7" spans="1:24" s="38" customFormat="1">
      <c r="A7" s="193" t="s">
        <v>97</v>
      </c>
      <c r="B7" s="194"/>
      <c r="C7" s="194"/>
      <c r="D7" s="194"/>
      <c r="E7" s="194"/>
      <c r="F7" s="194"/>
      <c r="G7" s="194"/>
      <c r="H7" s="197"/>
      <c r="I7" s="195"/>
      <c r="X7" s="40"/>
    </row>
    <row r="8" spans="1:24" s="1" customFormat="1">
      <c r="A8" s="193" t="s">
        <v>98</v>
      </c>
      <c r="B8" s="198"/>
      <c r="C8" s="198"/>
      <c r="D8" s="198"/>
      <c r="E8" s="194"/>
      <c r="F8" s="195"/>
      <c r="G8" s="195"/>
      <c r="H8" s="195"/>
      <c r="I8" s="195"/>
    </row>
    <row r="9" spans="1:24" s="1" customFormat="1">
      <c r="A9" s="133" t="s">
        <v>99</v>
      </c>
      <c r="B9" s="160" t="str">
        <f>F17</f>
        <v>Internal Build 03112011</v>
      </c>
      <c r="C9" s="160" t="str">
        <f>G17</f>
        <v>Internal build 14112011</v>
      </c>
      <c r="D9" s="160" t="str">
        <f>H17</f>
        <v>External build 16112011</v>
      </c>
      <c r="E9" s="195"/>
      <c r="F9" s="195"/>
      <c r="G9" s="195"/>
      <c r="H9" s="195"/>
      <c r="I9" s="195"/>
    </row>
    <row r="10" spans="1:24" s="1" customFormat="1">
      <c r="A10" s="133" t="s">
        <v>100</v>
      </c>
      <c r="B10" s="199"/>
      <c r="C10" s="199"/>
      <c r="D10" s="199"/>
      <c r="E10" s="195"/>
      <c r="F10" s="195"/>
      <c r="G10" s="195"/>
      <c r="H10" s="195"/>
      <c r="I10" s="195"/>
    </row>
    <row r="11" spans="1:24" s="1" customFormat="1">
      <c r="A11" s="133" t="s">
        <v>41</v>
      </c>
      <c r="B11" s="200"/>
      <c r="C11" s="200"/>
      <c r="D11" s="200"/>
      <c r="E11" s="195"/>
      <c r="F11" s="195"/>
      <c r="G11" s="195"/>
      <c r="H11" s="195"/>
      <c r="I11" s="195"/>
    </row>
    <row r="12" spans="1:24" s="1" customFormat="1">
      <c r="A12" s="133" t="s">
        <v>43</v>
      </c>
      <c r="B12" s="200"/>
      <c r="C12" s="200"/>
      <c r="D12" s="200"/>
      <c r="E12" s="195"/>
      <c r="F12" s="195"/>
      <c r="G12" s="195"/>
      <c r="H12" s="195"/>
      <c r="I12" s="195"/>
    </row>
    <row r="13" spans="1:24" s="1" customFormat="1">
      <c r="A13" s="133" t="s">
        <v>45</v>
      </c>
      <c r="B13" s="200"/>
      <c r="C13" s="200"/>
      <c r="D13" s="200"/>
      <c r="E13" s="195"/>
      <c r="F13" s="195"/>
      <c r="G13" s="195"/>
      <c r="H13" s="195"/>
      <c r="I13" s="195"/>
    </row>
    <row r="14" spans="1:24" s="1" customFormat="1">
      <c r="A14" s="133" t="s">
        <v>101</v>
      </c>
      <c r="B14" s="200"/>
      <c r="C14" s="200"/>
      <c r="D14" s="200"/>
      <c r="E14" s="195"/>
      <c r="F14" s="195"/>
      <c r="G14" s="195"/>
      <c r="H14" s="195"/>
      <c r="I14" s="195"/>
    </row>
    <row r="15" spans="1:24" s="1" customFormat="1" ht="39.6">
      <c r="A15" s="133" t="s">
        <v>102</v>
      </c>
      <c r="B15" s="200"/>
      <c r="C15" s="200"/>
      <c r="D15" s="200"/>
      <c r="E15" s="195"/>
      <c r="F15" s="195"/>
      <c r="G15" s="195"/>
      <c r="H15" s="195"/>
      <c r="I15" s="195"/>
    </row>
    <row r="16" spans="1:24" s="41" customFormat="1" ht="26.4">
      <c r="A16" s="201"/>
      <c r="B16" s="202"/>
      <c r="C16" s="202"/>
      <c r="D16" s="203"/>
      <c r="E16" s="203"/>
      <c r="F16" s="161" t="s">
        <v>99</v>
      </c>
      <c r="G16" s="161"/>
      <c r="H16" s="161"/>
      <c r="I16" s="203"/>
    </row>
    <row r="17" spans="1:9" s="41" customFormat="1" ht="39.6">
      <c r="A17" s="162" t="s">
        <v>103</v>
      </c>
      <c r="B17" s="163" t="s">
        <v>104</v>
      </c>
      <c r="C17" s="163" t="s">
        <v>105</v>
      </c>
      <c r="D17" s="163" t="s">
        <v>106</v>
      </c>
      <c r="E17" s="163" t="s">
        <v>107</v>
      </c>
      <c r="F17" s="163" t="s">
        <v>108</v>
      </c>
      <c r="G17" s="163" t="s">
        <v>109</v>
      </c>
      <c r="H17" s="163" t="s">
        <v>110</v>
      </c>
      <c r="I17" s="163" t="s">
        <v>111</v>
      </c>
    </row>
    <row r="18" spans="1:9" s="41" customFormat="1">
      <c r="A18" s="219"/>
      <c r="B18" s="220" t="s">
        <v>342</v>
      </c>
      <c r="C18" s="221"/>
      <c r="D18" s="222"/>
      <c r="E18" s="223"/>
      <c r="F18" s="224"/>
      <c r="G18" s="224"/>
      <c r="H18" s="224"/>
      <c r="I18" s="223"/>
    </row>
    <row r="19" spans="1:9" s="183" customFormat="1" ht="14.4" hidden="1" outlineLevel="1">
      <c r="A19" s="214">
        <v>1</v>
      </c>
      <c r="B19" s="212" t="s">
        <v>340</v>
      </c>
      <c r="C19" s="213" t="s">
        <v>341</v>
      </c>
      <c r="D19" s="39" t="s">
        <v>341</v>
      </c>
      <c r="E19" s="215"/>
      <c r="F19" s="215"/>
      <c r="G19" s="215"/>
      <c r="H19" s="215"/>
      <c r="I19" s="215"/>
    </row>
    <row r="20" spans="1:9" s="183" customFormat="1" ht="14.4" collapsed="1">
      <c r="A20" s="217"/>
      <c r="B20" s="315" t="s">
        <v>281</v>
      </c>
      <c r="C20" s="316"/>
      <c r="D20" s="317"/>
      <c r="E20" s="218"/>
      <c r="F20" s="218"/>
      <c r="G20" s="218"/>
      <c r="H20" s="218"/>
      <c r="I20" s="218"/>
    </row>
    <row r="21" spans="1:9" s="41" customFormat="1">
      <c r="A21" s="181"/>
      <c r="B21" s="312" t="s">
        <v>379</v>
      </c>
      <c r="C21" s="313"/>
      <c r="D21" s="314"/>
      <c r="E21" s="181"/>
      <c r="F21" s="182"/>
      <c r="G21" s="182"/>
      <c r="H21" s="182"/>
      <c r="I21" s="181"/>
    </row>
    <row r="22" spans="1:9" s="42" customFormat="1" ht="52.8" hidden="1" outlineLevel="1">
      <c r="A22" s="138">
        <f ca="1">IF(OFFSET(A22,-1,0) ="",OFFSET(A22,-2,0)+1,OFFSET(A22,-1,0)+1 )</f>
        <v>1</v>
      </c>
      <c r="B22" s="209" t="s">
        <v>317</v>
      </c>
      <c r="C22" s="210" t="s">
        <v>215</v>
      </c>
      <c r="D22" s="211" t="s">
        <v>228</v>
      </c>
      <c r="E22" s="135"/>
      <c r="F22" s="132"/>
      <c r="G22" s="132"/>
      <c r="H22" s="132"/>
      <c r="I22" s="165"/>
    </row>
    <row r="23" spans="1:9" s="42" customFormat="1" ht="52.8" hidden="1" outlineLevel="1">
      <c r="A23" s="138">
        <f ca="1">IF(OFFSET(A23,-1,0) ="",OFFSET(A23,-2,0)+1,OFFSET(A23,-1,0)+1 )</f>
        <v>2</v>
      </c>
      <c r="B23" s="157" t="s">
        <v>318</v>
      </c>
      <c r="C23" s="132" t="s">
        <v>214</v>
      </c>
      <c r="D23" s="134" t="s">
        <v>228</v>
      </c>
      <c r="E23" s="135"/>
      <c r="F23" s="132"/>
      <c r="G23" s="132"/>
      <c r="H23" s="132"/>
      <c r="I23" s="165"/>
    </row>
    <row r="24" spans="1:9" s="42" customFormat="1" ht="52.8" hidden="1" outlineLevel="1">
      <c r="A24" s="132">
        <f ca="1">IF(OFFSET(A24,-1,0) ="",OFFSET(A24,-2,0)+1,OFFSET(A24,-1,0)+1 )</f>
        <v>3</v>
      </c>
      <c r="B24" s="144" t="s">
        <v>319</v>
      </c>
      <c r="C24" s="132" t="s">
        <v>216</v>
      </c>
      <c r="D24" s="136" t="s">
        <v>229</v>
      </c>
      <c r="E24" s="135"/>
      <c r="F24" s="132"/>
      <c r="G24" s="132"/>
      <c r="H24" s="132"/>
      <c r="I24" s="165"/>
    </row>
    <row r="25" spans="1:9" s="42" customFormat="1" ht="52.8" hidden="1" outlineLevel="1">
      <c r="A25" s="138">
        <f t="shared" ref="A25:A31" ca="1" si="0">IF(OFFSET(A25,-1,0) ="",OFFSET(A25,-2,0)+1,OFFSET(A25,-1,0)+1 )</f>
        <v>4</v>
      </c>
      <c r="B25" s="144" t="s">
        <v>320</v>
      </c>
      <c r="C25" s="132" t="s">
        <v>217</v>
      </c>
      <c r="D25" s="136" t="s">
        <v>229</v>
      </c>
      <c r="E25" s="135"/>
      <c r="F25" s="132"/>
      <c r="G25" s="132"/>
      <c r="H25" s="132"/>
      <c r="I25" s="165"/>
    </row>
    <row r="26" spans="1:9" s="142" customFormat="1" ht="52.8" hidden="1" outlineLevel="1">
      <c r="A26" s="132">
        <f t="shared" ca="1" si="0"/>
        <v>5</v>
      </c>
      <c r="B26" s="158" t="s">
        <v>321</v>
      </c>
      <c r="C26" s="132" t="s">
        <v>218</v>
      </c>
      <c r="D26" s="136" t="s">
        <v>229</v>
      </c>
      <c r="E26" s="135"/>
      <c r="F26" s="132"/>
      <c r="G26" s="132"/>
      <c r="H26" s="132"/>
      <c r="I26" s="148"/>
    </row>
    <row r="27" spans="1:9" s="142" customFormat="1" ht="52.8" hidden="1" outlineLevel="1">
      <c r="A27" s="138">
        <f t="shared" ca="1" si="0"/>
        <v>6</v>
      </c>
      <c r="B27" s="144" t="s">
        <v>322</v>
      </c>
      <c r="C27" s="132" t="s">
        <v>219</v>
      </c>
      <c r="D27" s="136" t="s">
        <v>230</v>
      </c>
      <c r="E27" s="135"/>
      <c r="F27" s="132"/>
      <c r="G27" s="132"/>
      <c r="H27" s="132"/>
      <c r="I27" s="148"/>
    </row>
    <row r="28" spans="1:9" s="142" customFormat="1" ht="52.8" hidden="1" outlineLevel="1">
      <c r="A28" s="132">
        <f t="shared" ca="1" si="0"/>
        <v>7</v>
      </c>
      <c r="B28" s="144" t="s">
        <v>323</v>
      </c>
      <c r="C28" s="132" t="s">
        <v>220</v>
      </c>
      <c r="D28" s="136" t="s">
        <v>230</v>
      </c>
      <c r="E28" s="135"/>
      <c r="F28" s="132"/>
      <c r="G28" s="132"/>
      <c r="H28" s="132"/>
      <c r="I28" s="148"/>
    </row>
    <row r="29" spans="1:9" s="142" customFormat="1" ht="52.8" hidden="1" outlineLevel="1">
      <c r="A29" s="138">
        <f t="shared" ca="1" si="0"/>
        <v>8</v>
      </c>
      <c r="B29" s="158" t="s">
        <v>324</v>
      </c>
      <c r="C29" s="132" t="s">
        <v>221</v>
      </c>
      <c r="D29" s="136" t="s">
        <v>230</v>
      </c>
      <c r="E29" s="135"/>
      <c r="F29" s="132"/>
      <c r="G29" s="132"/>
      <c r="H29" s="132"/>
      <c r="I29" s="148"/>
    </row>
    <row r="30" spans="1:9" s="142" customFormat="1" ht="52.8" hidden="1" outlineLevel="1">
      <c r="A30" s="132">
        <f t="shared" ca="1" si="0"/>
        <v>9</v>
      </c>
      <c r="B30" s="144" t="s">
        <v>325</v>
      </c>
      <c r="C30" s="132" t="s">
        <v>222</v>
      </c>
      <c r="D30" s="136" t="s">
        <v>231</v>
      </c>
      <c r="E30" s="135"/>
      <c r="F30" s="132"/>
      <c r="G30" s="132"/>
      <c r="H30" s="132"/>
      <c r="I30" s="148"/>
    </row>
    <row r="31" spans="1:9" s="142" customFormat="1" ht="39.6" hidden="1" outlineLevel="1">
      <c r="A31" s="138">
        <f t="shared" ca="1" si="0"/>
        <v>10</v>
      </c>
      <c r="B31" s="132" t="s">
        <v>326</v>
      </c>
      <c r="C31" s="132" t="s">
        <v>223</v>
      </c>
      <c r="D31" s="136" t="s">
        <v>232</v>
      </c>
      <c r="E31" s="135"/>
      <c r="F31" s="132"/>
      <c r="G31" s="132"/>
      <c r="H31" s="132"/>
      <c r="I31" s="148"/>
    </row>
    <row r="32" spans="1:9" s="142" customFormat="1" collapsed="1">
      <c r="A32" s="168"/>
      <c r="B32" s="309" t="s">
        <v>380</v>
      </c>
      <c r="C32" s="310"/>
      <c r="D32" s="311"/>
      <c r="E32" s="169"/>
      <c r="F32" s="170"/>
      <c r="G32" s="170"/>
      <c r="H32" s="170"/>
      <c r="I32" s="169"/>
    </row>
    <row r="33" spans="1:9" s="142" customFormat="1" ht="52.8" hidden="1" outlineLevel="1">
      <c r="A33" s="138">
        <f ca="1">IF(OFFSET(A33,-1,0) ="",OFFSET(A33,-2,0)+1,OFFSET(A33,-1,0)+1 )</f>
        <v>11</v>
      </c>
      <c r="B33" s="157" t="s">
        <v>327</v>
      </c>
      <c r="C33" s="146" t="s">
        <v>208</v>
      </c>
      <c r="D33" s="134" t="s">
        <v>228</v>
      </c>
      <c r="E33" s="148"/>
      <c r="F33" s="148"/>
      <c r="G33" s="148"/>
      <c r="H33" s="148"/>
      <c r="I33" s="148"/>
    </row>
    <row r="34" spans="1:9" s="142" customFormat="1" ht="52.8" hidden="1" outlineLevel="1">
      <c r="A34" s="138">
        <f ca="1">IF(OFFSET(A34,-1,0) ="",OFFSET(A34,-2,0)+1,OFFSET(A34,-1,0)+1 )</f>
        <v>12</v>
      </c>
      <c r="B34" s="157" t="s">
        <v>328</v>
      </c>
      <c r="C34" s="132" t="s">
        <v>209</v>
      </c>
      <c r="D34" s="134" t="s">
        <v>228</v>
      </c>
      <c r="E34" s="148"/>
      <c r="F34" s="148"/>
      <c r="G34" s="148"/>
      <c r="H34" s="148"/>
      <c r="I34" s="148"/>
    </row>
    <row r="35" spans="1:9" s="142" customFormat="1" ht="52.8" hidden="1" outlineLevel="1">
      <c r="A35" s="138">
        <f t="shared" ref="A35:A46" ca="1" si="1">IF(OFFSET(A35,-1,0) ="",OFFSET(A35,-2,0)+1,OFFSET(A35,-1,0)+1 )</f>
        <v>13</v>
      </c>
      <c r="B35" s="144" t="s">
        <v>329</v>
      </c>
      <c r="C35" s="132" t="s">
        <v>207</v>
      </c>
      <c r="D35" s="136" t="s">
        <v>229</v>
      </c>
      <c r="E35" s="148"/>
      <c r="F35" s="148"/>
      <c r="G35" s="148"/>
      <c r="H35" s="148"/>
      <c r="I35" s="148"/>
    </row>
    <row r="36" spans="1:9" s="142" customFormat="1" ht="52.8" hidden="1" outlineLevel="1">
      <c r="A36" s="138">
        <f t="shared" ca="1" si="1"/>
        <v>14</v>
      </c>
      <c r="B36" s="144" t="s">
        <v>330</v>
      </c>
      <c r="C36" s="132" t="s">
        <v>206</v>
      </c>
      <c r="D36" s="136" t="s">
        <v>229</v>
      </c>
      <c r="E36" s="148"/>
      <c r="F36" s="148"/>
      <c r="G36" s="148"/>
      <c r="H36" s="148"/>
      <c r="I36" s="148"/>
    </row>
    <row r="37" spans="1:9" s="142" customFormat="1" ht="52.8" hidden="1" outlineLevel="1">
      <c r="A37" s="138">
        <f t="shared" ca="1" si="1"/>
        <v>15</v>
      </c>
      <c r="B37" s="158" t="s">
        <v>331</v>
      </c>
      <c r="C37" s="132" t="s">
        <v>205</v>
      </c>
      <c r="D37" s="136" t="s">
        <v>229</v>
      </c>
      <c r="E37" s="148"/>
      <c r="F37" s="148"/>
      <c r="G37" s="148"/>
      <c r="H37" s="148"/>
      <c r="I37" s="148"/>
    </row>
    <row r="38" spans="1:9" s="142" customFormat="1" ht="52.8" hidden="1" outlineLevel="1">
      <c r="A38" s="138">
        <f t="shared" ca="1" si="1"/>
        <v>16</v>
      </c>
      <c r="B38" s="144" t="s">
        <v>332</v>
      </c>
      <c r="C38" s="132" t="s">
        <v>204</v>
      </c>
      <c r="D38" s="136" t="s">
        <v>230</v>
      </c>
      <c r="E38" s="148"/>
      <c r="F38" s="148"/>
      <c r="G38" s="148"/>
      <c r="H38" s="148"/>
      <c r="I38" s="148"/>
    </row>
    <row r="39" spans="1:9" s="142" customFormat="1" ht="52.8" hidden="1" outlineLevel="1">
      <c r="A39" s="138">
        <f t="shared" ca="1" si="1"/>
        <v>17</v>
      </c>
      <c r="B39" s="144" t="s">
        <v>333</v>
      </c>
      <c r="C39" s="132" t="s">
        <v>203</v>
      </c>
      <c r="D39" s="136" t="s">
        <v>230</v>
      </c>
      <c r="E39" s="148"/>
      <c r="F39" s="148"/>
      <c r="G39" s="148"/>
      <c r="H39" s="148"/>
      <c r="I39" s="148"/>
    </row>
    <row r="40" spans="1:9" s="142" customFormat="1" ht="52.8" hidden="1" outlineLevel="1">
      <c r="A40" s="138">
        <f t="shared" ca="1" si="1"/>
        <v>18</v>
      </c>
      <c r="B40" s="158" t="s">
        <v>334</v>
      </c>
      <c r="C40" s="132" t="s">
        <v>202</v>
      </c>
      <c r="D40" s="136" t="s">
        <v>230</v>
      </c>
      <c r="E40" s="148"/>
      <c r="F40" s="148"/>
      <c r="G40" s="148"/>
      <c r="H40" s="148"/>
      <c r="I40" s="148"/>
    </row>
    <row r="41" spans="1:9" s="142" customFormat="1" ht="52.8" hidden="1" outlineLevel="1">
      <c r="A41" s="138">
        <f t="shared" ca="1" si="1"/>
        <v>19</v>
      </c>
      <c r="B41" s="144" t="s">
        <v>325</v>
      </c>
      <c r="C41" s="132" t="s">
        <v>201</v>
      </c>
      <c r="D41" s="136" t="s">
        <v>231</v>
      </c>
      <c r="E41" s="148"/>
      <c r="F41" s="148"/>
      <c r="G41" s="148"/>
      <c r="H41" s="148"/>
      <c r="I41" s="148"/>
    </row>
    <row r="42" spans="1:9" s="142" customFormat="1" ht="66" hidden="1" outlineLevel="1">
      <c r="A42" s="138">
        <f t="shared" ca="1" si="1"/>
        <v>20</v>
      </c>
      <c r="B42" s="159" t="s">
        <v>335</v>
      </c>
      <c r="C42" s="132" t="s">
        <v>212</v>
      </c>
      <c r="D42" s="154" t="s">
        <v>234</v>
      </c>
      <c r="E42" s="148"/>
      <c r="F42" s="148"/>
      <c r="G42" s="145"/>
      <c r="H42" s="148"/>
      <c r="I42" s="148"/>
    </row>
    <row r="43" spans="1:9" s="142" customFormat="1" ht="66" hidden="1" outlineLevel="1">
      <c r="A43" s="138">
        <f ca="1">IF(OFFSET(A43,-1,0) ="",OFFSET(A43,-2,0)+1,OFFSET(A43,-1,0)+1 )</f>
        <v>21</v>
      </c>
      <c r="B43" s="144" t="s">
        <v>336</v>
      </c>
      <c r="C43" s="132" t="s">
        <v>213</v>
      </c>
      <c r="D43" s="138" t="s">
        <v>235</v>
      </c>
      <c r="E43" s="148"/>
      <c r="F43" s="148"/>
      <c r="G43" s="148"/>
      <c r="H43" s="148"/>
      <c r="I43" s="148"/>
    </row>
    <row r="44" spans="1:9" s="142" customFormat="1" ht="66" hidden="1" outlineLevel="1">
      <c r="A44" s="138">
        <f ca="1">IF(OFFSET(A44,-1,0) ="",OFFSET(A44,-2,0)+1,OFFSET(A44,-1,0)+1 )</f>
        <v>22</v>
      </c>
      <c r="B44" s="159" t="s">
        <v>337</v>
      </c>
      <c r="C44" s="132" t="s">
        <v>211</v>
      </c>
      <c r="D44" s="138" t="s">
        <v>235</v>
      </c>
      <c r="E44" s="135"/>
      <c r="F44" s="132"/>
      <c r="G44" s="132"/>
      <c r="H44" s="132"/>
      <c r="I44" s="138"/>
    </row>
    <row r="45" spans="1:9" s="142" customFormat="1" ht="66" hidden="1" outlineLevel="1">
      <c r="A45" s="138">
        <f ca="1">IF(OFFSET(A45,-1,0) ="",OFFSET(A45,-2,0)+1,OFFSET(A45,-1,0)+1 )</f>
        <v>23</v>
      </c>
      <c r="B45" s="159" t="s">
        <v>237</v>
      </c>
      <c r="C45" s="132" t="s">
        <v>210</v>
      </c>
      <c r="D45" s="134" t="s">
        <v>236</v>
      </c>
      <c r="E45" s="135"/>
      <c r="F45" s="132"/>
      <c r="G45" s="132"/>
      <c r="H45" s="132"/>
      <c r="I45" s="138"/>
    </row>
    <row r="46" spans="1:9" s="142" customFormat="1" ht="39.6" hidden="1" outlineLevel="1">
      <c r="A46" s="138">
        <f t="shared" ca="1" si="1"/>
        <v>24</v>
      </c>
      <c r="B46" s="132" t="s">
        <v>338</v>
      </c>
      <c r="C46" s="132" t="s">
        <v>224</v>
      </c>
      <c r="D46" s="136" t="s">
        <v>233</v>
      </c>
      <c r="E46" s="135"/>
      <c r="F46" s="132"/>
      <c r="G46" s="132"/>
      <c r="H46" s="132"/>
      <c r="I46" s="138"/>
    </row>
    <row r="47" spans="1:9" s="142" customFormat="1" collapsed="1">
      <c r="A47" s="168"/>
      <c r="B47" s="171" t="s">
        <v>381</v>
      </c>
      <c r="C47" s="172"/>
      <c r="D47" s="173"/>
      <c r="E47" s="169"/>
      <c r="F47" s="170"/>
      <c r="G47" s="170"/>
      <c r="H47" s="170"/>
      <c r="I47" s="169"/>
    </row>
    <row r="48" spans="1:9" customFormat="1" ht="52.8" hidden="1" outlineLevel="1">
      <c r="A48" s="138">
        <f ca="1">IF(OFFSET(A48,-1,0) ="",OFFSET(A48,-2,0)+1,OFFSET(A48,-1,0)+1 )</f>
        <v>25</v>
      </c>
      <c r="B48" s="138" t="s">
        <v>241</v>
      </c>
      <c r="C48" s="132" t="s">
        <v>246</v>
      </c>
      <c r="D48" s="138" t="s">
        <v>248</v>
      </c>
      <c r="E48" s="148"/>
      <c r="F48" s="148"/>
      <c r="G48" s="148"/>
      <c r="H48" s="148"/>
      <c r="I48" s="148"/>
    </row>
    <row r="49" spans="1:9" customFormat="1" ht="66" hidden="1" outlineLevel="1">
      <c r="A49" s="138">
        <f ca="1">IF(OFFSET(A49,-1,0) ="",OFFSET(A49,-2,0)+1,OFFSET(A49,-1,0)+1 )</f>
        <v>26</v>
      </c>
      <c r="B49" s="138" t="s">
        <v>242</v>
      </c>
      <c r="C49" s="148" t="s">
        <v>247</v>
      </c>
      <c r="D49" s="138" t="s">
        <v>256</v>
      </c>
      <c r="E49" s="148"/>
      <c r="F49" s="148"/>
      <c r="G49" s="148"/>
      <c r="H49" s="148"/>
      <c r="I49" s="148"/>
    </row>
    <row r="50" spans="1:9" customFormat="1" ht="79.2" hidden="1" outlineLevel="1">
      <c r="A50" s="138">
        <f t="shared" ref="A50:A56" ca="1" si="2">IF(OFFSET(A50,-1,0) ="",OFFSET(A50,-2,0)+1,OFFSET(A50,-1,0)+1 )</f>
        <v>27</v>
      </c>
      <c r="B50" s="144" t="s">
        <v>243</v>
      </c>
      <c r="C50" s="132" t="s">
        <v>238</v>
      </c>
      <c r="D50" s="144" t="s">
        <v>258</v>
      </c>
      <c r="E50" s="148"/>
      <c r="F50" s="148"/>
      <c r="G50" s="148"/>
      <c r="H50" s="148"/>
      <c r="I50" s="148"/>
    </row>
    <row r="51" spans="1:9" customFormat="1" ht="39.6" hidden="1" outlineLevel="1">
      <c r="A51" s="138">
        <f t="shared" ca="1" si="2"/>
        <v>28</v>
      </c>
      <c r="B51" s="138" t="s">
        <v>244</v>
      </c>
      <c r="C51" s="138" t="s">
        <v>239</v>
      </c>
      <c r="D51" s="144" t="s">
        <v>249</v>
      </c>
      <c r="E51" s="148"/>
      <c r="F51" s="148"/>
      <c r="G51" s="148"/>
      <c r="H51" s="148"/>
      <c r="I51" s="148"/>
    </row>
    <row r="52" spans="1:9" customFormat="1" ht="52.8" hidden="1" outlineLevel="1">
      <c r="A52" s="174">
        <f ca="1">IF(OFFSET(A52,-1,0) ="",OFFSET(A52,-2,0)+1,OFFSET(A52,-1,0)+1 )</f>
        <v>29</v>
      </c>
      <c r="B52" s="144" t="s">
        <v>245</v>
      </c>
      <c r="C52" s="132" t="s">
        <v>240</v>
      </c>
      <c r="D52" s="144" t="s">
        <v>257</v>
      </c>
      <c r="E52" s="175"/>
      <c r="F52" s="175"/>
      <c r="G52" s="175"/>
      <c r="H52" s="175"/>
      <c r="I52" s="175"/>
    </row>
    <row r="53" spans="1:9" s="153" customFormat="1" ht="14.4" collapsed="1">
      <c r="A53" s="176"/>
      <c r="B53" s="308" t="s">
        <v>382</v>
      </c>
      <c r="C53" s="308"/>
      <c r="D53" s="308"/>
      <c r="E53" s="177"/>
      <c r="F53" s="177"/>
      <c r="G53" s="177"/>
      <c r="H53" s="177"/>
      <c r="I53" s="177"/>
    </row>
    <row r="54" spans="1:9" s="152" customFormat="1" ht="39.6" hidden="1" outlineLevel="1">
      <c r="A54" s="147">
        <f ca="1">IF(OFFSET(A54,-1,0) ="",OFFSET(A54,-2,0)+1,OFFSET(A54,-1,0)+1 )</f>
        <v>30</v>
      </c>
      <c r="B54" s="147" t="s">
        <v>225</v>
      </c>
      <c r="C54" s="178" t="s">
        <v>227</v>
      </c>
      <c r="D54" s="138" t="s">
        <v>250</v>
      </c>
      <c r="E54" s="178"/>
      <c r="F54" s="178"/>
      <c r="G54" s="178"/>
      <c r="H54" s="178"/>
      <c r="I54" s="178"/>
    </row>
    <row r="55" spans="1:9" customFormat="1" ht="39.6" hidden="1" outlineLevel="1">
      <c r="A55" s="147">
        <f ca="1">IF(OFFSET(A55,-1,0) ="",OFFSET(A55,-2,0)+1,OFFSET(A55,-1,0)+1 )</f>
        <v>31</v>
      </c>
      <c r="B55" s="147" t="s">
        <v>252</v>
      </c>
      <c r="C55" s="178" t="s">
        <v>226</v>
      </c>
      <c r="D55" s="138" t="s">
        <v>251</v>
      </c>
      <c r="E55" s="178"/>
      <c r="F55" s="178"/>
      <c r="G55" s="178"/>
      <c r="H55" s="178"/>
      <c r="I55" s="178"/>
    </row>
    <row r="56" spans="1:9" customFormat="1" ht="66" hidden="1" outlineLevel="1">
      <c r="A56" s="138">
        <f t="shared" ca="1" si="2"/>
        <v>32</v>
      </c>
      <c r="B56" s="138" t="s">
        <v>253</v>
      </c>
      <c r="C56" s="148" t="s">
        <v>254</v>
      </c>
      <c r="D56" s="138" t="s">
        <v>255</v>
      </c>
      <c r="E56" s="148"/>
      <c r="F56" s="148"/>
      <c r="G56" s="148"/>
      <c r="H56" s="148"/>
      <c r="I56" s="148"/>
    </row>
    <row r="57" spans="1:9" s="142" customFormat="1" collapsed="1">
      <c r="A57" s="168"/>
      <c r="B57" s="305" t="s">
        <v>383</v>
      </c>
      <c r="C57" s="306"/>
      <c r="D57" s="307"/>
      <c r="E57" s="169"/>
      <c r="F57" s="170"/>
      <c r="G57" s="170"/>
      <c r="H57" s="170"/>
      <c r="I57" s="169"/>
    </row>
    <row r="58" spans="1:9" s="143" customFormat="1" ht="52.8" hidden="1" outlineLevel="1">
      <c r="A58" s="144">
        <f ca="1">IF(OFFSET(A58,-1,0) ="",OFFSET(A58,-2,0)+1,OFFSET(A58,-1,0)+1 )</f>
        <v>33</v>
      </c>
      <c r="B58" s="132" t="s">
        <v>303</v>
      </c>
      <c r="C58" s="132" t="s">
        <v>316</v>
      </c>
      <c r="D58" s="134" t="s">
        <v>305</v>
      </c>
      <c r="E58" s="135"/>
      <c r="F58" s="132"/>
      <c r="G58" s="132"/>
      <c r="H58" s="132"/>
      <c r="I58" s="144"/>
    </row>
    <row r="59" spans="1:9" s="142" customFormat="1" ht="52.8" hidden="1" outlineLevel="1">
      <c r="A59" s="138">
        <f t="shared" ref="A59:A62" ca="1" si="3">IF(OFFSET(A59,-1,0) ="",OFFSET(A59,-2,0)+1,OFFSET(A59,-1,0)+1 )</f>
        <v>34</v>
      </c>
      <c r="B59" s="132" t="s">
        <v>306</v>
      </c>
      <c r="C59" s="132" t="s">
        <v>307</v>
      </c>
      <c r="D59" s="134" t="s">
        <v>308</v>
      </c>
      <c r="E59" s="135"/>
      <c r="F59" s="132"/>
      <c r="G59" s="132"/>
      <c r="H59" s="132"/>
      <c r="I59" s="138"/>
    </row>
    <row r="60" spans="1:9" s="142" customFormat="1" ht="52.8" hidden="1" outlineLevel="1">
      <c r="A60" s="138">
        <f t="shared" ca="1" si="3"/>
        <v>35</v>
      </c>
      <c r="B60" s="132" t="s">
        <v>309</v>
      </c>
      <c r="C60" s="132" t="s">
        <v>310</v>
      </c>
      <c r="D60" s="134" t="s">
        <v>308</v>
      </c>
      <c r="E60" s="137"/>
      <c r="F60" s="132"/>
      <c r="G60" s="132"/>
      <c r="H60" s="132"/>
      <c r="I60" s="138"/>
    </row>
    <row r="61" spans="1:9" s="142" customFormat="1" ht="39.6" hidden="1" outlineLevel="1">
      <c r="A61" s="138">
        <f t="shared" ca="1" si="3"/>
        <v>36</v>
      </c>
      <c r="B61" s="132" t="s">
        <v>311</v>
      </c>
      <c r="C61" s="132" t="s">
        <v>312</v>
      </c>
      <c r="D61" s="134" t="s">
        <v>308</v>
      </c>
      <c r="E61" s="135"/>
      <c r="F61" s="132"/>
      <c r="G61" s="132"/>
      <c r="H61" s="132"/>
      <c r="I61" s="138"/>
    </row>
    <row r="62" spans="1:9" s="142" customFormat="1" ht="79.2" hidden="1" outlineLevel="1">
      <c r="A62" s="138">
        <f t="shared" ca="1" si="3"/>
        <v>37</v>
      </c>
      <c r="B62" s="132" t="s">
        <v>313</v>
      </c>
      <c r="C62" s="132" t="s">
        <v>304</v>
      </c>
      <c r="D62" s="155" t="s">
        <v>314</v>
      </c>
      <c r="E62" s="179"/>
      <c r="F62" s="179"/>
      <c r="G62" s="179"/>
      <c r="H62" s="179"/>
      <c r="I62" s="179"/>
    </row>
    <row r="63" spans="1:9" s="142" customFormat="1" ht="52.8" hidden="1" outlineLevel="1">
      <c r="A63" s="138">
        <f ca="1">IF(OFFSET(A63,-1,0) ="",OFFSET(A63,-2,0)+1,OFFSET(A63,-1,0)+1 )</f>
        <v>38</v>
      </c>
      <c r="B63" s="132" t="s">
        <v>291</v>
      </c>
      <c r="C63" s="132" t="s">
        <v>315</v>
      </c>
      <c r="D63" s="134" t="s">
        <v>293</v>
      </c>
      <c r="E63" s="135"/>
      <c r="F63" s="132"/>
      <c r="G63" s="132"/>
      <c r="H63" s="132"/>
      <c r="I63" s="138"/>
    </row>
    <row r="64" spans="1:9" s="142" customFormat="1" ht="52.8" hidden="1" outlineLevel="1">
      <c r="A64" s="138">
        <f ca="1">IF(OFFSET(A64,-1,0) ="",OFFSET(A64,-2,0)+1,OFFSET(A64,-1,0)+1 )</f>
        <v>39</v>
      </c>
      <c r="B64" s="132" t="s">
        <v>294</v>
      </c>
      <c r="C64" s="132" t="s">
        <v>295</v>
      </c>
      <c r="D64" s="134" t="s">
        <v>296</v>
      </c>
      <c r="E64" s="137"/>
      <c r="F64" s="132"/>
      <c r="G64" s="132"/>
      <c r="H64" s="132"/>
      <c r="I64" s="138"/>
    </row>
    <row r="65" spans="1:9" s="142" customFormat="1" ht="52.8" hidden="1" outlineLevel="1">
      <c r="A65" s="144">
        <f ca="1">IF(OFFSET(A65,-1,0) ="",OFFSET(A65,-2,0)+1,OFFSET(A65,-1,0)+1 )</f>
        <v>40</v>
      </c>
      <c r="B65" s="132" t="s">
        <v>297</v>
      </c>
      <c r="C65" s="132" t="s">
        <v>298</v>
      </c>
      <c r="D65" s="134" t="s">
        <v>296</v>
      </c>
      <c r="E65" s="137"/>
      <c r="F65" s="132"/>
      <c r="G65" s="132"/>
      <c r="H65" s="132"/>
      <c r="I65" s="138"/>
    </row>
    <row r="66" spans="1:9" s="142" customFormat="1" ht="39.6" hidden="1" outlineLevel="1">
      <c r="A66" s="138">
        <f t="shared" ref="A66:A67" ca="1" si="4">IF(OFFSET(A66,-1,0) ="",OFFSET(A66,-2,0)+1,OFFSET(A66,-1,0)+1 )</f>
        <v>41</v>
      </c>
      <c r="B66" s="151" t="s">
        <v>299</v>
      </c>
      <c r="C66" s="151" t="s">
        <v>300</v>
      </c>
      <c r="D66" s="134" t="s">
        <v>296</v>
      </c>
      <c r="E66" s="135"/>
      <c r="F66" s="132"/>
      <c r="G66" s="132"/>
      <c r="H66" s="132"/>
      <c r="I66" s="138"/>
    </row>
    <row r="67" spans="1:9" s="142" customFormat="1" ht="79.2" hidden="1" outlineLevel="1">
      <c r="A67" s="164">
        <f t="shared" ca="1" si="4"/>
        <v>42</v>
      </c>
      <c r="B67" s="150" t="s">
        <v>301</v>
      </c>
      <c r="C67" s="150" t="s">
        <v>292</v>
      </c>
      <c r="D67" s="155" t="s">
        <v>302</v>
      </c>
      <c r="E67" s="180"/>
      <c r="F67" s="179"/>
      <c r="G67" s="179"/>
      <c r="H67" s="179"/>
      <c r="I67" s="179"/>
    </row>
    <row r="68" spans="1:9" s="142" customFormat="1" collapsed="1"/>
    <row r="69" spans="1:9" s="142" customFormat="1">
      <c r="D69" s="156"/>
    </row>
    <row r="70" spans="1:9" s="142" customFormat="1"/>
    <row r="71" spans="1:9" s="142" customFormat="1"/>
    <row r="72" spans="1:9" s="142" customFormat="1"/>
    <row r="73" spans="1:9" s="142" customFormat="1"/>
    <row r="74" spans="1:9" s="142" customFormat="1"/>
    <row r="75" spans="1:9" s="142" customFormat="1"/>
    <row r="76" spans="1:9" s="142" customFormat="1"/>
    <row r="77" spans="1:9" s="142" customFormat="1"/>
    <row r="78" spans="1:9" s="142" customFormat="1"/>
    <row r="79" spans="1:9" s="142" customFormat="1"/>
    <row r="80" spans="1:9" s="142" customFormat="1"/>
    <row r="81" s="142" customFormat="1"/>
    <row r="82" s="142" customFormat="1"/>
    <row r="83" s="142" customFormat="1"/>
    <row r="84" s="142" customFormat="1"/>
    <row r="85" s="142" customFormat="1"/>
    <row r="86" s="142" customFormat="1"/>
    <row r="87" s="142" customFormat="1"/>
    <row r="88" s="142" customFormat="1"/>
    <row r="89" s="142" customFormat="1"/>
    <row r="90" s="142" customFormat="1"/>
    <row r="91" s="142" customFormat="1"/>
    <row r="92" s="142" customFormat="1"/>
    <row r="93" s="142" customFormat="1" ht="14.25" customHeight="1"/>
    <row r="94" s="142" customFormat="1"/>
    <row r="95" s="142" customFormat="1"/>
    <row r="96" s="142" customFormat="1" ht="14.25" customHeight="1"/>
    <row r="97" s="142" customFormat="1"/>
    <row r="98" s="142" customFormat="1"/>
    <row r="99" s="142" customFormat="1"/>
    <row r="100" s="142" customFormat="1"/>
    <row r="101" s="142" customFormat="1"/>
  </sheetData>
  <mergeCells count="9">
    <mergeCell ref="A1:D1"/>
    <mergeCell ref="A2:D2"/>
    <mergeCell ref="E2:E3"/>
    <mergeCell ref="C3:D3"/>
    <mergeCell ref="B57:D57"/>
    <mergeCell ref="B53:D53"/>
    <mergeCell ref="B32:D32"/>
    <mergeCell ref="B21:D21"/>
    <mergeCell ref="B20:D20"/>
  </mergeCells>
  <dataValidations count="4">
    <dataValidation showDropDown="1" showErrorMessage="1" sqref="F16:H17" xr:uid="{00000000-0002-0000-0400-000000000000}"/>
    <dataValidation allowBlank="1" showInputMessage="1" showErrorMessage="1" sqref="F18:H21" xr:uid="{00000000-0002-0000-0400-000001000000}"/>
    <dataValidation type="list" allowBlank="1" showErrorMessage="1" sqref="F102:H159" xr:uid="{00000000-0002-0000-0400-000002000000}">
      <formula1>#REF!</formula1>
      <formula2>0</formula2>
    </dataValidation>
    <dataValidation type="list" allowBlank="1" sqref="F42 F22:H41 F43:H52 H42 F63:H66 F55:H61" xr:uid="{00000000-0002-0000-0400-000003000000}">
      <formula1>$A$11:$A$15</formula1>
    </dataValidation>
  </dataValidations>
  <pageMargins left="0.7" right="0.7" top="0.75" bottom="0.75" header="0.3" footer="0.3"/>
  <pageSetup orientation="portrait" horizontalDpi="4294967295" verticalDpi="4294967295"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145"/>
  <sheetViews>
    <sheetView showGridLines="0" tabSelected="1" zoomScale="104" zoomScaleNormal="100" workbookViewId="0">
      <selection activeCell="D152" sqref="D152"/>
    </sheetView>
  </sheetViews>
  <sheetFormatPr defaultColWidth="9.109375" defaultRowHeight="13.2" outlineLevelRow="2"/>
  <cols>
    <col min="1" max="1" width="12" style="186" bestFit="1" customWidth="1"/>
    <col min="2" max="2" width="49.44140625" style="186" customWidth="1"/>
    <col min="3" max="3" width="21.109375" style="186" bestFit="1" customWidth="1"/>
    <col min="4" max="4" width="21.88671875" style="186" bestFit="1" customWidth="1"/>
    <col min="5" max="5" width="9.33203125" style="186" bestFit="1" customWidth="1"/>
    <col min="6" max="8" width="9" style="186" bestFit="1" customWidth="1"/>
    <col min="9" max="9" width="5.109375" style="186" bestFit="1" customWidth="1"/>
    <col min="10" max="10" width="18.5546875" style="186" customWidth="1"/>
    <col min="11" max="23" width="9.109375" style="186"/>
    <col min="24" max="24" width="8.21875" style="186" bestFit="1" customWidth="1"/>
    <col min="25" max="16384" width="9.109375" style="186"/>
  </cols>
  <sheetData>
    <row r="1" spans="1:24" s="154" customFormat="1">
      <c r="A1" s="327"/>
      <c r="B1" s="327"/>
      <c r="C1" s="327"/>
      <c r="D1" s="327"/>
    </row>
    <row r="2" spans="1:24" s="154" customFormat="1">
      <c r="A2" s="328" t="s">
        <v>70</v>
      </c>
      <c r="B2" s="328"/>
      <c r="C2" s="328"/>
      <c r="D2" s="328"/>
      <c r="E2" s="327"/>
    </row>
    <row r="3" spans="1:24" s="154" customFormat="1">
      <c r="A3" s="231"/>
      <c r="C3" s="329"/>
      <c r="D3" s="329"/>
      <c r="E3" s="327"/>
    </row>
    <row r="4" spans="1:24" s="154" customFormat="1">
      <c r="A4" s="244" t="s">
        <v>67</v>
      </c>
      <c r="B4" s="322" t="s">
        <v>113</v>
      </c>
      <c r="C4" s="322"/>
      <c r="D4" s="322"/>
      <c r="E4" s="232"/>
      <c r="F4" s="232"/>
      <c r="G4" s="232"/>
      <c r="X4" s="154" t="s">
        <v>94</v>
      </c>
    </row>
    <row r="5" spans="1:24" s="154" customFormat="1">
      <c r="A5" s="244" t="s">
        <v>62</v>
      </c>
      <c r="B5" s="321"/>
      <c r="C5" s="322"/>
      <c r="D5" s="322"/>
      <c r="E5" s="232"/>
      <c r="F5" s="232"/>
      <c r="G5" s="232"/>
      <c r="X5" s="154" t="s">
        <v>95</v>
      </c>
    </row>
    <row r="6" spans="1:24" s="154" customFormat="1" ht="26.4">
      <c r="A6" s="244" t="s">
        <v>96</v>
      </c>
      <c r="B6" s="321"/>
      <c r="C6" s="322"/>
      <c r="D6" s="322"/>
      <c r="E6" s="232"/>
      <c r="F6" s="232"/>
      <c r="G6" s="232"/>
    </row>
    <row r="7" spans="1:24" s="154" customFormat="1">
      <c r="A7" s="244" t="s">
        <v>97</v>
      </c>
      <c r="B7" s="322" t="s">
        <v>290</v>
      </c>
      <c r="C7" s="322"/>
      <c r="D7" s="322"/>
      <c r="E7" s="232"/>
      <c r="F7" s="232"/>
      <c r="G7" s="232"/>
      <c r="H7" s="232"/>
      <c r="X7" s="231"/>
    </row>
    <row r="8" spans="1:24" s="154" customFormat="1">
      <c r="A8" s="244" t="s">
        <v>98</v>
      </c>
      <c r="B8" s="323">
        <v>40850</v>
      </c>
      <c r="C8" s="323"/>
      <c r="D8" s="323"/>
      <c r="E8" s="232"/>
    </row>
    <row r="9" spans="1:24" s="154" customFormat="1">
      <c r="A9" s="109" t="s">
        <v>99</v>
      </c>
      <c r="B9" s="184" t="str">
        <f>F17</f>
        <v>Internal Build 03112011</v>
      </c>
      <c r="C9" s="184" t="str">
        <f>G17</f>
        <v>Internal build 14112011</v>
      </c>
      <c r="D9" s="184" t="str">
        <f>H17</f>
        <v>External build 16112011</v>
      </c>
    </row>
    <row r="10" spans="1:24" s="154" customFormat="1">
      <c r="A10" s="245" t="s">
        <v>100</v>
      </c>
      <c r="B10" s="187"/>
      <c r="C10" s="187"/>
      <c r="D10" s="187"/>
    </row>
    <row r="11" spans="1:24" s="154" customFormat="1">
      <c r="A11" s="245" t="s">
        <v>41</v>
      </c>
      <c r="B11" s="187"/>
      <c r="C11" s="187"/>
      <c r="D11" s="187"/>
    </row>
    <row r="12" spans="1:24" s="154" customFormat="1">
      <c r="A12" s="245" t="s">
        <v>43</v>
      </c>
      <c r="B12" s="187"/>
      <c r="C12" s="187"/>
      <c r="D12" s="187"/>
    </row>
    <row r="13" spans="1:24" s="154" customFormat="1">
      <c r="A13" s="245" t="s">
        <v>45</v>
      </c>
      <c r="B13" s="187"/>
      <c r="C13" s="187"/>
      <c r="D13" s="187"/>
    </row>
    <row r="14" spans="1:24" s="154" customFormat="1">
      <c r="A14" s="245" t="s">
        <v>101</v>
      </c>
      <c r="B14" s="187"/>
      <c r="C14" s="187"/>
      <c r="D14" s="187"/>
    </row>
    <row r="15" spans="1:24" s="154" customFormat="1" ht="39.6">
      <c r="A15" s="245" t="s">
        <v>102</v>
      </c>
      <c r="B15" s="187"/>
      <c r="C15" s="187"/>
      <c r="D15" s="187"/>
    </row>
    <row r="16" spans="1:24">
      <c r="A16" s="246"/>
      <c r="B16" s="247"/>
      <c r="C16" s="247"/>
      <c r="D16" s="247"/>
      <c r="E16" s="248"/>
      <c r="F16" s="330" t="s">
        <v>99</v>
      </c>
      <c r="G16" s="331"/>
      <c r="H16" s="332"/>
      <c r="I16" s="248"/>
    </row>
    <row r="17" spans="1:9" ht="39.6">
      <c r="A17" s="225" t="s">
        <v>103</v>
      </c>
      <c r="B17" s="225" t="s">
        <v>104</v>
      </c>
      <c r="C17" s="225" t="s">
        <v>105</v>
      </c>
      <c r="D17" s="225" t="s">
        <v>106</v>
      </c>
      <c r="E17" s="226" t="s">
        <v>107</v>
      </c>
      <c r="F17" s="225" t="s">
        <v>108</v>
      </c>
      <c r="G17" s="225" t="s">
        <v>109</v>
      </c>
      <c r="H17" s="225" t="s">
        <v>110</v>
      </c>
      <c r="I17" s="225" t="s">
        <v>111</v>
      </c>
    </row>
    <row r="18" spans="1:9" s="154" customFormat="1">
      <c r="A18" s="192"/>
      <c r="B18" s="324" t="s">
        <v>342</v>
      </c>
      <c r="C18" s="325"/>
      <c r="D18" s="325"/>
      <c r="E18" s="228"/>
      <c r="F18" s="192"/>
      <c r="G18" s="192"/>
      <c r="H18" s="192"/>
      <c r="I18" s="192"/>
    </row>
    <row r="19" spans="1:9" s="235" customFormat="1" ht="26.4" hidden="1" outlineLevel="1">
      <c r="A19" s="233"/>
      <c r="B19" s="188" t="s">
        <v>343</v>
      </c>
      <c r="C19" s="227" t="s">
        <v>341</v>
      </c>
      <c r="D19" s="145" t="s">
        <v>341</v>
      </c>
      <c r="E19" s="230"/>
      <c r="F19" s="234"/>
      <c r="G19" s="234"/>
      <c r="H19" s="234"/>
      <c r="I19" s="234"/>
    </row>
    <row r="20" spans="1:9" s="154" customFormat="1" collapsed="1">
      <c r="A20" s="236"/>
      <c r="B20" s="326" t="s">
        <v>260</v>
      </c>
      <c r="C20" s="326"/>
      <c r="D20" s="326"/>
      <c r="E20" s="228"/>
      <c r="F20" s="192"/>
      <c r="G20" s="192"/>
      <c r="H20" s="192"/>
      <c r="I20" s="192"/>
    </row>
    <row r="21" spans="1:9">
      <c r="A21" s="380"/>
      <c r="B21" s="320" t="s">
        <v>372</v>
      </c>
      <c r="C21" s="306"/>
      <c r="D21" s="307"/>
      <c r="E21" s="166"/>
      <c r="F21" s="167"/>
      <c r="G21" s="167"/>
      <c r="H21" s="167"/>
      <c r="I21" s="166"/>
    </row>
    <row r="22" spans="1:9" s="154" customFormat="1" ht="26.4" hidden="1" outlineLevel="1">
      <c r="A22" s="164">
        <f t="shared" ref="A22:A36" ca="1" si="0">IF(OFFSET(A22,-1,0) ="",OFFSET(A22,-2,0)+1,OFFSET(A22,-1,0)+1 )</f>
        <v>1</v>
      </c>
      <c r="B22" s="132" t="s">
        <v>370</v>
      </c>
      <c r="C22" s="138"/>
      <c r="D22" s="138"/>
      <c r="E22" s="138"/>
      <c r="F22" s="138"/>
      <c r="G22" s="138"/>
      <c r="H22" s="138"/>
      <c r="I22" s="138"/>
    </row>
    <row r="23" spans="1:9" s="238" customFormat="1" hidden="1" outlineLevel="1">
      <c r="A23" s="164">
        <f t="shared" ca="1" si="0"/>
        <v>2</v>
      </c>
      <c r="B23" s="132" t="s">
        <v>267</v>
      </c>
      <c r="C23" s="132"/>
      <c r="D23" s="204"/>
      <c r="E23" s="204"/>
      <c r="F23" s="237"/>
      <c r="G23" s="237"/>
      <c r="H23" s="237"/>
      <c r="I23" s="204"/>
    </row>
    <row r="24" spans="1:9" hidden="1" outlineLevel="1">
      <c r="A24" s="363">
        <f t="shared" ca="1" si="0"/>
        <v>3</v>
      </c>
      <c r="B24" s="132" t="s">
        <v>449</v>
      </c>
      <c r="C24" s="132"/>
      <c r="D24" s="132"/>
      <c r="E24" s="135"/>
      <c r="F24" s="132"/>
      <c r="G24" s="132"/>
      <c r="H24" s="132"/>
      <c r="I24" s="137"/>
    </row>
    <row r="25" spans="1:9" hidden="1" outlineLevel="1">
      <c r="A25" s="364">
        <f t="shared" ca="1" si="0"/>
        <v>4</v>
      </c>
      <c r="B25" s="132" t="s">
        <v>432</v>
      </c>
      <c r="C25" s="137"/>
      <c r="D25" s="134"/>
      <c r="E25" s="135"/>
      <c r="F25" s="132"/>
      <c r="G25" s="132"/>
      <c r="H25" s="132"/>
      <c r="I25" s="137"/>
    </row>
    <row r="26" spans="1:9" hidden="1" outlineLevel="1">
      <c r="A26" s="364">
        <f t="shared" ca="1" si="0"/>
        <v>5</v>
      </c>
      <c r="B26" s="132" t="s">
        <v>448</v>
      </c>
      <c r="C26" s="132"/>
      <c r="D26" s="136"/>
      <c r="E26" s="135"/>
      <c r="F26" s="132"/>
      <c r="G26" s="132"/>
      <c r="H26" s="132"/>
      <c r="I26" s="137"/>
    </row>
    <row r="27" spans="1:9" s="154" customFormat="1" ht="26.4" hidden="1" outlineLevel="1">
      <c r="A27" s="363">
        <f t="shared" ca="1" si="0"/>
        <v>6</v>
      </c>
      <c r="B27" s="132" t="s">
        <v>447</v>
      </c>
      <c r="C27" s="132"/>
      <c r="D27" s="135"/>
      <c r="E27" s="135"/>
      <c r="F27" s="132"/>
      <c r="G27" s="132"/>
      <c r="H27" s="132"/>
      <c r="I27" s="138"/>
    </row>
    <row r="28" spans="1:9" s="154" customFormat="1" ht="26.4" hidden="1" outlineLevel="1">
      <c r="A28" s="364">
        <f t="shared" ca="1" si="0"/>
        <v>7</v>
      </c>
      <c r="B28" s="132" t="s">
        <v>445</v>
      </c>
      <c r="C28" s="132"/>
      <c r="D28" s="135"/>
      <c r="E28" s="135"/>
      <c r="F28" s="132"/>
      <c r="G28" s="132"/>
      <c r="H28" s="132"/>
      <c r="I28" s="138"/>
    </row>
    <row r="29" spans="1:9" s="154" customFormat="1" ht="26.4" hidden="1" outlineLevel="1">
      <c r="A29" s="364">
        <f t="shared" ca="1" si="0"/>
        <v>8</v>
      </c>
      <c r="B29" s="132" t="s">
        <v>444</v>
      </c>
      <c r="C29" s="132"/>
      <c r="D29" s="135"/>
      <c r="E29" s="135"/>
      <c r="F29" s="132"/>
      <c r="G29" s="132"/>
      <c r="H29" s="132"/>
      <c r="I29" s="138"/>
    </row>
    <row r="30" spans="1:9" s="154" customFormat="1" hidden="1" outlineLevel="1">
      <c r="A30" s="364">
        <f t="shared" ca="1" si="0"/>
        <v>9</v>
      </c>
      <c r="B30" s="132" t="s">
        <v>446</v>
      </c>
      <c r="C30" s="132"/>
      <c r="D30" s="137"/>
      <c r="E30" s="135"/>
      <c r="F30" s="132"/>
      <c r="G30" s="132"/>
      <c r="H30" s="132"/>
      <c r="I30" s="138"/>
    </row>
    <row r="31" spans="1:9" s="154" customFormat="1" hidden="1" outlineLevel="1">
      <c r="A31" s="164">
        <f t="shared" ca="1" si="0"/>
        <v>10</v>
      </c>
      <c r="B31" s="132" t="s">
        <v>385</v>
      </c>
      <c r="C31" s="132"/>
      <c r="D31" s="137"/>
      <c r="E31" s="135"/>
      <c r="F31" s="132"/>
      <c r="G31" s="132"/>
      <c r="H31" s="132"/>
      <c r="I31" s="138"/>
    </row>
    <row r="32" spans="1:9" s="154" customFormat="1" ht="26.4" hidden="1" outlineLevel="1">
      <c r="A32" s="164">
        <f t="shared" ca="1" si="0"/>
        <v>11</v>
      </c>
      <c r="B32" s="132" t="s">
        <v>344</v>
      </c>
      <c r="C32" s="132"/>
      <c r="D32" s="137"/>
      <c r="E32" s="135"/>
      <c r="F32" s="132"/>
      <c r="G32" s="132"/>
      <c r="H32" s="132"/>
      <c r="I32" s="138"/>
    </row>
    <row r="33" spans="1:9" s="154" customFormat="1" ht="26.4" hidden="1" outlineLevel="1">
      <c r="A33" s="164">
        <f ca="1">IF(OFFSET(A33,-1,0) ="",OFFSET(A33,-2,0)+1,OFFSET(A33,-1,0)+1 )</f>
        <v>12</v>
      </c>
      <c r="B33" s="132" t="s">
        <v>346</v>
      </c>
      <c r="C33" s="132"/>
      <c r="D33" s="137"/>
      <c r="E33" s="135"/>
      <c r="F33" s="132"/>
      <c r="G33" s="132"/>
      <c r="H33" s="132"/>
      <c r="I33" s="138"/>
    </row>
    <row r="34" spans="1:9" s="154" customFormat="1" ht="26.4" hidden="1" outlineLevel="1">
      <c r="A34" s="363">
        <f t="shared" ca="1" si="0"/>
        <v>13</v>
      </c>
      <c r="B34" s="132" t="s">
        <v>345</v>
      </c>
      <c r="C34" s="132"/>
      <c r="D34" s="137"/>
      <c r="E34" s="135"/>
      <c r="F34" s="132"/>
      <c r="G34" s="132"/>
      <c r="H34" s="132"/>
      <c r="I34" s="138"/>
    </row>
    <row r="35" spans="1:9" s="154" customFormat="1" ht="26.4" hidden="1" outlineLevel="1">
      <c r="A35" s="364">
        <f t="shared" ca="1" si="0"/>
        <v>14</v>
      </c>
      <c r="B35" s="132" t="s">
        <v>347</v>
      </c>
      <c r="C35" s="132"/>
      <c r="D35" s="135"/>
      <c r="E35" s="135"/>
      <c r="F35" s="132"/>
      <c r="G35" s="132"/>
      <c r="H35" s="132"/>
      <c r="I35" s="138"/>
    </row>
    <row r="36" spans="1:9" s="154" customFormat="1" ht="26.4" hidden="1" outlineLevel="1">
      <c r="A36" s="364">
        <f t="shared" ca="1" si="0"/>
        <v>15</v>
      </c>
      <c r="B36" s="132" t="s">
        <v>433</v>
      </c>
      <c r="C36" s="132"/>
      <c r="D36" s="135"/>
      <c r="E36" s="135"/>
      <c r="F36" s="132"/>
      <c r="G36" s="132"/>
      <c r="H36" s="132"/>
      <c r="I36" s="138"/>
    </row>
    <row r="37" spans="1:9" s="154" customFormat="1" ht="26.4" hidden="1" outlineLevel="1">
      <c r="A37" s="359"/>
      <c r="B37" s="132" t="s">
        <v>360</v>
      </c>
      <c r="C37" s="132"/>
      <c r="D37" s="135"/>
      <c r="E37" s="135"/>
      <c r="F37" s="132"/>
      <c r="G37" s="132"/>
      <c r="H37" s="132"/>
      <c r="I37" s="138"/>
    </row>
    <row r="38" spans="1:9" s="154" customFormat="1" collapsed="1">
      <c r="A38" s="381"/>
      <c r="B38" s="305" t="s">
        <v>373</v>
      </c>
      <c r="C38" s="306"/>
      <c r="D38" s="307"/>
      <c r="E38" s="168"/>
      <c r="F38" s="190"/>
      <c r="G38" s="190"/>
      <c r="H38" s="190"/>
      <c r="I38" s="168"/>
    </row>
    <row r="39" spans="1:9" customFormat="1" ht="26.4" hidden="1" outlineLevel="1">
      <c r="A39" s="138">
        <f t="shared" ref="A39:A59" ca="1" si="1">IF(OFFSET(A39,-1,0) ="",OFFSET(A39,-2,0)+1,OFFSET(A39,-1,0)+1 )</f>
        <v>1</v>
      </c>
      <c r="B39" s="132" t="s">
        <v>362</v>
      </c>
      <c r="C39" s="379"/>
      <c r="D39" s="379"/>
      <c r="E39" s="379"/>
      <c r="F39" s="379"/>
      <c r="G39" s="379"/>
      <c r="H39" s="379"/>
      <c r="I39" s="379"/>
    </row>
    <row r="40" spans="1:9" s="154" customFormat="1" hidden="1" outlineLevel="1">
      <c r="A40" s="138">
        <f t="shared" ca="1" si="1"/>
        <v>2</v>
      </c>
      <c r="B40" s="132" t="s">
        <v>386</v>
      </c>
      <c r="C40" s="204"/>
      <c r="D40" s="204"/>
      <c r="E40" s="136"/>
      <c r="F40" s="159"/>
      <c r="G40" s="159"/>
      <c r="H40" s="159"/>
      <c r="I40" s="136"/>
    </row>
    <row r="41" spans="1:9" customFormat="1" ht="40.200000000000003" hidden="1" outlineLevel="1">
      <c r="A41" s="138">
        <f t="shared" ca="1" si="1"/>
        <v>3</v>
      </c>
      <c r="B41" s="360" t="s">
        <v>460</v>
      </c>
      <c r="C41" s="137"/>
      <c r="D41" s="216"/>
      <c r="E41" s="216"/>
      <c r="F41" s="216"/>
      <c r="G41" s="216"/>
      <c r="H41" s="216"/>
      <c r="I41" s="216"/>
    </row>
    <row r="42" spans="1:9" s="154" customFormat="1" ht="26.4" hidden="1" outlineLevel="1">
      <c r="A42" s="138">
        <f t="shared" ca="1" si="1"/>
        <v>4</v>
      </c>
      <c r="B42" s="132" t="s">
        <v>259</v>
      </c>
      <c r="C42" s="138"/>
      <c r="D42" s="138"/>
      <c r="E42" s="138"/>
      <c r="F42" s="138"/>
      <c r="G42" s="138"/>
      <c r="H42" s="138"/>
      <c r="I42" s="138"/>
    </row>
    <row r="43" spans="1:9" s="154" customFormat="1" ht="26.4" hidden="1" outlineLevel="1">
      <c r="A43" s="138">
        <f t="shared" ca="1" si="1"/>
        <v>5</v>
      </c>
      <c r="B43" s="132" t="s">
        <v>442</v>
      </c>
      <c r="C43" s="216"/>
      <c r="D43" s="138"/>
      <c r="E43" s="138"/>
      <c r="F43" s="138"/>
      <c r="G43" s="138"/>
      <c r="H43" s="138"/>
      <c r="I43" s="138"/>
    </row>
    <row r="44" spans="1:9" s="154" customFormat="1" hidden="1" outlineLevel="1">
      <c r="A44" s="138">
        <f t="shared" ca="1" si="1"/>
        <v>6</v>
      </c>
      <c r="B44" s="132" t="s">
        <v>262</v>
      </c>
      <c r="C44" s="138"/>
      <c r="D44" s="138"/>
      <c r="E44" s="138"/>
      <c r="F44" s="138"/>
      <c r="G44" s="138"/>
      <c r="H44" s="138"/>
      <c r="I44" s="138"/>
    </row>
    <row r="45" spans="1:9" s="154" customFormat="1" hidden="1" outlineLevel="1">
      <c r="A45" s="138">
        <f t="shared" ca="1" si="1"/>
        <v>7</v>
      </c>
      <c r="B45" s="132" t="s">
        <v>434</v>
      </c>
      <c r="C45" s="138"/>
      <c r="D45" s="138"/>
      <c r="E45" s="138"/>
      <c r="F45" s="138"/>
      <c r="G45" s="138"/>
      <c r="H45" s="138"/>
      <c r="I45" s="138"/>
    </row>
    <row r="46" spans="1:9" s="154" customFormat="1" ht="26.4" hidden="1" outlineLevel="1">
      <c r="A46" s="138">
        <f t="shared" ca="1" si="1"/>
        <v>8</v>
      </c>
      <c r="B46" s="132" t="s">
        <v>443</v>
      </c>
      <c r="C46" s="138"/>
      <c r="D46" s="138"/>
      <c r="E46" s="138"/>
      <c r="F46" s="138"/>
      <c r="G46" s="138"/>
      <c r="H46" s="138"/>
      <c r="I46" s="138"/>
    </row>
    <row r="47" spans="1:9" s="154" customFormat="1" ht="26.4" hidden="1" outlineLevel="1">
      <c r="A47" s="138">
        <f t="shared" ca="1" si="1"/>
        <v>9</v>
      </c>
      <c r="B47" s="132" t="s">
        <v>456</v>
      </c>
      <c r="C47" s="138"/>
      <c r="D47" s="138"/>
      <c r="E47" s="138"/>
      <c r="F47" s="138"/>
      <c r="G47" s="138"/>
      <c r="H47" s="138"/>
      <c r="I47" s="138"/>
    </row>
    <row r="48" spans="1:9" s="154" customFormat="1" ht="26.4" hidden="1" outlineLevel="1">
      <c r="A48" s="138">
        <f t="shared" ca="1" si="1"/>
        <v>10</v>
      </c>
      <c r="B48" s="132" t="s">
        <v>455</v>
      </c>
      <c r="C48" s="132"/>
      <c r="D48" s="134"/>
      <c r="E48" s="135"/>
      <c r="F48" s="132"/>
      <c r="G48" s="132"/>
      <c r="H48" s="132"/>
      <c r="I48" s="138"/>
    </row>
    <row r="49" spans="1:9" s="154" customFormat="1" ht="26.4" hidden="1" outlineLevel="1">
      <c r="A49" s="138">
        <f t="shared" ca="1" si="1"/>
        <v>11</v>
      </c>
      <c r="B49" s="132" t="s">
        <v>444</v>
      </c>
      <c r="C49" s="132"/>
      <c r="D49" s="136"/>
      <c r="E49" s="135"/>
      <c r="F49" s="132"/>
      <c r="G49" s="132"/>
      <c r="H49" s="132"/>
      <c r="I49" s="138"/>
    </row>
    <row r="50" spans="1:9" s="154" customFormat="1" ht="26.4" hidden="1" outlineLevel="1">
      <c r="A50" s="138">
        <f t="shared" ca="1" si="1"/>
        <v>12</v>
      </c>
      <c r="B50" s="138" t="s">
        <v>436</v>
      </c>
      <c r="C50" s="132"/>
      <c r="D50" s="136"/>
      <c r="E50" s="135"/>
      <c r="F50" s="132"/>
      <c r="G50" s="132"/>
      <c r="H50" s="132"/>
      <c r="I50" s="138"/>
    </row>
    <row r="51" spans="1:9" s="154" customFormat="1" ht="26.4" hidden="1" outlineLevel="1">
      <c r="A51" s="138">
        <f t="shared" ca="1" si="1"/>
        <v>13</v>
      </c>
      <c r="B51" s="138" t="s">
        <v>437</v>
      </c>
      <c r="C51" s="132"/>
      <c r="D51" s="136"/>
      <c r="E51" s="135"/>
      <c r="F51" s="132"/>
      <c r="G51" s="132"/>
      <c r="H51" s="132"/>
      <c r="I51" s="138"/>
    </row>
    <row r="52" spans="1:9" s="154" customFormat="1" hidden="1" outlineLevel="1">
      <c r="A52" s="138">
        <f t="shared" ca="1" si="1"/>
        <v>14</v>
      </c>
      <c r="B52" s="216" t="s">
        <v>387</v>
      </c>
      <c r="C52" s="132"/>
      <c r="D52" s="136"/>
      <c r="E52" s="135"/>
      <c r="F52" s="132"/>
      <c r="G52" s="132"/>
      <c r="H52" s="132"/>
      <c r="I52" s="138"/>
    </row>
    <row r="53" spans="1:9" s="154" customFormat="1" ht="26.4" hidden="1" outlineLevel="1">
      <c r="A53" s="138">
        <f t="shared" ca="1" si="1"/>
        <v>15</v>
      </c>
      <c r="B53" s="132" t="s">
        <v>266</v>
      </c>
      <c r="C53" s="132"/>
      <c r="D53" s="136"/>
      <c r="E53" s="135"/>
      <c r="F53" s="132"/>
      <c r="G53" s="132"/>
      <c r="H53" s="132"/>
      <c r="I53" s="138"/>
    </row>
    <row r="54" spans="1:9" s="154" customFormat="1" ht="26.4" hidden="1" outlineLevel="1">
      <c r="A54" s="138">
        <f t="shared" ca="1" si="1"/>
        <v>16</v>
      </c>
      <c r="B54" s="132" t="s">
        <v>351</v>
      </c>
      <c r="C54" s="132"/>
      <c r="D54" s="136"/>
      <c r="E54" s="135"/>
      <c r="F54" s="132"/>
      <c r="G54" s="132"/>
      <c r="H54" s="132"/>
      <c r="I54" s="138"/>
    </row>
    <row r="55" spans="1:9" s="154" customFormat="1" ht="26.4" hidden="1" outlineLevel="1">
      <c r="A55" s="138">
        <f t="shared" ca="1" si="1"/>
        <v>17</v>
      </c>
      <c r="B55" s="132" t="s">
        <v>352</v>
      </c>
      <c r="C55" s="132"/>
      <c r="D55" s="136"/>
      <c r="E55" s="135"/>
      <c r="F55" s="132"/>
      <c r="G55" s="132"/>
      <c r="H55" s="132"/>
      <c r="I55" s="138"/>
    </row>
    <row r="56" spans="1:9" s="154" customFormat="1" ht="26.4" hidden="1" outlineLevel="1">
      <c r="A56" s="138">
        <f t="shared" ca="1" si="1"/>
        <v>18</v>
      </c>
      <c r="B56" s="132" t="s">
        <v>353</v>
      </c>
      <c r="C56" s="132"/>
      <c r="D56" s="136"/>
      <c r="E56" s="135"/>
      <c r="F56" s="132"/>
      <c r="G56" s="132"/>
      <c r="H56" s="132"/>
      <c r="I56" s="138"/>
    </row>
    <row r="57" spans="1:9" s="154" customFormat="1" hidden="1" outlineLevel="1">
      <c r="A57" s="138">
        <f t="shared" ca="1" si="1"/>
        <v>19</v>
      </c>
      <c r="B57" s="132" t="s">
        <v>457</v>
      </c>
      <c r="C57" s="132"/>
      <c r="D57" s="136"/>
      <c r="E57" s="135"/>
      <c r="F57" s="132"/>
      <c r="G57" s="132"/>
      <c r="H57" s="132"/>
      <c r="I57" s="138"/>
    </row>
    <row r="58" spans="1:9" s="154" customFormat="1" ht="26.4" hidden="1" outlineLevel="1">
      <c r="A58" s="138">
        <f t="shared" ca="1" si="1"/>
        <v>20</v>
      </c>
      <c r="B58" s="132" t="s">
        <v>435</v>
      </c>
      <c r="C58" s="132"/>
      <c r="D58" s="136"/>
      <c r="E58" s="135"/>
      <c r="F58" s="132"/>
      <c r="G58" s="132"/>
      <c r="H58" s="132"/>
      <c r="I58" s="138"/>
    </row>
    <row r="59" spans="1:9" s="154" customFormat="1" ht="26.4" hidden="1" outlineLevel="1">
      <c r="A59" s="138">
        <f t="shared" ca="1" si="1"/>
        <v>21</v>
      </c>
      <c r="B59" s="132" t="s">
        <v>479</v>
      </c>
      <c r="C59" s="132"/>
      <c r="D59" s="136"/>
      <c r="E59" s="135"/>
      <c r="F59" s="132"/>
      <c r="G59" s="132"/>
      <c r="H59" s="132"/>
      <c r="I59" s="138"/>
    </row>
    <row r="60" spans="1:9" s="154" customFormat="1" collapsed="1">
      <c r="A60" s="189"/>
      <c r="B60" s="305" t="s">
        <v>374</v>
      </c>
      <c r="C60" s="306"/>
      <c r="D60" s="307"/>
      <c r="E60" s="168"/>
      <c r="F60" s="190"/>
      <c r="G60" s="190"/>
      <c r="H60" s="190"/>
      <c r="I60" s="168"/>
    </row>
    <row r="61" spans="1:9" s="154" customFormat="1" ht="26.4" hidden="1" outlineLevel="2">
      <c r="A61" s="138">
        <f t="shared" ref="A61:A78" ca="1" si="2">IF(OFFSET(A61,-1,0) ="",OFFSET(A61,-2,0)+1,OFFSET(A61,-1,0)+1 )</f>
        <v>22</v>
      </c>
      <c r="B61" s="132" t="s">
        <v>370</v>
      </c>
      <c r="C61" s="138"/>
      <c r="D61" s="138"/>
      <c r="E61" s="138"/>
      <c r="F61" s="138"/>
      <c r="G61" s="138"/>
      <c r="H61" s="138"/>
      <c r="I61" s="138"/>
    </row>
    <row r="62" spans="1:9" s="154" customFormat="1" ht="26.4" hidden="1" outlineLevel="2">
      <c r="A62" s="138">
        <f t="shared" ca="1" si="2"/>
        <v>23</v>
      </c>
      <c r="B62" s="132" t="s">
        <v>458</v>
      </c>
      <c r="C62" s="138"/>
      <c r="D62" s="138"/>
      <c r="E62" s="138"/>
      <c r="F62" s="138"/>
      <c r="G62" s="138"/>
      <c r="H62" s="138"/>
      <c r="I62" s="138"/>
    </row>
    <row r="63" spans="1:9" s="154" customFormat="1" ht="26.4" hidden="1" outlineLevel="2">
      <c r="A63" s="138">
        <f t="shared" ca="1" si="2"/>
        <v>24</v>
      </c>
      <c r="B63" s="132" t="s">
        <v>450</v>
      </c>
      <c r="C63" s="132"/>
      <c r="D63" s="205"/>
      <c r="E63" s="205"/>
      <c r="F63" s="205"/>
      <c r="G63" s="138"/>
      <c r="H63" s="138"/>
      <c r="I63" s="138"/>
    </row>
    <row r="64" spans="1:9" s="154" customFormat="1" ht="26.4" hidden="1" outlineLevel="2">
      <c r="A64" s="138">
        <f t="shared" ca="1" si="2"/>
        <v>25</v>
      </c>
      <c r="B64" s="132" t="s">
        <v>441</v>
      </c>
      <c r="C64" s="132"/>
      <c r="D64" s="138"/>
      <c r="E64" s="138"/>
      <c r="F64" s="138"/>
      <c r="G64" s="138"/>
      <c r="H64" s="138"/>
      <c r="I64" s="138"/>
    </row>
    <row r="65" spans="1:9" s="154" customFormat="1" hidden="1" outlineLevel="2">
      <c r="A65" s="138">
        <f t="shared" ca="1" si="2"/>
        <v>26</v>
      </c>
      <c r="B65" s="132" t="s">
        <v>440</v>
      </c>
      <c r="C65" s="138"/>
      <c r="D65" s="138"/>
      <c r="E65" s="138"/>
      <c r="F65" s="138"/>
      <c r="G65" s="138"/>
      <c r="H65" s="138"/>
      <c r="I65" s="138"/>
    </row>
    <row r="66" spans="1:9" s="154" customFormat="1" hidden="1" outlineLevel="2">
      <c r="A66" s="138">
        <f t="shared" ca="1" si="2"/>
        <v>27</v>
      </c>
      <c r="B66" s="132" t="s">
        <v>439</v>
      </c>
      <c r="C66" s="138"/>
      <c r="D66" s="138"/>
      <c r="E66" s="138"/>
      <c r="F66" s="138"/>
      <c r="G66" s="138"/>
      <c r="H66" s="138"/>
      <c r="I66" s="138"/>
    </row>
    <row r="67" spans="1:9" s="154" customFormat="1" ht="26.4" hidden="1" outlineLevel="2">
      <c r="A67" s="138">
        <f t="shared" ca="1" si="2"/>
        <v>28</v>
      </c>
      <c r="B67" s="132" t="s">
        <v>451</v>
      </c>
      <c r="C67" s="132"/>
      <c r="D67" s="138"/>
      <c r="E67" s="138"/>
      <c r="F67" s="138"/>
      <c r="G67" s="138"/>
      <c r="H67" s="138"/>
      <c r="I67" s="138"/>
    </row>
    <row r="68" spans="1:9" s="154" customFormat="1" hidden="1" outlineLevel="2">
      <c r="A68" s="138">
        <f t="shared" ca="1" si="2"/>
        <v>29</v>
      </c>
      <c r="B68" s="132" t="s">
        <v>452</v>
      </c>
      <c r="C68" s="138"/>
      <c r="D68" s="138"/>
      <c r="E68" s="138"/>
      <c r="F68" s="138"/>
      <c r="G68" s="138"/>
      <c r="H68" s="138"/>
      <c r="I68" s="138"/>
    </row>
    <row r="69" spans="1:9" s="154" customFormat="1" hidden="1" outlineLevel="2">
      <c r="A69" s="138">
        <f t="shared" ca="1" si="2"/>
        <v>30</v>
      </c>
      <c r="B69" s="132" t="s">
        <v>453</v>
      </c>
      <c r="C69" s="138"/>
      <c r="D69" s="138"/>
      <c r="E69" s="138"/>
      <c r="F69" s="138"/>
      <c r="G69" s="138"/>
      <c r="H69" s="138"/>
      <c r="I69" s="138"/>
    </row>
    <row r="70" spans="1:9" s="154" customFormat="1" hidden="1" outlineLevel="2">
      <c r="A70" s="138">
        <f t="shared" ca="1" si="2"/>
        <v>31</v>
      </c>
      <c r="B70" s="132" t="s">
        <v>454</v>
      </c>
      <c r="C70" s="138"/>
      <c r="D70" s="138"/>
      <c r="E70" s="138"/>
      <c r="F70" s="138"/>
      <c r="G70" s="138"/>
      <c r="H70" s="138"/>
      <c r="I70" s="138"/>
    </row>
    <row r="71" spans="1:9" s="154" customFormat="1" ht="26.4" hidden="1" outlineLevel="2">
      <c r="A71" s="138">
        <f t="shared" ca="1" si="2"/>
        <v>32</v>
      </c>
      <c r="B71" s="132" t="s">
        <v>459</v>
      </c>
      <c r="C71" s="138"/>
      <c r="D71" s="138"/>
      <c r="E71" s="138"/>
      <c r="F71" s="138"/>
      <c r="G71" s="138"/>
      <c r="H71" s="138"/>
      <c r="I71" s="138"/>
    </row>
    <row r="72" spans="1:9" s="154" customFormat="1" hidden="1" outlineLevel="2">
      <c r="A72" s="138">
        <f t="shared" ca="1" si="2"/>
        <v>33</v>
      </c>
      <c r="B72" s="132" t="s">
        <v>384</v>
      </c>
      <c r="C72" s="138"/>
      <c r="D72" s="138"/>
      <c r="E72" s="138"/>
      <c r="F72" s="138"/>
      <c r="G72" s="138"/>
      <c r="H72" s="138"/>
      <c r="I72" s="138"/>
    </row>
    <row r="73" spans="1:9" s="154" customFormat="1" hidden="1" outlineLevel="2">
      <c r="A73" s="138">
        <f t="shared" ca="1" si="2"/>
        <v>34</v>
      </c>
      <c r="B73" s="132" t="s">
        <v>265</v>
      </c>
      <c r="C73" s="138"/>
      <c r="D73" s="138"/>
      <c r="E73" s="138"/>
      <c r="F73" s="138"/>
      <c r="G73" s="138"/>
      <c r="H73" s="138"/>
      <c r="I73" s="138"/>
    </row>
    <row r="74" spans="1:9" s="154" customFormat="1" hidden="1" outlineLevel="2">
      <c r="A74" s="138">
        <f t="shared" ca="1" si="2"/>
        <v>35</v>
      </c>
      <c r="B74" s="132" t="s">
        <v>348</v>
      </c>
      <c r="C74" s="138"/>
      <c r="D74" s="138"/>
      <c r="E74" s="138"/>
      <c r="F74" s="138"/>
      <c r="G74" s="138"/>
      <c r="H74" s="138"/>
      <c r="I74" s="138"/>
    </row>
    <row r="75" spans="1:9" s="154" customFormat="1" hidden="1" outlineLevel="2">
      <c r="A75" s="138">
        <f t="shared" ca="1" si="2"/>
        <v>36</v>
      </c>
      <c r="B75" s="132" t="s">
        <v>349</v>
      </c>
      <c r="C75" s="138"/>
      <c r="D75" s="138"/>
      <c r="E75" s="138"/>
      <c r="F75" s="138"/>
      <c r="G75" s="138"/>
      <c r="H75" s="138"/>
      <c r="I75" s="138"/>
    </row>
    <row r="76" spans="1:9" s="154" customFormat="1" hidden="1" outlineLevel="2">
      <c r="A76" s="138">
        <f t="shared" ca="1" si="2"/>
        <v>37</v>
      </c>
      <c r="B76" s="132" t="s">
        <v>350</v>
      </c>
      <c r="C76" s="138"/>
      <c r="D76" s="138"/>
      <c r="E76" s="138"/>
      <c r="F76" s="138"/>
      <c r="G76" s="138"/>
      <c r="H76" s="138"/>
      <c r="I76" s="138"/>
    </row>
    <row r="77" spans="1:9" s="154" customFormat="1" ht="26.4" hidden="1" outlineLevel="2">
      <c r="A77" s="138">
        <f t="shared" ca="1" si="2"/>
        <v>38</v>
      </c>
      <c r="B77" s="132" t="s">
        <v>438</v>
      </c>
      <c r="C77" s="138"/>
      <c r="D77" s="138"/>
      <c r="E77" s="138"/>
      <c r="F77" s="138"/>
      <c r="G77" s="138"/>
      <c r="H77" s="138"/>
      <c r="I77" s="138"/>
    </row>
    <row r="78" spans="1:9" s="154" customFormat="1" ht="26.4" hidden="1" outlineLevel="2">
      <c r="A78" s="138">
        <f t="shared" ca="1" si="2"/>
        <v>39</v>
      </c>
      <c r="B78" s="132" t="s">
        <v>361</v>
      </c>
      <c r="C78" s="138"/>
      <c r="D78" s="138"/>
      <c r="E78" s="138"/>
      <c r="F78" s="138"/>
      <c r="G78" s="138"/>
      <c r="H78" s="138"/>
      <c r="I78" s="138"/>
    </row>
    <row r="79" spans="1:9" s="154" customFormat="1" collapsed="1">
      <c r="A79" s="207"/>
      <c r="B79" s="310" t="s">
        <v>375</v>
      </c>
      <c r="C79" s="310"/>
      <c r="D79" s="311"/>
      <c r="E79" s="207"/>
      <c r="F79" s="208"/>
      <c r="G79" s="208"/>
      <c r="H79" s="208"/>
      <c r="I79" s="207"/>
    </row>
    <row r="80" spans="1:9" customFormat="1" ht="14.4" hidden="1" outlineLevel="1">
      <c r="A80" s="138">
        <f t="shared" ref="A80:A82" ca="1" si="3">IF(OFFSET(A80,-1,0) ="",OFFSET(A80,-2,0)+1,OFFSET(A80,-1,0)+1 )</f>
        <v>40</v>
      </c>
      <c r="B80" s="216" t="s">
        <v>388</v>
      </c>
      <c r="C80" s="216"/>
      <c r="D80" s="216"/>
      <c r="E80" s="216"/>
      <c r="F80" s="216"/>
      <c r="G80" s="216"/>
      <c r="H80" s="216"/>
      <c r="I80" s="216"/>
    </row>
    <row r="81" spans="1:9" customFormat="1" ht="14.4" hidden="1" outlineLevel="1">
      <c r="A81" s="144">
        <f t="shared" ca="1" si="3"/>
        <v>41</v>
      </c>
      <c r="B81" s="216" t="s">
        <v>464</v>
      </c>
      <c r="C81" s="216"/>
      <c r="D81" s="216"/>
      <c r="E81" s="216"/>
      <c r="F81" s="216"/>
      <c r="G81" s="216"/>
      <c r="H81" s="216"/>
      <c r="I81" s="216"/>
    </row>
    <row r="82" spans="1:9" customFormat="1" ht="14.4" hidden="1" outlineLevel="1">
      <c r="A82" s="138">
        <f t="shared" ca="1" si="3"/>
        <v>42</v>
      </c>
      <c r="B82" s="216" t="s">
        <v>465</v>
      </c>
      <c r="C82" s="216"/>
      <c r="D82" s="216"/>
      <c r="E82" s="216"/>
      <c r="F82" s="216"/>
      <c r="G82" s="216"/>
      <c r="H82" s="216"/>
      <c r="I82" s="216"/>
    </row>
    <row r="83" spans="1:9" s="154" customFormat="1" ht="26.4" hidden="1" outlineLevel="1">
      <c r="A83" s="144">
        <f t="shared" ref="A83:A94" ca="1" si="4">IF(OFFSET(A83,-1,0) ="",OFFSET(A83,-2,0)+1,OFFSET(A83,-1,0)+1 )</f>
        <v>43</v>
      </c>
      <c r="B83" s="132" t="s">
        <v>466</v>
      </c>
      <c r="C83" s="138"/>
      <c r="D83" s="138"/>
      <c r="E83" s="138"/>
      <c r="F83" s="138"/>
      <c r="G83" s="138"/>
      <c r="H83" s="138"/>
      <c r="I83" s="138"/>
    </row>
    <row r="84" spans="1:9" s="154" customFormat="1" ht="26.4" hidden="1" outlineLevel="1">
      <c r="A84" s="138">
        <f t="shared" ca="1" si="4"/>
        <v>44</v>
      </c>
      <c r="B84" s="132" t="s">
        <v>467</v>
      </c>
      <c r="C84" s="138"/>
      <c r="D84" s="138"/>
      <c r="E84" s="138"/>
      <c r="F84" s="138"/>
      <c r="G84" s="138"/>
      <c r="H84" s="138"/>
      <c r="I84" s="138"/>
    </row>
    <row r="85" spans="1:9" s="154" customFormat="1" ht="26.4" hidden="1" outlineLevel="1">
      <c r="A85" s="138">
        <f t="shared" ca="1" si="4"/>
        <v>45</v>
      </c>
      <c r="B85" s="138" t="s">
        <v>468</v>
      </c>
      <c r="C85" s="132"/>
      <c r="D85" s="138"/>
      <c r="E85" s="138"/>
      <c r="F85" s="138"/>
      <c r="G85" s="138"/>
      <c r="H85" s="138"/>
      <c r="I85" s="138"/>
    </row>
    <row r="86" spans="1:9" s="154" customFormat="1" ht="26.4" hidden="1" outlineLevel="1">
      <c r="A86" s="138">
        <f t="shared" ca="1" si="4"/>
        <v>46</v>
      </c>
      <c r="B86" s="132" t="s">
        <v>470</v>
      </c>
      <c r="C86" s="132"/>
      <c r="D86" s="138"/>
      <c r="E86" s="138"/>
      <c r="F86" s="138"/>
      <c r="G86" s="138"/>
      <c r="H86" s="138"/>
      <c r="I86" s="138"/>
    </row>
    <row r="87" spans="1:9" s="154" customFormat="1" ht="26.4" hidden="1" outlineLevel="1">
      <c r="A87" s="138">
        <f t="shared" ca="1" si="4"/>
        <v>47</v>
      </c>
      <c r="B87" s="132" t="s">
        <v>469</v>
      </c>
      <c r="C87" s="132"/>
      <c r="D87" s="138"/>
      <c r="E87" s="138"/>
      <c r="F87" s="138"/>
      <c r="G87" s="138"/>
      <c r="H87" s="138"/>
      <c r="I87" s="138"/>
    </row>
    <row r="88" spans="1:9" s="154" customFormat="1" ht="26.4" hidden="1" outlineLevel="1">
      <c r="A88" s="138">
        <f t="shared" ca="1" si="4"/>
        <v>48</v>
      </c>
      <c r="B88" s="132" t="s">
        <v>471</v>
      </c>
      <c r="C88" s="132"/>
      <c r="D88" s="138"/>
      <c r="E88" s="138"/>
      <c r="F88" s="138"/>
      <c r="G88" s="138"/>
      <c r="H88" s="138"/>
      <c r="I88" s="138"/>
    </row>
    <row r="89" spans="1:9" s="154" customFormat="1" ht="39.6" hidden="1" outlineLevel="1">
      <c r="A89" s="138">
        <f t="shared" ca="1" si="4"/>
        <v>49</v>
      </c>
      <c r="B89" s="138" t="s">
        <v>269</v>
      </c>
      <c r="C89" s="138"/>
      <c r="D89" s="138"/>
      <c r="E89" s="138"/>
      <c r="F89" s="138"/>
      <c r="G89" s="138"/>
      <c r="H89" s="138"/>
      <c r="I89" s="138"/>
    </row>
    <row r="90" spans="1:9" s="154" customFormat="1" ht="39.6" hidden="1" outlineLevel="1">
      <c r="A90" s="138">
        <f t="shared" ca="1" si="4"/>
        <v>50</v>
      </c>
      <c r="B90" s="138" t="s">
        <v>270</v>
      </c>
      <c r="C90" s="138"/>
      <c r="D90" s="138"/>
      <c r="E90" s="138"/>
      <c r="F90" s="138"/>
      <c r="G90" s="138"/>
      <c r="H90" s="138"/>
      <c r="I90" s="138"/>
    </row>
    <row r="91" spans="1:9" s="154" customFormat="1" ht="26.4" hidden="1" outlineLevel="1">
      <c r="A91" s="138">
        <f t="shared" ca="1" si="4"/>
        <v>51</v>
      </c>
      <c r="B91" s="132" t="s">
        <v>272</v>
      </c>
      <c r="C91" s="138"/>
      <c r="D91" s="138"/>
      <c r="E91" s="138"/>
      <c r="F91" s="138"/>
      <c r="G91" s="138"/>
      <c r="H91" s="138"/>
      <c r="I91" s="138"/>
    </row>
    <row r="92" spans="1:9" s="154" customFormat="1" ht="39.6" hidden="1" outlineLevel="1">
      <c r="A92" s="138">
        <f t="shared" ca="1" si="4"/>
        <v>52</v>
      </c>
      <c r="B92" s="138" t="s">
        <v>271</v>
      </c>
      <c r="C92" s="138"/>
      <c r="D92" s="138"/>
      <c r="E92" s="138"/>
      <c r="F92" s="138"/>
      <c r="G92" s="138"/>
      <c r="H92" s="138"/>
      <c r="I92" s="138"/>
    </row>
    <row r="93" spans="1:9" s="154" customFormat="1" ht="39.6" hidden="1" outlineLevel="1">
      <c r="A93" s="138">
        <f t="shared" ca="1" si="4"/>
        <v>53</v>
      </c>
      <c r="B93" s="138" t="s">
        <v>273</v>
      </c>
      <c r="C93" s="138"/>
      <c r="D93" s="138"/>
      <c r="E93" s="138"/>
      <c r="F93" s="138"/>
      <c r="G93" s="138"/>
      <c r="H93" s="138"/>
      <c r="I93" s="138"/>
    </row>
    <row r="94" spans="1:9" s="154" customFormat="1" hidden="1" outlineLevel="1">
      <c r="A94" s="138">
        <f t="shared" ca="1" si="4"/>
        <v>54</v>
      </c>
      <c r="B94" s="132" t="s">
        <v>268</v>
      </c>
      <c r="C94" s="132"/>
      <c r="D94" s="135"/>
      <c r="E94" s="135"/>
      <c r="F94" s="132"/>
      <c r="G94" s="132"/>
      <c r="H94" s="132"/>
      <c r="I94" s="138"/>
    </row>
    <row r="95" spans="1:9" s="154" customFormat="1" collapsed="1">
      <c r="A95" s="168"/>
      <c r="B95" s="307" t="s">
        <v>376</v>
      </c>
      <c r="C95" s="318"/>
      <c r="D95" s="318"/>
      <c r="E95" s="168"/>
      <c r="F95" s="190"/>
      <c r="G95" s="190"/>
      <c r="H95" s="190"/>
      <c r="I95" s="168"/>
    </row>
    <row r="96" spans="1:9" s="154" customFormat="1" hidden="1" outlineLevel="1">
      <c r="A96" s="138">
        <f ca="1">IF(OFFSET(A96,-1,0) ="",OFFSET(A96,-2,0)+1,OFFSET(A96,-1,0)+1 )</f>
        <v>55</v>
      </c>
      <c r="B96" s="132" t="s">
        <v>389</v>
      </c>
      <c r="C96" s="185"/>
      <c r="D96" s="134"/>
      <c r="E96" s="135"/>
      <c r="F96" s="132"/>
      <c r="G96" s="132"/>
      <c r="H96" s="132"/>
      <c r="I96" s="138"/>
    </row>
    <row r="97" spans="1:9" s="154" customFormat="1" hidden="1" outlineLevel="1">
      <c r="A97" s="138">
        <f ca="1">IF(OFFSET(A97,-1,0) ="",OFFSET(A97,-2,0)+1,OFFSET(A97,-1,0)+1 )</f>
        <v>56</v>
      </c>
      <c r="B97" s="132" t="s">
        <v>274</v>
      </c>
      <c r="C97" s="274"/>
      <c r="D97" s="134"/>
      <c r="E97" s="135"/>
      <c r="F97" s="132"/>
      <c r="G97" s="132"/>
      <c r="H97" s="132"/>
      <c r="I97" s="138"/>
    </row>
    <row r="98" spans="1:9" s="154" customFormat="1" ht="26.4" hidden="1" outlineLevel="1">
      <c r="A98" s="138">
        <f ca="1">IF(OFFSET(A98,-1,0) ="",OFFSET(A98,-2,0)+1,OFFSET(A98,-1,0)+1 )</f>
        <v>57</v>
      </c>
      <c r="B98" s="185" t="s">
        <v>275</v>
      </c>
      <c r="C98" s="274"/>
      <c r="D98" s="134"/>
      <c r="E98" s="135"/>
      <c r="F98" s="132"/>
      <c r="G98" s="132"/>
      <c r="H98" s="132"/>
      <c r="I98" s="138"/>
    </row>
    <row r="99" spans="1:9" s="154" customFormat="1" ht="26.4" hidden="1" outlineLevel="1">
      <c r="A99" s="138">
        <f ca="1">IF(OFFSET(A99,-1,0) ="",OFFSET(A99,-2,0)+1,OFFSET(A99,-1,0)+1 )</f>
        <v>58</v>
      </c>
      <c r="B99" s="274" t="s">
        <v>472</v>
      </c>
      <c r="C99" s="274"/>
      <c r="D99" s="134"/>
      <c r="E99" s="135"/>
      <c r="F99" s="132"/>
      <c r="G99" s="132"/>
      <c r="H99" s="132"/>
      <c r="I99" s="138"/>
    </row>
    <row r="100" spans="1:9" s="154" customFormat="1" collapsed="1">
      <c r="A100" s="168"/>
      <c r="B100" s="305" t="s">
        <v>377</v>
      </c>
      <c r="C100" s="306"/>
      <c r="D100" s="307"/>
      <c r="E100" s="168"/>
      <c r="F100" s="190"/>
      <c r="G100" s="190"/>
      <c r="H100" s="190"/>
      <c r="I100" s="242"/>
    </row>
    <row r="101" spans="1:9" s="154" customFormat="1" ht="26.4" hidden="1" outlineLevel="1">
      <c r="A101" s="138">
        <f t="shared" ref="A101:A110" ca="1" si="5">IF(OFFSET(A101,-1,0) ="",OFFSET(A101,-2,0)+1,OFFSET(A101,-1,0)+1 )</f>
        <v>59</v>
      </c>
      <c r="B101" s="132" t="s">
        <v>369</v>
      </c>
      <c r="C101" s="138"/>
      <c r="D101" s="138"/>
      <c r="E101" s="147"/>
      <c r="F101" s="147"/>
      <c r="G101" s="147"/>
      <c r="H101" s="147"/>
      <c r="I101" s="147"/>
    </row>
    <row r="102" spans="1:9" s="154" customFormat="1" hidden="1" outlineLevel="1">
      <c r="A102" s="138">
        <f t="shared" ca="1" si="5"/>
        <v>60</v>
      </c>
      <c r="B102" s="132" t="s">
        <v>371</v>
      </c>
      <c r="C102" s="138"/>
      <c r="D102" s="138"/>
      <c r="E102" s="138"/>
      <c r="F102" s="138"/>
      <c r="G102" s="138"/>
      <c r="H102" s="138"/>
      <c r="I102" s="138"/>
    </row>
    <row r="103" spans="1:9" s="154" customFormat="1" hidden="1" outlineLevel="1">
      <c r="A103" s="138">
        <f t="shared" ca="1" si="5"/>
        <v>61</v>
      </c>
      <c r="B103" s="132" t="s">
        <v>276</v>
      </c>
      <c r="C103" s="138"/>
      <c r="D103" s="138"/>
      <c r="E103" s="138"/>
      <c r="F103" s="138"/>
      <c r="G103" s="138"/>
      <c r="H103" s="138"/>
      <c r="I103" s="138"/>
    </row>
    <row r="104" spans="1:9" s="154" customFormat="1" hidden="1" outlineLevel="1">
      <c r="A104" s="138">
        <f t="shared" ca="1" si="5"/>
        <v>62</v>
      </c>
      <c r="B104" s="132" t="s">
        <v>277</v>
      </c>
      <c r="C104" s="138"/>
      <c r="D104" s="138"/>
      <c r="E104" s="138"/>
      <c r="F104" s="138"/>
      <c r="G104" s="138"/>
      <c r="H104" s="138"/>
      <c r="I104" s="138"/>
    </row>
    <row r="105" spans="1:9" s="154" customFormat="1" hidden="1" outlineLevel="1">
      <c r="A105" s="138">
        <f t="shared" ca="1" si="5"/>
        <v>63</v>
      </c>
      <c r="B105" s="132" t="s">
        <v>278</v>
      </c>
      <c r="C105" s="138"/>
      <c r="D105" s="138"/>
      <c r="E105" s="138"/>
      <c r="F105" s="138"/>
      <c r="G105" s="138"/>
      <c r="H105" s="138"/>
      <c r="I105" s="138"/>
    </row>
    <row r="106" spans="1:9" s="154" customFormat="1" ht="26.4" hidden="1" outlineLevel="1">
      <c r="A106" s="138">
        <f t="shared" ca="1" si="5"/>
        <v>64</v>
      </c>
      <c r="B106" s="132" t="s">
        <v>263</v>
      </c>
      <c r="C106" s="138"/>
      <c r="D106" s="138"/>
      <c r="E106" s="138"/>
      <c r="F106" s="138"/>
      <c r="G106" s="138"/>
      <c r="H106" s="138"/>
      <c r="I106" s="138"/>
    </row>
    <row r="107" spans="1:9" s="154" customFormat="1" ht="26.4" hidden="1" outlineLevel="1">
      <c r="A107" s="138">
        <f t="shared" ca="1" si="5"/>
        <v>65</v>
      </c>
      <c r="B107" s="132" t="s">
        <v>264</v>
      </c>
      <c r="C107" s="138"/>
      <c r="D107" s="138"/>
      <c r="E107" s="138"/>
      <c r="F107" s="138"/>
      <c r="G107" s="138"/>
      <c r="H107" s="138"/>
      <c r="I107" s="138"/>
    </row>
    <row r="108" spans="1:9" s="154" customFormat="1" hidden="1" outlineLevel="1">
      <c r="A108" s="138">
        <f t="shared" ca="1" si="5"/>
        <v>66</v>
      </c>
      <c r="B108" s="132" t="s">
        <v>261</v>
      </c>
      <c r="C108" s="138"/>
      <c r="D108" s="138"/>
      <c r="E108" s="138"/>
      <c r="F108" s="138"/>
      <c r="G108" s="138"/>
      <c r="H108" s="138"/>
      <c r="I108" s="138"/>
    </row>
    <row r="109" spans="1:9" s="154" customFormat="1" hidden="1" outlineLevel="1">
      <c r="A109" s="138">
        <f t="shared" ca="1" si="5"/>
        <v>67</v>
      </c>
      <c r="B109" s="132" t="s">
        <v>265</v>
      </c>
      <c r="C109" s="138"/>
      <c r="D109" s="138"/>
      <c r="E109" s="138"/>
      <c r="F109" s="138"/>
      <c r="G109" s="138"/>
      <c r="H109" s="138"/>
      <c r="I109" s="138"/>
    </row>
    <row r="110" spans="1:9" s="154" customFormat="1" ht="26.4" hidden="1" outlineLevel="1">
      <c r="A110" s="138">
        <f t="shared" ca="1" si="5"/>
        <v>68</v>
      </c>
      <c r="B110" s="132" t="s">
        <v>279</v>
      </c>
      <c r="C110" s="138"/>
      <c r="D110" s="138"/>
      <c r="E110" s="138"/>
      <c r="F110" s="138"/>
      <c r="G110" s="138"/>
      <c r="H110" s="138"/>
      <c r="I110" s="138"/>
    </row>
    <row r="111" spans="1:9" s="154" customFormat="1" hidden="1" outlineLevel="1">
      <c r="A111" s="138">
        <f t="shared" ref="A111:A117" ca="1" si="6">IF(OFFSET(A111,-1,0) ="",OFFSET(A111,-2,0)+1,OFFSET(A111,-1,0)+1 )</f>
        <v>69</v>
      </c>
      <c r="B111" s="132" t="s">
        <v>354</v>
      </c>
      <c r="C111" s="138"/>
      <c r="D111" s="138"/>
      <c r="E111" s="138"/>
      <c r="F111" s="138"/>
      <c r="G111" s="138"/>
      <c r="H111" s="138"/>
      <c r="I111" s="138"/>
    </row>
    <row r="112" spans="1:9" s="154" customFormat="1" hidden="1" outlineLevel="1">
      <c r="A112" s="138">
        <f t="shared" ca="1" si="6"/>
        <v>70</v>
      </c>
      <c r="B112" s="132" t="s">
        <v>355</v>
      </c>
      <c r="C112" s="138"/>
      <c r="D112" s="138"/>
      <c r="E112" s="138"/>
      <c r="F112" s="138"/>
      <c r="G112" s="138"/>
      <c r="H112" s="138"/>
      <c r="I112" s="138"/>
    </row>
    <row r="113" spans="1:9" s="154" customFormat="1" hidden="1" outlineLevel="1">
      <c r="A113" s="138">
        <f t="shared" ca="1" si="6"/>
        <v>71</v>
      </c>
      <c r="B113" s="132" t="s">
        <v>356</v>
      </c>
      <c r="C113" s="138"/>
      <c r="D113" s="138"/>
      <c r="E113" s="138"/>
      <c r="F113" s="138"/>
      <c r="G113" s="138"/>
      <c r="H113" s="138"/>
      <c r="I113" s="138"/>
    </row>
    <row r="114" spans="1:9" s="154" customFormat="1" hidden="1" outlineLevel="1">
      <c r="A114" s="138">
        <f t="shared" ca="1" si="6"/>
        <v>72</v>
      </c>
      <c r="B114" s="132" t="s">
        <v>357</v>
      </c>
      <c r="C114" s="138"/>
      <c r="D114" s="138"/>
      <c r="E114" s="138"/>
      <c r="F114" s="138"/>
      <c r="G114" s="138"/>
      <c r="H114" s="138"/>
      <c r="I114" s="138"/>
    </row>
    <row r="115" spans="1:9" s="154" customFormat="1" hidden="1" outlineLevel="1">
      <c r="A115" s="138">
        <f t="shared" ca="1" si="6"/>
        <v>73</v>
      </c>
      <c r="B115" s="132" t="s">
        <v>358</v>
      </c>
      <c r="C115" s="138"/>
      <c r="D115" s="138"/>
      <c r="E115" s="138"/>
      <c r="F115" s="138"/>
      <c r="G115" s="138"/>
      <c r="H115" s="138"/>
      <c r="I115" s="138"/>
    </row>
    <row r="116" spans="1:9" s="154" customFormat="1" hidden="1" outlineLevel="1">
      <c r="A116" s="138">
        <f t="shared" ca="1" si="6"/>
        <v>74</v>
      </c>
      <c r="B116" s="132" t="s">
        <v>359</v>
      </c>
      <c r="C116" s="138"/>
      <c r="D116" s="134"/>
      <c r="E116" s="135"/>
      <c r="F116" s="132"/>
      <c r="G116" s="132"/>
      <c r="H116" s="132"/>
      <c r="I116" s="138"/>
    </row>
    <row r="117" spans="1:9" s="154" customFormat="1" ht="26.4" hidden="1" outlineLevel="1">
      <c r="A117" s="138">
        <f t="shared" ca="1" si="6"/>
        <v>75</v>
      </c>
      <c r="B117" s="132" t="s">
        <v>463</v>
      </c>
      <c r="C117" s="132"/>
      <c r="D117" s="134"/>
      <c r="E117" s="135"/>
      <c r="F117" s="132"/>
      <c r="G117" s="249"/>
      <c r="H117" s="249"/>
      <c r="I117" s="241"/>
    </row>
    <row r="118" spans="1:9" s="154" customFormat="1" collapsed="1">
      <c r="A118" s="361"/>
      <c r="B118" s="319" t="s">
        <v>378</v>
      </c>
      <c r="C118" s="362"/>
      <c r="D118" s="362"/>
      <c r="E118" s="239"/>
      <c r="F118" s="240"/>
      <c r="G118" s="240"/>
      <c r="H118" s="240"/>
      <c r="I118" s="239"/>
    </row>
    <row r="119" spans="1:9" customFormat="1" ht="14.4" hidden="1" outlineLevel="1">
      <c r="A119" s="138">
        <f t="shared" ref="A119" ca="1" si="7">IF(OFFSET(A119,-1,0) ="",OFFSET(A119,-2,0)+1,OFFSET(A119,-1,0)+1 )</f>
        <v>76</v>
      </c>
      <c r="B119" s="132" t="s">
        <v>280</v>
      </c>
      <c r="C119" s="216"/>
      <c r="D119" s="216"/>
      <c r="E119" s="216"/>
      <c r="F119" s="216"/>
      <c r="G119" s="216"/>
      <c r="H119" s="216"/>
      <c r="I119" s="216"/>
    </row>
    <row r="120" spans="1:9" s="154" customFormat="1" hidden="1" outlineLevel="1">
      <c r="A120" s="138">
        <f ca="1">IF(OFFSET(A120,-1,0) ="",OFFSET(A120,-2,0)+1,OFFSET(A120,-1,0)+1 )</f>
        <v>77</v>
      </c>
      <c r="B120" s="132" t="s">
        <v>461</v>
      </c>
      <c r="D120" s="134"/>
      <c r="E120" s="135"/>
      <c r="F120" s="132"/>
      <c r="G120" s="132"/>
      <c r="H120" s="132"/>
      <c r="I120" s="138"/>
    </row>
    <row r="121" spans="1:9" s="154" customFormat="1" collapsed="1">
      <c r="A121" s="365"/>
      <c r="B121" s="366" t="s">
        <v>281</v>
      </c>
      <c r="C121" s="367"/>
      <c r="D121" s="367"/>
      <c r="E121" s="368"/>
      <c r="F121" s="369"/>
      <c r="G121" s="369"/>
      <c r="H121" s="369"/>
      <c r="I121" s="370"/>
    </row>
    <row r="122" spans="1:9" s="154" customFormat="1" ht="26.4" hidden="1" outlineLevel="1">
      <c r="A122" s="144">
        <f t="shared" ref="A122:A124" ca="1" si="8">IF(OFFSET(A122,-1,0) ="",OFFSET(A122,-2,0)+1,OFFSET(A122,-1,0)+1 )</f>
        <v>78</v>
      </c>
      <c r="B122" s="132" t="s">
        <v>462</v>
      </c>
      <c r="C122" s="132"/>
      <c r="D122" s="135"/>
      <c r="E122" s="135"/>
      <c r="F122" s="132"/>
      <c r="G122" s="132"/>
      <c r="H122" s="132"/>
      <c r="I122" s="138"/>
    </row>
    <row r="123" spans="1:9" s="154" customFormat="1" ht="26.4" hidden="1" outlineLevel="1">
      <c r="A123" s="144">
        <f t="shared" ca="1" si="8"/>
        <v>79</v>
      </c>
      <c r="B123" s="138" t="s">
        <v>390</v>
      </c>
      <c r="C123" s="132"/>
      <c r="D123" s="135"/>
      <c r="E123" s="137"/>
      <c r="F123" s="132"/>
      <c r="G123" s="132"/>
      <c r="H123" s="132"/>
      <c r="I123" s="138"/>
    </row>
    <row r="124" spans="1:9" s="154" customFormat="1" ht="26.4" hidden="1" outlineLevel="1">
      <c r="A124" s="144">
        <f t="shared" ca="1" si="8"/>
        <v>80</v>
      </c>
      <c r="B124" s="138" t="s">
        <v>468</v>
      </c>
      <c r="C124" s="132"/>
      <c r="D124" s="135"/>
      <c r="E124" s="137"/>
      <c r="F124" s="132"/>
      <c r="G124" s="132"/>
      <c r="H124" s="132"/>
      <c r="I124" s="138"/>
    </row>
    <row r="125" spans="1:9" s="154" customFormat="1" ht="26.4" hidden="1" outlineLevel="1">
      <c r="A125" s="144">
        <f ca="1">IF(OFFSET(A125,-1,0) ="",OFFSET(A125,-2,0)+1,OFFSET(A125,-1,0)+1 )</f>
        <v>81</v>
      </c>
      <c r="B125" s="132" t="s">
        <v>282</v>
      </c>
      <c r="C125" s="132"/>
      <c r="D125" s="134"/>
      <c r="E125" s="135"/>
      <c r="F125" s="132"/>
      <c r="G125" s="132"/>
      <c r="H125" s="132"/>
      <c r="I125" s="138"/>
    </row>
    <row r="126" spans="1:9" s="154" customFormat="1" ht="26.4" hidden="1" outlineLevel="1">
      <c r="A126" s="144">
        <f ca="1">IF(OFFSET(A126,-1,0) ="",OFFSET(A126,-2,0)+1,OFFSET(A126,-1,0)+1 )</f>
        <v>82</v>
      </c>
      <c r="B126" s="132" t="s">
        <v>283</v>
      </c>
      <c r="C126" s="132"/>
      <c r="D126" s="137"/>
      <c r="E126" s="135"/>
      <c r="F126" s="132"/>
      <c r="G126" s="132"/>
      <c r="H126" s="132"/>
      <c r="I126" s="138"/>
    </row>
    <row r="127" spans="1:9" s="154" customFormat="1" ht="33" hidden="1" customHeight="1" outlineLevel="1">
      <c r="A127" s="144">
        <f t="shared" ref="A127:A132" ca="1" si="9">IF(OFFSET(A127,-1,0) ="",OFFSET(A127,-2,0)+1,OFFSET(A127,-1,0)+1 )</f>
        <v>83</v>
      </c>
      <c r="B127" s="137" t="s">
        <v>473</v>
      </c>
      <c r="C127" s="132"/>
      <c r="D127" s="137"/>
      <c r="E127" s="135"/>
      <c r="F127" s="132"/>
      <c r="G127" s="132"/>
      <c r="H127" s="132"/>
      <c r="I127" s="138"/>
    </row>
    <row r="128" spans="1:9" s="154" customFormat="1" ht="26.4" hidden="1" outlineLevel="1">
      <c r="A128" s="144">
        <f t="shared" ca="1" si="9"/>
        <v>84</v>
      </c>
      <c r="B128" s="137" t="s">
        <v>474</v>
      </c>
      <c r="C128" s="132"/>
      <c r="D128" s="137"/>
      <c r="E128" s="135"/>
      <c r="F128" s="132"/>
      <c r="G128" s="132"/>
      <c r="H128" s="132"/>
      <c r="I128" s="138"/>
    </row>
    <row r="129" spans="1:9" s="154" customFormat="1" ht="26.4" hidden="1" outlineLevel="1">
      <c r="A129" s="144">
        <f t="shared" ca="1" si="9"/>
        <v>85</v>
      </c>
      <c r="B129" s="137" t="s">
        <v>475</v>
      </c>
      <c r="C129" s="132"/>
      <c r="D129" s="137"/>
      <c r="E129" s="135"/>
      <c r="F129" s="132"/>
      <c r="G129" s="132"/>
      <c r="H129" s="132"/>
      <c r="I129" s="138"/>
    </row>
    <row r="130" spans="1:9" s="154" customFormat="1" ht="26.4" hidden="1" outlineLevel="1">
      <c r="A130" s="144">
        <f t="shared" ca="1" si="9"/>
        <v>86</v>
      </c>
      <c r="B130" s="137" t="s">
        <v>476</v>
      </c>
      <c r="C130" s="132"/>
      <c r="D130" s="137"/>
      <c r="E130" s="135"/>
      <c r="F130" s="132"/>
      <c r="G130" s="132"/>
      <c r="H130" s="132"/>
      <c r="I130" s="138"/>
    </row>
    <row r="131" spans="1:9" ht="26.4" hidden="1" outlineLevel="1">
      <c r="A131" s="144">
        <f t="shared" ca="1" si="9"/>
        <v>87</v>
      </c>
      <c r="B131" s="137" t="s">
        <v>477</v>
      </c>
      <c r="C131" s="191"/>
      <c r="D131" s="137"/>
      <c r="E131" s="137"/>
      <c r="F131" s="137"/>
      <c r="G131" s="137"/>
      <c r="H131" s="137"/>
      <c r="I131" s="137"/>
    </row>
    <row r="132" spans="1:9" hidden="1" outlineLevel="1">
      <c r="A132" s="144">
        <f t="shared" ca="1" si="9"/>
        <v>88</v>
      </c>
      <c r="B132" s="132" t="s">
        <v>284</v>
      </c>
      <c r="C132" s="137"/>
      <c r="D132" s="137"/>
      <c r="E132" s="137"/>
      <c r="F132" s="137"/>
      <c r="G132" s="137"/>
      <c r="H132" s="137"/>
      <c r="I132" s="137"/>
    </row>
    <row r="133" spans="1:9" ht="26.4" hidden="1" outlineLevel="1">
      <c r="A133" s="138">
        <f ca="1">IF(OFFSET(A133,-1,0) ="",OFFSET(A133,-2,0)+1,OFFSET(A133,-1,0)+1 )</f>
        <v>89</v>
      </c>
      <c r="B133" s="132" t="s">
        <v>285</v>
      </c>
      <c r="C133" s="137"/>
      <c r="D133" s="137"/>
      <c r="E133" s="137"/>
      <c r="F133" s="137"/>
      <c r="G133" s="137"/>
      <c r="H133" s="137"/>
      <c r="I133" s="137"/>
    </row>
    <row r="134" spans="1:9" ht="39.6" hidden="1" outlineLevel="1">
      <c r="A134" s="138">
        <f ca="1">IF(OFFSET(A134,-1,0) ="",OFFSET(A134,-2,0)+1,OFFSET(A134,-1,0)+1 )</f>
        <v>90</v>
      </c>
      <c r="B134" s="137" t="s">
        <v>286</v>
      </c>
      <c r="C134" s="137"/>
      <c r="D134" s="137"/>
      <c r="E134" s="137"/>
      <c r="F134" s="137"/>
      <c r="G134" s="137"/>
      <c r="H134" s="137"/>
      <c r="I134" s="137"/>
    </row>
    <row r="135" spans="1:9" hidden="1" outlineLevel="1">
      <c r="A135" s="138">
        <f ca="1">IF(OFFSET(A135,-1,0) ="",OFFSET(A135,-2,0)+1,OFFSET(A135,-1,0)+1 )</f>
        <v>91</v>
      </c>
      <c r="B135" s="132" t="s">
        <v>287</v>
      </c>
      <c r="C135" s="137"/>
      <c r="D135" s="137"/>
      <c r="E135" s="137"/>
      <c r="F135" s="137"/>
      <c r="G135" s="137"/>
      <c r="H135" s="137"/>
      <c r="I135" s="137"/>
    </row>
    <row r="136" spans="1:9" ht="26.4" hidden="1" outlineLevel="1">
      <c r="A136" s="138">
        <f ca="1">IF(OFFSET(A136,-1,0) ="",OFFSET(A136,-2,0)+1,OFFSET(A136,-1,0)+1 )</f>
        <v>92</v>
      </c>
      <c r="B136" s="137" t="s">
        <v>478</v>
      </c>
      <c r="C136" s="137"/>
      <c r="D136" s="137"/>
      <c r="E136" s="137"/>
      <c r="F136" s="137"/>
      <c r="G136" s="137"/>
      <c r="H136" s="137"/>
      <c r="I136" s="137"/>
    </row>
    <row r="137" spans="1:9" hidden="1" outlineLevel="1">
      <c r="A137" s="138">
        <f ca="1">IF(OFFSET(A137,-1,0) ="",OFFSET(A137,-2,0)+1,OFFSET(A137,-1,0)+1 )</f>
        <v>93</v>
      </c>
      <c r="B137" s="132" t="s">
        <v>288</v>
      </c>
      <c r="C137" s="137"/>
      <c r="D137" s="137"/>
      <c r="E137" s="137"/>
      <c r="F137" s="137"/>
      <c r="G137" s="137"/>
      <c r="H137" s="137"/>
      <c r="I137" s="137"/>
    </row>
    <row r="138" spans="1:9" ht="26.4" hidden="1" outlineLevel="1">
      <c r="A138" s="138">
        <f ca="1">IF(OFFSET(A138,-1,0) ="",OFFSET(A138,-2,0)+1,OFFSET(A138,-1,0)+1 )</f>
        <v>94</v>
      </c>
      <c r="B138" s="137" t="s">
        <v>289</v>
      </c>
      <c r="C138" s="137"/>
      <c r="D138" s="137"/>
      <c r="E138" s="137"/>
      <c r="F138" s="137"/>
      <c r="G138" s="137"/>
      <c r="H138" s="137"/>
      <c r="I138" s="137"/>
    </row>
    <row r="139" spans="1:9" ht="26.4" hidden="1" outlineLevel="1">
      <c r="A139" s="138">
        <f t="shared" ref="A139:A144" ca="1" si="10">IF(OFFSET(A139,-1,0) ="",OFFSET(A139,-2,0)+1,OFFSET(A139,-1,0)+1 )</f>
        <v>95</v>
      </c>
      <c r="B139" s="132" t="s">
        <v>363</v>
      </c>
      <c r="C139" s="137"/>
      <c r="D139" s="137"/>
      <c r="E139" s="137"/>
      <c r="F139" s="137"/>
      <c r="G139" s="137"/>
      <c r="H139" s="137"/>
      <c r="I139" s="137"/>
    </row>
    <row r="140" spans="1:9" ht="26.4" hidden="1" outlineLevel="1">
      <c r="A140" s="138">
        <f t="shared" ca="1" si="10"/>
        <v>96</v>
      </c>
      <c r="B140" s="137" t="s">
        <v>364</v>
      </c>
      <c r="C140" s="137"/>
      <c r="D140" s="137"/>
      <c r="E140" s="137"/>
      <c r="F140" s="137"/>
      <c r="G140" s="137"/>
      <c r="H140" s="137"/>
      <c r="I140" s="137"/>
    </row>
    <row r="141" spans="1:9" ht="26.4" hidden="1" outlineLevel="1">
      <c r="A141" s="138">
        <f t="shared" ca="1" si="10"/>
        <v>97</v>
      </c>
      <c r="B141" s="132" t="s">
        <v>366</v>
      </c>
      <c r="C141" s="137"/>
      <c r="D141" s="137"/>
      <c r="E141" s="137"/>
      <c r="F141" s="137"/>
      <c r="G141" s="137"/>
      <c r="H141" s="137"/>
      <c r="I141" s="137"/>
    </row>
    <row r="142" spans="1:9" ht="26.4" hidden="1" outlineLevel="1">
      <c r="A142" s="138">
        <f t="shared" ca="1" si="10"/>
        <v>98</v>
      </c>
      <c r="B142" s="137" t="s">
        <v>365</v>
      </c>
      <c r="C142" s="137"/>
      <c r="D142" s="137"/>
      <c r="E142" s="137"/>
      <c r="F142" s="137"/>
      <c r="G142" s="137"/>
      <c r="H142" s="137"/>
      <c r="I142" s="137"/>
    </row>
    <row r="143" spans="1:9" hidden="1" outlineLevel="2">
      <c r="A143" s="138">
        <f t="shared" ca="1" si="10"/>
        <v>99</v>
      </c>
      <c r="B143" s="132" t="s">
        <v>367</v>
      </c>
      <c r="C143" s="137"/>
      <c r="D143" s="137"/>
      <c r="E143" s="137"/>
      <c r="F143" s="137"/>
      <c r="G143" s="137"/>
      <c r="H143" s="137"/>
      <c r="I143" s="137"/>
    </row>
    <row r="144" spans="1:9" ht="26.4" hidden="1" outlineLevel="2">
      <c r="A144" s="138">
        <f t="shared" ca="1" si="10"/>
        <v>100</v>
      </c>
      <c r="B144" s="137" t="s">
        <v>368</v>
      </c>
      <c r="C144" s="137"/>
      <c r="D144" s="137"/>
      <c r="E144" s="137"/>
      <c r="F144" s="137"/>
      <c r="G144" s="137"/>
      <c r="H144" s="137"/>
      <c r="I144" s="137"/>
    </row>
    <row r="145" collapsed="1"/>
  </sheetData>
  <mergeCells count="20">
    <mergeCell ref="A1:D1"/>
    <mergeCell ref="A2:D2"/>
    <mergeCell ref="C3:D3"/>
    <mergeCell ref="B4:D4"/>
    <mergeCell ref="F16:H16"/>
    <mergeCell ref="E2:E3"/>
    <mergeCell ref="B21:D21"/>
    <mergeCell ref="B5:D5"/>
    <mergeCell ref="B6:D6"/>
    <mergeCell ref="B7:D7"/>
    <mergeCell ref="B8:D8"/>
    <mergeCell ref="B18:D18"/>
    <mergeCell ref="B20:D20"/>
    <mergeCell ref="B38:D38"/>
    <mergeCell ref="B60:D60"/>
    <mergeCell ref="B79:D79"/>
    <mergeCell ref="B95:D95"/>
    <mergeCell ref="B100:D100"/>
    <mergeCell ref="B118:D118"/>
    <mergeCell ref="B121:D121"/>
  </mergeCells>
  <dataValidations count="4">
    <dataValidation allowBlank="1" showInputMessage="1" showErrorMessage="1" sqref="F21:H23" xr:uid="{00000000-0002-0000-0500-000001000000}"/>
    <dataValidation showDropDown="1" showErrorMessage="1" sqref="F16:H20" xr:uid="{00000000-0002-0000-0500-000002000000}"/>
    <dataValidation type="list" allowBlank="1" showErrorMessage="1" sqref="E131:G133 F134:H176" xr:uid="{00000000-0002-0000-0500-000000000000}">
      <formula1>#REF!</formula1>
      <formula2>0</formula2>
    </dataValidation>
    <dataValidation type="list" allowBlank="1" sqref="E42:G44 F24:H41 F45:F62 F64:F82 E83:G84 G45:H82 F85:H130" xr:uid="{00000000-0002-0000-0500-000003000000}">
      <formula1>$A$11:$A$15</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81"/>
  <sheetViews>
    <sheetView showGridLines="0" topLeftCell="A61" zoomScaleNormal="100" workbookViewId="0">
      <selection activeCell="A57" sqref="A57:XFD57"/>
    </sheetView>
  </sheetViews>
  <sheetFormatPr defaultColWidth="9.109375" defaultRowHeight="13.2" outlineLevelRow="1"/>
  <cols>
    <col min="1" max="1" width="12.109375" style="48" customWidth="1"/>
    <col min="2" max="2" width="50.77734375" style="48" customWidth="1"/>
    <col min="3" max="3" width="22.77734375" style="48" customWidth="1"/>
    <col min="4" max="4" width="36.109375" style="48" customWidth="1"/>
    <col min="5" max="5" width="9.33203125" style="48" bestFit="1" customWidth="1"/>
    <col min="6" max="8" width="9" style="48" bestFit="1" customWidth="1"/>
    <col min="9" max="9" width="5.109375" style="48" bestFit="1" customWidth="1"/>
    <col min="10" max="23" width="9.109375" style="48"/>
    <col min="24" max="24" width="8.21875" style="48" bestFit="1" customWidth="1"/>
    <col min="25" max="16384" width="9.109375" style="48"/>
  </cols>
  <sheetData>
    <row r="1" spans="1:24" s="243" customFormat="1" ht="13.8">
      <c r="A1" s="333"/>
      <c r="B1" s="333"/>
      <c r="C1" s="333"/>
      <c r="D1" s="333"/>
      <c r="E1" s="23"/>
      <c r="F1" s="23"/>
      <c r="G1" s="23"/>
      <c r="H1" s="23"/>
      <c r="I1" s="23"/>
      <c r="J1" s="23"/>
    </row>
    <row r="2" spans="1:24" s="243" customFormat="1" ht="24.6">
      <c r="A2" s="334" t="s">
        <v>70</v>
      </c>
      <c r="B2" s="334"/>
      <c r="C2" s="334"/>
      <c r="D2" s="334"/>
      <c r="E2" s="333"/>
      <c r="F2" s="23"/>
      <c r="G2" s="23"/>
      <c r="H2" s="23"/>
      <c r="I2" s="23"/>
      <c r="J2" s="23"/>
    </row>
    <row r="3" spans="1:24" s="243" customFormat="1" ht="22.8">
      <c r="A3" s="44"/>
      <c r="C3" s="335"/>
      <c r="D3" s="335"/>
      <c r="E3" s="333"/>
      <c r="F3" s="23"/>
      <c r="G3" s="23"/>
      <c r="H3" s="23"/>
      <c r="I3" s="23"/>
      <c r="J3" s="23"/>
    </row>
    <row r="4" spans="1:24" s="253" customFormat="1">
      <c r="A4" s="193" t="s">
        <v>67</v>
      </c>
      <c r="B4" s="197"/>
      <c r="C4" s="197"/>
      <c r="D4" s="197"/>
      <c r="E4" s="197"/>
      <c r="F4" s="197"/>
      <c r="G4" s="197"/>
      <c r="H4" s="252"/>
      <c r="I4" s="252"/>
      <c r="X4" s="253" t="s">
        <v>94</v>
      </c>
    </row>
    <row r="5" spans="1:24" s="253" customFormat="1">
      <c r="A5" s="193" t="s">
        <v>62</v>
      </c>
      <c r="B5" s="254"/>
      <c r="C5" s="254"/>
      <c r="D5" s="254"/>
      <c r="E5" s="197"/>
      <c r="F5" s="197"/>
      <c r="G5" s="197"/>
      <c r="H5" s="252"/>
      <c r="I5" s="252"/>
      <c r="X5" s="253" t="s">
        <v>95</v>
      </c>
    </row>
    <row r="6" spans="1:24" s="253" customFormat="1" ht="26.4">
      <c r="A6" s="193" t="s">
        <v>96</v>
      </c>
      <c r="B6" s="254"/>
      <c r="C6" s="254"/>
      <c r="D6" s="254"/>
      <c r="E6" s="197"/>
      <c r="F6" s="197"/>
      <c r="G6" s="197"/>
      <c r="H6" s="252"/>
      <c r="I6" s="252"/>
    </row>
    <row r="7" spans="1:24" s="253" customFormat="1">
      <c r="A7" s="193" t="s">
        <v>97</v>
      </c>
      <c r="B7" s="197"/>
      <c r="C7" s="197"/>
      <c r="D7" s="197"/>
      <c r="E7" s="197"/>
      <c r="F7" s="197"/>
      <c r="G7" s="197"/>
      <c r="H7" s="197"/>
      <c r="I7" s="252"/>
      <c r="X7" s="255"/>
    </row>
    <row r="8" spans="1:24" s="258" customFormat="1">
      <c r="A8" s="193" t="s">
        <v>98</v>
      </c>
      <c r="B8" s="256"/>
      <c r="C8" s="256"/>
      <c r="D8" s="256"/>
      <c r="E8" s="197"/>
      <c r="F8" s="257"/>
      <c r="G8" s="257"/>
      <c r="H8" s="257"/>
      <c r="I8" s="257"/>
    </row>
    <row r="9" spans="1:24" s="258" customFormat="1" ht="26.4">
      <c r="A9" s="133" t="s">
        <v>99</v>
      </c>
      <c r="B9" s="259" t="str">
        <f>F17</f>
        <v>Internal Build 03112011</v>
      </c>
      <c r="C9" s="259" t="str">
        <f>G17</f>
        <v>Internal build 14112011</v>
      </c>
      <c r="D9" s="259" t="str">
        <f>H17</f>
        <v>External build 16112011</v>
      </c>
      <c r="E9" s="257"/>
      <c r="F9" s="257"/>
      <c r="G9" s="257"/>
      <c r="H9" s="257"/>
      <c r="I9" s="257"/>
    </row>
    <row r="10" spans="1:24" s="258" customFormat="1">
      <c r="A10" s="133" t="s">
        <v>100</v>
      </c>
      <c r="B10" s="260"/>
      <c r="C10" s="260"/>
      <c r="D10" s="260"/>
      <c r="E10" s="257"/>
      <c r="F10" s="257"/>
      <c r="G10" s="257"/>
      <c r="H10" s="257"/>
      <c r="I10" s="257"/>
    </row>
    <row r="11" spans="1:24" s="258" customFormat="1">
      <c r="A11" s="133" t="s">
        <v>41</v>
      </c>
      <c r="B11" s="252"/>
      <c r="C11" s="252"/>
      <c r="D11" s="252"/>
      <c r="E11" s="257"/>
      <c r="F11" s="257"/>
      <c r="G11" s="257"/>
      <c r="H11" s="257"/>
      <c r="I11" s="257"/>
    </row>
    <row r="12" spans="1:24" s="258" customFormat="1">
      <c r="A12" s="133" t="s">
        <v>43</v>
      </c>
      <c r="B12" s="252"/>
      <c r="C12" s="252"/>
      <c r="D12" s="252"/>
      <c r="E12" s="257"/>
      <c r="F12" s="257"/>
      <c r="G12" s="257"/>
      <c r="H12" s="257"/>
      <c r="I12" s="257"/>
    </row>
    <row r="13" spans="1:24" s="258" customFormat="1">
      <c r="A13" s="133" t="s">
        <v>45</v>
      </c>
      <c r="B13" s="252"/>
      <c r="C13" s="252"/>
      <c r="D13" s="252"/>
      <c r="E13" s="252"/>
      <c r="F13" s="252"/>
      <c r="G13" s="252"/>
      <c r="H13" s="252"/>
      <c r="I13" s="252"/>
    </row>
    <row r="14" spans="1:24" s="258" customFormat="1">
      <c r="A14" s="133" t="s">
        <v>101</v>
      </c>
      <c r="B14" s="252"/>
      <c r="C14" s="252"/>
      <c r="D14" s="252"/>
      <c r="E14" s="252"/>
      <c r="F14" s="252"/>
      <c r="G14" s="252"/>
      <c r="H14" s="252"/>
      <c r="I14" s="252"/>
    </row>
    <row r="15" spans="1:24" s="258" customFormat="1" ht="39.6">
      <c r="A15" s="133" t="s">
        <v>102</v>
      </c>
      <c r="B15" s="252"/>
      <c r="C15" s="252"/>
      <c r="D15" s="252"/>
      <c r="E15" s="252"/>
      <c r="F15" s="252"/>
      <c r="G15" s="252"/>
      <c r="H15" s="252"/>
      <c r="I15" s="252"/>
    </row>
    <row r="16" spans="1:24" s="262" customFormat="1" ht="26.4">
      <c r="A16" s="201"/>
      <c r="B16" s="201"/>
      <c r="C16" s="201"/>
      <c r="D16" s="201"/>
      <c r="E16" s="201"/>
      <c r="F16" s="261" t="s">
        <v>99</v>
      </c>
      <c r="G16" s="261"/>
      <c r="H16" s="261"/>
      <c r="I16" s="201"/>
    </row>
    <row r="17" spans="1:11" s="262" customFormat="1" ht="39.6">
      <c r="A17" s="162" t="s">
        <v>103</v>
      </c>
      <c r="B17" s="162" t="s">
        <v>104</v>
      </c>
      <c r="C17" s="162" t="s">
        <v>105</v>
      </c>
      <c r="D17" s="162" t="s">
        <v>106</v>
      </c>
      <c r="E17" s="162" t="s">
        <v>107</v>
      </c>
      <c r="F17" s="162" t="s">
        <v>108</v>
      </c>
      <c r="G17" s="162" t="s">
        <v>109</v>
      </c>
      <c r="H17" s="162" t="s">
        <v>110</v>
      </c>
      <c r="I17" s="162" t="s">
        <v>111</v>
      </c>
    </row>
    <row r="18" spans="1:11" s="262" customFormat="1">
      <c r="A18" s="219"/>
      <c r="B18" s="372" t="s">
        <v>339</v>
      </c>
      <c r="C18" s="372"/>
      <c r="D18" s="372"/>
      <c r="E18" s="219"/>
      <c r="F18" s="251"/>
      <c r="G18" s="251"/>
      <c r="H18" s="251"/>
      <c r="I18" s="219"/>
    </row>
    <row r="19" spans="1:11" customFormat="1" ht="14.4" hidden="1" outlineLevel="1">
      <c r="A19" s="216"/>
      <c r="B19" s="138" t="s">
        <v>431</v>
      </c>
      <c r="C19" s="179" t="s">
        <v>341</v>
      </c>
      <c r="D19" s="148" t="s">
        <v>341</v>
      </c>
      <c r="E19" s="216"/>
      <c r="F19" s="216"/>
      <c r="G19" s="216"/>
      <c r="H19" s="216"/>
      <c r="I19" s="216"/>
    </row>
    <row r="20" spans="1:11" s="262" customFormat="1" collapsed="1">
      <c r="A20" s="219"/>
      <c r="B20" s="373" t="s">
        <v>260</v>
      </c>
      <c r="C20" s="373"/>
      <c r="D20" s="373"/>
      <c r="E20" s="219"/>
      <c r="F20" s="251"/>
      <c r="G20" s="251"/>
      <c r="H20" s="251"/>
      <c r="I20" s="219"/>
    </row>
    <row r="21" spans="1:11" s="262" customFormat="1">
      <c r="A21" s="166"/>
      <c r="B21" s="318" t="s">
        <v>430</v>
      </c>
      <c r="C21" s="318"/>
      <c r="D21" s="318"/>
      <c r="E21" s="166"/>
      <c r="F21" s="167"/>
      <c r="G21" s="167"/>
      <c r="H21" s="167"/>
      <c r="I21" s="166"/>
    </row>
    <row r="22" spans="1:11" s="206" customFormat="1" ht="26.4" outlineLevel="1">
      <c r="A22" s="268">
        <v>1</v>
      </c>
      <c r="B22" s="132" t="s">
        <v>391</v>
      </c>
      <c r="C22" s="270"/>
      <c r="D22" s="268"/>
      <c r="E22" s="268"/>
      <c r="F22" s="268"/>
      <c r="G22" s="268"/>
      <c r="H22" s="270"/>
      <c r="I22" s="270"/>
    </row>
    <row r="23" spans="1:11" s="263" customFormat="1" outlineLevel="1">
      <c r="A23" s="132">
        <f t="shared" ref="A23:A74" ca="1" si="0">IF(OFFSET(A23,-1,0) ="",OFFSET(A23,-2,0)+1,OFFSET(A23,-1,0)+1 )</f>
        <v>2</v>
      </c>
      <c r="B23" s="132" t="s">
        <v>401</v>
      </c>
      <c r="C23" s="374"/>
      <c r="D23" s="137"/>
      <c r="E23" s="137"/>
      <c r="F23" s="137"/>
      <c r="G23" s="137"/>
      <c r="H23" s="137"/>
      <c r="I23" s="137"/>
    </row>
    <row r="24" spans="1:11" s="263" customFormat="1" outlineLevel="1">
      <c r="A24" s="132">
        <f t="shared" ca="1" si="0"/>
        <v>3</v>
      </c>
      <c r="B24" s="138" t="s">
        <v>422</v>
      </c>
      <c r="C24" s="374"/>
      <c r="D24" s="137"/>
      <c r="E24" s="137"/>
      <c r="F24" s="137"/>
      <c r="G24" s="137"/>
      <c r="H24" s="137"/>
      <c r="I24" s="137"/>
    </row>
    <row r="25" spans="1:11" s="263" customFormat="1" ht="26.4" outlineLevel="1">
      <c r="A25" s="132">
        <f t="shared" ca="1" si="0"/>
        <v>4</v>
      </c>
      <c r="B25" s="132" t="s">
        <v>480</v>
      </c>
      <c r="C25" s="374"/>
      <c r="D25" s="132"/>
      <c r="E25" s="137"/>
      <c r="F25" s="137"/>
      <c r="G25" s="137"/>
      <c r="H25" s="137"/>
      <c r="I25" s="137"/>
    </row>
    <row r="26" spans="1:11" s="263" customFormat="1" ht="26.4" outlineLevel="1">
      <c r="A26" s="132">
        <f t="shared" ca="1" si="0"/>
        <v>5</v>
      </c>
      <c r="B26" s="132" t="s">
        <v>394</v>
      </c>
      <c r="C26" s="374"/>
      <c r="D26" s="137"/>
      <c r="E26" s="137"/>
      <c r="F26" s="137"/>
      <c r="G26" s="137"/>
      <c r="H26" s="137"/>
      <c r="I26" s="137"/>
    </row>
    <row r="27" spans="1:11" s="265" customFormat="1">
      <c r="A27" s="267"/>
      <c r="B27" s="375" t="s">
        <v>281</v>
      </c>
      <c r="C27" s="375"/>
      <c r="D27" s="375"/>
      <c r="E27" s="264"/>
      <c r="F27" s="264"/>
      <c r="G27" s="264"/>
      <c r="H27" s="264"/>
      <c r="I27" s="264"/>
    </row>
    <row r="28" spans="1:11" s="206" customFormat="1" ht="14.4">
      <c r="A28" s="190"/>
      <c r="B28" s="376" t="s">
        <v>430</v>
      </c>
      <c r="C28" s="376"/>
      <c r="D28" s="376"/>
      <c r="E28" s="269"/>
      <c r="F28" s="269"/>
      <c r="G28" s="269"/>
      <c r="H28" s="272"/>
      <c r="I28" s="272"/>
    </row>
    <row r="29" spans="1:11" s="206" customFormat="1" ht="14.4" outlineLevel="1">
      <c r="A29" s="132">
        <v>6</v>
      </c>
      <c r="B29" s="271" t="s">
        <v>420</v>
      </c>
      <c r="C29" s="271"/>
      <c r="D29" s="271"/>
      <c r="E29" s="271"/>
      <c r="F29" s="271"/>
      <c r="G29" s="271"/>
      <c r="H29" s="273"/>
      <c r="I29" s="273"/>
    </row>
    <row r="30" spans="1:11" s="206" customFormat="1" ht="14.4" outlineLevel="1">
      <c r="A30" s="132">
        <f t="shared" ca="1" si="0"/>
        <v>7</v>
      </c>
      <c r="B30" s="271" t="s">
        <v>421</v>
      </c>
      <c r="C30" s="271"/>
      <c r="D30" s="271"/>
      <c r="E30" s="271"/>
      <c r="F30" s="271"/>
      <c r="G30" s="271"/>
      <c r="H30" s="273"/>
      <c r="I30" s="273"/>
    </row>
    <row r="31" spans="1:11" s="263" customFormat="1" ht="26.4" outlineLevel="1">
      <c r="A31" s="132">
        <f t="shared" ca="1" si="0"/>
        <v>8</v>
      </c>
      <c r="B31" s="137" t="s">
        <v>397</v>
      </c>
      <c r="C31" s="137"/>
      <c r="D31" s="137"/>
      <c r="E31" s="137"/>
      <c r="F31" s="137"/>
      <c r="G31" s="137"/>
      <c r="H31" s="137"/>
      <c r="I31" s="137"/>
    </row>
    <row r="32" spans="1:11" s="263" customFormat="1" ht="26.4" outlineLevel="1">
      <c r="A32" s="132">
        <f t="shared" ca="1" si="0"/>
        <v>9</v>
      </c>
      <c r="B32" s="137" t="s">
        <v>398</v>
      </c>
      <c r="C32" s="137"/>
      <c r="D32" s="137"/>
      <c r="E32" s="137"/>
      <c r="F32" s="137"/>
      <c r="G32" s="137"/>
      <c r="H32" s="137"/>
      <c r="I32" s="137"/>
      <c r="K32" s="371"/>
    </row>
    <row r="33" spans="1:9" s="263" customFormat="1" ht="26.4" outlineLevel="1">
      <c r="A33" s="132">
        <f t="shared" ca="1" si="0"/>
        <v>10</v>
      </c>
      <c r="B33" s="137" t="s">
        <v>399</v>
      </c>
      <c r="C33" s="137"/>
      <c r="D33" s="138"/>
      <c r="E33" s="137"/>
      <c r="F33" s="137"/>
      <c r="G33" s="137"/>
      <c r="H33" s="137"/>
      <c r="I33" s="137"/>
    </row>
    <row r="34" spans="1:9" s="263" customFormat="1" ht="26.4" outlineLevel="1">
      <c r="A34" s="132">
        <f t="shared" ca="1" si="0"/>
        <v>11</v>
      </c>
      <c r="B34" s="137" t="s">
        <v>400</v>
      </c>
      <c r="C34" s="137"/>
      <c r="D34" s="138"/>
      <c r="E34" s="137"/>
      <c r="F34" s="137"/>
      <c r="G34" s="137"/>
      <c r="H34" s="137"/>
      <c r="I34" s="137"/>
    </row>
    <row r="35" spans="1:9" s="263" customFormat="1" ht="26.4" outlineLevel="1">
      <c r="A35" s="132">
        <f t="shared" ca="1" si="0"/>
        <v>12</v>
      </c>
      <c r="B35" s="137" t="s">
        <v>392</v>
      </c>
      <c r="C35" s="137"/>
      <c r="D35" s="138"/>
      <c r="E35" s="137"/>
      <c r="F35" s="137"/>
      <c r="G35" s="137"/>
      <c r="H35" s="137"/>
      <c r="I35" s="137"/>
    </row>
    <row r="36" spans="1:9" s="263" customFormat="1" ht="26.4" outlineLevel="1">
      <c r="A36" s="132">
        <f t="shared" ca="1" si="0"/>
        <v>13</v>
      </c>
      <c r="B36" s="137" t="s">
        <v>403</v>
      </c>
      <c r="C36" s="137"/>
      <c r="D36" s="138"/>
      <c r="E36" s="137"/>
      <c r="F36" s="137"/>
      <c r="G36" s="137"/>
      <c r="H36" s="137"/>
      <c r="I36" s="137"/>
    </row>
    <row r="37" spans="1:9" s="263" customFormat="1" outlineLevel="1">
      <c r="A37" s="132">
        <f t="shared" ca="1" si="0"/>
        <v>14</v>
      </c>
      <c r="B37" s="132" t="s">
        <v>419</v>
      </c>
      <c r="C37" s="137"/>
      <c r="D37" s="138"/>
      <c r="E37" s="137"/>
      <c r="F37" s="137"/>
      <c r="G37" s="137"/>
      <c r="H37" s="137"/>
      <c r="I37" s="137"/>
    </row>
    <row r="38" spans="1:9" s="263" customFormat="1" outlineLevel="1">
      <c r="A38" s="190"/>
      <c r="B38" s="377" t="s">
        <v>486</v>
      </c>
      <c r="C38" s="378"/>
      <c r="D38" s="378"/>
      <c r="E38" s="168"/>
      <c r="F38" s="168"/>
      <c r="G38" s="168"/>
      <c r="H38" s="168"/>
      <c r="I38" s="168"/>
    </row>
    <row r="39" spans="1:9" s="263" customFormat="1" ht="26.4" outlineLevel="1">
      <c r="A39" s="132">
        <f t="shared" ca="1" si="0"/>
        <v>15</v>
      </c>
      <c r="B39" s="136" t="s">
        <v>481</v>
      </c>
      <c r="C39" s="136"/>
      <c r="D39" s="136"/>
      <c r="E39" s="136"/>
      <c r="F39" s="136"/>
      <c r="G39" s="136"/>
      <c r="H39" s="136"/>
      <c r="I39" s="136"/>
    </row>
    <row r="40" spans="1:9" s="263" customFormat="1" ht="26.4" outlineLevel="1">
      <c r="A40" s="132">
        <f t="shared" ca="1" si="0"/>
        <v>16</v>
      </c>
      <c r="B40" s="136" t="s">
        <v>482</v>
      </c>
      <c r="C40" s="136"/>
      <c r="D40" s="136"/>
      <c r="E40" s="136"/>
      <c r="F40" s="136"/>
      <c r="G40" s="136"/>
      <c r="H40" s="136"/>
      <c r="I40" s="136"/>
    </row>
    <row r="41" spans="1:9" s="263" customFormat="1" outlineLevel="1">
      <c r="A41" s="190"/>
      <c r="B41" s="377" t="s">
        <v>487</v>
      </c>
      <c r="C41" s="377"/>
      <c r="D41" s="377"/>
      <c r="E41" s="168"/>
      <c r="F41" s="168"/>
      <c r="G41" s="168"/>
      <c r="H41" s="168"/>
      <c r="I41" s="168"/>
    </row>
    <row r="42" spans="1:9" s="263" customFormat="1" ht="26.4" outlineLevel="1">
      <c r="A42" s="132">
        <f t="shared" ca="1" si="0"/>
        <v>17</v>
      </c>
      <c r="B42" s="268" t="s">
        <v>484</v>
      </c>
      <c r="C42" s="136"/>
      <c r="D42" s="136"/>
      <c r="E42" s="136"/>
      <c r="F42" s="136"/>
      <c r="G42" s="136"/>
      <c r="H42" s="136"/>
      <c r="I42" s="136"/>
    </row>
    <row r="43" spans="1:9" s="263" customFormat="1" ht="26.4" outlineLevel="1">
      <c r="A43" s="132">
        <f t="shared" ca="1" si="0"/>
        <v>18</v>
      </c>
      <c r="B43" s="137" t="s">
        <v>483</v>
      </c>
      <c r="C43" s="136"/>
      <c r="D43" s="136"/>
      <c r="E43" s="136"/>
      <c r="F43" s="136"/>
      <c r="G43" s="136"/>
      <c r="H43" s="136"/>
      <c r="I43" s="374"/>
    </row>
    <row r="44" spans="1:9" s="263" customFormat="1" ht="26.4" outlineLevel="1">
      <c r="A44" s="132">
        <f t="shared" ca="1" si="0"/>
        <v>19</v>
      </c>
      <c r="B44" s="136" t="s">
        <v>485</v>
      </c>
      <c r="C44" s="136"/>
      <c r="D44" s="136"/>
      <c r="E44" s="136"/>
      <c r="F44" s="136"/>
      <c r="G44" s="136"/>
      <c r="H44" s="136"/>
      <c r="I44" s="136"/>
    </row>
    <row r="45" spans="1:9" s="263" customFormat="1" ht="13.8" customHeight="1">
      <c r="A45" s="190"/>
      <c r="B45" s="377" t="s">
        <v>488</v>
      </c>
      <c r="C45" s="377"/>
      <c r="D45" s="377"/>
      <c r="E45" s="168"/>
      <c r="F45" s="168"/>
      <c r="G45" s="168"/>
      <c r="H45" s="168"/>
      <c r="I45" s="168"/>
    </row>
    <row r="46" spans="1:9" s="229" customFormat="1" ht="26.4" outlineLevel="1">
      <c r="A46" s="132">
        <f t="shared" ca="1" si="0"/>
        <v>20</v>
      </c>
      <c r="B46" s="138" t="s">
        <v>402</v>
      </c>
      <c r="D46" s="138"/>
      <c r="E46" s="138"/>
      <c r="F46" s="138"/>
      <c r="G46" s="138"/>
      <c r="H46" s="138"/>
      <c r="I46" s="138"/>
    </row>
    <row r="47" spans="1:9" s="229" customFormat="1" ht="26.4" outlineLevel="1">
      <c r="A47" s="132">
        <f t="shared" ca="1" si="0"/>
        <v>21</v>
      </c>
      <c r="B47" s="138" t="s">
        <v>426</v>
      </c>
      <c r="C47" s="270"/>
      <c r="D47" s="138"/>
      <c r="E47" s="138"/>
      <c r="F47" s="138"/>
      <c r="G47" s="138"/>
      <c r="H47" s="138"/>
      <c r="I47" s="270"/>
    </row>
    <row r="48" spans="1:9" s="229" customFormat="1" ht="26.4" outlineLevel="1">
      <c r="A48" s="132">
        <f t="shared" ca="1" si="0"/>
        <v>22</v>
      </c>
      <c r="B48" s="137" t="s">
        <v>393</v>
      </c>
      <c r="C48" s="138"/>
      <c r="D48" s="138"/>
      <c r="E48" s="138"/>
      <c r="F48" s="138"/>
      <c r="G48" s="138"/>
      <c r="H48" s="138"/>
      <c r="I48" s="138"/>
    </row>
    <row r="49" spans="1:9" s="229" customFormat="1" ht="26.4" outlineLevel="1">
      <c r="A49" s="132">
        <f t="shared" ca="1" si="0"/>
        <v>23</v>
      </c>
      <c r="B49" s="138" t="s">
        <v>496</v>
      </c>
      <c r="C49" s="138"/>
      <c r="D49" s="138"/>
      <c r="E49" s="138"/>
      <c r="F49" s="138"/>
      <c r="G49" s="138"/>
      <c r="H49" s="138"/>
      <c r="I49" s="138"/>
    </row>
    <row r="50" spans="1:9" s="266" customFormat="1" ht="13.8" outlineLevel="1">
      <c r="A50" s="132">
        <f t="shared" ca="1" si="0"/>
        <v>24</v>
      </c>
      <c r="B50" s="271" t="s">
        <v>395</v>
      </c>
      <c r="C50" s="144"/>
      <c r="D50" s="144"/>
      <c r="E50" s="144"/>
      <c r="F50" s="144"/>
      <c r="G50" s="144"/>
      <c r="H50" s="144"/>
      <c r="I50" s="144"/>
    </row>
    <row r="51" spans="1:9" s="229" customFormat="1" ht="39.6" outlineLevel="1">
      <c r="A51" s="132">
        <f t="shared" ca="1" si="0"/>
        <v>25</v>
      </c>
      <c r="B51" s="360" t="s">
        <v>495</v>
      </c>
      <c r="C51" s="270"/>
      <c r="D51" s="138"/>
      <c r="E51" s="138"/>
      <c r="F51" s="138"/>
      <c r="G51" s="138"/>
      <c r="H51" s="138"/>
      <c r="I51" s="138"/>
    </row>
    <row r="52" spans="1:9" s="229" customFormat="1" ht="26.4" outlineLevel="1">
      <c r="A52" s="132">
        <f t="shared" ca="1" si="0"/>
        <v>26</v>
      </c>
      <c r="B52" s="138" t="s">
        <v>423</v>
      </c>
      <c r="C52" s="270"/>
      <c r="D52" s="138"/>
      <c r="E52" s="138"/>
      <c r="F52" s="138"/>
      <c r="G52" s="138"/>
      <c r="H52" s="138"/>
      <c r="I52" s="138"/>
    </row>
    <row r="53" spans="1:9" s="229" customFormat="1" ht="13.8">
      <c r="A53" s="190"/>
      <c r="B53" s="376" t="s">
        <v>489</v>
      </c>
      <c r="C53" s="376"/>
      <c r="D53" s="376"/>
      <c r="E53" s="189"/>
      <c r="F53" s="189"/>
      <c r="G53" s="189"/>
      <c r="H53" s="189"/>
      <c r="I53" s="189"/>
    </row>
    <row r="54" spans="1:9" s="229" customFormat="1" ht="26.4" outlineLevel="1">
      <c r="A54" s="132">
        <f t="shared" ca="1" si="0"/>
        <v>27</v>
      </c>
      <c r="B54" s="138" t="s">
        <v>428</v>
      </c>
      <c r="C54" s="138"/>
      <c r="D54" s="138"/>
      <c r="E54" s="138"/>
      <c r="F54" s="138"/>
      <c r="G54" s="138"/>
      <c r="H54" s="138"/>
      <c r="I54" s="138"/>
    </row>
    <row r="55" spans="1:9" s="229" customFormat="1" ht="26.4" outlineLevel="1">
      <c r="A55" s="132">
        <f t="shared" ca="1" si="0"/>
        <v>28</v>
      </c>
      <c r="B55" s="138" t="s">
        <v>427</v>
      </c>
      <c r="C55" s="137"/>
      <c r="D55" s="268"/>
      <c r="E55" s="138"/>
      <c r="F55" s="138"/>
      <c r="G55" s="138"/>
      <c r="H55" s="138"/>
      <c r="I55" s="270"/>
    </row>
    <row r="56" spans="1:9" s="229" customFormat="1" ht="39.6" outlineLevel="1">
      <c r="A56" s="132">
        <f t="shared" ca="1" si="0"/>
        <v>29</v>
      </c>
      <c r="B56" s="138" t="s">
        <v>429</v>
      </c>
      <c r="C56" s="137"/>
      <c r="D56" s="268" t="s">
        <v>396</v>
      </c>
      <c r="E56" s="138"/>
      <c r="F56" s="268"/>
      <c r="G56" s="138"/>
      <c r="H56" s="138"/>
      <c r="I56" s="270"/>
    </row>
    <row r="57" spans="1:9" s="229" customFormat="1" ht="13.8">
      <c r="A57" s="190"/>
      <c r="B57" s="376" t="s">
        <v>490</v>
      </c>
      <c r="C57" s="376"/>
      <c r="D57" s="376"/>
      <c r="E57" s="269"/>
      <c r="F57" s="269"/>
      <c r="G57" s="269"/>
      <c r="H57" s="272"/>
      <c r="I57" s="272"/>
    </row>
    <row r="58" spans="1:9" s="229" customFormat="1" ht="13.8" outlineLevel="1">
      <c r="A58" s="132">
        <f t="shared" ca="1" si="0"/>
        <v>30</v>
      </c>
      <c r="B58" s="132" t="s">
        <v>404</v>
      </c>
      <c r="C58" s="268"/>
      <c r="D58" s="268"/>
      <c r="E58" s="268"/>
      <c r="F58" s="268"/>
      <c r="G58" s="268"/>
      <c r="H58" s="270"/>
      <c r="I58" s="270"/>
    </row>
    <row r="59" spans="1:9" s="229" customFormat="1" ht="13.8" outlineLevel="1">
      <c r="A59" s="132">
        <f t="shared" ca="1" si="0"/>
        <v>31</v>
      </c>
      <c r="B59" s="132" t="s">
        <v>405</v>
      </c>
      <c r="C59" s="268"/>
      <c r="D59" s="268"/>
      <c r="E59" s="268"/>
      <c r="F59" s="268"/>
      <c r="G59" s="268"/>
      <c r="H59" s="270"/>
      <c r="I59" s="270"/>
    </row>
    <row r="60" spans="1:9" s="229" customFormat="1" ht="13.8" outlineLevel="1">
      <c r="A60" s="132">
        <f t="shared" ca="1" si="0"/>
        <v>32</v>
      </c>
      <c r="B60" s="132" t="s">
        <v>406</v>
      </c>
      <c r="C60" s="268"/>
      <c r="D60" s="268"/>
      <c r="E60" s="268"/>
      <c r="F60" s="268"/>
      <c r="G60" s="268"/>
      <c r="H60" s="270"/>
      <c r="I60" s="270"/>
    </row>
    <row r="61" spans="1:9" s="229" customFormat="1" ht="13.8" outlineLevel="1">
      <c r="A61" s="132">
        <f t="shared" ca="1" si="0"/>
        <v>33</v>
      </c>
      <c r="B61" s="132" t="s">
        <v>407</v>
      </c>
      <c r="C61" s="268"/>
      <c r="D61" s="268"/>
      <c r="E61" s="268"/>
      <c r="F61" s="268"/>
      <c r="G61" s="268"/>
      <c r="H61" s="270"/>
      <c r="I61" s="270"/>
    </row>
    <row r="62" spans="1:9" s="229" customFormat="1" ht="26.4" outlineLevel="1">
      <c r="A62" s="132">
        <f t="shared" ca="1" si="0"/>
        <v>34</v>
      </c>
      <c r="B62" s="132" t="s">
        <v>416</v>
      </c>
      <c r="C62" s="268"/>
      <c r="D62" s="268"/>
      <c r="E62" s="268"/>
      <c r="F62" s="268"/>
      <c r="G62" s="268"/>
      <c r="H62" s="270"/>
      <c r="I62" s="270"/>
    </row>
    <row r="63" spans="1:9" s="229" customFormat="1" ht="13.8" outlineLevel="1">
      <c r="A63" s="132">
        <f t="shared" ca="1" si="0"/>
        <v>35</v>
      </c>
      <c r="B63" s="132" t="s">
        <v>408</v>
      </c>
      <c r="C63" s="268"/>
      <c r="D63" s="268"/>
      <c r="E63" s="268"/>
      <c r="F63" s="268"/>
      <c r="G63" s="268"/>
      <c r="H63" s="270"/>
      <c r="I63" s="270"/>
    </row>
    <row r="64" spans="1:9" s="229" customFormat="1" ht="13.8" outlineLevel="1">
      <c r="A64" s="132">
        <f t="shared" ca="1" si="0"/>
        <v>36</v>
      </c>
      <c r="B64" s="132" t="s">
        <v>409</v>
      </c>
      <c r="C64" s="268"/>
      <c r="D64" s="268"/>
      <c r="E64" s="268"/>
      <c r="F64" s="268"/>
      <c r="G64" s="268"/>
      <c r="H64" s="270"/>
      <c r="I64" s="270"/>
    </row>
    <row r="65" spans="1:9" s="229" customFormat="1" ht="13.8" outlineLevel="1">
      <c r="A65" s="132">
        <f t="shared" ca="1" si="0"/>
        <v>37</v>
      </c>
      <c r="B65" s="132" t="s">
        <v>410</v>
      </c>
      <c r="C65" s="268"/>
      <c r="D65" s="268"/>
      <c r="E65" s="268"/>
      <c r="F65" s="268"/>
      <c r="G65" s="268"/>
      <c r="H65" s="270"/>
      <c r="I65" s="270"/>
    </row>
    <row r="66" spans="1:9" s="229" customFormat="1" ht="13.8" outlineLevel="1">
      <c r="A66" s="132">
        <f t="shared" ca="1" si="0"/>
        <v>38</v>
      </c>
      <c r="B66" s="132" t="s">
        <v>411</v>
      </c>
      <c r="C66" s="268"/>
      <c r="D66" s="268"/>
      <c r="E66" s="268"/>
      <c r="F66" s="268"/>
      <c r="G66" s="268"/>
      <c r="H66" s="270"/>
      <c r="I66" s="270"/>
    </row>
    <row r="67" spans="1:9" s="229" customFormat="1" ht="26.4" outlineLevel="1">
      <c r="A67" s="132">
        <f t="shared" ca="1" si="0"/>
        <v>39</v>
      </c>
      <c r="B67" s="132" t="s">
        <v>415</v>
      </c>
      <c r="C67" s="268"/>
      <c r="D67" s="268"/>
      <c r="E67" s="268"/>
      <c r="F67" s="268"/>
      <c r="G67" s="268"/>
      <c r="H67" s="270"/>
      <c r="I67" s="270"/>
    </row>
    <row r="68" spans="1:9" s="229" customFormat="1" ht="26.4" outlineLevel="1">
      <c r="A68" s="132">
        <f t="shared" ca="1" si="0"/>
        <v>40</v>
      </c>
      <c r="B68" s="132" t="s">
        <v>414</v>
      </c>
      <c r="C68" s="268"/>
      <c r="D68" s="268"/>
      <c r="E68" s="268"/>
      <c r="F68" s="268"/>
      <c r="G68" s="268"/>
      <c r="H68" s="270"/>
      <c r="I68" s="270"/>
    </row>
    <row r="69" spans="1:9" s="229" customFormat="1" ht="13.8" outlineLevel="1">
      <c r="A69" s="132">
        <f t="shared" ca="1" si="0"/>
        <v>41</v>
      </c>
      <c r="B69" s="132" t="s">
        <v>417</v>
      </c>
      <c r="C69" s="268"/>
      <c r="D69" s="268"/>
      <c r="E69" s="268"/>
      <c r="F69" s="268"/>
      <c r="G69" s="268"/>
      <c r="H69" s="270"/>
      <c r="I69" s="270"/>
    </row>
    <row r="70" spans="1:9" s="229" customFormat="1" ht="26.4" outlineLevel="1">
      <c r="A70" s="132">
        <f t="shared" ca="1" si="0"/>
        <v>42</v>
      </c>
      <c r="B70" s="132" t="s">
        <v>412</v>
      </c>
      <c r="C70" s="268"/>
      <c r="D70" s="268"/>
      <c r="E70" s="268"/>
      <c r="F70" s="268"/>
      <c r="G70" s="268"/>
      <c r="H70" s="270"/>
      <c r="I70" s="270"/>
    </row>
    <row r="71" spans="1:9" s="229" customFormat="1" ht="26.4" outlineLevel="1">
      <c r="A71" s="132">
        <f t="shared" ca="1" si="0"/>
        <v>43</v>
      </c>
      <c r="B71" s="132" t="s">
        <v>413</v>
      </c>
      <c r="C71" s="268"/>
      <c r="D71" s="268"/>
      <c r="E71" s="268"/>
      <c r="F71" s="268"/>
      <c r="G71" s="268"/>
      <c r="H71" s="270"/>
      <c r="I71" s="270"/>
    </row>
    <row r="72" spans="1:9" s="229" customFormat="1" ht="13.8">
      <c r="A72" s="190"/>
      <c r="B72" s="376" t="s">
        <v>491</v>
      </c>
      <c r="C72" s="376"/>
      <c r="D72" s="376"/>
      <c r="E72" s="269"/>
      <c r="F72" s="269"/>
      <c r="G72" s="269"/>
      <c r="H72" s="272"/>
      <c r="I72" s="272"/>
    </row>
    <row r="73" spans="1:9" s="206" customFormat="1" ht="14.4" outlineLevel="1">
      <c r="A73" s="132">
        <f t="shared" ca="1" si="0"/>
        <v>44</v>
      </c>
      <c r="B73" s="132" t="s">
        <v>389</v>
      </c>
      <c r="C73" s="268"/>
      <c r="D73" s="268"/>
      <c r="E73" s="268"/>
      <c r="F73" s="268"/>
      <c r="G73" s="268"/>
      <c r="H73" s="270"/>
      <c r="I73" s="270"/>
    </row>
    <row r="74" spans="1:9" s="229" customFormat="1" ht="13.8" outlineLevel="1">
      <c r="A74" s="132">
        <f t="shared" ca="1" si="0"/>
        <v>45</v>
      </c>
      <c r="B74" s="138" t="s">
        <v>424</v>
      </c>
      <c r="C74" s="132"/>
      <c r="D74" s="268"/>
      <c r="E74" s="268"/>
      <c r="F74" s="268"/>
      <c r="G74" s="268"/>
      <c r="H74" s="270"/>
      <c r="I74" s="270"/>
    </row>
    <row r="75" spans="1:9" s="229" customFormat="1" ht="13.8" outlineLevel="1">
      <c r="A75" s="132">
        <f t="shared" ref="A75:A80" ca="1" si="1">IF(OFFSET(A75,-1,0) ="",OFFSET(A75,-2,0)+1,OFFSET(A75,-1,0)+1 )</f>
        <v>46</v>
      </c>
      <c r="B75" s="132" t="s">
        <v>274</v>
      </c>
      <c r="C75" s="268"/>
      <c r="D75" s="268"/>
      <c r="E75" s="268"/>
      <c r="F75" s="268"/>
      <c r="G75" s="268"/>
      <c r="H75" s="270"/>
      <c r="I75" s="270"/>
    </row>
    <row r="76" spans="1:9" s="229" customFormat="1" ht="26.4" outlineLevel="1">
      <c r="A76" s="132">
        <f t="shared" ca="1" si="1"/>
        <v>47</v>
      </c>
      <c r="B76" s="138" t="s">
        <v>418</v>
      </c>
      <c r="C76" s="268"/>
      <c r="D76" s="268"/>
      <c r="E76" s="268"/>
      <c r="F76" s="268"/>
      <c r="G76" s="268"/>
      <c r="H76" s="270"/>
      <c r="I76" s="270"/>
    </row>
    <row r="77" spans="1:9" s="229" customFormat="1" ht="26.4" outlineLevel="1">
      <c r="A77" s="132">
        <f t="shared" ca="1" si="1"/>
        <v>48</v>
      </c>
      <c r="B77" s="132" t="s">
        <v>492</v>
      </c>
      <c r="C77" s="268"/>
      <c r="D77" s="268"/>
      <c r="E77" s="268"/>
      <c r="F77" s="268"/>
      <c r="G77" s="268"/>
      <c r="H77" s="270"/>
      <c r="I77" s="270"/>
    </row>
    <row r="78" spans="1:9" s="229" customFormat="1" ht="13.8">
      <c r="A78" s="190"/>
      <c r="B78" s="376" t="s">
        <v>494</v>
      </c>
      <c r="C78" s="376"/>
      <c r="D78" s="376"/>
      <c r="E78" s="272"/>
      <c r="F78" s="272"/>
      <c r="G78" s="272"/>
      <c r="H78" s="272"/>
      <c r="I78" s="272"/>
    </row>
    <row r="79" spans="1:9" s="229" customFormat="1" ht="13.8" outlineLevel="1">
      <c r="A79" s="132">
        <f t="shared" ca="1" si="1"/>
        <v>49</v>
      </c>
      <c r="B79" s="138" t="s">
        <v>425</v>
      </c>
      <c r="C79" s="270"/>
      <c r="D79" s="270"/>
      <c r="E79" s="270"/>
      <c r="F79" s="270"/>
      <c r="G79" s="270"/>
      <c r="H79" s="270"/>
      <c r="I79" s="270"/>
    </row>
    <row r="80" spans="1:9" s="229" customFormat="1" ht="26.4" outlineLevel="1">
      <c r="A80" s="132">
        <f t="shared" ca="1" si="1"/>
        <v>50</v>
      </c>
      <c r="B80" s="132" t="s">
        <v>493</v>
      </c>
      <c r="C80" s="270"/>
      <c r="D80" s="270"/>
      <c r="E80" s="270"/>
      <c r="F80" s="270"/>
      <c r="G80" s="270"/>
      <c r="H80" s="270"/>
      <c r="I80" s="270"/>
    </row>
    <row r="81" spans="2:2">
      <c r="B81" s="250"/>
    </row>
  </sheetData>
  <mergeCells count="15">
    <mergeCell ref="B41:D41"/>
    <mergeCell ref="A1:D1"/>
    <mergeCell ref="A2:D2"/>
    <mergeCell ref="E2:E3"/>
    <mergeCell ref="C3:D3"/>
    <mergeCell ref="B78:D78"/>
    <mergeCell ref="B72:D72"/>
    <mergeCell ref="B53:D53"/>
    <mergeCell ref="B57:D57"/>
    <mergeCell ref="B20:D20"/>
    <mergeCell ref="B45:D45"/>
    <mergeCell ref="B27:D27"/>
    <mergeCell ref="B28:D28"/>
    <mergeCell ref="B21:D21"/>
    <mergeCell ref="B38:D38"/>
  </mergeCells>
  <dataValidations count="3">
    <dataValidation showDropDown="1" showErrorMessage="1" sqref="F16:H17" xr:uid="{00000000-0002-0000-0600-000001000000}"/>
    <dataValidation allowBlank="1" showInputMessage="1" showErrorMessage="1" sqref="F18:H22" xr:uid="{00000000-0002-0000-0600-000002000000}"/>
    <dataValidation type="list" allowBlank="1" showErrorMessage="1" sqref="F81:H122" xr:uid="{00000000-0002-0000-0600-000003000000}">
      <formula1>#REF!</formula1>
      <formula2>0</formula2>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L61"/>
  <sheetViews>
    <sheetView showGridLines="0" topLeftCell="A10" zoomScaleNormal="100" workbookViewId="0">
      <selection activeCell="C27" sqref="C27"/>
    </sheetView>
  </sheetViews>
  <sheetFormatPr defaultColWidth="9.109375" defaultRowHeight="13.8"/>
  <cols>
    <col min="1" max="1" width="4" style="49" customWidth="1"/>
    <col min="2" max="2" width="16.109375" style="50" customWidth="1"/>
    <col min="3" max="3" width="19" style="50" customWidth="1"/>
    <col min="4" max="4" width="20.44140625" style="50" customWidth="1"/>
    <col min="5" max="5" width="16.33203125" style="50" customWidth="1"/>
    <col min="6" max="6" width="19" style="50" customWidth="1"/>
    <col min="7" max="7" width="15" style="52" customWidth="1"/>
    <col min="8" max="8" width="23.5546875" style="52" customWidth="1"/>
    <col min="9" max="9" width="25.44140625" style="52" customWidth="1"/>
    <col min="10" max="10" width="21" style="52" customWidth="1"/>
    <col min="11" max="11" width="11.44140625" style="52" customWidth="1"/>
    <col min="12" max="12" width="17.33203125" style="52" customWidth="1"/>
    <col min="13" max="13" width="17.33203125" style="50" customWidth="1"/>
    <col min="14" max="14" width="14.109375" style="50" customWidth="1"/>
    <col min="15" max="15" width="18.44140625" style="50" customWidth="1"/>
    <col min="16" max="16384" width="9.109375" style="50"/>
  </cols>
  <sheetData>
    <row r="1" spans="1:12">
      <c r="G1" s="51" t="s">
        <v>115</v>
      </c>
    </row>
    <row r="2" spans="1:12" s="54" customFormat="1" ht="24.6">
      <c r="A2" s="53"/>
      <c r="C2" s="338" t="s">
        <v>116</v>
      </c>
      <c r="D2" s="338"/>
      <c r="E2" s="338"/>
      <c r="F2" s="338"/>
      <c r="G2" s="338"/>
      <c r="H2" s="55" t="s">
        <v>117</v>
      </c>
      <c r="I2" s="56"/>
      <c r="J2" s="56"/>
      <c r="K2" s="56"/>
      <c r="L2" s="56"/>
    </row>
    <row r="3" spans="1:12" s="54" customFormat="1" ht="22.8">
      <c r="A3" s="53"/>
      <c r="C3" s="339" t="s">
        <v>118</v>
      </c>
      <c r="D3" s="339"/>
      <c r="E3" s="122"/>
      <c r="F3" s="340" t="s">
        <v>119</v>
      </c>
      <c r="G3" s="340"/>
      <c r="H3" s="56"/>
      <c r="I3" s="56"/>
      <c r="J3" s="57"/>
      <c r="K3" s="56"/>
      <c r="L3" s="56"/>
    </row>
    <row r="4" spans="1:12">
      <c r="A4" s="53"/>
      <c r="D4" s="58"/>
      <c r="E4" s="58"/>
      <c r="H4" s="59"/>
    </row>
    <row r="5" spans="1:12" s="60" customFormat="1" ht="14.4">
      <c r="A5" s="53"/>
      <c r="D5" s="61"/>
      <c r="E5" s="61"/>
      <c r="G5" s="62"/>
      <c r="H5" s="63"/>
      <c r="I5" s="62"/>
      <c r="J5" s="62"/>
      <c r="K5" s="62"/>
      <c r="L5" s="62"/>
    </row>
    <row r="6" spans="1:12" ht="21.75" customHeight="1">
      <c r="B6" s="341" t="s">
        <v>120</v>
      </c>
      <c r="C6" s="341"/>
      <c r="D6" s="64"/>
      <c r="E6" s="64"/>
      <c r="F6" s="64"/>
      <c r="G6" s="65"/>
      <c r="H6" s="65"/>
    </row>
    <row r="7" spans="1:12">
      <c r="B7" s="66" t="s">
        <v>121</v>
      </c>
      <c r="C7" s="67"/>
      <c r="D7" s="67"/>
      <c r="E7" s="67"/>
      <c r="F7" s="67"/>
      <c r="G7" s="68"/>
    </row>
    <row r="8" spans="1:12">
      <c r="A8" s="69" t="s">
        <v>58</v>
      </c>
      <c r="B8" s="125" t="s">
        <v>122</v>
      </c>
      <c r="C8" s="125" t="s">
        <v>123</v>
      </c>
      <c r="D8" s="125" t="s">
        <v>124</v>
      </c>
      <c r="E8" s="125" t="s">
        <v>125</v>
      </c>
      <c r="F8" s="125" t="s">
        <v>126</v>
      </c>
      <c r="G8" s="125" t="s">
        <v>127</v>
      </c>
      <c r="H8" s="125" t="s">
        <v>128</v>
      </c>
      <c r="I8" s="124" t="s">
        <v>129</v>
      </c>
      <c r="L8" s="50"/>
    </row>
    <row r="9" spans="1:12" s="95" customFormat="1" ht="14.4">
      <c r="A9" s="91"/>
      <c r="B9" s="92" t="s">
        <v>130</v>
      </c>
      <c r="C9" s="92" t="s">
        <v>131</v>
      </c>
      <c r="D9" s="92" t="s">
        <v>132</v>
      </c>
      <c r="E9" s="92" t="s">
        <v>133</v>
      </c>
      <c r="F9" s="92" t="s">
        <v>134</v>
      </c>
      <c r="G9" s="92" t="s">
        <v>135</v>
      </c>
      <c r="H9" s="92" t="s">
        <v>136</v>
      </c>
      <c r="I9" s="93"/>
      <c r="J9" s="94"/>
      <c r="K9" s="94"/>
    </row>
    <row r="10" spans="1:12">
      <c r="A10" s="70">
        <v>1</v>
      </c>
      <c r="B10" s="71" t="s">
        <v>66</v>
      </c>
      <c r="C10" s="71" t="s">
        <v>137</v>
      </c>
      <c r="D10" s="71" t="s">
        <v>138</v>
      </c>
      <c r="E10" s="71" t="s">
        <v>139</v>
      </c>
      <c r="F10" s="71" t="s">
        <v>140</v>
      </c>
      <c r="G10" s="71" t="s">
        <v>141</v>
      </c>
      <c r="H10" s="71" t="s">
        <v>141</v>
      </c>
      <c r="I10" s="72"/>
      <c r="L10" s="50"/>
    </row>
    <row r="11" spans="1:12" ht="20.25" customHeight="1">
      <c r="A11" s="70">
        <v>2</v>
      </c>
      <c r="B11" s="71" t="s">
        <v>67</v>
      </c>
      <c r="C11" s="71" t="s">
        <v>142</v>
      </c>
      <c r="D11" s="71" t="s">
        <v>143</v>
      </c>
      <c r="E11" s="71" t="s">
        <v>144</v>
      </c>
      <c r="F11" s="71" t="s">
        <v>140</v>
      </c>
      <c r="G11" s="71" t="s">
        <v>141</v>
      </c>
      <c r="H11" s="71" t="s">
        <v>145</v>
      </c>
      <c r="I11" s="72" t="s">
        <v>146</v>
      </c>
      <c r="L11" s="50"/>
    </row>
    <row r="12" spans="1:12" ht="20.25" customHeight="1">
      <c r="A12" s="70">
        <v>3</v>
      </c>
      <c r="B12" s="71" t="s">
        <v>147</v>
      </c>
      <c r="C12" s="71" t="s">
        <v>148</v>
      </c>
      <c r="D12" s="71" t="s">
        <v>143</v>
      </c>
      <c r="E12" s="71" t="s">
        <v>139</v>
      </c>
      <c r="F12" s="71" t="s">
        <v>149</v>
      </c>
      <c r="G12" s="71" t="s">
        <v>141</v>
      </c>
      <c r="H12" s="71" t="s">
        <v>141</v>
      </c>
      <c r="I12" s="72"/>
      <c r="L12" s="50"/>
    </row>
    <row r="13" spans="1:12" ht="15" customHeight="1">
      <c r="B13" s="73"/>
      <c r="C13" s="67"/>
      <c r="D13" s="67"/>
      <c r="E13" s="67"/>
      <c r="F13" s="67"/>
      <c r="G13" s="68"/>
    </row>
    <row r="14" spans="1:12" ht="21.75" customHeight="1">
      <c r="B14" s="341" t="s">
        <v>150</v>
      </c>
      <c r="C14" s="341"/>
      <c r="D14" s="341"/>
      <c r="E14" s="64"/>
      <c r="F14" s="64"/>
      <c r="G14" s="65"/>
      <c r="H14" s="65"/>
    </row>
    <row r="15" spans="1:12">
      <c r="B15" s="66" t="s">
        <v>151</v>
      </c>
      <c r="C15" s="67"/>
      <c r="D15" s="67"/>
      <c r="E15" s="67"/>
      <c r="F15" s="67"/>
      <c r="G15" s="68"/>
    </row>
    <row r="16" spans="1:12" ht="31.5" customHeight="1">
      <c r="A16" s="69" t="s">
        <v>58</v>
      </c>
      <c r="B16" s="125" t="s">
        <v>152</v>
      </c>
      <c r="C16" s="125" t="s">
        <v>41</v>
      </c>
      <c r="D16" s="125" t="s">
        <v>43</v>
      </c>
      <c r="E16" s="125" t="s">
        <v>145</v>
      </c>
      <c r="F16" s="125" t="s">
        <v>45</v>
      </c>
      <c r="G16" s="125" t="s">
        <v>153</v>
      </c>
      <c r="L16" s="50"/>
    </row>
    <row r="17" spans="1:12" s="95" customFormat="1" ht="52.8">
      <c r="A17" s="91"/>
      <c r="B17" s="92" t="s">
        <v>130</v>
      </c>
      <c r="C17" s="96" t="s">
        <v>154</v>
      </c>
      <c r="D17" s="96" t="s">
        <v>155</v>
      </c>
      <c r="E17" s="96" t="s">
        <v>156</v>
      </c>
      <c r="F17" s="96" t="s">
        <v>157</v>
      </c>
      <c r="G17" s="96" t="s">
        <v>158</v>
      </c>
      <c r="H17" s="94"/>
      <c r="I17" s="94"/>
      <c r="J17" s="94"/>
      <c r="K17" s="94"/>
    </row>
    <row r="18" spans="1:12">
      <c r="A18" s="70">
        <v>1</v>
      </c>
      <c r="B18" s="71" t="s">
        <v>66</v>
      </c>
      <c r="C18" s="74">
        <f>'Assignment 1'!D11</f>
        <v>0</v>
      </c>
      <c r="D18" s="74">
        <f>'Assignment 1'!D12</f>
        <v>0</v>
      </c>
      <c r="E18" s="74">
        <f>'Assignment 1'!D14</f>
        <v>0</v>
      </c>
      <c r="F18" s="74">
        <f>'Assignment 1'!D13</f>
        <v>0</v>
      </c>
      <c r="G18" s="74">
        <f>'Assignment 1'!D15</f>
        <v>0</v>
      </c>
      <c r="L18" s="50"/>
    </row>
    <row r="19" spans="1:12" ht="20.25" customHeight="1">
      <c r="A19" s="70">
        <v>2</v>
      </c>
      <c r="B19" s="71" t="s">
        <v>147</v>
      </c>
      <c r="C19" s="74">
        <f>'Assignment 3'!D11</f>
        <v>0</v>
      </c>
      <c r="D19" s="74">
        <f>'Assignment 3'!D12</f>
        <v>0</v>
      </c>
      <c r="E19" s="74">
        <f>'Assignment 3'!D14</f>
        <v>0</v>
      </c>
      <c r="F19" s="74">
        <f>'Assignment 3'!D13</f>
        <v>0</v>
      </c>
      <c r="G19" s="74">
        <f>'Assignment 3'!D15</f>
        <v>0</v>
      </c>
      <c r="L19" s="50"/>
    </row>
    <row r="20" spans="1:12" ht="20.25" customHeight="1">
      <c r="A20" s="70">
        <v>3</v>
      </c>
      <c r="B20" s="71" t="s">
        <v>100</v>
      </c>
      <c r="C20" s="74">
        <f>SUM(C18:C19)</f>
        <v>0</v>
      </c>
      <c r="D20" s="74">
        <f t="shared" ref="D20:G20" si="0">SUM(D18:D19)</f>
        <v>0</v>
      </c>
      <c r="E20" s="74">
        <f t="shared" si="0"/>
        <v>0</v>
      </c>
      <c r="F20" s="74">
        <f t="shared" si="0"/>
        <v>0</v>
      </c>
      <c r="G20" s="74">
        <f t="shared" si="0"/>
        <v>0</v>
      </c>
      <c r="L20" s="50"/>
    </row>
    <row r="21" spans="1:12" ht="20.25" customHeight="1">
      <c r="A21" s="76"/>
      <c r="B21" s="77"/>
      <c r="C21" s="90" t="s">
        <v>159</v>
      </c>
      <c r="D21" s="89" t="e">
        <f>SUM(C20,D20,G20)/SUM(C20:G20)</f>
        <v>#DIV/0!</v>
      </c>
      <c r="E21" s="78"/>
      <c r="F21" s="78"/>
      <c r="G21" s="78"/>
      <c r="L21" s="50"/>
    </row>
    <row r="22" spans="1:12">
      <c r="B22" s="73"/>
      <c r="C22" s="67"/>
      <c r="D22" s="67"/>
      <c r="E22" s="67"/>
      <c r="F22" s="67"/>
      <c r="G22" s="68"/>
    </row>
    <row r="23" spans="1:12" ht="21.75" customHeight="1">
      <c r="B23" s="341" t="s">
        <v>160</v>
      </c>
      <c r="C23" s="341"/>
      <c r="D23" s="341"/>
      <c r="E23" s="64"/>
      <c r="F23" s="64"/>
      <c r="G23" s="65"/>
      <c r="H23" s="65"/>
    </row>
    <row r="24" spans="1:12" ht="21.75" customHeight="1">
      <c r="B24" s="66" t="s">
        <v>161</v>
      </c>
      <c r="C24" s="123"/>
      <c r="D24" s="123"/>
      <c r="E24" s="64"/>
      <c r="F24" s="64"/>
      <c r="G24" s="65"/>
      <c r="H24" s="65"/>
    </row>
    <row r="25" spans="1:12" ht="14.4">
      <c r="B25" s="75" t="s">
        <v>162</v>
      </c>
      <c r="C25" s="67"/>
      <c r="D25" s="67"/>
      <c r="E25" s="67"/>
      <c r="F25" s="67"/>
      <c r="G25" s="68"/>
    </row>
    <row r="26" spans="1:12" ht="18.75" customHeight="1">
      <c r="A26" s="69" t="s">
        <v>58</v>
      </c>
      <c r="B26" s="125" t="s">
        <v>163</v>
      </c>
      <c r="C26" s="125" t="s">
        <v>164</v>
      </c>
      <c r="D26" s="125" t="s">
        <v>165</v>
      </c>
      <c r="E26" s="125" t="s">
        <v>166</v>
      </c>
      <c r="F26" s="125" t="s">
        <v>167</v>
      </c>
      <c r="G26" s="342" t="s">
        <v>111</v>
      </c>
      <c r="H26" s="343"/>
    </row>
    <row r="27" spans="1:12">
      <c r="A27" s="70">
        <v>1</v>
      </c>
      <c r="B27" s="71" t="s">
        <v>168</v>
      </c>
      <c r="C27" s="74" t="e">
        <f>COUNTIFS(#REF!, "*Critical*",#REF!,"*Open*")</f>
        <v>#REF!</v>
      </c>
      <c r="D27" s="74" t="e">
        <f>COUNTIFS(#REF!, "*Critical*",#REF!,"*Resolved*")</f>
        <v>#REF!</v>
      </c>
      <c r="E27" s="74" t="e">
        <f>COUNTIFS(#REF!, "*Critical*",#REF!,"*Reopened*")</f>
        <v>#REF!</v>
      </c>
      <c r="F27" s="74" t="e">
        <f>COUNTIFS(#REF!, "*Critical*",#REF!,"*Closed*") + COUNTIFS(#REF!, "*Critical*",#REF!,"*Ready for client test*")</f>
        <v>#REF!</v>
      </c>
      <c r="G27" s="336"/>
      <c r="H27" s="337"/>
    </row>
    <row r="28" spans="1:12" ht="20.25" customHeight="1">
      <c r="A28" s="70">
        <v>2</v>
      </c>
      <c r="B28" s="71" t="s">
        <v>169</v>
      </c>
      <c r="C28" s="74" t="e">
        <f>COUNTIFS(#REF!, "*Major*",#REF!,"*Open*")</f>
        <v>#REF!</v>
      </c>
      <c r="D28" s="74" t="e">
        <f>COUNTIFS(#REF!, "*Major*",#REF!,"*Resolved*")</f>
        <v>#REF!</v>
      </c>
      <c r="E28" s="74" t="e">
        <f>COUNTIFS(#REF!, "*Major*",#REF!,"*Reopened*")</f>
        <v>#REF!</v>
      </c>
      <c r="F28" s="74" t="e">
        <f>COUNTIFS(#REF!, "*Major*",#REF!,"*Closed*") + COUNTIFS(#REF!, "*Major*",#REF!,"*Ready for client test*")</f>
        <v>#REF!</v>
      </c>
      <c r="G28" s="336"/>
      <c r="H28" s="337"/>
    </row>
    <row r="29" spans="1:12" ht="20.25" customHeight="1">
      <c r="A29" s="70">
        <v>3</v>
      </c>
      <c r="B29" s="71" t="s">
        <v>170</v>
      </c>
      <c r="C29" s="74" t="e">
        <f>COUNTIFS(#REF!, "*Normal*",#REF!,"*Open*")</f>
        <v>#REF!</v>
      </c>
      <c r="D29" s="74" t="e">
        <f>COUNTIFS(#REF!, "*Normal*",#REF!,"*Resolved*")</f>
        <v>#REF!</v>
      </c>
      <c r="E29" s="74" t="e">
        <f>COUNTIFS(#REF!, "*Normal*",#REF!,"*Reopened*")</f>
        <v>#REF!</v>
      </c>
      <c r="F29" s="74" t="e">
        <f>COUNTIFS(#REF!, "*Normal*",#REF!,"*Closed*") + COUNTIFS(#REF!, "*Normal*",#REF!,"*Ready for client test*")</f>
        <v>#REF!</v>
      </c>
      <c r="G29" s="336"/>
      <c r="H29" s="337"/>
    </row>
    <row r="30" spans="1:12" ht="20.25" customHeight="1">
      <c r="A30" s="70">
        <v>4</v>
      </c>
      <c r="B30" s="71" t="s">
        <v>171</v>
      </c>
      <c r="C30" s="74" t="e">
        <f>COUNTIFS(#REF!, "*Minor*",#REF!,"*Open*")</f>
        <v>#REF!</v>
      </c>
      <c r="D30" s="74" t="e">
        <f>COUNTIFS(#REF!, "*Minor*",#REF!,"*Resolved*")</f>
        <v>#REF!</v>
      </c>
      <c r="E30" s="74" t="e">
        <f>COUNTIFS(#REF!, "*Minor*",#REF!,"*Reopened*")</f>
        <v>#REF!</v>
      </c>
      <c r="F30" s="74" t="e">
        <f>COUNTIFS(#REF!, "*Minor*",#REF!,"*Closed*") + COUNTIFS(#REF!, "*Minor*",#REF!,"*Ready for client test*")</f>
        <v>#REF!</v>
      </c>
      <c r="G30" s="336"/>
      <c r="H30" s="337"/>
    </row>
    <row r="31" spans="1:12" ht="20.25" customHeight="1">
      <c r="A31" s="70"/>
      <c r="B31" s="69" t="s">
        <v>100</v>
      </c>
      <c r="C31" s="69" t="e">
        <f>SUM(C27:C30)</f>
        <v>#REF!</v>
      </c>
      <c r="D31" s="69">
        <v>0</v>
      </c>
      <c r="E31" s="69">
        <v>0</v>
      </c>
      <c r="F31" s="69" t="e">
        <f>SUM(F27:F30)</f>
        <v>#REF!</v>
      </c>
      <c r="G31" s="336"/>
      <c r="H31" s="337"/>
    </row>
    <row r="32" spans="1:12" ht="20.25" customHeight="1">
      <c r="A32" s="76"/>
      <c r="B32" s="77"/>
      <c r="C32" s="78"/>
      <c r="D32" s="78"/>
      <c r="E32" s="78"/>
      <c r="F32" s="78"/>
      <c r="G32" s="78"/>
      <c r="H32" s="78"/>
    </row>
    <row r="33" spans="1:12" ht="14.4">
      <c r="B33" s="75" t="s">
        <v>172</v>
      </c>
      <c r="C33" s="67"/>
      <c r="D33" s="67"/>
      <c r="E33" s="67"/>
      <c r="F33" s="67"/>
      <c r="G33" s="68"/>
    </row>
    <row r="34" spans="1:12" ht="18.75" customHeight="1">
      <c r="A34" s="69" t="s">
        <v>58</v>
      </c>
      <c r="B34" s="125" t="s">
        <v>173</v>
      </c>
      <c r="C34" s="125" t="s">
        <v>174</v>
      </c>
      <c r="D34" s="125" t="s">
        <v>175</v>
      </c>
      <c r="E34" s="125" t="s">
        <v>126</v>
      </c>
      <c r="F34" s="344" t="s">
        <v>129</v>
      </c>
      <c r="G34" s="345"/>
    </row>
    <row r="35" spans="1:12" s="95" customFormat="1" ht="14.4">
      <c r="A35" s="91"/>
      <c r="B35" s="92" t="s">
        <v>176</v>
      </c>
      <c r="C35" s="96" t="s">
        <v>177</v>
      </c>
      <c r="D35" s="96" t="s">
        <v>178</v>
      </c>
      <c r="E35" s="96" t="s">
        <v>134</v>
      </c>
      <c r="F35" s="347"/>
      <c r="G35" s="348"/>
      <c r="H35" s="94"/>
      <c r="I35" s="94"/>
      <c r="J35" s="94"/>
      <c r="K35" s="94"/>
      <c r="L35" s="94"/>
    </row>
    <row r="36" spans="1:12">
      <c r="A36" s="70">
        <v>1</v>
      </c>
      <c r="B36" s="71" t="s">
        <v>114</v>
      </c>
      <c r="C36" s="74" t="s">
        <v>179</v>
      </c>
      <c r="D36" s="74" t="s">
        <v>171</v>
      </c>
      <c r="E36" s="74" t="s">
        <v>140</v>
      </c>
      <c r="F36" s="336"/>
      <c r="G36" s="337"/>
    </row>
    <row r="37" spans="1:12" ht="20.25" customHeight="1">
      <c r="A37" s="70">
        <v>2</v>
      </c>
      <c r="B37" s="71" t="s">
        <v>112</v>
      </c>
      <c r="C37" s="74" t="s">
        <v>180</v>
      </c>
      <c r="D37" s="74" t="s">
        <v>171</v>
      </c>
      <c r="E37" s="74" t="s">
        <v>140</v>
      </c>
      <c r="F37" s="336"/>
      <c r="G37" s="337"/>
    </row>
    <row r="38" spans="1:12" ht="20.25" customHeight="1">
      <c r="A38" s="76"/>
      <c r="B38" s="77"/>
      <c r="C38" s="78"/>
      <c r="D38" s="78"/>
      <c r="E38" s="78"/>
      <c r="F38" s="78"/>
      <c r="G38" s="78"/>
      <c r="H38" s="78"/>
    </row>
    <row r="39" spans="1:12" ht="21.75" customHeight="1">
      <c r="B39" s="341" t="s">
        <v>181</v>
      </c>
      <c r="C39" s="341"/>
      <c r="D39" s="64"/>
      <c r="E39" s="64"/>
      <c r="F39" s="64"/>
      <c r="G39" s="65"/>
      <c r="H39" s="65"/>
    </row>
    <row r="40" spans="1:12">
      <c r="B40" s="66" t="s">
        <v>182</v>
      </c>
      <c r="C40" s="67"/>
      <c r="D40" s="67"/>
      <c r="E40" s="67"/>
      <c r="F40" s="67"/>
      <c r="G40" s="68"/>
    </row>
    <row r="41" spans="1:12" ht="18.75" customHeight="1">
      <c r="A41" s="69" t="s">
        <v>58</v>
      </c>
      <c r="B41" s="125" t="s">
        <v>62</v>
      </c>
      <c r="C41" s="346" t="s">
        <v>183</v>
      </c>
      <c r="D41" s="346"/>
      <c r="E41" s="346" t="s">
        <v>184</v>
      </c>
      <c r="F41" s="346"/>
      <c r="G41" s="346"/>
      <c r="H41" s="69" t="s">
        <v>185</v>
      </c>
    </row>
    <row r="42" spans="1:12" ht="34.5" customHeight="1">
      <c r="A42" s="70">
        <v>1</v>
      </c>
      <c r="B42" s="126" t="s">
        <v>186</v>
      </c>
      <c r="C42" s="349" t="s">
        <v>187</v>
      </c>
      <c r="D42" s="349"/>
      <c r="E42" s="349" t="s">
        <v>188</v>
      </c>
      <c r="F42" s="349"/>
      <c r="G42" s="349"/>
      <c r="H42" s="79"/>
    </row>
    <row r="43" spans="1:12" ht="34.5" customHeight="1">
      <c r="A43" s="70">
        <v>2</v>
      </c>
      <c r="B43" s="126" t="s">
        <v>186</v>
      </c>
      <c r="C43" s="349" t="s">
        <v>187</v>
      </c>
      <c r="D43" s="349"/>
      <c r="E43" s="349" t="s">
        <v>188</v>
      </c>
      <c r="F43" s="349"/>
      <c r="G43" s="349"/>
      <c r="H43" s="79"/>
    </row>
    <row r="44" spans="1:12" ht="34.5" customHeight="1">
      <c r="A44" s="70">
        <v>3</v>
      </c>
      <c r="B44" s="126" t="s">
        <v>186</v>
      </c>
      <c r="C44" s="349" t="s">
        <v>187</v>
      </c>
      <c r="D44" s="349"/>
      <c r="E44" s="349" t="s">
        <v>188</v>
      </c>
      <c r="F44" s="349"/>
      <c r="G44" s="349"/>
      <c r="H44" s="79"/>
    </row>
    <row r="45" spans="1:12">
      <c r="B45" s="80"/>
      <c r="C45" s="80"/>
      <c r="D45" s="80"/>
      <c r="E45" s="81"/>
      <c r="F45" s="67"/>
      <c r="G45" s="68"/>
    </row>
    <row r="46" spans="1:12" ht="21.75" customHeight="1">
      <c r="B46" s="341" t="s">
        <v>189</v>
      </c>
      <c r="C46" s="341"/>
      <c r="D46" s="64"/>
      <c r="E46" s="64"/>
      <c r="F46" s="64"/>
      <c r="G46" s="65"/>
      <c r="H46" s="65"/>
    </row>
    <row r="47" spans="1:12">
      <c r="B47" s="66" t="s">
        <v>190</v>
      </c>
      <c r="C47" s="80"/>
      <c r="D47" s="80"/>
      <c r="E47" s="81"/>
      <c r="F47" s="67"/>
      <c r="G47" s="68"/>
    </row>
    <row r="48" spans="1:12" s="83" customFormat="1" ht="21" customHeight="1">
      <c r="A48" s="352" t="s">
        <v>58</v>
      </c>
      <c r="B48" s="354" t="s">
        <v>191</v>
      </c>
      <c r="C48" s="344" t="s">
        <v>192</v>
      </c>
      <c r="D48" s="356"/>
      <c r="E48" s="356"/>
      <c r="F48" s="345"/>
      <c r="G48" s="357" t="s">
        <v>159</v>
      </c>
      <c r="H48" s="357" t="s">
        <v>191</v>
      </c>
      <c r="I48" s="350" t="s">
        <v>193</v>
      </c>
      <c r="J48" s="82"/>
      <c r="K48" s="82"/>
      <c r="L48" s="82"/>
    </row>
    <row r="49" spans="1:9">
      <c r="A49" s="353"/>
      <c r="B49" s="355"/>
      <c r="C49" s="84" t="s">
        <v>168</v>
      </c>
      <c r="D49" s="84" t="s">
        <v>169</v>
      </c>
      <c r="E49" s="85" t="s">
        <v>170</v>
      </c>
      <c r="F49" s="85" t="s">
        <v>171</v>
      </c>
      <c r="G49" s="358"/>
      <c r="H49" s="358"/>
      <c r="I49" s="351"/>
    </row>
    <row r="50" spans="1:9" ht="39.6">
      <c r="A50" s="353"/>
      <c r="B50" s="355"/>
      <c r="C50" s="98" t="s">
        <v>194</v>
      </c>
      <c r="D50" s="98" t="s">
        <v>195</v>
      </c>
      <c r="E50" s="98" t="s">
        <v>196</v>
      </c>
      <c r="F50" s="98" t="s">
        <v>197</v>
      </c>
      <c r="G50" s="97" t="s">
        <v>198</v>
      </c>
      <c r="H50" s="97" t="s">
        <v>199</v>
      </c>
      <c r="I50" s="97" t="s">
        <v>199</v>
      </c>
    </row>
    <row r="51" spans="1:9" ht="39.6">
      <c r="A51" s="70">
        <v>1</v>
      </c>
      <c r="B51" s="91" t="s">
        <v>200</v>
      </c>
      <c r="C51" s="98" t="s">
        <v>194</v>
      </c>
      <c r="D51" s="98" t="s">
        <v>195</v>
      </c>
      <c r="E51" s="98" t="s">
        <v>196</v>
      </c>
      <c r="F51" s="98" t="s">
        <v>197</v>
      </c>
      <c r="G51" s="86" t="s">
        <v>198</v>
      </c>
      <c r="H51" s="86" t="s">
        <v>199</v>
      </c>
      <c r="I51" s="86" t="s">
        <v>199</v>
      </c>
    </row>
    <row r="52" spans="1:9">
      <c r="A52" s="70">
        <v>2</v>
      </c>
      <c r="B52" s="70" t="s">
        <v>65</v>
      </c>
      <c r="C52" s="86">
        <v>0</v>
      </c>
      <c r="D52" s="86">
        <v>0</v>
      </c>
      <c r="E52" s="86">
        <v>0</v>
      </c>
      <c r="F52" s="86" t="e">
        <f>SUM(C31:E31)</f>
        <v>#REF!</v>
      </c>
      <c r="G52" s="99" t="e">
        <f>D21</f>
        <v>#DIV/0!</v>
      </c>
      <c r="H52" s="86" t="s">
        <v>199</v>
      </c>
      <c r="I52" s="86" t="s">
        <v>199</v>
      </c>
    </row>
    <row r="53" spans="1:9" ht="18.75" customHeight="1">
      <c r="B53" s="87"/>
    </row>
    <row r="54" spans="1:9">
      <c r="B54" s="88"/>
    </row>
    <row r="55" spans="1:9">
      <c r="B55" s="88"/>
    </row>
    <row r="56" spans="1:9">
      <c r="B56" s="88"/>
    </row>
    <row r="57" spans="1:9">
      <c r="B57" s="88"/>
    </row>
    <row r="58" spans="1:9">
      <c r="B58" s="88"/>
    </row>
    <row r="59" spans="1:9">
      <c r="B59" s="88"/>
    </row>
    <row r="60" spans="1:9">
      <c r="B60" s="88"/>
    </row>
    <row r="61" spans="1:9">
      <c r="B61" s="88"/>
    </row>
  </sheetData>
  <mergeCells count="32">
    <mergeCell ref="I48:I49"/>
    <mergeCell ref="B46:C46"/>
    <mergeCell ref="A48:A50"/>
    <mergeCell ref="B48:B50"/>
    <mergeCell ref="C48:F48"/>
    <mergeCell ref="G48:G49"/>
    <mergeCell ref="H48:H49"/>
    <mergeCell ref="C42:D42"/>
    <mergeCell ref="E42:G42"/>
    <mergeCell ref="C43:D43"/>
    <mergeCell ref="E43:G43"/>
    <mergeCell ref="C44:D44"/>
    <mergeCell ref="E44:G44"/>
    <mergeCell ref="F34:G34"/>
    <mergeCell ref="F36:G36"/>
    <mergeCell ref="F37:G37"/>
    <mergeCell ref="B39:C39"/>
    <mergeCell ref="C41:D41"/>
    <mergeCell ref="E41:G41"/>
    <mergeCell ref="F35:G35"/>
    <mergeCell ref="G31:H31"/>
    <mergeCell ref="C2:G2"/>
    <mergeCell ref="C3:D3"/>
    <mergeCell ref="F3:G3"/>
    <mergeCell ref="B6:C6"/>
    <mergeCell ref="B14:D14"/>
    <mergeCell ref="B23:D23"/>
    <mergeCell ref="G26:H26"/>
    <mergeCell ref="G27:H27"/>
    <mergeCell ref="G28:H28"/>
    <mergeCell ref="G29:H29"/>
    <mergeCell ref="G30:H30"/>
  </mergeCells>
  <conditionalFormatting sqref="H51">
    <cfRule type="cellIs" dxfId="5" priority="5" operator="equal">
      <formula>"FAIL"</formula>
    </cfRule>
    <cfRule type="cellIs" dxfId="4" priority="6" operator="equal">
      <formula>"PASS"</formula>
    </cfRule>
  </conditionalFormatting>
  <conditionalFormatting sqref="I51:I52">
    <cfRule type="cellIs" dxfId="3" priority="3" operator="equal">
      <formula>"FAIL"</formula>
    </cfRule>
    <cfRule type="cellIs" dxfId="2" priority="4" operator="equal">
      <formula>"PASS"</formula>
    </cfRule>
  </conditionalFormatting>
  <conditionalFormatting sqref="H52">
    <cfRule type="cellIs" dxfId="1" priority="1" operator="equal">
      <formula>"FAIL"</formula>
    </cfRule>
    <cfRule type="cellIs" dxfId="0" priority="2" operator="equal">
      <formula>"PASS"</formula>
    </cfRule>
  </conditionalFormatting>
  <dataValidations count="1">
    <dataValidation type="list" allowBlank="1" showInputMessage="1" showErrorMessage="1" sqref="H51:I52" xr:uid="{00000000-0002-0000-0700-000000000000}">
      <formula1>"PASS,FAIL"</formula1>
    </dataValidation>
  </dataValidation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DD9373D9A24F64F89F14F461305A106" ma:contentTypeVersion="4" ma:contentTypeDescription="Create a new document." ma:contentTypeScope="" ma:versionID="edefd2bea9a69e65a3918d4b9d850884">
  <xsd:schema xmlns:xsd="http://www.w3.org/2001/XMLSchema" xmlns:xs="http://www.w3.org/2001/XMLSchema" xmlns:p="http://schemas.microsoft.com/office/2006/metadata/properties" xmlns:ns2="cabca498-5e2a-459c-ade0-601c6a98c846" xmlns:ns3="044e8ed5-b60c-40cd-b477-04c240ccf9c3" targetNamespace="http://schemas.microsoft.com/office/2006/metadata/properties" ma:root="true" ma:fieldsID="1cdcf90a8e7cb27405451b504492cec2" ns2:_="" ns3:_="">
    <xsd:import namespace="cabca498-5e2a-459c-ade0-601c6a98c846"/>
    <xsd:import namespace="044e8ed5-b60c-40cd-b477-04c240ccf9c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bca498-5e2a-459c-ade0-601c6a98c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44e8ed5-b60c-40cd-b477-04c240ccf9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8C6C6D-E626-49D4-9BA8-E27B2B9C9191}">
  <ds:schemaRefs>
    <ds:schemaRef ds:uri="http://schemas.microsoft.com/sharepoint/v3/contenttype/forms"/>
  </ds:schemaRefs>
</ds:datastoreItem>
</file>

<file path=customXml/itemProps2.xml><?xml version="1.0" encoding="utf-8"?>
<ds:datastoreItem xmlns:ds="http://schemas.openxmlformats.org/officeDocument/2006/customXml" ds:itemID="{06E3E4FA-795A-4742-A021-9CDC3210C50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7729ACD-7A20-4344-BFA5-B224A8419F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bca498-5e2a-459c-ade0-601c6a98c846"/>
    <ds:schemaRef ds:uri="044e8ed5-b60c-40cd-b477-04c240ccf9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8</vt:i4>
      </vt:variant>
    </vt:vector>
  </HeadingPairs>
  <TitlesOfParts>
    <vt:vector size="8" baseType="lpstr">
      <vt:lpstr>Record of Change</vt:lpstr>
      <vt:lpstr>Instruction</vt:lpstr>
      <vt:lpstr>Cover</vt:lpstr>
      <vt:lpstr>Common checklist</vt:lpstr>
      <vt:lpstr>Assignment 1</vt:lpstr>
      <vt:lpstr>Assignment 2</vt:lpstr>
      <vt:lpstr>Assignment 3</vt:lpstr>
      <vt:lpstr>Test report</vt:lpstr>
    </vt:vector>
  </TitlesOfParts>
  <Manager/>
  <Company>NashTech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And Test Report Template</dc:title>
  <dc:subject>HNVN_SD_012_Scrum_Template_TestCase</dc:subject>
  <dc:creator>Truc Nguyen Thi Thanh</dc:creator>
  <cp:keywords/>
  <dc:description/>
  <cp:lastModifiedBy>Vostro 5510</cp:lastModifiedBy>
  <cp:revision/>
  <dcterms:created xsi:type="dcterms:W3CDTF">2016-08-15T09:08:57Z</dcterms:created>
  <dcterms:modified xsi:type="dcterms:W3CDTF">2022-10-20T18:57:33Z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