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13_ncr:1_{558C39D8-CB62-4382-AF05-E06A228F04D4}" xr6:coauthVersionLast="47" xr6:coauthVersionMax="47" xr10:uidLastSave="{00000000-0000-0000-0000-000000000000}"/>
  <bookViews>
    <workbookView xWindow="-108" yWindow="-108" windowWidth="23256" windowHeight="12456" tabRatio="840" firstSheet="2"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8" l="1"/>
  <c r="A26" i="8"/>
  <c r="A30" i="8"/>
  <c r="A22" i="8"/>
  <c r="A49" i="8"/>
  <c r="A58" i="8"/>
  <c r="B9" i="8"/>
  <c r="C9" i="8"/>
  <c r="D9" i="8"/>
  <c r="A20" i="8"/>
  <c r="F30" i="10"/>
  <c r="F29" i="10"/>
  <c r="F28" i="10"/>
  <c r="F27" i="10"/>
  <c r="E30" i="10"/>
  <c r="E29" i="10"/>
  <c r="E28" i="10"/>
  <c r="E27" i="10"/>
  <c r="D30" i="10"/>
  <c r="D29" i="10"/>
  <c r="D28" i="10"/>
  <c r="D27" i="10"/>
  <c r="A32" i="8" l="1"/>
  <c r="A59" i="8"/>
  <c r="A60" i="8" s="1"/>
  <c r="A61" i="8" s="1"/>
  <c r="A62" i="8"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2"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<sst xmlns="http://schemas.openxmlformats.org/spreadsheetml/2006/main" count="1187" uniqueCount="462">
  <si>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</si>
  <si>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</si>
  <si>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</si>
  <si>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</si>
  <si>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</si>
  <si>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</si>
  <si>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</si>
  <si>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</si>
  <si>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</si>
  <si>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</si>
  <si>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</si>
  <si>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</si>
  <si>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</si>
  <si>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</si>
  <si>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</si>
  <si>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</si>
  <si>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</si>
  <si>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</si>
  <si>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</si>
  <si>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</si>
  <si>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</si>
  <si>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</si>
  <si>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</si>
  <si>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</si>
  <si>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</si>
  <si>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</si>
  <si>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</si>
  <si>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</si>
  <si>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</si>
  <si>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</si>
  <si>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</si>
  <si>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</si>
  <si>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</si>
  <si>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</si>
  <si>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</si>
  <si>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</si>
  <si>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</si>
  <si>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</si>
  <si>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</si>
  <si>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</si>
  <si>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</si>
  <si>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</si>
  <si>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</si>
  <si>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</si>
  <si>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</si>
  <si>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</si>
  <si>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</si>
  <si>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</si>
  <si>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</si>
  <si>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</si>
  <si>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</si>
  <si>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</si>
  <si>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</si>
  <si>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</si>
  <si>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</si>
  <si>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</si>
  <si>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</si>
  <si>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</si>
  <si>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</si>
  <si>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</si>
  <si>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</si>
  <si>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</si>
  <si>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</si>
  <si>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</si>
  <si>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</si>
  <si>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</si>
  <si>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</si>
  <si>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</si>
  <si>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</si>
  <si>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</si>
  <si>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</si>
  <si>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</si>
  <si>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</si>
  <si>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</si>
  <si>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</si>
  <si>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</si>
  <si>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</si>
  <si>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</si>
  <si>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</si>
  <si>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</si>
  <si>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</si>
  <si>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</si>
  <si>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</si>
  <si>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</si>
  <si>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</si>
  <si>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</si>
  <si>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</si>
  <si>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</si>
  <si>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</si>
  <si>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</si>
  <si>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</si>
  <si>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</si>
  <si>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</si>
  <si>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</si>
  <si>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</si>
  <si>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</si>
  <si>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</si>
  <si>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</si>
  <si>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</si>
  <si>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</si>
  <si>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</si>
  <si>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</si>
  <si>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</si>
  <si>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</si>
  <si>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</si>
  <si>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</si>
  <si>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</si>
  <si>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</si>
  <si>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</si>
  <si>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</si>
  <si>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</si>
  <si>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</si>
  <si>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</si>
  <si>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</si>
  <si>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</si>
  <si>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</si>
  <si>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</si>
  <si>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</si>
  <si>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</si>
  <si>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</si>
  <si>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</si>
  <si>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</si>
  <si>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</si>
  <si>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</si>
  <si>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</si>
  <si>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</si>
  <si>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</si>
  <si>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</si>
  <si>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</si>
  <si>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</si>
  <si>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</si>
  <si>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</si>
  <si>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</si>
  <si>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</si>
  <si>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</si>
  <si>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</si>
  <si>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</si>
  <si>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</si>
  <si>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</si>
  <si>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</si>
  <si>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</si>
  <si>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</si>
  <si>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</si>
  <si>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</si>
  <si>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</si>
  <si>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</si>
  <si>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</si>
  <si>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</si>
  <si>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</si>
  <si>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</si>
  <si>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</si>
  <si>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</si>
  <si>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</si>
  <si>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</si>
  <si>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</si>
  <si>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</si>
  <si>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</si>
  <si>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</si>
  <si>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</si>
  <si>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</si>
  <si>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</si>
  <si>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</si>
  <si>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</si>
  <si>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</si>
  <si>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</si>
  <si>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</si>
  <si>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</si>
  <si>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</si>
  <si>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</si>
  <si>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</si>
  <si>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</si>
  <si>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</si>
  <si>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</si>
  <si>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</si>
  <si>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</si>
  <si>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</si>
  <si>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</si>
  <si>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</si>
  <si>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</si>
  <si>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</si>
  <si>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</si>
  <si>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</si>
  <si>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</si>
  <si>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</si>
  <si>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</si>
  <si>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</si>
  <si>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</si>
  <si>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</si>
  <si>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</si>
  <si>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</si>
  <si>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</si>
  <si>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</si>
  <si>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</si>
  <si>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</si>
  <si>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</si>
  <si>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</si>
  <si>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</si>
  <si>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</si>
  <si>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</si>
  <si>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</si>
  <si>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</si>
  <si>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</si>
  <si>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</si>
  <si>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</si>
  <si>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</si>
  <si>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</si>
  <si>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</si>
  <si>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</si>
  <si>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</si>
  <si>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</si>
  <si>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</si>
  <si>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</si>
  <si>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</si>
  <si>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</si>
  <si>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</si>
  <si>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</si>
  <si>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</si>
  <si>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</si>
  <si>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</si>
  <si>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</si>
  <si>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</si>
  <si>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</si>
  <si>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</si>
  <si>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</si>
  <si>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</si>
  <si>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</si>
  <si>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</si>
  <si>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</si>
  <si>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</si>
  <si>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</si>
  <si>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</si>
  <si>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</si>
  <si>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</si>
  <si>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</si>
  <si>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</si>
  <si>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</si>
  <si>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</si>
  <si>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</si>
  <si>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</si>
  <si>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</si>
  <si>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</si>
  <si>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</si>
  <si>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</si>
  <si>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</si>
  <si>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</si>
  <si>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</si>
  <si>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</si>
  <si>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</si>
  <si>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</si>
  <si>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</si>
  <si>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</si>
  <si>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</si>
  <si>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</si>
  <si>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</si>
  <si>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</si>
  <si>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</si>
  <si>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</si>
  <si>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</si>
  <si>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</si>
  <si>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</si>
  <si>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</si>
  <si>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</si>
  <si>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</si>
  <si>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</si>
  <si>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</si>
  <si>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</si>
  <si>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</si>
  <si>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</si>
  <si>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</si>
  <si>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</si>
  <si>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</si>
  <si>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</si>
  <si>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</si>
  <si>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</si>
  <si>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</si>
  <si>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</si>
  <si>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</si>
  <si>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</si>
  <si>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</si>
  <si>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</si>
  <si>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</si>
  <si>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</si>
  <si>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</si>
  <si>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</si>
  <si>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</si>
  <si>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</si>
  <si>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</si>
  <si>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</si>
  <si>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</si>
  <si>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</si>
  <si>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</si>
  <si>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</si>
  <si>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</si>
  <si>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</si>
  <si>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</si>
  <si>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</si>
  <si>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</si>
  <si>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</si>
  <si>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</si>
  <si>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</si>
  <si>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</si>
  <si>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</si>
  <si>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</si>
  <si>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</si>
  <si>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</si>
  <si>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</si>
  <si>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</si>
  <si>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</si>
  <si>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</si>
  <si>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</si>
  <si>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</si>
  <si>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</si>
  <si>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</si>
  <si>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</si>
  <si>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</si>
  <si>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</si>
  <si>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</si>
  <si>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</si>
  <si>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</si>
  <si>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</si>
  <si>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</si>
  <si>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</si>
  <si>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</si>
  <si>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</si>
  <si>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</si>
  <si>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</si>
  <si>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</si>
  <si>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</si>
  <si>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</si>
  <si>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</si>
  <si>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</si>
  <si>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</si>
  <si>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</si>
  <si>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</si>
  <si>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</si>
  <si>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</si>
  <si>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</si>
  <si>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</si>
  <si>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</si>
  <si>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</si>
  <si>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</si>
  <si>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</si>
  <si>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</si>
  <si>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</si>
  <si>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</si>
  <si>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</si>
  <si>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</si>
  <si>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</si>
  <si>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</si>
  <si>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</si>
  <si>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</si>
  <si>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</si>
  <si>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</si>
  <si>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</si>
  <si>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</si>
  <si>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</si>
  <si>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</si>
  <si>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</si>
  <si>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</si>
  <si>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</si>
  <si>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</si>
  <si>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</si>
  <si>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</si>
  <si>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</si>
  <si>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</si>
  <si>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</si>
  <si>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</si>
  <si>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</si>
  <si>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</si>
  <si>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</si>
  <si>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</si>
  <si>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</si>
  <si>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</si>
  <si>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</si>
  <si>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</si>
  <si>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</si>
  <si>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</si>
  <si>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</si>
  <si>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</si>
  <si>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</si>
  <si>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</si>
  <si>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</si>
  <si>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</si>
  <si>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</si>
  <si>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</si>
  <si>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</si>
  <si>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</si>
  <si>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</si>
  <si>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</si>
  <si>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</si>
  <si>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</si>
  <si>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</si>
  <si>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</si>
  <si>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</si>
  <si>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</si>
  <si>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</si>
  <si>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</si>
  <si>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</si>
  <si>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</si>
  <si>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</si>
  <si>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</si>
  <si>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</si>
  <si>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</si>
  <si>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</si>
  <si>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</si>
  <si>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</si>
  <si>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</si>
  <si>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</si>
  <si>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</si>
  <si>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</si>
  <si>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</si>
  <si>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</si>
  <si>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</si>
  <si>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</si>
  <si>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</si>
  <si>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</si>
  <si>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</si>
  <si>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</si>
  <si>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</si>
  <si>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Original Price</t>
  </si>
  <si>
    <t>Discounted Price</t>
  </si>
  <si>
    <t>Photos Displayed</t>
  </si>
  <si>
    <t>&lt;&gt; Button</t>
  </si>
  <si>
    <t>Check discounted price with point as decimal separator with price = 999</t>
  </si>
  <si>
    <t>Check discounted price with point as decimal separator with price = 1000</t>
  </si>
  <si>
    <t>Check discounted price with point as decimal separator with price = 999999</t>
  </si>
  <si>
    <t>Check discounted price with point as decimal separator with price = 999999999</t>
  </si>
  <si>
    <t>Check original price with point as decimal  separator with price=999999999</t>
  </si>
  <si>
    <t>Check original price with point as decimal  separator with price=999</t>
  </si>
  <si>
    <t>Check original price with point as decimal  separator with price=1000</t>
  </si>
  <si>
    <t>Check original price with point as decimal  separator with price=999999</t>
  </si>
  <si>
    <t>Check original price with point as decimal  separator with price=1000000</t>
  </si>
  <si>
    <t>Check original price with point as decimal  separator with price=1000000000</t>
  </si>
  <si>
    <t>Check original  price math with database</t>
  </si>
  <si>
    <t>Check currency</t>
  </si>
  <si>
    <t>Check original price with point as decimal  separator with price=0</t>
  </si>
  <si>
    <t>Check discounted price with point as decimal separator with price = 1000000</t>
  </si>
  <si>
    <t>Check discounted price with point as decimal separator with price = 1000000000</t>
  </si>
  <si>
    <t>Check discount price is rounded to nearest integer value if decimal number &lt;5</t>
  </si>
  <si>
    <t>Check discount price is rounded to nearest integer value if decimal number =5</t>
  </si>
  <si>
    <t>Check discount price is rounded to nearest integer value if decimal number &gt;5</t>
  </si>
  <si>
    <t>Check discounted price after apply discount</t>
  </si>
  <si>
    <t>Check the display when there is no photo</t>
  </si>
  <si>
    <t>Check the display when there are 5 photos</t>
  </si>
  <si>
    <t>Check the display when there are 6 photos</t>
  </si>
  <si>
    <t>Check the display when there is 1 photo</t>
  </si>
  <si>
    <t>Check the display when there is 4 photo</t>
  </si>
  <si>
    <t>Check the display when there is 2 photo</t>
  </si>
  <si>
    <t>Check click on "&lt;" button if not the first photo</t>
  </si>
  <si>
    <t>Check click on "&gt;" button if not the last photo</t>
  </si>
  <si>
    <t>Check click on "&lt;" button if the first photo</t>
  </si>
  <si>
    <t>Check click on "&gt;" button if the last photo</t>
  </si>
  <si>
    <t>Check click on "&lt;&gt;" button when there are no photos.</t>
  </si>
  <si>
    <t>Check discounted price with point as decimal separator with price = 0</t>
  </si>
  <si>
    <t>Check the prices when change product( change color,size,…)</t>
  </si>
  <si>
    <t>Check out the big picture frame when clicking on the photos</t>
  </si>
  <si>
    <t>Check original price with point as decimal  separator with price=1001</t>
  </si>
  <si>
    <t>Check original price with point as decimal  separator with price=1000001</t>
  </si>
  <si>
    <t>Check original price with point as decimal  separator with price=1000000001</t>
  </si>
  <si>
    <t>Check discounted price with point as decimal separator with price = 1001</t>
  </si>
  <si>
    <t>Check discounted price with point as decimal separator with price = 1000001</t>
  </si>
  <si>
    <t>Check discounted price with point as decimal separator with price = 1000000001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</si>
</sst>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3"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0"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0"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16" xfId="0" applyFont="1" applyBorder="1" applyAlignment="1">
      <alignment horizontal="right" vertical="center"/>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48" fillId="0" borderId="14" xfId="7" applyNumberFormat="1" applyFont="1" applyBorder="1" applyAlignment="1">
      <alignment horizontal="left" vertical="top" wrapText="1"/>
    </xf>
    <xf numFmtId="0" fontId="48" fillId="0" borderId="10"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0"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27" xfId="5" applyFont="1" applyFill="1" applyBorder="1" applyAlignment="1">
      <alignment horizontal="left" vertical="top" wrapText="1"/>
    </xf>
    <xf numFmtId="0" fontId="32" fillId="21" borderId="27" xfId="5" applyFont="1" applyFill="1" applyBorder="1" applyAlignment="1">
      <alignment horizontal="left" vertical="center" wrapText="1"/>
    </xf>
    <xf numFmtId="0" fontId="1" fillId="0" borderId="27" xfId="5" applyFont="1" applyBorder="1" applyAlignment="1">
      <alignment horizontal="left" vertical="top" wrapText="1"/>
    </xf>
    <xf numFmtId="0" fontId="33" fillId="0" borderId="27" xfId="5" applyFont="1" applyBorder="1" applyAlignment="1">
      <alignment wrapText="1"/>
    </xf>
    <xf numFmtId="0" fontId="1" fillId="0" borderId="27" xfId="0" applyFont="1" applyBorder="1" applyAlignment="1">
      <alignment wrapText="1"/>
    </xf>
    <xf numFmtId="0" fontId="1" fillId="0" borderId="27" xfId="5" quotePrefix="1" applyFont="1" applyBorder="1" applyAlignment="1">
      <alignment horizontal="left" vertical="top" wrapText="1"/>
    </xf>
    <xf numFmtId="0" fontId="33" fillId="0" borderId="27" xfId="5" applyFont="1" applyBorder="1" applyAlignment="1">
      <alignment horizontal="left" wrapText="1"/>
    </xf>
    <xf numFmtId="165" fontId="1" fillId="0" borderId="27" xfId="5" applyNumberFormat="1" applyFont="1" applyBorder="1" applyAlignment="1">
      <alignment horizontal="left" vertical="top" wrapText="1"/>
    </xf>
    <xf numFmtId="0" fontId="3" fillId="19" borderId="27" xfId="5" applyFont="1" applyFill="1" applyBorder="1" applyAlignment="1">
      <alignment horizontal="left" vertical="top" wrapText="1"/>
    </xf>
    <xf numFmtId="0" fontId="3" fillId="10" borderId="27" xfId="5" applyFont="1" applyFill="1" applyBorder="1" applyAlignment="1">
      <alignment horizontal="center" vertical="center" wrapText="1"/>
    </xf>
    <xf numFmtId="0" fontId="32" fillId="19" borderId="27" xfId="5" applyFont="1" applyFill="1" applyBorder="1" applyAlignment="1">
      <alignment horizontal="left" vertical="center" wrapText="1"/>
    </xf>
    <xf numFmtId="0" fontId="1" fillId="5" borderId="27" xfId="0" applyFont="1" applyFill="1" applyBorder="1" applyAlignment="1">
      <alignment horizontal="center" vertical="top" wrapText="1"/>
    </xf>
    <xf numFmtId="0" fontId="1" fillId="0" borderId="27" xfId="0" applyFont="1" applyBorder="1" applyAlignment="1">
      <alignment horizontal="center" vertical="top" wrapText="1"/>
    </xf>
    <xf numFmtId="0" fontId="1" fillId="0" borderId="27" xfId="0" applyFont="1" applyBorder="1"/>
    <xf numFmtId="0" fontId="26" fillId="6" borderId="27" xfId="0" applyFont="1" applyFill="1" applyBorder="1" applyAlignment="1">
      <alignment horizontal="left"/>
    </xf>
    <xf numFmtId="0" fontId="26" fillId="6" borderId="27" xfId="0" applyFont="1" applyFill="1" applyBorder="1"/>
    <xf numFmtId="0" fontId="26" fillId="6" borderId="27" xfId="0" applyFont="1" applyFill="1" applyBorder="1" applyAlignment="1">
      <alignment horizontal="center" wrapText="1"/>
    </xf>
    <xf numFmtId="0" fontId="3" fillId="19" borderId="27" xfId="0" applyFont="1" applyFill="1" applyBorder="1" applyAlignment="1">
      <alignment horizontal="center" wrapText="1"/>
    </xf>
    <xf numFmtId="0" fontId="3" fillId="22" borderId="27" xfId="5" applyFont="1" applyFill="1" applyBorder="1" applyAlignment="1">
      <alignment horizontal="left" vertical="center" wrapText="1"/>
    </xf>
    <xf numFmtId="0" fontId="3" fillId="22" borderId="27" xfId="5" applyFont="1" applyFill="1" applyBorder="1" applyAlignment="1">
      <alignment horizontal="center" vertical="center" wrapText="1"/>
    </xf>
    <xf numFmtId="0" fontId="3" fillId="11" borderId="27" xfId="5" applyFont="1" applyFill="1" applyBorder="1" applyAlignment="1">
      <alignment horizontal="left" vertical="center"/>
    </xf>
    <xf numFmtId="0" fontId="3" fillId="11" borderId="27" xfId="5" applyFont="1" applyFill="1" applyBorder="1" applyAlignment="1">
      <alignment horizontal="center" vertical="center"/>
    </xf>
    <xf numFmtId="0" fontId="37" fillId="11" borderId="27" xfId="5" applyFont="1" applyFill="1" applyBorder="1" applyAlignment="1">
      <alignment horizontal="left" vertical="center"/>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26" fillId="6" borderId="27" xfId="0" applyFont="1" applyFill="1" applyBorder="1" applyAlignment="1">
      <alignment vertical="top" wrapText="1"/>
    </xf>
    <xf numFmtId="0" fontId="1" fillId="0" borderId="27" xfId="0" applyFont="1" applyBorder="1" applyAlignment="1">
      <alignment horizontal="left"/>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37" fillId="10" borderId="27" xfId="0" applyFont="1" applyFill="1" applyBorder="1" applyAlignment="1">
      <alignment horizontal="left"/>
    </xf>
    <xf numFmtId="0" fontId="37" fillId="10" borderId="27" xfId="0" applyFont="1" applyFill="1" applyBorder="1"/>
    <xf numFmtId="0" fontId="37" fillId="10" borderId="27" xfId="5" applyFont="1" applyFill="1" applyBorder="1" applyAlignment="1">
      <alignment horizontal="center" vertical="top" wrapText="1"/>
    </xf>
    <xf numFmtId="0" fontId="1" fillId="0" borderId="27" xfId="0" applyFont="1" applyBorder="1" applyAlignment="1">
      <alignment horizontal="left" vertical="top"/>
    </xf>
    <xf numFmtId="0" fontId="1" fillId="3" borderId="27" xfId="0" applyFont="1" applyFill="1" applyBorder="1" applyAlignment="1">
      <alignment horizontal="left" vertical="top"/>
    </xf>
    <xf numFmtId="0" fontId="1" fillId="6" borderId="0" xfId="0" applyFont="1" applyFill="1" applyAlignment="1">
      <alignment horizontal="left" vertical="top" wrapText="1"/>
    </xf>
    <xf numFmtId="0" fontId="1" fillId="0" borderId="27" xfId="0" applyFont="1" applyBorder="1" applyAlignment="1">
      <alignment horizontal="left" vertical="top" wrapText="1"/>
    </xf>
    <xf numFmtId="0" fontId="48" fillId="0" borderId="0" xfId="0" applyFont="1" applyAlignment="1">
      <alignment horizontal="right" vertical="center"/>
    </xf>
    <xf numFmtId="0" fontId="48" fillId="0" borderId="0" xfId="0" applyFont="1" applyAlignment="1">
      <alignment vertical="center"/>
    </xf>
    <xf numFmtId="0" fontId="67" fillId="8" borderId="0" xfId="0" applyFont="1" applyFill="1" applyAlignment="1">
      <alignment horizontal="center" vertical="center"/>
    </xf>
    <xf numFmtId="0" fontId="48" fillId="0" borderId="0" xfId="0" applyFont="1" applyAlignment="1">
      <alignment horizontal="center" vertical="center"/>
    </xf>
    <xf numFmtId="0" fontId="48" fillId="0" borderId="0" xfId="0" applyFont="1" applyAlignment="1">
      <alignment horizontal="left" vertical="center"/>
    </xf>
    <xf numFmtId="0" fontId="68" fillId="0" borderId="0" xfId="0" applyFont="1" applyAlignment="1">
      <alignment horizontal="left" vertical="center"/>
    </xf>
    <xf numFmtId="0" fontId="68" fillId="0" borderId="0" xfId="0" applyFont="1" applyBorder="1" applyAlignment="1">
      <alignment horizontal="right" vertical="center"/>
    </xf>
    <xf numFmtId="0" fontId="47" fillId="0" borderId="0" xfId="0" applyFont="1"/>
    <xf numFmtId="0" fontId="47" fillId="0" borderId="27" xfId="0" applyFont="1" applyBorder="1"/>
    <xf numFmtId="0" fontId="47" fillId="3" borderId="0" xfId="0" applyFont="1" applyFill="1"/>
    <xf numFmtId="0" fontId="47" fillId="0" borderId="27" xfId="0" applyFont="1" applyBorder="1" applyAlignment="1">
      <alignment horizontal="left"/>
    </xf>
    <xf numFmtId="0" fontId="47" fillId="0" borderId="27" xfId="0" applyFont="1" applyBorder="1" applyAlignment="1">
      <alignment wrapText="1"/>
    </xf>
    <xf numFmtId="0" fontId="1" fillId="6" borderId="27" xfId="5" applyFont="1" applyFill="1" applyBorder="1" applyAlignment="1">
      <alignment horizontal="left" wrapText="1"/>
    </xf>
    <xf numFmtId="0" fontId="1" fillId="3" borderId="27" xfId="0" applyFont="1" applyFill="1" applyBorder="1" applyAlignment="1">
      <alignment horizontal="left"/>
    </xf>
    <xf numFmtId="0" fontId="32" fillId="21" borderId="27"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68" t="s">
        <v>2</v>
      </c>
      <c r="B4" s="169"/>
      <c r="C4" s="169"/>
      <c r="D4" s="169"/>
      <c r="E4" s="170"/>
      <c r="F4" s="18"/>
    </row>
    <row r="5" spans="1:6">
      <c r="A5" s="171" t="s">
        <v>3</v>
      </c>
      <c r="B5" s="171"/>
      <c r="C5" s="172" t="s">
        <v>4</v>
      </c>
      <c r="D5" s="172"/>
      <c r="E5" s="172"/>
      <c r="F5" s="18"/>
    </row>
    <row r="6" spans="1:6" ht="29.25" customHeight="1">
      <c r="A6" s="173" t="s">
        <v>5</v>
      </c>
      <c r="B6" s="174"/>
      <c r="C6" s="167" t="s">
        <v>6</v>
      </c>
      <c r="D6" s="167"/>
      <c r="E6" s="167"/>
      <c r="F6" s="18"/>
    </row>
    <row r="7" spans="1:6" ht="29.25" customHeight="1">
      <c r="A7" s="143"/>
      <c r="B7" s="143"/>
      <c r="C7" s="144"/>
      <c r="D7" s="144"/>
      <c r="E7" s="144"/>
      <c r="F7" s="18"/>
    </row>
    <row r="8" spans="1:6" s="145" customFormat="1" ht="29.25" customHeight="1">
      <c r="A8" s="165" t="s">
        <v>7</v>
      </c>
      <c r="B8" s="166"/>
      <c r="C8" s="166"/>
      <c r="D8" s="166"/>
      <c r="E8" s="166"/>
      <c r="F8" s="166"/>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67" t="s">
        <v>23</v>
      </c>
      <c r="B13" s="167"/>
      <c r="C13" s="167"/>
      <c r="D13" s="167"/>
      <c r="E13" s="167"/>
      <c r="F13" s="16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80" t="s">
        <v>25</v>
      </c>
      <c r="C2" s="180"/>
      <c r="D2" s="180"/>
      <c r="E2" s="180"/>
      <c r="F2" s="180"/>
      <c r="G2" s="180"/>
      <c r="H2" s="180"/>
      <c r="I2" s="180"/>
      <c r="J2" s="178" t="s">
        <v>26</v>
      </c>
      <c r="K2" s="178"/>
    </row>
    <row r="3" spans="1:11" ht="28.5" customHeight="1">
      <c r="B3" s="181" t="s">
        <v>27</v>
      </c>
      <c r="C3" s="181"/>
      <c r="D3" s="181"/>
      <c r="E3" s="181"/>
      <c r="F3" s="179" t="s">
        <v>28</v>
      </c>
      <c r="G3" s="179"/>
      <c r="H3" s="179"/>
      <c r="I3" s="179"/>
      <c r="J3" s="178"/>
      <c r="K3" s="178"/>
    </row>
    <row r="4" spans="1:11" ht="18" customHeight="1">
      <c r="B4" s="151"/>
      <c r="C4" s="151"/>
      <c r="D4" s="151"/>
      <c r="E4" s="151"/>
      <c r="F4" s="150"/>
      <c r="G4" s="150"/>
      <c r="H4" s="150"/>
      <c r="I4" s="150"/>
      <c r="J4" s="149"/>
      <c r="K4" s="149"/>
    </row>
    <row r="6" spans="1:11" ht="22.8">
      <c r="A6" s="4" t="s">
        <v>29</v>
      </c>
    </row>
    <row r="7" spans="1:11">
      <c r="A7" s="185" t="s">
        <v>30</v>
      </c>
      <c r="B7" s="185"/>
      <c r="C7" s="185"/>
      <c r="D7" s="185"/>
      <c r="E7" s="185"/>
      <c r="F7" s="185"/>
      <c r="G7" s="185"/>
      <c r="H7" s="185"/>
      <c r="I7" s="185"/>
    </row>
    <row r="8" spans="1:11" ht="20.25" customHeight="1">
      <c r="A8" s="185"/>
      <c r="B8" s="185"/>
      <c r="C8" s="185"/>
      <c r="D8" s="185"/>
      <c r="E8" s="185"/>
      <c r="F8" s="185"/>
      <c r="G8" s="185"/>
      <c r="H8" s="185"/>
      <c r="I8" s="185"/>
    </row>
    <row r="9" spans="1:11">
      <c r="A9" s="185" t="s">
        <v>31</v>
      </c>
      <c r="B9" s="185"/>
      <c r="C9" s="185"/>
      <c r="D9" s="185"/>
      <c r="E9" s="185"/>
      <c r="F9" s="185"/>
      <c r="G9" s="185"/>
      <c r="H9" s="185"/>
      <c r="I9" s="185"/>
    </row>
    <row r="10" spans="1:11" ht="21" customHeight="1">
      <c r="A10" s="185"/>
      <c r="B10" s="185"/>
      <c r="C10" s="185"/>
      <c r="D10" s="185"/>
      <c r="E10" s="185"/>
      <c r="F10" s="185"/>
      <c r="G10" s="185"/>
      <c r="H10" s="185"/>
      <c r="I10" s="185"/>
    </row>
    <row r="11" spans="1:11" ht="13.8">
      <c r="A11" s="186" t="s">
        <v>32</v>
      </c>
      <c r="B11" s="186"/>
      <c r="C11" s="186"/>
      <c r="D11" s="186"/>
      <c r="E11" s="186"/>
      <c r="F11" s="186"/>
      <c r="G11" s="186"/>
      <c r="H11" s="186"/>
      <c r="I11" s="186"/>
    </row>
    <row r="12" spans="1:11">
      <c r="A12" s="3"/>
      <c r="B12" s="3"/>
      <c r="C12" s="3"/>
      <c r="D12" s="3"/>
      <c r="E12" s="3"/>
      <c r="F12" s="3"/>
      <c r="G12" s="3"/>
      <c r="H12" s="3"/>
      <c r="I12" s="3"/>
    </row>
    <row r="13" spans="1:11" ht="22.8">
      <c r="A13" s="4" t="s">
        <v>33</v>
      </c>
    </row>
    <row r="14" spans="1:11">
      <c r="A14" s="132" t="s">
        <v>34</v>
      </c>
      <c r="B14" s="182" t="s">
        <v>35</v>
      </c>
      <c r="C14" s="183"/>
      <c r="D14" s="183"/>
      <c r="E14" s="183"/>
      <c r="F14" s="183"/>
      <c r="G14" s="183"/>
      <c r="H14" s="183"/>
      <c r="I14" s="183"/>
      <c r="J14" s="183"/>
      <c r="K14" s="184"/>
    </row>
    <row r="15" spans="1:11" ht="14.25" customHeight="1">
      <c r="A15" s="132" t="s">
        <v>36</v>
      </c>
      <c r="B15" s="182" t="s">
        <v>37</v>
      </c>
      <c r="C15" s="183"/>
      <c r="D15" s="183"/>
      <c r="E15" s="183"/>
      <c r="F15" s="183"/>
      <c r="G15" s="183"/>
      <c r="H15" s="183"/>
      <c r="I15" s="183"/>
      <c r="J15" s="183"/>
      <c r="K15" s="184"/>
    </row>
    <row r="16" spans="1:11" ht="14.25" customHeight="1">
      <c r="A16" s="132"/>
      <c r="B16" s="182" t="s">
        <v>38</v>
      </c>
      <c r="C16" s="183"/>
      <c r="D16" s="183"/>
      <c r="E16" s="183"/>
      <c r="F16" s="183"/>
      <c r="G16" s="183"/>
      <c r="H16" s="183"/>
      <c r="I16" s="183"/>
      <c r="J16" s="183"/>
      <c r="K16" s="184"/>
    </row>
    <row r="17" spans="1:14" ht="14.25" customHeight="1">
      <c r="A17" s="132"/>
      <c r="B17" s="182" t="s">
        <v>39</v>
      </c>
      <c r="C17" s="183"/>
      <c r="D17" s="183"/>
      <c r="E17" s="183"/>
      <c r="F17" s="183"/>
      <c r="G17" s="183"/>
      <c r="H17" s="183"/>
      <c r="I17" s="183"/>
      <c r="J17" s="183"/>
      <c r="K17" s="184"/>
    </row>
    <row r="19" spans="1:14" ht="22.8">
      <c r="A19" s="4" t="s">
        <v>40</v>
      </c>
    </row>
    <row r="20" spans="1:14">
      <c r="A20" s="132" t="s">
        <v>41</v>
      </c>
      <c r="B20" s="182" t="s">
        <v>42</v>
      </c>
      <c r="C20" s="183"/>
      <c r="D20" s="183"/>
      <c r="E20" s="183"/>
      <c r="F20" s="183"/>
      <c r="G20" s="184"/>
    </row>
    <row r="21" spans="1:14" ht="12.75" customHeight="1">
      <c r="A21" s="132" t="s">
        <v>43</v>
      </c>
      <c r="B21" s="182" t="s">
        <v>44</v>
      </c>
      <c r="C21" s="183"/>
      <c r="D21" s="183"/>
      <c r="E21" s="183"/>
      <c r="F21" s="183"/>
      <c r="G21" s="184"/>
    </row>
    <row r="22" spans="1:14" ht="12.75" customHeight="1">
      <c r="A22" s="132" t="s">
        <v>45</v>
      </c>
      <c r="B22" s="182" t="s">
        <v>46</v>
      </c>
      <c r="C22" s="183"/>
      <c r="D22" s="183"/>
      <c r="E22" s="183"/>
      <c r="F22" s="183"/>
      <c r="G22" s="184"/>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75" t="s">
        <v>51</v>
      </c>
      <c r="C29" s="176"/>
      <c r="D29" s="177"/>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7" t="s">
        <v>56</v>
      </c>
      <c r="B2" s="187"/>
      <c r="C2" s="187"/>
      <c r="D2" s="187"/>
      <c r="E2" s="187"/>
      <c r="F2" s="187"/>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0" t="s">
        <v>70</v>
      </c>
      <c r="B2" s="190"/>
      <c r="C2" s="190"/>
      <c r="D2" s="190"/>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88" t="s">
        <v>91</v>
      </c>
      <c r="B16" s="188"/>
      <c r="C16" s="30"/>
      <c r="D16" s="31"/>
    </row>
    <row r="17" spans="1:4" ht="13.8">
      <c r="A17" s="189" t="s">
        <v>92</v>
      </c>
      <c r="B17" s="18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4"/>
  <sheetViews>
    <sheetView showGridLines="0" tabSelected="1" topLeftCell="A20" zoomScaleNormal="100" workbookViewId="0">
      <selection activeCell="A39" sqref="A39"/>
    </sheetView>
  </sheetViews>
  <sheetFormatPr defaultColWidth="9.109375" defaultRowHeight="13.2"/>
  <cols>
    <col min="1" max="1" width="12" style="76" bestFit="1" customWidth="1"/>
    <col min="2" max="2" width="34.109375" style="46" bestFit="1" customWidth="1"/>
    <col min="3" max="3" width="21.109375" style="46" bestFit="1" customWidth="1"/>
    <col min="4" max="4" width="21.88671875" style="46" bestFit="1" customWidth="1"/>
    <col min="5" max="5" width="9.33203125" style="46" bestFit="1" customWidth="1"/>
    <col min="6" max="8" width="9" style="46" bestFit="1" customWidth="1"/>
    <col min="9" max="9" width="5.109375" style="46" bestFit="1" customWidth="1"/>
    <col min="10" max="16384" width="9.109375" style="46"/>
  </cols>
  <sheetData>
    <row r="1" spans="1:24" s="1" customFormat="1">
      <c r="A1" s="263"/>
      <c r="B1" s="263"/>
      <c r="C1" s="263"/>
      <c r="D1" s="263"/>
      <c r="E1" s="264"/>
      <c r="F1" s="264"/>
      <c r="G1" s="264"/>
      <c r="H1" s="264"/>
      <c r="I1" s="264"/>
      <c r="J1" s="264"/>
    </row>
    <row r="2" spans="1:24" s="1" customFormat="1" ht="31.5" customHeight="1">
      <c r="A2" s="265" t="s">
        <v>70</v>
      </c>
      <c r="B2" s="265"/>
      <c r="C2" s="265"/>
      <c r="D2" s="265"/>
      <c r="E2" s="266"/>
      <c r="F2" s="267"/>
      <c r="G2" s="267"/>
      <c r="H2" s="267"/>
      <c r="I2" s="267"/>
      <c r="J2" s="267"/>
    </row>
    <row r="3" spans="1:24" s="1" customFormat="1" ht="31.5" customHeight="1">
      <c r="A3" s="268"/>
      <c r="C3" s="269"/>
      <c r="D3" s="269"/>
      <c r="E3" s="266"/>
      <c r="F3" s="267"/>
      <c r="G3" s="267"/>
      <c r="H3" s="267"/>
      <c r="I3" s="267"/>
      <c r="J3" s="267"/>
    </row>
    <row r="4" spans="1:24" s="38" customFormat="1">
      <c r="A4" s="277" t="s">
        <v>66</v>
      </c>
      <c r="B4" s="229" t="s">
        <v>93</v>
      </c>
      <c r="C4" s="229"/>
      <c r="D4" s="229"/>
      <c r="E4" s="230"/>
      <c r="F4" s="230"/>
      <c r="G4" s="230"/>
      <c r="H4" s="231"/>
      <c r="I4" s="231"/>
      <c r="X4" s="38" t="s">
        <v>94</v>
      </c>
    </row>
    <row r="5" spans="1:24" s="38" customFormat="1">
      <c r="A5" s="228" t="s">
        <v>62</v>
      </c>
      <c r="B5" s="232"/>
      <c r="C5" s="232"/>
      <c r="D5" s="232"/>
      <c r="E5" s="230"/>
      <c r="F5" s="230"/>
      <c r="G5" s="230"/>
      <c r="H5" s="231"/>
      <c r="I5" s="231"/>
      <c r="X5" s="38" t="s">
        <v>96</v>
      </c>
    </row>
    <row r="6" spans="1:24" s="38" customFormat="1" ht="26.4">
      <c r="A6" s="228" t="s">
        <v>97</v>
      </c>
      <c r="B6" s="232"/>
      <c r="C6" s="232"/>
      <c r="D6" s="232"/>
      <c r="E6" s="230"/>
      <c r="F6" s="230"/>
      <c r="G6" s="230"/>
      <c r="H6" s="231"/>
      <c r="I6" s="231"/>
    </row>
    <row r="7" spans="1:24" s="38" customFormat="1">
      <c r="A7" s="228" t="s">
        <v>99</v>
      </c>
      <c r="B7" s="229"/>
      <c r="C7" s="229"/>
      <c r="D7" s="229"/>
      <c r="E7" s="230"/>
      <c r="F7" s="230"/>
      <c r="G7" s="230"/>
      <c r="H7" s="233"/>
      <c r="I7" s="231"/>
      <c r="X7" s="42"/>
    </row>
    <row r="8" spans="1:24" s="1" customFormat="1">
      <c r="A8" s="228" t="s">
        <v>101</v>
      </c>
      <c r="B8" s="234"/>
      <c r="C8" s="234"/>
      <c r="D8" s="234"/>
      <c r="E8" s="230"/>
      <c r="F8" s="240"/>
      <c r="G8" s="240"/>
      <c r="H8" s="240"/>
      <c r="I8" s="240"/>
    </row>
    <row r="9" spans="1:24" s="1" customFormat="1">
      <c r="A9" s="235" t="s">
        <v>102</v>
      </c>
      <c r="B9" s="236" t="str">
        <f>F17</f>
        <v>Internal Build 03112011</v>
      </c>
      <c r="C9" s="236" t="str">
        <f>G17</f>
        <v>Internal build 14112011</v>
      </c>
      <c r="D9" s="236" t="str">
        <f>H17</f>
        <v>External build 16112011</v>
      </c>
      <c r="E9" s="240"/>
      <c r="F9" s="240"/>
      <c r="G9" s="240"/>
      <c r="H9" s="240"/>
      <c r="I9" s="240"/>
    </row>
    <row r="10" spans="1:24" s="1" customFormat="1">
      <c r="A10" s="237" t="s">
        <v>103</v>
      </c>
      <c r="B10" s="238"/>
      <c r="C10" s="238"/>
      <c r="D10" s="238"/>
      <c r="E10" s="240"/>
      <c r="F10" s="240"/>
      <c r="G10" s="240"/>
      <c r="H10" s="240"/>
      <c r="I10" s="240"/>
    </row>
    <row r="11" spans="1:24" s="1" customFormat="1">
      <c r="A11" s="237" t="s">
        <v>41</v>
      </c>
      <c r="B11" s="239"/>
      <c r="C11" s="239"/>
      <c r="D11" s="239"/>
      <c r="E11" s="240"/>
      <c r="F11" s="240"/>
      <c r="G11" s="240"/>
      <c r="H11" s="240"/>
      <c r="I11" s="240"/>
    </row>
    <row r="12" spans="1:24" s="1" customFormat="1">
      <c r="A12" s="237" t="s">
        <v>43</v>
      </c>
      <c r="B12" s="239"/>
      <c r="C12" s="239"/>
      <c r="D12" s="239"/>
      <c r="E12" s="240"/>
      <c r="F12" s="240"/>
      <c r="G12" s="240"/>
      <c r="H12" s="240"/>
      <c r="I12" s="240"/>
    </row>
    <row r="13" spans="1:24" s="1" customFormat="1">
      <c r="A13" s="237" t="s">
        <v>45</v>
      </c>
      <c r="B13" s="239"/>
      <c r="C13" s="239"/>
      <c r="D13" s="239"/>
      <c r="E13" s="240"/>
      <c r="F13" s="240"/>
      <c r="G13" s="240"/>
      <c r="H13" s="240"/>
      <c r="I13" s="240"/>
    </row>
    <row r="14" spans="1:24" s="1" customFormat="1">
      <c r="A14" s="237" t="s">
        <v>104</v>
      </c>
      <c r="B14" s="239"/>
      <c r="C14" s="239"/>
      <c r="D14" s="239"/>
      <c r="E14" s="240"/>
      <c r="F14" s="240"/>
      <c r="G14" s="240"/>
      <c r="H14" s="240"/>
      <c r="I14" s="240"/>
    </row>
    <row r="15" spans="1:24" s="1" customFormat="1" ht="39.6">
      <c r="A15" s="237" t="s">
        <v>105</v>
      </c>
      <c r="B15" s="239"/>
      <c r="C15" s="239"/>
      <c r="D15" s="239"/>
      <c r="E15" s="240"/>
      <c r="F15" s="240"/>
      <c r="G15" s="240"/>
      <c r="H15" s="240"/>
      <c r="I15" s="240"/>
    </row>
    <row r="16" spans="1:24" s="44" customFormat="1">
      <c r="A16" s="241"/>
      <c r="B16" s="242"/>
      <c r="C16" s="242"/>
      <c r="D16" s="243"/>
      <c r="E16" s="243"/>
      <c r="F16" s="244" t="s">
        <v>102</v>
      </c>
      <c r="G16" s="244"/>
      <c r="H16" s="244"/>
      <c r="I16" s="243"/>
    </row>
    <row r="17" spans="1:9" s="44" customFormat="1" ht="39.6">
      <c r="A17" s="245" t="s">
        <v>106</v>
      </c>
      <c r="B17" s="246" t="s">
        <v>107</v>
      </c>
      <c r="C17" s="246" t="s">
        <v>108</v>
      </c>
      <c r="D17" s="246" t="s">
        <v>109</v>
      </c>
      <c r="E17" s="246" t="s">
        <v>110</v>
      </c>
      <c r="F17" s="246" t="s">
        <v>111</v>
      </c>
      <c r="G17" s="246" t="s">
        <v>112</v>
      </c>
      <c r="H17" s="246" t="s">
        <v>113</v>
      </c>
      <c r="I17" s="246" t="s">
        <v>114</v>
      </c>
    </row>
    <row r="18" spans="1:9" s="44" customFormat="1">
      <c r="A18" s="247"/>
      <c r="B18" s="248" t="s">
        <v>419</v>
      </c>
      <c r="C18" s="248"/>
      <c r="D18" s="248"/>
      <c r="E18" s="247"/>
      <c r="F18" s="249"/>
      <c r="G18" s="249"/>
      <c r="H18" s="249"/>
      <c r="I18" s="247"/>
    </row>
    <row r="19" spans="1:9" s="45" customFormat="1" ht="26.4">
      <c r="A19" s="275">
        <v>1</v>
      </c>
      <c r="B19" s="262" t="s">
        <v>435</v>
      </c>
      <c r="C19" s="227"/>
      <c r="D19" s="250"/>
      <c r="E19" s="251"/>
      <c r="F19" s="227"/>
      <c r="G19" s="227"/>
      <c r="H19" s="227"/>
      <c r="I19" s="252"/>
    </row>
    <row r="20" spans="1:9" s="45" customFormat="1" ht="26.4">
      <c r="A20" s="253">
        <f ca="1">IF(OFFSET(A20,-1,0) ="",OFFSET(A20,-2,0)+1,OFFSET(A20,-1,0)+1 )</f>
        <v>2</v>
      </c>
      <c r="B20" s="262" t="s">
        <v>428</v>
      </c>
      <c r="C20" s="227"/>
      <c r="D20" s="254"/>
      <c r="E20" s="251"/>
      <c r="F20" s="227"/>
      <c r="G20" s="227"/>
      <c r="H20" s="227"/>
      <c r="I20" s="252"/>
    </row>
    <row r="21" spans="1:9" s="45" customFormat="1" ht="26.4">
      <c r="A21" s="275">
        <v>3</v>
      </c>
      <c r="B21" s="262" t="s">
        <v>429</v>
      </c>
      <c r="C21" s="227"/>
      <c r="D21" s="254"/>
      <c r="E21" s="251"/>
      <c r="F21" s="227"/>
      <c r="G21" s="227"/>
      <c r="H21" s="227"/>
      <c r="I21" s="252"/>
    </row>
    <row r="22" spans="1:9" s="45" customFormat="1" ht="26.4">
      <c r="A22" s="253">
        <f t="shared" ref="A22:A30" ca="1" si="0">IF(OFFSET(A22,-1,0) ="",OFFSET(A22,-2,0)+1,OFFSET(A22,-1,0)+1 )</f>
        <v>4</v>
      </c>
      <c r="B22" s="262" t="s">
        <v>456</v>
      </c>
      <c r="C22" s="227"/>
      <c r="D22" s="255"/>
      <c r="E22" s="251"/>
      <c r="F22" s="227"/>
      <c r="G22" s="227"/>
      <c r="H22" s="227"/>
      <c r="I22" s="252"/>
    </row>
    <row r="23" spans="1:9" s="270" customFormat="1" ht="26.4">
      <c r="A23" s="275">
        <v>5</v>
      </c>
      <c r="B23" s="262" t="s">
        <v>430</v>
      </c>
      <c r="C23" s="227"/>
      <c r="D23" s="251"/>
      <c r="E23" s="251"/>
      <c r="F23" s="227"/>
      <c r="G23" s="227"/>
      <c r="H23" s="227"/>
      <c r="I23" s="240"/>
    </row>
    <row r="24" spans="1:9" s="270" customFormat="1" ht="26.4">
      <c r="A24" s="253">
        <f t="shared" ca="1" si="0"/>
        <v>6</v>
      </c>
      <c r="B24" s="262" t="s">
        <v>431</v>
      </c>
      <c r="C24" s="227"/>
      <c r="D24" s="251"/>
      <c r="E24" s="251"/>
      <c r="F24" s="227"/>
      <c r="G24" s="227"/>
      <c r="H24" s="227"/>
      <c r="I24" s="240"/>
    </row>
    <row r="25" spans="1:9" s="270" customFormat="1" ht="26.4">
      <c r="A25" s="275">
        <v>7</v>
      </c>
      <c r="B25" s="227" t="s">
        <v>457</v>
      </c>
      <c r="C25" s="227"/>
      <c r="D25" s="251"/>
      <c r="E25" s="251"/>
      <c r="F25" s="227"/>
      <c r="G25" s="227"/>
      <c r="H25" s="227"/>
      <c r="I25" s="240"/>
    </row>
    <row r="26" spans="1:9" s="270" customFormat="1" ht="39.6">
      <c r="A26" s="253">
        <f t="shared" ca="1" si="0"/>
        <v>8</v>
      </c>
      <c r="B26" s="227" t="s">
        <v>427</v>
      </c>
      <c r="C26" s="227"/>
      <c r="D26" s="255"/>
      <c r="E26" s="251"/>
      <c r="F26" s="227"/>
      <c r="G26" s="227"/>
      <c r="H26" s="227"/>
      <c r="I26" s="240"/>
    </row>
    <row r="27" spans="1:9" s="270" customFormat="1" ht="39.6">
      <c r="A27" s="275">
        <v>9</v>
      </c>
      <c r="B27" s="227" t="s">
        <v>432</v>
      </c>
      <c r="C27" s="227"/>
      <c r="D27" s="255"/>
      <c r="E27" s="251"/>
      <c r="F27" s="227"/>
      <c r="G27" s="227"/>
      <c r="H27" s="227"/>
      <c r="I27" s="240"/>
    </row>
    <row r="28" spans="1:9" s="270" customFormat="1" ht="39.6">
      <c r="A28" s="253">
        <v>10</v>
      </c>
      <c r="B28" s="227" t="s">
        <v>458</v>
      </c>
      <c r="C28" s="227"/>
      <c r="D28" s="251"/>
      <c r="E28" s="251"/>
      <c r="F28" s="227"/>
      <c r="G28" s="227"/>
      <c r="H28" s="227"/>
      <c r="I28" s="240"/>
    </row>
    <row r="29" spans="1:9" s="270" customFormat="1" ht="16.2" customHeight="1">
      <c r="A29" s="275">
        <v>11</v>
      </c>
      <c r="B29" s="227" t="s">
        <v>433</v>
      </c>
      <c r="C29" s="227"/>
      <c r="D29" s="251"/>
      <c r="E29" s="251"/>
      <c r="F29" s="227"/>
      <c r="G29" s="227"/>
      <c r="H29" s="227"/>
      <c r="I29" s="240"/>
    </row>
    <row r="30" spans="1:9" s="270" customFormat="1">
      <c r="A30" s="253">
        <f t="shared" ca="1" si="0"/>
        <v>12</v>
      </c>
      <c r="B30" s="227" t="s">
        <v>434</v>
      </c>
      <c r="C30" s="227"/>
      <c r="D30" s="251"/>
      <c r="E30" s="251"/>
      <c r="F30" s="227"/>
      <c r="G30" s="227"/>
      <c r="H30" s="227"/>
      <c r="I30" s="240"/>
    </row>
    <row r="31" spans="1:9" s="270" customFormat="1">
      <c r="A31" s="256"/>
      <c r="B31" s="248" t="s">
        <v>420</v>
      </c>
      <c r="C31" s="248"/>
      <c r="D31" s="248"/>
      <c r="E31" s="257"/>
      <c r="F31" s="258"/>
      <c r="G31" s="258"/>
      <c r="H31" s="258"/>
      <c r="I31" s="257"/>
    </row>
    <row r="32" spans="1:9" customFormat="1" ht="26.4">
      <c r="A32" s="273">
        <f ca="1">IF(OFFSET(A32,-1,0) ="",OFFSET(A32,-2,0)+1,OFFSET(A32,-1,0)+1 )</f>
        <v>13</v>
      </c>
      <c r="B32" s="262" t="s">
        <v>453</v>
      </c>
      <c r="C32" s="271"/>
      <c r="D32" s="271"/>
      <c r="E32" s="271"/>
      <c r="F32" s="271"/>
      <c r="G32" s="271"/>
      <c r="H32" s="271"/>
      <c r="I32" s="271"/>
    </row>
    <row r="33" spans="1:9" s="270" customFormat="1" ht="26.4">
      <c r="A33" s="273">
        <v>14</v>
      </c>
      <c r="B33" s="262" t="s">
        <v>423</v>
      </c>
      <c r="C33" s="271"/>
      <c r="D33" s="271"/>
      <c r="E33" s="271"/>
      <c r="F33" s="271"/>
      <c r="G33" s="271"/>
      <c r="H33" s="271"/>
      <c r="I33" s="271"/>
    </row>
    <row r="34" spans="1:9" s="270" customFormat="1" ht="26.4">
      <c r="A34" s="273">
        <v>15</v>
      </c>
      <c r="B34" s="262" t="s">
        <v>424</v>
      </c>
      <c r="C34" s="271"/>
      <c r="D34" s="271"/>
      <c r="E34" s="271"/>
      <c r="F34" s="271"/>
      <c r="G34" s="271"/>
      <c r="H34" s="271"/>
      <c r="I34" s="271"/>
    </row>
    <row r="35" spans="1:9" s="270" customFormat="1" ht="26.4">
      <c r="A35" s="273">
        <v>16</v>
      </c>
      <c r="B35" s="262" t="s">
        <v>459</v>
      </c>
      <c r="C35" s="271"/>
      <c r="D35" s="271"/>
      <c r="E35" s="271"/>
      <c r="F35" s="271"/>
      <c r="G35" s="271"/>
      <c r="H35" s="271"/>
      <c r="I35" s="271"/>
    </row>
    <row r="36" spans="1:9" s="270" customFormat="1" ht="26.4">
      <c r="A36" s="273">
        <v>17</v>
      </c>
      <c r="B36" s="255" t="s">
        <v>425</v>
      </c>
      <c r="C36" s="271"/>
      <c r="D36" s="271"/>
      <c r="E36" s="271"/>
      <c r="F36" s="271"/>
      <c r="G36" s="271"/>
      <c r="H36" s="271"/>
      <c r="I36" s="271"/>
    </row>
    <row r="37" spans="1:9" s="270" customFormat="1" ht="26.4">
      <c r="A37" s="273">
        <v>18</v>
      </c>
      <c r="B37" s="261" t="s">
        <v>436</v>
      </c>
      <c r="C37" s="271"/>
      <c r="D37" s="271"/>
      <c r="E37" s="271"/>
      <c r="F37" s="271"/>
      <c r="G37" s="271"/>
      <c r="H37" s="271"/>
      <c r="I37" s="271"/>
    </row>
    <row r="38" spans="1:9" s="270" customFormat="1" ht="26.4">
      <c r="A38" s="273">
        <v>19</v>
      </c>
      <c r="B38" s="262" t="s">
        <v>460</v>
      </c>
      <c r="C38" s="271"/>
      <c r="D38" s="271"/>
      <c r="E38" s="271"/>
      <c r="F38" s="271"/>
      <c r="G38" s="271"/>
      <c r="H38" s="271"/>
      <c r="I38" s="271"/>
    </row>
    <row r="39" spans="1:9" s="270" customFormat="1" ht="39.6">
      <c r="A39" s="273">
        <v>20</v>
      </c>
      <c r="B39" s="262" t="s">
        <v>426</v>
      </c>
      <c r="C39" s="271"/>
      <c r="D39" s="271"/>
      <c r="E39" s="271"/>
      <c r="F39" s="271"/>
      <c r="G39" s="271"/>
      <c r="H39" s="271"/>
      <c r="I39" s="271"/>
    </row>
    <row r="40" spans="1:9" s="270" customFormat="1" ht="39.6">
      <c r="A40" s="273">
        <v>21</v>
      </c>
      <c r="B40" s="262" t="s">
        <v>437</v>
      </c>
      <c r="C40" s="271"/>
      <c r="D40" s="271"/>
      <c r="E40" s="271"/>
      <c r="F40" s="271"/>
      <c r="G40" s="271"/>
      <c r="H40" s="271"/>
      <c r="I40" s="271"/>
    </row>
    <row r="41" spans="1:9" s="270" customFormat="1" ht="39.6">
      <c r="A41" s="273">
        <v>22</v>
      </c>
      <c r="B41" s="262" t="s">
        <v>461</v>
      </c>
      <c r="C41" s="271"/>
      <c r="D41" s="271"/>
      <c r="E41" s="271"/>
      <c r="F41" s="271"/>
      <c r="G41" s="271"/>
      <c r="H41" s="271"/>
      <c r="I41" s="271"/>
    </row>
    <row r="42" spans="1:9" s="270" customFormat="1" ht="39.6">
      <c r="A42" s="273">
        <v>23</v>
      </c>
      <c r="B42" s="262" t="s">
        <v>438</v>
      </c>
      <c r="C42" s="271"/>
      <c r="D42" s="271"/>
      <c r="E42" s="271"/>
      <c r="F42" s="271"/>
      <c r="G42" s="271"/>
      <c r="H42" s="271"/>
      <c r="I42" s="271"/>
    </row>
    <row r="43" spans="1:9" s="270" customFormat="1" ht="39.6">
      <c r="A43" s="273">
        <v>24</v>
      </c>
      <c r="B43" s="262" t="s">
        <v>439</v>
      </c>
      <c r="C43" s="271"/>
      <c r="D43" s="271"/>
      <c r="E43" s="271"/>
      <c r="F43" s="271"/>
      <c r="G43" s="271"/>
      <c r="H43" s="271"/>
      <c r="I43" s="271"/>
    </row>
    <row r="44" spans="1:9" s="270" customFormat="1" ht="39.6">
      <c r="A44" s="273">
        <v>25</v>
      </c>
      <c r="B44" s="227" t="s">
        <v>440</v>
      </c>
      <c r="C44" s="227"/>
      <c r="D44" s="250"/>
      <c r="E44" s="251"/>
      <c r="F44" s="227"/>
      <c r="G44" s="227"/>
      <c r="H44" s="227"/>
      <c r="I44" s="259"/>
    </row>
    <row r="45" spans="1:9" s="270" customFormat="1" ht="26.4">
      <c r="A45" s="273">
        <v>26</v>
      </c>
      <c r="B45" s="227" t="s">
        <v>441</v>
      </c>
      <c r="C45" s="227"/>
      <c r="D45" s="250"/>
      <c r="E45" s="251"/>
      <c r="F45" s="227"/>
      <c r="G45" s="227"/>
      <c r="H45" s="227"/>
      <c r="I45" s="259"/>
    </row>
    <row r="46" spans="1:9" s="270" customFormat="1" ht="26.4">
      <c r="A46" s="273">
        <v>27</v>
      </c>
      <c r="B46" s="227" t="s">
        <v>454</v>
      </c>
      <c r="C46" s="227"/>
      <c r="D46" s="255"/>
      <c r="E46" s="251"/>
      <c r="F46" s="227"/>
      <c r="G46" s="227"/>
      <c r="H46" s="227"/>
      <c r="I46" s="259"/>
    </row>
    <row r="47" spans="1:9" s="270" customFormat="1">
      <c r="A47" s="273">
        <v>28</v>
      </c>
      <c r="B47" s="227" t="s">
        <v>434</v>
      </c>
      <c r="C47" s="227"/>
      <c r="D47" s="251"/>
      <c r="E47" s="251"/>
      <c r="F47" s="227"/>
      <c r="G47" s="227"/>
      <c r="H47" s="227"/>
      <c r="I47" s="259"/>
    </row>
    <row r="48" spans="1:9" s="270" customFormat="1">
      <c r="A48" s="256"/>
      <c r="B48" s="248" t="s">
        <v>421</v>
      </c>
      <c r="C48" s="248"/>
      <c r="D48" s="248"/>
      <c r="E48" s="257"/>
      <c r="F48" s="258"/>
      <c r="G48" s="258"/>
      <c r="H48" s="258"/>
      <c r="I48" s="257"/>
    </row>
    <row r="49" spans="1:9" customFormat="1" ht="18" customHeight="1">
      <c r="A49" s="273">
        <f ca="1">IF(OFFSET(A49,-1,0) ="",OFFSET(A49,-2,0)+1,OFFSET(A49,-1,0)+1 )</f>
        <v>29</v>
      </c>
      <c r="B49" s="262" t="s">
        <v>442</v>
      </c>
      <c r="C49" s="271"/>
      <c r="D49" s="271"/>
      <c r="E49" s="271"/>
      <c r="F49" s="271"/>
      <c r="G49" s="271"/>
      <c r="H49" s="271"/>
      <c r="I49" s="271"/>
    </row>
    <row r="50" spans="1:9" customFormat="1" ht="14.4">
      <c r="A50" s="273">
        <v>30</v>
      </c>
      <c r="B50" s="262" t="s">
        <v>445</v>
      </c>
      <c r="C50" s="271"/>
      <c r="D50" s="271"/>
      <c r="E50" s="271"/>
      <c r="F50" s="271"/>
      <c r="G50" s="271"/>
      <c r="H50" s="271"/>
      <c r="I50" s="271"/>
    </row>
    <row r="51" spans="1:9" customFormat="1" ht="14.4">
      <c r="A51" s="273">
        <v>31</v>
      </c>
      <c r="B51" s="262" t="s">
        <v>447</v>
      </c>
      <c r="C51" s="271"/>
      <c r="D51" s="271"/>
      <c r="E51" s="271"/>
      <c r="F51" s="271"/>
      <c r="G51" s="271"/>
      <c r="H51" s="271"/>
      <c r="I51" s="271"/>
    </row>
    <row r="52" spans="1:9" customFormat="1" ht="14.4">
      <c r="A52" s="273">
        <v>32</v>
      </c>
      <c r="B52" s="262" t="s">
        <v>446</v>
      </c>
      <c r="C52" s="271"/>
      <c r="D52" s="271"/>
      <c r="E52" s="271"/>
      <c r="F52" s="271"/>
      <c r="G52" s="271"/>
      <c r="H52" s="271"/>
      <c r="I52" s="271"/>
    </row>
    <row r="53" spans="1:9" customFormat="1" ht="26.4">
      <c r="A53" s="273">
        <v>33</v>
      </c>
      <c r="B53" s="262" t="s">
        <v>443</v>
      </c>
      <c r="C53" s="274"/>
      <c r="D53" s="271"/>
      <c r="E53" s="271"/>
      <c r="F53" s="271"/>
      <c r="G53" s="271"/>
      <c r="H53" s="271"/>
      <c r="I53" s="271"/>
    </row>
    <row r="54" spans="1:9" customFormat="1" ht="26.4">
      <c r="A54" s="273">
        <v>34</v>
      </c>
      <c r="B54" s="262" t="s">
        <v>444</v>
      </c>
      <c r="C54" s="274"/>
      <c r="D54" s="271"/>
      <c r="E54" s="271"/>
      <c r="F54" s="271"/>
      <c r="G54" s="271"/>
      <c r="H54" s="271"/>
      <c r="I54" s="271"/>
    </row>
    <row r="55" spans="1:9" customFormat="1" ht="26.4">
      <c r="A55" s="273">
        <v>35</v>
      </c>
      <c r="B55" s="262" t="s">
        <v>455</v>
      </c>
      <c r="C55" s="274"/>
      <c r="D55" s="271"/>
      <c r="E55" s="271"/>
      <c r="F55" s="271"/>
      <c r="G55" s="271"/>
      <c r="H55" s="271"/>
      <c r="I55" s="271"/>
    </row>
    <row r="56" spans="1:9" customFormat="1" ht="26.4">
      <c r="A56" s="273">
        <v>36</v>
      </c>
      <c r="B56" s="262" t="s">
        <v>455</v>
      </c>
      <c r="C56" s="274"/>
      <c r="D56" s="271"/>
      <c r="E56" s="271"/>
      <c r="F56" s="271"/>
      <c r="G56" s="271"/>
      <c r="H56" s="271"/>
      <c r="I56" s="271"/>
    </row>
    <row r="57" spans="1:9" s="270" customFormat="1">
      <c r="A57" s="256"/>
      <c r="B57" s="248" t="s">
        <v>422</v>
      </c>
      <c r="C57" s="248"/>
      <c r="D57" s="248"/>
      <c r="E57" s="257"/>
      <c r="F57" s="258"/>
      <c r="G57" s="258"/>
      <c r="H57" s="258"/>
      <c r="I57" s="257"/>
    </row>
    <row r="58" spans="1:9" s="272" customFormat="1" ht="26.4">
      <c r="A58" s="276">
        <f ca="1">IF(OFFSET(A58,-1,0) ="",OFFSET(A58,-2,0)+1,OFFSET(A58,-1,0)+1 )</f>
        <v>37</v>
      </c>
      <c r="B58" s="227" t="s">
        <v>448</v>
      </c>
      <c r="C58" s="227"/>
      <c r="D58" s="250"/>
      <c r="E58" s="251"/>
      <c r="F58" s="227"/>
      <c r="G58" s="227"/>
      <c r="H58" s="227"/>
      <c r="I58" s="260"/>
    </row>
    <row r="59" spans="1:9" s="270" customFormat="1" ht="26.4">
      <c r="A59" s="253">
        <f t="shared" ref="A59:A62" ca="1" si="1">IF(OFFSET(A59,-1,0) ="",OFFSET(A59,-2,0)+1,OFFSET(A59,-1,0)+1 )</f>
        <v>38</v>
      </c>
      <c r="B59" s="227" t="s">
        <v>449</v>
      </c>
      <c r="C59" s="227"/>
      <c r="D59" s="251"/>
      <c r="E59" s="251"/>
      <c r="F59" s="227"/>
      <c r="G59" s="227"/>
      <c r="H59" s="227"/>
      <c r="I59" s="259"/>
    </row>
    <row r="60" spans="1:9" s="270" customFormat="1" ht="26.4">
      <c r="A60" s="253">
        <f t="shared" ca="1" si="1"/>
        <v>39</v>
      </c>
      <c r="B60" s="227" t="s">
        <v>450</v>
      </c>
      <c r="C60" s="227"/>
      <c r="D60" s="251"/>
      <c r="E60" s="251"/>
      <c r="F60" s="227"/>
      <c r="G60" s="227"/>
      <c r="H60" s="227"/>
      <c r="I60" s="259"/>
    </row>
    <row r="61" spans="1:9" s="270" customFormat="1" ht="18.600000000000001" customHeight="1">
      <c r="A61" s="253">
        <f t="shared" ca="1" si="1"/>
        <v>40</v>
      </c>
      <c r="B61" s="227" t="s">
        <v>451</v>
      </c>
      <c r="C61" s="227"/>
      <c r="D61" s="251"/>
      <c r="E61" s="255"/>
      <c r="F61" s="227"/>
      <c r="G61" s="227"/>
      <c r="H61" s="227"/>
      <c r="I61" s="259"/>
    </row>
    <row r="62" spans="1:9" s="270" customFormat="1" ht="26.4">
      <c r="A62" s="253">
        <f t="shared" ca="1" si="1"/>
        <v>41</v>
      </c>
      <c r="B62" s="227" t="s">
        <v>452</v>
      </c>
      <c r="C62" s="227"/>
      <c r="D62" s="251"/>
      <c r="E62" s="251"/>
      <c r="F62" s="227"/>
      <c r="G62" s="227"/>
      <c r="H62" s="227"/>
      <c r="I62" s="259"/>
    </row>
    <row r="63" spans="1:9" s="270" customFormat="1"/>
    <row r="64" spans="1:9" s="270" customFormat="1"/>
    <row r="65" s="270" customFormat="1"/>
    <row r="66" s="270" customFormat="1"/>
    <row r="67" s="270" customFormat="1"/>
    <row r="68" s="270" customFormat="1"/>
    <row r="69" s="270" customFormat="1"/>
    <row r="70" s="270" customFormat="1"/>
    <row r="71" s="270" customFormat="1"/>
    <row r="72" s="270" customFormat="1"/>
    <row r="73" s="270" customFormat="1"/>
    <row r="74" s="270" customFormat="1"/>
    <row r="75" s="270" customFormat="1"/>
    <row r="76" s="270" customFormat="1"/>
    <row r="77" s="270" customFormat="1"/>
    <row r="78" s="270" customFormat="1"/>
    <row r="79" s="270" customFormat="1"/>
    <row r="80" s="270" customFormat="1"/>
    <row r="81" s="270" customFormat="1"/>
    <row r="82" s="270" customFormat="1"/>
    <row r="83" s="270" customFormat="1"/>
    <row r="84" s="270" customFormat="1"/>
    <row r="85" s="270" customFormat="1"/>
    <row r="86" s="270" customFormat="1"/>
    <row r="87" s="270" customFormat="1"/>
    <row r="88" s="270" customFormat="1"/>
    <row r="89" s="270" customFormat="1"/>
    <row r="90" s="270" customFormat="1"/>
    <row r="91" s="270" customFormat="1"/>
    <row r="92" s="270" customFormat="1"/>
    <row r="93" s="270" customFormat="1"/>
    <row r="94" s="270" customFormat="1"/>
    <row r="95" s="270" customFormat="1"/>
    <row r="96" s="270" customFormat="1" ht="14.25" customHeight="1"/>
    <row r="97" s="270" customFormat="1"/>
    <row r="98" s="270" customFormat="1"/>
    <row r="99" s="270" customFormat="1" ht="14.25" customHeight="1"/>
    <row r="100" s="270" customFormat="1"/>
    <row r="101" s="270" customFormat="1"/>
    <row r="102" s="270" customFormat="1"/>
    <row r="103" s="270" customFormat="1"/>
    <row r="104" s="270" customFormat="1"/>
  </sheetData>
  <mergeCells count="14">
    <mergeCell ref="F16:H16"/>
    <mergeCell ref="B18:D18"/>
    <mergeCell ref="B31:D31"/>
    <mergeCell ref="E2:E3"/>
    <mergeCell ref="C3:D3"/>
    <mergeCell ref="B4:D4"/>
    <mergeCell ref="B5:D5"/>
    <mergeCell ref="A1:D1"/>
    <mergeCell ref="A2:D2"/>
    <mergeCell ref="B48:D48"/>
    <mergeCell ref="B57:D57"/>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5:H162" xr:uid="{00000000-0002-0000-0400-000002000000}">
      <formula1>#REF!</formula1>
      <formula2>0</formula2>
    </dataValidation>
    <dataValidation type="list" allowBlank="1" sqref="F19:H6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9" sqref="B1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4"/>
      <c r="B1" s="194"/>
      <c r="C1" s="194"/>
      <c r="D1" s="194"/>
      <c r="E1" s="34"/>
      <c r="F1" s="34"/>
      <c r="G1" s="34"/>
      <c r="H1" s="34"/>
      <c r="I1" s="34"/>
      <c r="J1" s="34"/>
    </row>
    <row r="2" spans="1:24" s="1" customFormat="1" ht="31.5" customHeight="1">
      <c r="A2" s="195" t="s">
        <v>70</v>
      </c>
      <c r="B2" s="195"/>
      <c r="C2" s="195"/>
      <c r="D2" s="195"/>
      <c r="E2" s="199"/>
      <c r="F2" s="23"/>
      <c r="G2" s="23"/>
      <c r="H2" s="23"/>
      <c r="I2" s="23"/>
      <c r="J2" s="23"/>
    </row>
    <row r="3" spans="1:24" s="1" customFormat="1" ht="31.5" customHeight="1">
      <c r="A3" s="47"/>
      <c r="C3" s="200"/>
      <c r="D3" s="200"/>
      <c r="E3" s="199"/>
      <c r="F3" s="23"/>
      <c r="G3" s="23"/>
      <c r="H3" s="23"/>
      <c r="I3" s="23"/>
      <c r="J3" s="23"/>
    </row>
    <row r="4" spans="1:24" s="38" customFormat="1">
      <c r="A4" s="137" t="s">
        <v>67</v>
      </c>
      <c r="B4" s="197" t="s">
        <v>331</v>
      </c>
      <c r="C4" s="197"/>
      <c r="D4" s="197"/>
      <c r="E4" s="39"/>
      <c r="F4" s="39"/>
      <c r="G4" s="39"/>
      <c r="H4" s="40"/>
      <c r="I4" s="40"/>
      <c r="X4" s="38" t="s">
        <v>94</v>
      </c>
    </row>
    <row r="5" spans="1:24" s="38" customFormat="1" ht="144.75" customHeight="1">
      <c r="A5" s="137" t="s">
        <v>62</v>
      </c>
      <c r="B5" s="196" t="s">
        <v>95</v>
      </c>
      <c r="C5" s="197"/>
      <c r="D5" s="197"/>
      <c r="E5" s="39"/>
      <c r="F5" s="39"/>
      <c r="G5" s="39"/>
      <c r="H5" s="40"/>
      <c r="I5" s="40"/>
      <c r="X5" s="38" t="s">
        <v>96</v>
      </c>
    </row>
    <row r="6" spans="1:24" s="38" customFormat="1" ht="26.4">
      <c r="A6" s="137" t="s">
        <v>97</v>
      </c>
      <c r="B6" s="196" t="s">
        <v>98</v>
      </c>
      <c r="C6" s="197"/>
      <c r="D6" s="197"/>
      <c r="E6" s="39"/>
      <c r="F6" s="39"/>
      <c r="G6" s="39"/>
      <c r="H6" s="40"/>
      <c r="I6" s="40"/>
    </row>
    <row r="7" spans="1:24" s="38" customFormat="1">
      <c r="A7" s="137" t="s">
        <v>99</v>
      </c>
      <c r="B7" s="197" t="s">
        <v>100</v>
      </c>
      <c r="C7" s="197"/>
      <c r="D7" s="197"/>
      <c r="E7" s="39"/>
      <c r="F7" s="39"/>
      <c r="G7" s="39"/>
      <c r="H7" s="41"/>
      <c r="I7" s="40"/>
      <c r="X7" s="42"/>
    </row>
    <row r="8" spans="1:24" s="43" customFormat="1">
      <c r="A8" s="137" t="s">
        <v>101</v>
      </c>
      <c r="B8" s="198">
        <v>40850</v>
      </c>
      <c r="C8" s="198"/>
      <c r="D8" s="198"/>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1" t="s">
        <v>102</v>
      </c>
      <c r="G16" s="202"/>
      <c r="H16" s="203"/>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191" t="s">
        <v>115</v>
      </c>
      <c r="C18" s="192"/>
      <c r="D18" s="193"/>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41</v>
      </c>
      <c r="I23" s="59"/>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191" t="s">
        <v>155</v>
      </c>
      <c r="C29" s="192"/>
      <c r="D29" s="193"/>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191" t="s">
        <v>174</v>
      </c>
      <c r="C35" s="192"/>
      <c r="D35" s="193"/>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191" t="s">
        <v>178</v>
      </c>
      <c r="C37" s="192"/>
      <c r="D37" s="193"/>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191" t="s">
        <v>214</v>
      </c>
      <c r="C47" s="192"/>
      <c r="D47" s="193"/>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191" t="s">
        <v>229</v>
      </c>
      <c r="C52" s="192"/>
      <c r="D52" s="193"/>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191" t="s">
        <v>241</v>
      </c>
      <c r="C56" s="192"/>
      <c r="D56" s="193"/>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191" t="s">
        <v>283</v>
      </c>
      <c r="C68" s="192"/>
      <c r="D68" s="193"/>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191" t="s">
        <v>293</v>
      </c>
      <c r="C72" s="192"/>
      <c r="D72" s="193"/>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191" t="s">
        <v>304</v>
      </c>
      <c r="C76" s="192"/>
      <c r="D76" s="193"/>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191" t="s">
        <v>312</v>
      </c>
      <c r="C79" s="192"/>
      <c r="D79" s="193"/>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4"/>
      <c r="B1" s="194"/>
      <c r="C1" s="194"/>
      <c r="D1" s="194"/>
      <c r="E1" s="34"/>
      <c r="F1" s="34"/>
      <c r="G1" s="34"/>
      <c r="H1" s="34"/>
      <c r="I1" s="34"/>
      <c r="J1" s="34"/>
    </row>
    <row r="2" spans="1:24" s="1" customFormat="1" ht="31.5" customHeight="1">
      <c r="A2" s="195" t="s">
        <v>70</v>
      </c>
      <c r="B2" s="195"/>
      <c r="C2" s="195"/>
      <c r="D2" s="195"/>
      <c r="E2" s="199"/>
      <c r="F2" s="23"/>
      <c r="G2" s="23"/>
      <c r="H2" s="23"/>
      <c r="I2" s="23"/>
      <c r="J2" s="23"/>
    </row>
    <row r="3" spans="1:24" s="1" customFormat="1" ht="31.5" customHeight="1">
      <c r="A3" s="47"/>
      <c r="C3" s="200"/>
      <c r="D3" s="200"/>
      <c r="E3" s="199"/>
      <c r="F3" s="23"/>
      <c r="G3" s="23"/>
      <c r="H3" s="23"/>
      <c r="I3" s="23"/>
      <c r="J3" s="23"/>
    </row>
    <row r="4" spans="1:24" s="38" customFormat="1">
      <c r="A4" s="137" t="s">
        <v>67</v>
      </c>
      <c r="B4" s="197" t="s">
        <v>331</v>
      </c>
      <c r="C4" s="197"/>
      <c r="D4" s="197"/>
      <c r="E4" s="39"/>
      <c r="F4" s="39"/>
      <c r="G4" s="39"/>
      <c r="H4" s="40"/>
      <c r="I4" s="40"/>
      <c r="X4" s="38" t="s">
        <v>94</v>
      </c>
    </row>
    <row r="5" spans="1:24" s="38" customFormat="1" ht="144.75" customHeight="1">
      <c r="A5" s="137" t="s">
        <v>62</v>
      </c>
      <c r="B5" s="196" t="s">
        <v>95</v>
      </c>
      <c r="C5" s="197"/>
      <c r="D5" s="197"/>
      <c r="E5" s="39"/>
      <c r="F5" s="39"/>
      <c r="G5" s="39"/>
      <c r="H5" s="40"/>
      <c r="I5" s="40"/>
      <c r="X5" s="38" t="s">
        <v>96</v>
      </c>
    </row>
    <row r="6" spans="1:24" s="38" customFormat="1" ht="26.4">
      <c r="A6" s="137" t="s">
        <v>97</v>
      </c>
      <c r="B6" s="196" t="s">
        <v>98</v>
      </c>
      <c r="C6" s="197"/>
      <c r="D6" s="197"/>
      <c r="E6" s="39"/>
      <c r="F6" s="39"/>
      <c r="G6" s="39"/>
      <c r="H6" s="40"/>
      <c r="I6" s="40"/>
    </row>
    <row r="7" spans="1:24" s="38" customFormat="1">
      <c r="A7" s="137" t="s">
        <v>99</v>
      </c>
      <c r="B7" s="197" t="s">
        <v>100</v>
      </c>
      <c r="C7" s="197"/>
      <c r="D7" s="197"/>
      <c r="E7" s="39"/>
      <c r="F7" s="39"/>
      <c r="G7" s="39"/>
      <c r="H7" s="41"/>
      <c r="I7" s="40"/>
      <c r="X7" s="42"/>
    </row>
    <row r="8" spans="1:24" s="43" customFormat="1">
      <c r="A8" s="137" t="s">
        <v>101</v>
      </c>
      <c r="B8" s="198">
        <v>40850</v>
      </c>
      <c r="C8" s="198"/>
      <c r="D8" s="198"/>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1" t="s">
        <v>102</v>
      </c>
      <c r="G16" s="202"/>
      <c r="H16" s="203"/>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191" t="s">
        <v>115</v>
      </c>
      <c r="C18" s="192"/>
      <c r="D18" s="193"/>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43</v>
      </c>
      <c r="I23" s="59" t="s">
        <v>332</v>
      </c>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191" t="s">
        <v>155</v>
      </c>
      <c r="C29" s="192"/>
      <c r="D29" s="193"/>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191" t="s">
        <v>174</v>
      </c>
      <c r="C35" s="192"/>
      <c r="D35" s="193"/>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191" t="s">
        <v>178</v>
      </c>
      <c r="C37" s="192"/>
      <c r="D37" s="193"/>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191" t="s">
        <v>214</v>
      </c>
      <c r="C47" s="192"/>
      <c r="D47" s="193"/>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191" t="s">
        <v>229</v>
      </c>
      <c r="C52" s="192"/>
      <c r="D52" s="193"/>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191" t="s">
        <v>241</v>
      </c>
      <c r="C56" s="192"/>
      <c r="D56" s="193"/>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191" t="s">
        <v>283</v>
      </c>
      <c r="C68" s="192"/>
      <c r="D68" s="193"/>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191" t="s">
        <v>293</v>
      </c>
      <c r="C72" s="192"/>
      <c r="D72" s="193"/>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191" t="s">
        <v>304</v>
      </c>
      <c r="C76" s="192"/>
      <c r="D76" s="193"/>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191" t="s">
        <v>312</v>
      </c>
      <c r="C79" s="192"/>
      <c r="D79" s="193"/>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333</v>
      </c>
    </row>
    <row r="2" spans="1:12" s="82" customFormat="1" ht="24.6">
      <c r="A2" s="81"/>
      <c r="C2" s="206" t="s">
        <v>334</v>
      </c>
      <c r="D2" s="206"/>
      <c r="E2" s="206"/>
      <c r="F2" s="206"/>
      <c r="G2" s="206"/>
      <c r="H2" s="83" t="s">
        <v>335</v>
      </c>
      <c r="I2" s="84"/>
      <c r="J2" s="84"/>
      <c r="K2" s="84"/>
      <c r="L2" s="84"/>
    </row>
    <row r="3" spans="1:12" s="82" customFormat="1" ht="22.8">
      <c r="A3" s="81"/>
      <c r="C3" s="207" t="s">
        <v>336</v>
      </c>
      <c r="D3" s="207"/>
      <c r="E3" s="155"/>
      <c r="F3" s="208" t="s">
        <v>337</v>
      </c>
      <c r="G3" s="208"/>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09" t="s">
        <v>338</v>
      </c>
      <c r="C6" s="209"/>
      <c r="D6" s="92"/>
      <c r="E6" s="92"/>
      <c r="F6" s="92"/>
      <c r="G6" s="93"/>
      <c r="H6" s="93"/>
    </row>
    <row r="7" spans="1:12">
      <c r="B7" s="94" t="s">
        <v>339</v>
      </c>
      <c r="C7" s="95"/>
      <c r="D7" s="95"/>
      <c r="E7" s="95"/>
      <c r="F7" s="95"/>
      <c r="G7" s="96"/>
    </row>
    <row r="8" spans="1:12">
      <c r="A8" s="97" t="s">
        <v>58</v>
      </c>
      <c r="B8" s="158" t="s">
        <v>340</v>
      </c>
      <c r="C8" s="158" t="s">
        <v>341</v>
      </c>
      <c r="D8" s="158" t="s">
        <v>342</v>
      </c>
      <c r="E8" s="158" t="s">
        <v>343</v>
      </c>
      <c r="F8" s="158" t="s">
        <v>344</v>
      </c>
      <c r="G8" s="158" t="s">
        <v>345</v>
      </c>
      <c r="H8" s="158" t="s">
        <v>346</v>
      </c>
      <c r="I8" s="157" t="s">
        <v>347</v>
      </c>
      <c r="L8" s="78"/>
    </row>
    <row r="9" spans="1:12" s="123" customFormat="1" ht="14.4">
      <c r="A9" s="119"/>
      <c r="B9" s="120" t="s">
        <v>348</v>
      </c>
      <c r="C9" s="120" t="s">
        <v>349</v>
      </c>
      <c r="D9" s="120" t="s">
        <v>350</v>
      </c>
      <c r="E9" s="120" t="s">
        <v>351</v>
      </c>
      <c r="F9" s="120" t="s">
        <v>352</v>
      </c>
      <c r="G9" s="120" t="s">
        <v>353</v>
      </c>
      <c r="H9" s="120" t="s">
        <v>354</v>
      </c>
      <c r="I9" s="121"/>
      <c r="J9" s="122"/>
      <c r="K9" s="122"/>
    </row>
    <row r="10" spans="1:12">
      <c r="A10" s="98">
        <v>1</v>
      </c>
      <c r="B10" s="99" t="s">
        <v>66</v>
      </c>
      <c r="C10" s="99" t="s">
        <v>355</v>
      </c>
      <c r="D10" s="99" t="s">
        <v>356</v>
      </c>
      <c r="E10" s="99" t="s">
        <v>357</v>
      </c>
      <c r="F10" s="99" t="s">
        <v>358</v>
      </c>
      <c r="G10" s="99" t="s">
        <v>359</v>
      </c>
      <c r="H10" s="99" t="s">
        <v>359</v>
      </c>
      <c r="I10" s="100"/>
      <c r="L10" s="78"/>
    </row>
    <row r="11" spans="1:12" ht="20.25" customHeight="1">
      <c r="A11" s="98">
        <v>2</v>
      </c>
      <c r="B11" s="99" t="s">
        <v>67</v>
      </c>
      <c r="C11" s="99" t="s">
        <v>360</v>
      </c>
      <c r="D11" s="99" t="s">
        <v>361</v>
      </c>
      <c r="E11" s="99" t="s">
        <v>362</v>
      </c>
      <c r="F11" s="99" t="s">
        <v>358</v>
      </c>
      <c r="G11" s="99" t="s">
        <v>359</v>
      </c>
      <c r="H11" s="99" t="s">
        <v>363</v>
      </c>
      <c r="I11" s="100" t="s">
        <v>364</v>
      </c>
      <c r="L11" s="78"/>
    </row>
    <row r="12" spans="1:12" ht="20.25" customHeight="1">
      <c r="A12" s="98">
        <v>3</v>
      </c>
      <c r="B12" s="99" t="s">
        <v>365</v>
      </c>
      <c r="C12" s="99" t="s">
        <v>366</v>
      </c>
      <c r="D12" s="99" t="s">
        <v>361</v>
      </c>
      <c r="E12" s="99" t="s">
        <v>357</v>
      </c>
      <c r="F12" s="99" t="s">
        <v>367</v>
      </c>
      <c r="G12" s="99" t="s">
        <v>359</v>
      </c>
      <c r="H12" s="99" t="s">
        <v>359</v>
      </c>
      <c r="I12" s="100"/>
      <c r="L12" s="78"/>
    </row>
    <row r="13" spans="1:12" ht="15" customHeight="1">
      <c r="B13" s="101"/>
      <c r="C13" s="95"/>
      <c r="D13" s="95"/>
      <c r="E13" s="95"/>
      <c r="F13" s="95"/>
      <c r="G13" s="96"/>
    </row>
    <row r="14" spans="1:12" ht="21.75" customHeight="1">
      <c r="B14" s="209" t="s">
        <v>368</v>
      </c>
      <c r="C14" s="209"/>
      <c r="D14" s="209"/>
      <c r="E14" s="92"/>
      <c r="F14" s="92"/>
      <c r="G14" s="93"/>
      <c r="H14" s="93"/>
    </row>
    <row r="15" spans="1:12">
      <c r="B15" s="94" t="s">
        <v>369</v>
      </c>
      <c r="C15" s="95"/>
      <c r="D15" s="95"/>
      <c r="E15" s="95"/>
      <c r="F15" s="95"/>
      <c r="G15" s="96"/>
    </row>
    <row r="16" spans="1:12" ht="31.5" customHeight="1">
      <c r="A16" s="97" t="s">
        <v>58</v>
      </c>
      <c r="B16" s="158" t="s">
        <v>370</v>
      </c>
      <c r="C16" s="158" t="s">
        <v>41</v>
      </c>
      <c r="D16" s="158" t="s">
        <v>43</v>
      </c>
      <c r="E16" s="158" t="s">
        <v>363</v>
      </c>
      <c r="F16" s="158" t="s">
        <v>45</v>
      </c>
      <c r="G16" s="158" t="s">
        <v>371</v>
      </c>
      <c r="L16" s="78"/>
    </row>
    <row r="17" spans="1:12" s="123" customFormat="1" ht="52.8">
      <c r="A17" s="119"/>
      <c r="B17" s="120" t="s">
        <v>348</v>
      </c>
      <c r="C17" s="124" t="s">
        <v>372</v>
      </c>
      <c r="D17" s="124" t="s">
        <v>373</v>
      </c>
      <c r="E17" s="124" t="s">
        <v>374</v>
      </c>
      <c r="F17" s="124" t="s">
        <v>375</v>
      </c>
      <c r="G17" s="124" t="s">
        <v>376</v>
      </c>
      <c r="H17" s="122"/>
      <c r="I17" s="122"/>
      <c r="J17" s="122"/>
      <c r="K17" s="122"/>
    </row>
    <row r="18" spans="1:12">
      <c r="A18" s="98">
        <v>1</v>
      </c>
      <c r="B18" s="99" t="s">
        <v>66</v>
      </c>
      <c r="C18" s="102">
        <f>'Assignment 1'!D11</f>
        <v>0</v>
      </c>
      <c r="D18" s="102">
        <f>'Assignment 1'!D12</f>
        <v>0</v>
      </c>
      <c r="E18" s="102">
        <f>'Assignment 1'!D14</f>
        <v>0</v>
      </c>
      <c r="F18" s="102">
        <f>'Assignment 1'!D13</f>
        <v>0</v>
      </c>
      <c r="G18" s="102">
        <f>'Assignment 1'!D15</f>
        <v>0</v>
      </c>
      <c r="L18" s="78"/>
    </row>
    <row r="19" spans="1:12" ht="20.25" customHeight="1">
      <c r="A19" s="98">
        <v>2</v>
      </c>
      <c r="B19" s="99" t="s">
        <v>365</v>
      </c>
      <c r="C19" s="102">
        <f>'User Story 3'!D11</f>
        <v>55</v>
      </c>
      <c r="D19" s="102">
        <f>'User Story 3'!D12</f>
        <v>1</v>
      </c>
      <c r="E19" s="102">
        <f>'User Story 3'!D14</f>
        <v>0</v>
      </c>
      <c r="F19" s="102">
        <f>'User Story 3'!D13</f>
        <v>0</v>
      </c>
      <c r="G19" s="102">
        <f>'User Story 3'!D15</f>
        <v>0</v>
      </c>
      <c r="L19" s="78"/>
    </row>
    <row r="20" spans="1:12" ht="20.25" customHeight="1">
      <c r="A20" s="98">
        <v>3</v>
      </c>
      <c r="B20" s="99" t="s">
        <v>103</v>
      </c>
      <c r="C20" s="102">
        <f>SUM(C18:C19)</f>
        <v>55</v>
      </c>
      <c r="D20" s="102">
        <f t="shared" ref="D20:G20" si="0">SUM(D18:D19)</f>
        <v>1</v>
      </c>
      <c r="E20" s="102">
        <f t="shared" si="0"/>
        <v>0</v>
      </c>
      <c r="F20" s="102">
        <f t="shared" si="0"/>
        <v>0</v>
      </c>
      <c r="G20" s="102">
        <f t="shared" si="0"/>
        <v>0</v>
      </c>
      <c r="L20" s="78"/>
    </row>
    <row r="21" spans="1:12" ht="20.25" customHeight="1">
      <c r="A21" s="104"/>
      <c r="B21" s="105"/>
      <c r="C21" s="118" t="s">
        <v>377</v>
      </c>
      <c r="D21" s="117">
        <f>SUM(C20,D20,G20)/SUM(C20:G20)</f>
        <v>1</v>
      </c>
      <c r="E21" s="106"/>
      <c r="F21" s="106"/>
      <c r="G21" s="106"/>
      <c r="L21" s="78"/>
    </row>
    <row r="22" spans="1:12">
      <c r="B22" s="101"/>
      <c r="C22" s="95"/>
      <c r="D22" s="95"/>
      <c r="E22" s="95"/>
      <c r="F22" s="95"/>
      <c r="G22" s="96"/>
    </row>
    <row r="23" spans="1:12" ht="21.75" customHeight="1">
      <c r="B23" s="209" t="s">
        <v>378</v>
      </c>
      <c r="C23" s="209"/>
      <c r="D23" s="209"/>
      <c r="E23" s="92"/>
      <c r="F23" s="92"/>
      <c r="G23" s="93"/>
      <c r="H23" s="93"/>
    </row>
    <row r="24" spans="1:12" ht="21.75" customHeight="1">
      <c r="B24" s="94" t="s">
        <v>379</v>
      </c>
      <c r="C24" s="156"/>
      <c r="D24" s="156"/>
      <c r="E24" s="92"/>
      <c r="F24" s="92"/>
      <c r="G24" s="93"/>
      <c r="H24" s="93"/>
    </row>
    <row r="25" spans="1:12" ht="14.4">
      <c r="B25" s="103" t="s">
        <v>380</v>
      </c>
      <c r="C25" s="95"/>
      <c r="D25" s="95"/>
      <c r="E25" s="95"/>
      <c r="F25" s="95"/>
      <c r="G25" s="96"/>
    </row>
    <row r="26" spans="1:12" ht="18.75" customHeight="1">
      <c r="A26" s="97" t="s">
        <v>58</v>
      </c>
      <c r="B26" s="158" t="s">
        <v>381</v>
      </c>
      <c r="C26" s="158" t="s">
        <v>382</v>
      </c>
      <c r="D26" s="158" t="s">
        <v>383</v>
      </c>
      <c r="E26" s="158" t="s">
        <v>384</v>
      </c>
      <c r="F26" s="158" t="s">
        <v>385</v>
      </c>
      <c r="G26" s="210" t="s">
        <v>114</v>
      </c>
      <c r="H26" s="211"/>
    </row>
    <row r="27" spans="1:12">
      <c r="A27" s="98">
        <v>1</v>
      </c>
      <c r="B27" s="99" t="s">
        <v>386</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04"/>
      <c r="H27" s="205"/>
    </row>
    <row r="28" spans="1:12" ht="20.25" customHeight="1">
      <c r="A28" s="98">
        <v>2</v>
      </c>
      <c r="B28" s="99" t="s">
        <v>387</v>
      </c>
      <c r="C28" s="102" t="e">
        <f>COUNTIFS(#REF!, "*Major*",#REF!,"*Open*")</f>
        <v>#REF!</v>
      </c>
      <c r="D28" s="102" t="e">
        <f>COUNTIFS(#REF!, "*Major*",#REF!,"*Resolved*")</f>
        <v>#REF!</v>
      </c>
      <c r="E28" s="102" t="e">
        <f>COUNTIFS(#REF!, "*Major*",#REF!,"*Reopened*")</f>
        <v>#REF!</v>
      </c>
      <c r="F28" s="102" t="e">
        <f>COUNTIFS(#REF!, "*Major*",#REF!,"*Closed*") + COUNTIFS(#REF!, "*Major*",#REF!,"*Ready for client test*")</f>
        <v>#REF!</v>
      </c>
      <c r="G28" s="204"/>
      <c r="H28" s="205"/>
    </row>
    <row r="29" spans="1:12" ht="20.25" customHeight="1">
      <c r="A29" s="98">
        <v>3</v>
      </c>
      <c r="B29" s="99" t="s">
        <v>388</v>
      </c>
      <c r="C29" s="102" t="e">
        <f>COUNTIFS(#REF!, "*Normal*",#REF!,"*Open*")</f>
        <v>#REF!</v>
      </c>
      <c r="D29" s="102" t="e">
        <f>COUNTIFS(#REF!, "*Normal*",#REF!,"*Resolved*")</f>
        <v>#REF!</v>
      </c>
      <c r="E29" s="102" t="e">
        <f>COUNTIFS(#REF!, "*Normal*",#REF!,"*Reopened*")</f>
        <v>#REF!</v>
      </c>
      <c r="F29" s="102" t="e">
        <f>COUNTIFS(#REF!, "*Normal*",#REF!,"*Closed*") + COUNTIFS(#REF!, "*Normal*",#REF!,"*Ready for client test*")</f>
        <v>#REF!</v>
      </c>
      <c r="G29" s="204"/>
      <c r="H29" s="205"/>
    </row>
    <row r="30" spans="1:12" ht="20.25" customHeight="1">
      <c r="A30" s="98">
        <v>4</v>
      </c>
      <c r="B30" s="99" t="s">
        <v>389</v>
      </c>
      <c r="C30" s="102" t="e">
        <f>COUNTIFS(#REF!, "*Minor*",#REF!,"*Open*")</f>
        <v>#REF!</v>
      </c>
      <c r="D30" s="102" t="e">
        <f>COUNTIFS(#REF!, "*Minor*",#REF!,"*Resolved*")</f>
        <v>#REF!</v>
      </c>
      <c r="E30" s="102" t="e">
        <f>COUNTIFS(#REF!, "*Minor*",#REF!,"*Reopened*")</f>
        <v>#REF!</v>
      </c>
      <c r="F30" s="102" t="e">
        <f>COUNTIFS(#REF!, "*Minor*",#REF!,"*Closed*") + COUNTIFS(#REF!, "*Minor*",#REF!,"*Ready for client test*")</f>
        <v>#REF!</v>
      </c>
      <c r="G30" s="204"/>
      <c r="H30" s="205"/>
    </row>
    <row r="31" spans="1:12" ht="20.25" customHeight="1">
      <c r="A31" s="98"/>
      <c r="B31" s="97" t="s">
        <v>103</v>
      </c>
      <c r="C31" s="97" t="e">
        <f>SUM(C27:C30)</f>
        <v>#REF!</v>
      </c>
      <c r="D31" s="97">
        <v>0</v>
      </c>
      <c r="E31" s="97">
        <v>0</v>
      </c>
      <c r="F31" s="97" t="e">
        <f>SUM(F27:F30)</f>
        <v>#REF!</v>
      </c>
      <c r="G31" s="204"/>
      <c r="H31" s="205"/>
    </row>
    <row r="32" spans="1:12" ht="20.25" customHeight="1">
      <c r="A32" s="104"/>
      <c r="B32" s="105"/>
      <c r="C32" s="106"/>
      <c r="D32" s="106"/>
      <c r="E32" s="106"/>
      <c r="F32" s="106"/>
      <c r="G32" s="106"/>
      <c r="H32" s="106"/>
    </row>
    <row r="33" spans="1:12" ht="14.4">
      <c r="B33" s="103" t="s">
        <v>390</v>
      </c>
      <c r="C33" s="95"/>
      <c r="D33" s="95"/>
      <c r="E33" s="95"/>
      <c r="F33" s="95"/>
      <c r="G33" s="96"/>
    </row>
    <row r="34" spans="1:12" ht="18.75" customHeight="1">
      <c r="A34" s="97" t="s">
        <v>58</v>
      </c>
      <c r="B34" s="158" t="s">
        <v>391</v>
      </c>
      <c r="C34" s="158" t="s">
        <v>392</v>
      </c>
      <c r="D34" s="158" t="s">
        <v>393</v>
      </c>
      <c r="E34" s="158" t="s">
        <v>344</v>
      </c>
      <c r="F34" s="212" t="s">
        <v>347</v>
      </c>
      <c r="G34" s="213"/>
    </row>
    <row r="35" spans="1:12" s="123" customFormat="1" ht="14.4">
      <c r="A35" s="119"/>
      <c r="B35" s="120" t="s">
        <v>394</v>
      </c>
      <c r="C35" s="124" t="s">
        <v>395</v>
      </c>
      <c r="D35" s="124" t="s">
        <v>396</v>
      </c>
      <c r="E35" s="124" t="s">
        <v>352</v>
      </c>
      <c r="F35" s="215"/>
      <c r="G35" s="216"/>
      <c r="H35" s="122"/>
      <c r="I35" s="122"/>
      <c r="J35" s="122"/>
      <c r="K35" s="122"/>
      <c r="L35" s="122"/>
    </row>
    <row r="36" spans="1:12">
      <c r="A36" s="98">
        <v>1</v>
      </c>
      <c r="B36" s="99" t="s">
        <v>332</v>
      </c>
      <c r="C36" s="102" t="s">
        <v>397</v>
      </c>
      <c r="D36" s="102" t="s">
        <v>389</v>
      </c>
      <c r="E36" s="102" t="s">
        <v>358</v>
      </c>
      <c r="F36" s="204"/>
      <c r="G36" s="205"/>
    </row>
    <row r="37" spans="1:12" ht="20.25" customHeight="1">
      <c r="A37" s="98">
        <v>2</v>
      </c>
      <c r="B37" s="99" t="s">
        <v>147</v>
      </c>
      <c r="C37" s="102" t="s">
        <v>398</v>
      </c>
      <c r="D37" s="102" t="s">
        <v>389</v>
      </c>
      <c r="E37" s="102" t="s">
        <v>358</v>
      </c>
      <c r="F37" s="204"/>
      <c r="G37" s="205"/>
    </row>
    <row r="38" spans="1:12" ht="20.25" customHeight="1">
      <c r="A38" s="104"/>
      <c r="B38" s="105"/>
      <c r="C38" s="106"/>
      <c r="D38" s="106"/>
      <c r="E38" s="106"/>
      <c r="F38" s="106"/>
      <c r="G38" s="106"/>
      <c r="H38" s="106"/>
    </row>
    <row r="39" spans="1:12" ht="21.75" customHeight="1">
      <c r="B39" s="209" t="s">
        <v>399</v>
      </c>
      <c r="C39" s="209"/>
      <c r="D39" s="92"/>
      <c r="E39" s="92"/>
      <c r="F39" s="92"/>
      <c r="G39" s="93"/>
      <c r="H39" s="93"/>
    </row>
    <row r="40" spans="1:12">
      <c r="B40" s="94" t="s">
        <v>400</v>
      </c>
      <c r="C40" s="95"/>
      <c r="D40" s="95"/>
      <c r="E40" s="95"/>
      <c r="F40" s="95"/>
      <c r="G40" s="96"/>
    </row>
    <row r="41" spans="1:12" ht="18.75" customHeight="1">
      <c r="A41" s="97" t="s">
        <v>58</v>
      </c>
      <c r="B41" s="158" t="s">
        <v>62</v>
      </c>
      <c r="C41" s="214" t="s">
        <v>401</v>
      </c>
      <c r="D41" s="214"/>
      <c r="E41" s="214" t="s">
        <v>402</v>
      </c>
      <c r="F41" s="214"/>
      <c r="G41" s="214"/>
      <c r="H41" s="97" t="s">
        <v>403</v>
      </c>
    </row>
    <row r="42" spans="1:12" ht="34.5" customHeight="1">
      <c r="A42" s="98">
        <v>1</v>
      </c>
      <c r="B42" s="159" t="s">
        <v>404</v>
      </c>
      <c r="C42" s="217" t="s">
        <v>405</v>
      </c>
      <c r="D42" s="217"/>
      <c r="E42" s="217" t="s">
        <v>406</v>
      </c>
      <c r="F42" s="217"/>
      <c r="G42" s="217"/>
      <c r="H42" s="107"/>
    </row>
    <row r="43" spans="1:12" ht="34.5" customHeight="1">
      <c r="A43" s="98">
        <v>2</v>
      </c>
      <c r="B43" s="159" t="s">
        <v>404</v>
      </c>
      <c r="C43" s="217" t="s">
        <v>405</v>
      </c>
      <c r="D43" s="217"/>
      <c r="E43" s="217" t="s">
        <v>406</v>
      </c>
      <c r="F43" s="217"/>
      <c r="G43" s="217"/>
      <c r="H43" s="107"/>
    </row>
    <row r="44" spans="1:12" ht="34.5" customHeight="1">
      <c r="A44" s="98">
        <v>3</v>
      </c>
      <c r="B44" s="159" t="s">
        <v>404</v>
      </c>
      <c r="C44" s="217" t="s">
        <v>405</v>
      </c>
      <c r="D44" s="217"/>
      <c r="E44" s="217" t="s">
        <v>406</v>
      </c>
      <c r="F44" s="217"/>
      <c r="G44" s="217"/>
      <c r="H44" s="107"/>
    </row>
    <row r="45" spans="1:12">
      <c r="B45" s="108"/>
      <c r="C45" s="108"/>
      <c r="D45" s="108"/>
      <c r="E45" s="109"/>
      <c r="F45" s="95"/>
      <c r="G45" s="96"/>
    </row>
    <row r="46" spans="1:12" ht="21.75" customHeight="1">
      <c r="B46" s="209" t="s">
        <v>407</v>
      </c>
      <c r="C46" s="209"/>
      <c r="D46" s="92"/>
      <c r="E46" s="92"/>
      <c r="F46" s="92"/>
      <c r="G46" s="93"/>
      <c r="H46" s="93"/>
    </row>
    <row r="47" spans="1:12">
      <c r="B47" s="94" t="s">
        <v>408</v>
      </c>
      <c r="C47" s="108"/>
      <c r="D47" s="108"/>
      <c r="E47" s="109"/>
      <c r="F47" s="95"/>
      <c r="G47" s="96"/>
    </row>
    <row r="48" spans="1:12" s="111" customFormat="1" ht="21" customHeight="1">
      <c r="A48" s="220" t="s">
        <v>58</v>
      </c>
      <c r="B48" s="222" t="s">
        <v>409</v>
      </c>
      <c r="C48" s="212" t="s">
        <v>410</v>
      </c>
      <c r="D48" s="224"/>
      <c r="E48" s="224"/>
      <c r="F48" s="213"/>
      <c r="G48" s="225" t="s">
        <v>377</v>
      </c>
      <c r="H48" s="225" t="s">
        <v>409</v>
      </c>
      <c r="I48" s="218" t="s">
        <v>411</v>
      </c>
      <c r="J48" s="110"/>
      <c r="K48" s="110"/>
      <c r="L48" s="110"/>
    </row>
    <row r="49" spans="1:9">
      <c r="A49" s="221"/>
      <c r="B49" s="223"/>
      <c r="C49" s="112" t="s">
        <v>386</v>
      </c>
      <c r="D49" s="112" t="s">
        <v>387</v>
      </c>
      <c r="E49" s="113" t="s">
        <v>388</v>
      </c>
      <c r="F49" s="113" t="s">
        <v>389</v>
      </c>
      <c r="G49" s="226"/>
      <c r="H49" s="226"/>
      <c r="I49" s="219"/>
    </row>
    <row r="50" spans="1:9" ht="39.6">
      <c r="A50" s="221"/>
      <c r="B50" s="223"/>
      <c r="C50" s="126" t="s">
        <v>412</v>
      </c>
      <c r="D50" s="126" t="s">
        <v>413</v>
      </c>
      <c r="E50" s="126" t="s">
        <v>414</v>
      </c>
      <c r="F50" s="126" t="s">
        <v>415</v>
      </c>
      <c r="G50" s="125" t="s">
        <v>416</v>
      </c>
      <c r="H50" s="125" t="s">
        <v>417</v>
      </c>
      <c r="I50" s="125" t="s">
        <v>417</v>
      </c>
    </row>
    <row r="51" spans="1:9" ht="39.6">
      <c r="A51" s="98">
        <v>1</v>
      </c>
      <c r="B51" s="119" t="s">
        <v>418</v>
      </c>
      <c r="C51" s="126" t="s">
        <v>412</v>
      </c>
      <c r="D51" s="126" t="s">
        <v>413</v>
      </c>
      <c r="E51" s="126" t="s">
        <v>414</v>
      </c>
      <c r="F51" s="126" t="s">
        <v>415</v>
      </c>
      <c r="G51" s="114" t="s">
        <v>416</v>
      </c>
      <c r="H51" s="114" t="s">
        <v>417</v>
      </c>
      <c r="I51" s="114" t="s">
        <v>417</v>
      </c>
    </row>
    <row r="52" spans="1:9">
      <c r="A52" s="98">
        <v>2</v>
      </c>
      <c r="B52" s="98" t="s">
        <v>65</v>
      </c>
      <c r="C52" s="114">
        <v>0</v>
      </c>
      <c r="D52" s="114">
        <v>0</v>
      </c>
      <c r="E52" s="114">
        <v>0</v>
      </c>
      <c r="F52" s="114" t="e">
        <f>SUM(C31:E31)</f>
        <v>#REF!</v>
      </c>
      <c r="G52" s="127">
        <f>D21</f>
        <v>1</v>
      </c>
      <c r="H52" s="114" t="s">
        <v>417</v>
      </c>
      <c r="I52" s="114" t="s">
        <v>417</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2022-10-12T16:36:16Z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