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-data\Afstuderen\measurements\"/>
    </mc:Choice>
  </mc:AlternateContent>
  <bookViews>
    <workbookView xWindow="0" yWindow="0" windowWidth="1437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" i="1" l="1"/>
  <c r="AH12" i="1"/>
  <c r="AH15" i="1"/>
  <c r="AH16" i="1"/>
  <c r="AH17" i="1"/>
  <c r="AH18" i="1"/>
  <c r="AH19" i="1"/>
  <c r="AH20" i="1"/>
  <c r="AH21" i="1"/>
  <c r="AH22" i="1"/>
  <c r="AG22" i="1"/>
  <c r="AG11" i="1"/>
  <c r="AG12" i="1"/>
  <c r="AG15" i="1"/>
  <c r="AG16" i="1"/>
  <c r="AG17" i="1"/>
  <c r="AG18" i="1"/>
  <c r="AG19" i="1"/>
  <c r="AG20" i="1"/>
  <c r="AG21" i="1"/>
  <c r="AE11" i="1"/>
  <c r="AE12" i="1"/>
  <c r="AE15" i="1"/>
  <c r="AE16" i="1"/>
  <c r="AE17" i="1"/>
  <c r="AE18" i="1"/>
  <c r="AE19" i="1"/>
  <c r="AE20" i="1"/>
  <c r="AE21" i="1"/>
  <c r="AE22" i="1"/>
  <c r="AD11" i="1"/>
  <c r="AD12" i="1"/>
  <c r="AD15" i="1"/>
  <c r="AD16" i="1"/>
  <c r="AD17" i="1"/>
  <c r="AD18" i="1"/>
  <c r="AD19" i="1"/>
  <c r="AD20" i="1"/>
  <c r="AD21" i="1"/>
  <c r="AD22" i="1"/>
  <c r="AA21" i="1" l="1"/>
  <c r="Y21" i="1"/>
  <c r="X21" i="1"/>
  <c r="V21" i="1"/>
  <c r="U21" i="1"/>
  <c r="X15" i="1"/>
  <c r="Y15" i="1" s="1"/>
  <c r="X16" i="1"/>
  <c r="Y16" i="1"/>
  <c r="X17" i="1"/>
  <c r="Y17" i="1" s="1"/>
  <c r="X18" i="1"/>
  <c r="Y18" i="1" s="1"/>
  <c r="X19" i="1"/>
  <c r="Y19" i="1"/>
  <c r="X20" i="1"/>
  <c r="Y20" i="1"/>
  <c r="V15" i="1"/>
  <c r="V16" i="1"/>
  <c r="V17" i="1"/>
  <c r="V18" i="1"/>
  <c r="V19" i="1"/>
  <c r="V20" i="1"/>
  <c r="U15" i="1"/>
  <c r="U16" i="1"/>
  <c r="U17" i="1"/>
  <c r="U18" i="1"/>
  <c r="U19" i="1"/>
  <c r="U20" i="1"/>
  <c r="AA10" i="1"/>
  <c r="AA11" i="1"/>
  <c r="AA12" i="1"/>
  <c r="AA15" i="1"/>
  <c r="AA16" i="1"/>
  <c r="AA17" i="1"/>
  <c r="AA18" i="1"/>
  <c r="AA19" i="1"/>
  <c r="AA20" i="1"/>
  <c r="C23" i="1"/>
  <c r="C22" i="1"/>
  <c r="C21" i="1"/>
  <c r="C20" i="1"/>
  <c r="C19" i="1"/>
  <c r="C18" i="1"/>
  <c r="C17" i="1"/>
  <c r="C16" i="1"/>
  <c r="C15" i="1"/>
  <c r="AA9" i="1"/>
  <c r="X9" i="1"/>
  <c r="Y9" i="1" s="1"/>
  <c r="AA8" i="1"/>
  <c r="X8" i="1"/>
  <c r="Y8" i="1" s="1"/>
  <c r="AA7" i="1"/>
  <c r="X7" i="1"/>
  <c r="Y7" i="1" s="1"/>
  <c r="AA6" i="1"/>
  <c r="X6" i="1"/>
  <c r="Y6" i="1" s="1"/>
  <c r="X5" i="1"/>
  <c r="Y5" i="1" s="1"/>
  <c r="AA4" i="1"/>
  <c r="AA5" i="1"/>
  <c r="X4" i="1"/>
  <c r="Y4" i="1" s="1"/>
  <c r="AG4" i="1"/>
  <c r="AH4" i="1" s="1"/>
  <c r="AD4" i="1"/>
  <c r="AE4" i="1" s="1"/>
  <c r="AJ4" i="1"/>
  <c r="AG5" i="1"/>
  <c r="AH5" i="1" s="1"/>
  <c r="AD5" i="1"/>
  <c r="AE5" i="1" s="1"/>
  <c r="AI6" i="1"/>
  <c r="AJ6" i="1" s="1"/>
  <c r="AI5" i="1"/>
  <c r="AJ5" i="1" s="1"/>
  <c r="AD6" i="1"/>
  <c r="AE6" i="1" s="1"/>
  <c r="AG6" i="1"/>
  <c r="AH6" i="1" s="1"/>
  <c r="AJ9" i="1" l="1"/>
  <c r="AJ7" i="1"/>
  <c r="AJ8" i="1"/>
  <c r="AG7" i="1"/>
  <c r="AH7" i="1" s="1"/>
  <c r="AG8" i="1"/>
  <c r="AH8" i="1" s="1"/>
  <c r="AJ10" i="1"/>
  <c r="AG10" i="1"/>
  <c r="AH10" i="1" s="1"/>
  <c r="AG9" i="1"/>
  <c r="AH9" i="1" s="1"/>
  <c r="O9" i="1" l="1"/>
  <c r="P9" i="1" s="1"/>
  <c r="L9" i="1"/>
  <c r="M9" i="1" s="1"/>
  <c r="O7" i="1"/>
  <c r="P7" i="1" s="1"/>
  <c r="L7" i="1"/>
  <c r="M7" i="1" s="1"/>
  <c r="O5" i="1"/>
  <c r="P5" i="1" s="1"/>
  <c r="L5" i="1"/>
  <c r="M5" i="1" s="1"/>
  <c r="BA6" i="1"/>
  <c r="V7" i="1"/>
  <c r="AZ9" i="1"/>
  <c r="BA9" i="1" s="1"/>
  <c r="AZ5" i="1"/>
  <c r="BA5" i="1" s="1"/>
  <c r="AZ6" i="1"/>
  <c r="AZ7" i="1"/>
  <c r="BA7" i="1" s="1"/>
  <c r="AZ8" i="1"/>
  <c r="BA8" i="1" s="1"/>
  <c r="AZ4" i="1"/>
  <c r="BA4" i="1" s="1"/>
  <c r="AD10" i="1"/>
  <c r="AE10" i="1" s="1"/>
  <c r="AS9" i="1"/>
  <c r="AT9" i="1" s="1"/>
  <c r="AS8" i="1"/>
  <c r="AT8" i="1" s="1"/>
  <c r="AM8" i="1"/>
  <c r="AN8" i="1" s="1"/>
  <c r="AM9" i="1"/>
  <c r="AN9" i="1" s="1"/>
  <c r="AM7" i="1"/>
  <c r="AN7" i="1" s="1"/>
  <c r="AD8" i="1"/>
  <c r="AE8" i="1" s="1"/>
  <c r="AD9" i="1"/>
  <c r="AE9" i="1" s="1"/>
  <c r="AD7" i="1"/>
  <c r="AE7" i="1" s="1"/>
  <c r="U5" i="1"/>
  <c r="V5" i="1" s="1"/>
  <c r="U6" i="1"/>
  <c r="V6" i="1" s="1"/>
  <c r="U7" i="1"/>
  <c r="U8" i="1"/>
  <c r="V8" i="1" s="1"/>
  <c r="U9" i="1"/>
  <c r="V9" i="1" s="1"/>
  <c r="U4" i="1"/>
  <c r="V4" i="1" s="1"/>
  <c r="L4" i="1"/>
  <c r="M4" i="1" s="1"/>
  <c r="F5" i="1"/>
  <c r="G5" i="1" s="1"/>
  <c r="F6" i="1"/>
  <c r="G6" i="1" s="1"/>
  <c r="F7" i="1"/>
  <c r="G7" i="1" s="1"/>
  <c r="F8" i="1"/>
  <c r="G8" i="1" s="1"/>
  <c r="F4" i="1"/>
  <c r="G4" i="1" s="1"/>
  <c r="BC4" i="1" l="1"/>
  <c r="BC7" i="1"/>
  <c r="BC8" i="1"/>
  <c r="BC6" i="1"/>
  <c r="BC5" i="1"/>
  <c r="BC9" i="1"/>
  <c r="C12" i="1"/>
  <c r="C5" i="1" l="1"/>
  <c r="C7" i="1"/>
  <c r="C6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<sst xmlns="http://schemas.openxmlformats.org/spreadsheetml/2006/main" count="85" uniqueCount="30">
  <si>
    <t>ListNet</t>
  </si>
  <si>
    <t>RankLib</t>
  </si>
  <si>
    <t>SmoothRank</t>
  </si>
  <si>
    <t xml:space="preserve">    - OHSUMED</t>
  </si>
  <si>
    <t xml:space="preserve">    - MSLR-WEB10K</t>
  </si>
  <si>
    <t xml:space="preserve">    - MSLR-WEB30K</t>
  </si>
  <si>
    <t xml:space="preserve">    - CUSTOM-2</t>
  </si>
  <si>
    <t xml:space="preserve">    - CUSTOM-5</t>
  </si>
  <si>
    <t xml:space="preserve">    - CUSTOM-10</t>
  </si>
  <si>
    <t>Preprocessing</t>
  </si>
  <si>
    <t>Training</t>
  </si>
  <si>
    <t>Testing</t>
  </si>
  <si>
    <t>Total</t>
  </si>
  <si>
    <t>TIMES IN MS!</t>
  </si>
  <si>
    <t xml:space="preserve">    - MQ2007</t>
  </si>
  <si>
    <t xml:space="preserve">    - MQ2008</t>
  </si>
  <si>
    <t>training data (bytes)</t>
  </si>
  <si>
    <t xml:space="preserve">    - MINI</t>
  </si>
  <si>
    <t>Cluster (4 data nodes) (bonte salie)</t>
  </si>
  <si>
    <t>Cluster (1 data nodes) (avanade)</t>
  </si>
  <si>
    <t>Cluster (16 data nodes) (avanade)</t>
  </si>
  <si>
    <t>Cluster (24 data nodes) (avanade)</t>
  </si>
  <si>
    <t>Cluster (2 nodes) (avanade)</t>
  </si>
  <si>
    <t>Cluster (8 data nodes) (C2: UT, rest: Avanade)</t>
  </si>
  <si>
    <t>Out of Memory</t>
  </si>
  <si>
    <t>Byte/ms</t>
  </si>
  <si>
    <t>Log(Byte/ms)</t>
  </si>
  <si>
    <t>Training2</t>
  </si>
  <si>
    <t>ListNet Improved</t>
  </si>
  <si>
    <t>Namenode 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</si>
</sst>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ListNet</a:t>
            </a:r>
            <a:r>
              <a:rPr lang="nl-NL" baseline="0"/>
              <a:t> training 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data node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327946</c:v>
                </c:pt>
                <c:pt idx="1">
                  <c:v>334167</c:v>
                </c:pt>
                <c:pt idx="2">
                  <c:v>330587</c:v>
                </c:pt>
                <c:pt idx="3">
                  <c:v>316587</c:v>
                </c:pt>
                <c:pt idx="4">
                  <c:v>895666</c:v>
                </c:pt>
              </c:numCache>
            </c:numRef>
          </c:yVal>
          <c:smooth val="1"/>
        </c:ser>
        <c:ser>
          <c:idx val="2"/>
          <c:order val="1"/>
          <c:tx>
            <c:v>4 data nodes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499522</c:v>
                </c:pt>
                <c:pt idx="1">
                  <c:v>416372</c:v>
                </c:pt>
                <c:pt idx="2">
                  <c:v>458863</c:v>
                </c:pt>
                <c:pt idx="3">
                  <c:v>393560</c:v>
                </c:pt>
                <c:pt idx="4">
                  <c:v>594616</c:v>
                </c:pt>
                <c:pt idx="5">
                  <c:v>1273523</c:v>
                </c:pt>
              </c:numCache>
            </c:numRef>
          </c:yVal>
          <c:smooth val="1"/>
        </c:ser>
        <c:ser>
          <c:idx val="3"/>
          <c:order val="2"/>
          <c:tx>
            <c:v>8 data nodes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Sheet1!$AC$4:$AC$10</c:f>
              <c:numCache>
                <c:formatCode>General</c:formatCode>
                <c:ptCount val="7"/>
                <c:pt idx="0">
                  <c:v>569045</c:v>
                </c:pt>
                <c:pt idx="1">
                  <c:v>545427</c:v>
                </c:pt>
                <c:pt idx="2">
                  <c:v>617337</c:v>
                </c:pt>
                <c:pt idx="3">
                  <c:v>564471</c:v>
                </c:pt>
                <c:pt idx="4">
                  <c:v>638627</c:v>
                </c:pt>
                <c:pt idx="5">
                  <c:v>914035</c:v>
                </c:pt>
                <c:pt idx="6">
                  <c:v>1076959</c:v>
                </c:pt>
              </c:numCache>
            </c:numRef>
          </c:yVal>
          <c:smooth val="1"/>
        </c:ser>
        <c:ser>
          <c:idx val="4"/>
          <c:order val="3"/>
          <c:tx>
            <c:v>16 data nodes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</c:numCache>
            </c:numRef>
          </c:xVal>
          <c:yVal>
            <c:numRef>
              <c:f>Sheet1!$AL$4:$AL$10</c:f>
              <c:numCache>
                <c:formatCode>General</c:formatCode>
                <c:ptCount val="7"/>
                <c:pt idx="3">
                  <c:v>738565</c:v>
                </c:pt>
                <c:pt idx="4">
                  <c:v>712659</c:v>
                </c:pt>
                <c:pt idx="5">
                  <c:v>842137</c:v>
                </c:pt>
              </c:numCache>
            </c:numRef>
          </c:yVal>
          <c:smooth val="1"/>
        </c:ser>
        <c:ser>
          <c:idx val="5"/>
          <c:order val="4"/>
          <c:tx>
            <c:v>24 data nodes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  <c:pt idx="6">
                  <c:v>9.664011945105198</c:v>
                </c:pt>
                <c:pt idx="7">
                  <c:v>10.062153385973239</c:v>
                </c:pt>
                <c:pt idx="8">
                  <c:v>10.363332945802444</c:v>
                </c:pt>
              </c:numCache>
            </c:numRef>
          </c:xVal>
          <c:yVal>
            <c:numRef>
              <c:f>Sheet1!$AR$4:$AR$10</c:f>
              <c:numCache>
                <c:formatCode>General</c:formatCode>
                <c:ptCount val="7"/>
                <c:pt idx="4">
                  <c:v>717697</c:v>
                </c:pt>
                <c:pt idx="5">
                  <c:v>701333</c:v>
                </c:pt>
              </c:numCache>
            </c:numRef>
          </c:yVal>
          <c:smooth val="1"/>
        </c:ser>
        <c:ser>
          <c:idx val="6"/>
          <c:order val="5"/>
          <c:tx>
            <c:v>RankLib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5.156488576050017</c:v>
                </c:pt>
                <c:pt idx="1">
                  <c:v>6.6580597867748397</c:v>
                </c:pt>
                <c:pt idx="2">
                  <c:v>6.7728354401561059</c:v>
                </c:pt>
                <c:pt idx="3">
                  <c:v>7.4119716953094192</c:v>
                </c:pt>
                <c:pt idx="4">
                  <c:v>8.9232497970923994</c:v>
                </c:pt>
                <c:pt idx="5">
                  <c:v>9.4189809083694165</c:v>
                </c:pt>
              </c:numCache>
            </c:numRef>
          </c:xVal>
          <c:yVal>
            <c:numRef>
              <c:f>Sheet1!$AY$4:$AY$9</c:f>
              <c:numCache>
                <c:formatCode>General</c:formatCode>
                <c:ptCount val="6"/>
                <c:pt idx="0">
                  <c:v>37</c:v>
                </c:pt>
                <c:pt idx="1">
                  <c:v>109</c:v>
                </c:pt>
                <c:pt idx="2">
                  <c:v>142</c:v>
                </c:pt>
                <c:pt idx="3">
                  <c:v>211</c:v>
                </c:pt>
                <c:pt idx="4">
                  <c:v>4526</c:v>
                </c:pt>
                <c:pt idx="5">
                  <c:v>14309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94832"/>
        <c:axId val="464497184"/>
      </c:scatterChart>
      <c:valAx>
        <c:axId val="46449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Size of data set (in byte)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497184"/>
        <c:crosses val="autoZero"/>
        <c:crossBetween val="midCat"/>
      </c:valAx>
      <c:valAx>
        <c:axId val="464497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Training 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449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683559</xdr:colOff>
      <xdr:row>0</xdr:row>
      <xdr:rowOff>11207</xdr:rowOff>
    </xdr:from>
    <xdr:to>
      <xdr:col>22</xdr:col>
      <xdr:colOff>537882</xdr:colOff>
      <xdr:row>21</xdr:row>
      <xdr:rowOff>11206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abSelected="1" topLeftCell="X1" zoomScale="85" zoomScaleNormal="85" workbookViewId="0">
      <selection activeCell="AF23" sqref="AF23"/>
    </sheetView>
  </sheetViews>
  <sheetFormatPr defaultRowHeight="15" x14ac:dyDescent="0.25"/>
  <cols>
    <col min="1" max="1" width="16.28515625" customWidth="1"/>
    <col min="2" max="2" width="19.140625" bestFit="1" customWidth="1"/>
    <col min="3" max="3" width="19.140625" customWidth="1"/>
    <col min="4" max="4" width="14.140625" bestFit="1" customWidth="1"/>
    <col min="5" max="5" width="8.7109375" bestFit="1" customWidth="1"/>
    <col min="6" max="6" width="8.7109375" customWidth="1"/>
    <col min="7" max="7" width="12.85546875" bestFit="1" customWidth="1"/>
    <col min="8" max="8" width="7.85546875" bestFit="1" customWidth="1"/>
    <col min="9" max="9" width="8.140625" bestFit="1" customWidth="1"/>
    <col min="10" max="10" width="14.140625" bestFit="1" customWidth="1"/>
    <col min="11" max="11" width="8.140625" customWidth="1"/>
    <col min="12" max="12" width="10.7109375" bestFit="1" customWidth="1"/>
    <col min="13" max="13" width="12.85546875" bestFit="1" customWidth="1"/>
    <col min="14" max="16" width="12.85546875" customWidth="1"/>
    <col min="17" max="18" width="8.140625" customWidth="1"/>
    <col min="19" max="19" width="14.140625" bestFit="1" customWidth="1"/>
    <col min="20" max="20" width="8.7109375" bestFit="1" customWidth="1"/>
    <col min="21" max="21" width="10.7109375" bestFit="1" customWidth="1"/>
    <col min="22" max="24" width="10.7109375" customWidth="1"/>
    <col min="25" max="25" width="12.85546875" bestFit="1" customWidth="1"/>
    <col min="26" max="26" width="7.85546875" bestFit="1" customWidth="1"/>
    <col min="27" max="27" width="8.140625" bestFit="1" customWidth="1"/>
    <col min="28" max="28" width="14.140625" bestFit="1" customWidth="1"/>
    <col min="29" max="29" width="8.7109375" bestFit="1" customWidth="1"/>
    <col min="30" max="30" width="10.7109375" bestFit="1" customWidth="1"/>
    <col min="31" max="33" width="10.7109375" customWidth="1"/>
    <col min="34" max="34" width="12.85546875" bestFit="1" customWidth="1"/>
    <col min="35" max="35" width="7.85546875" bestFit="1" customWidth="1"/>
    <col min="36" max="38" width="8.140625" customWidth="1"/>
    <col min="39" max="39" width="10.7109375" bestFit="1" customWidth="1"/>
    <col min="40" max="40" width="12.85546875" bestFit="1" customWidth="1"/>
    <col min="41" max="41" width="8.140625" customWidth="1"/>
    <col min="42" max="42" width="9.140625" style="6"/>
    <col min="45" max="45" width="10.7109375" bestFit="1" customWidth="1"/>
    <col min="46" max="46" width="10.7109375" customWidth="1"/>
    <col min="49" max="49" width="9.140625" style="6"/>
    <col min="50" max="50" width="13.5703125" bestFit="1" customWidth="1"/>
    <col min="53" max="53" width="12.85546875" bestFit="1" customWidth="1"/>
  </cols>
  <sheetData>
    <row r="1" spans="1:55" x14ac:dyDescent="0.25">
      <c r="A1" s="4" t="s">
        <v>13</v>
      </c>
      <c r="B1" s="4"/>
      <c r="C1" s="4"/>
      <c r="D1" s="20" t="s">
        <v>19</v>
      </c>
      <c r="E1" s="21"/>
      <c r="F1" s="21"/>
      <c r="G1" s="21"/>
      <c r="H1" s="21"/>
      <c r="I1" s="22"/>
      <c r="J1" s="20" t="s">
        <v>22</v>
      </c>
      <c r="K1" s="21"/>
      <c r="L1" s="21"/>
      <c r="M1" s="21"/>
      <c r="N1" s="21"/>
      <c r="O1" s="21"/>
      <c r="P1" s="21"/>
      <c r="Q1" s="21"/>
      <c r="R1" s="22"/>
      <c r="S1" s="20" t="s">
        <v>18</v>
      </c>
      <c r="T1" s="21"/>
      <c r="U1" s="21"/>
      <c r="V1" s="21"/>
      <c r="W1" s="21"/>
      <c r="X1" s="21"/>
      <c r="Y1" s="21"/>
      <c r="Z1" s="21"/>
      <c r="AA1" s="22"/>
      <c r="AB1" s="20" t="s">
        <v>23</v>
      </c>
      <c r="AC1" s="21"/>
      <c r="AD1" s="21"/>
      <c r="AE1" s="21"/>
      <c r="AF1" s="21"/>
      <c r="AG1" s="21"/>
      <c r="AH1" s="21"/>
      <c r="AI1" s="21"/>
      <c r="AJ1" s="22"/>
      <c r="AK1" s="20" t="s">
        <v>20</v>
      </c>
      <c r="AL1" s="21"/>
      <c r="AM1" s="21"/>
      <c r="AN1" s="21"/>
      <c r="AO1" s="21"/>
      <c r="AP1" s="22"/>
      <c r="AQ1" s="20" t="s">
        <v>21</v>
      </c>
      <c r="AR1" s="21"/>
      <c r="AS1" s="21"/>
      <c r="AT1" s="21"/>
      <c r="AU1" s="21"/>
      <c r="AV1" s="22"/>
      <c r="AW1" s="14"/>
      <c r="AX1" s="21" t="s">
        <v>1</v>
      </c>
      <c r="AY1" s="21"/>
      <c r="AZ1" s="21"/>
      <c r="BA1" s="21"/>
      <c r="BB1" s="21"/>
      <c r="BC1" s="21"/>
    </row>
    <row r="2" spans="1:55" x14ac:dyDescent="0.25">
      <c r="D2" s="10" t="s">
        <v>9</v>
      </c>
      <c r="E2" s="5" t="s">
        <v>10</v>
      </c>
      <c r="F2" s="5" t="s">
        <v>25</v>
      </c>
      <c r="G2" s="5" t="s">
        <v>26</v>
      </c>
      <c r="H2" s="6" t="s">
        <v>11</v>
      </c>
      <c r="I2" s="7" t="s">
        <v>12</v>
      </c>
      <c r="J2" s="9" t="s">
        <v>9</v>
      </c>
      <c r="K2" s="9" t="s">
        <v>10</v>
      </c>
      <c r="L2" s="9" t="s">
        <v>25</v>
      </c>
      <c r="M2" s="9" t="s">
        <v>26</v>
      </c>
      <c r="N2" s="9" t="s">
        <v>27</v>
      </c>
      <c r="O2" s="9" t="s">
        <v>25</v>
      </c>
      <c r="P2" s="9" t="s">
        <v>26</v>
      </c>
      <c r="Q2" s="9" t="s">
        <v>11</v>
      </c>
      <c r="R2" s="9" t="s">
        <v>12</v>
      </c>
      <c r="S2" s="10" t="s">
        <v>9</v>
      </c>
      <c r="T2" s="5" t="s">
        <v>10</v>
      </c>
      <c r="U2" s="5" t="s">
        <v>25</v>
      </c>
      <c r="V2" s="5" t="s">
        <v>26</v>
      </c>
      <c r="W2" s="5" t="s">
        <v>27</v>
      </c>
      <c r="X2" s="5" t="s">
        <v>25</v>
      </c>
      <c r="Y2" s="5" t="s">
        <v>26</v>
      </c>
      <c r="Z2" s="6" t="s">
        <v>11</v>
      </c>
      <c r="AA2" s="7" t="s">
        <v>12</v>
      </c>
      <c r="AB2" s="9" t="s">
        <v>9</v>
      </c>
      <c r="AC2" s="9" t="s">
        <v>10</v>
      </c>
      <c r="AD2" s="9" t="s">
        <v>25</v>
      </c>
      <c r="AE2" s="9" t="s">
        <v>26</v>
      </c>
      <c r="AF2" s="9" t="s">
        <v>27</v>
      </c>
      <c r="AG2" s="9" t="s">
        <v>25</v>
      </c>
      <c r="AH2" s="9" t="s">
        <v>26</v>
      </c>
      <c r="AI2" s="9" t="s">
        <v>11</v>
      </c>
      <c r="AJ2" s="12" t="s">
        <v>12</v>
      </c>
      <c r="AK2" s="2" t="s">
        <v>9</v>
      </c>
      <c r="AL2" s="3" t="s">
        <v>10</v>
      </c>
      <c r="AM2" s="3" t="s">
        <v>25</v>
      </c>
      <c r="AN2" s="3" t="s">
        <v>26</v>
      </c>
      <c r="AO2" t="s">
        <v>11</v>
      </c>
      <c r="AP2" s="12" t="s">
        <v>12</v>
      </c>
      <c r="AQ2" s="2" t="s">
        <v>9</v>
      </c>
      <c r="AR2" s="3" t="s">
        <v>10</v>
      </c>
      <c r="AS2" s="3" t="s">
        <v>25</v>
      </c>
      <c r="AT2" s="3"/>
      <c r="AU2" t="s">
        <v>11</v>
      </c>
      <c r="AV2" s="13" t="s">
        <v>12</v>
      </c>
      <c r="AW2" s="9"/>
      <c r="AX2" s="2" t="s">
        <v>9</v>
      </c>
      <c r="AY2" s="3" t="s">
        <v>10</v>
      </c>
      <c r="AZ2" s="3" t="s">
        <v>25</v>
      </c>
      <c r="BA2" s="3" t="s">
        <v>26</v>
      </c>
      <c r="BB2" t="s">
        <v>11</v>
      </c>
      <c r="BC2" s="1" t="s">
        <v>12</v>
      </c>
    </row>
    <row r="3" spans="1:55" x14ac:dyDescent="0.25">
      <c r="A3" t="s">
        <v>0</v>
      </c>
      <c r="B3" t="s">
        <v>16</v>
      </c>
      <c r="D3" s="11"/>
      <c r="E3" s="6"/>
      <c r="F3" s="6"/>
      <c r="G3" s="6"/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11"/>
      <c r="T3" s="6"/>
      <c r="U3" s="6"/>
      <c r="V3" s="6"/>
      <c r="W3" s="6"/>
      <c r="X3" s="6"/>
      <c r="Y3" s="6"/>
      <c r="Z3" s="6"/>
      <c r="AA3" s="8"/>
      <c r="AB3" s="6"/>
      <c r="AC3" s="6"/>
      <c r="AD3" s="6"/>
      <c r="AE3" s="6"/>
      <c r="AF3" s="6"/>
      <c r="AG3" s="6"/>
      <c r="AH3" s="6"/>
      <c r="AI3" s="6"/>
      <c r="AJ3" s="8"/>
      <c r="AP3" s="8"/>
      <c r="AV3" s="6"/>
    </row>
    <row r="4" spans="1:55" x14ac:dyDescent="0.25">
      <c r="A4" s="23" t="s">
        <v>17</v>
      </c>
      <c r="B4" s="23">
        <v>143380</v>
      </c>
      <c r="C4">
        <f t="shared" ref="C4:C12" si="0">LOG(B4)</f>
        <v>5.156488576050017</v>
      </c>
      <c r="D4" s="15">
        <v>324280</v>
      </c>
      <c r="E4" s="16">
        <v>327946</v>
      </c>
      <c r="F4" s="16">
        <f>B4/E4</f>
        <v>0.43720612539869369</v>
      </c>
      <c r="G4" s="16">
        <f>LOG(F4)</f>
        <v>-0.35931376207408067</v>
      </c>
      <c r="H4" s="17">
        <v>159314</v>
      </c>
      <c r="I4" s="18">
        <v>811541</v>
      </c>
      <c r="J4" s="17">
        <v>288075</v>
      </c>
      <c r="K4" s="17">
        <v>325072</v>
      </c>
      <c r="L4" s="17">
        <f>B4/K4</f>
        <v>0.44107151646404491</v>
      </c>
      <c r="M4" s="17">
        <f>LOG(L4)</f>
        <v>-0.35549098720437394</v>
      </c>
      <c r="N4" s="17"/>
      <c r="O4" s="17"/>
      <c r="P4" s="17"/>
      <c r="Q4" s="17">
        <v>155885</v>
      </c>
      <c r="R4" s="17">
        <v>769033</v>
      </c>
      <c r="S4" s="15">
        <v>460231</v>
      </c>
      <c r="T4" s="16">
        <v>499522</v>
      </c>
      <c r="U4" s="16">
        <f t="shared" ref="U4:U9" si="1">B4/T4</f>
        <v>0.28703440489107584</v>
      </c>
      <c r="V4" s="16">
        <f>LOG(U4)</f>
        <v>-0.5420660441760462</v>
      </c>
      <c r="W4" s="16">
        <v>195261</v>
      </c>
      <c r="X4" s="16">
        <f t="shared" ref="X4:X9" si="2">B4/W4</f>
        <v>0.73429922001833448</v>
      </c>
      <c r="Y4" s="16">
        <f t="shared" ref="Y4:Y9" si="3">LOG(X4)</f>
        <v>-0.13412693310488208</v>
      </c>
      <c r="Z4" s="16">
        <v>338429</v>
      </c>
      <c r="AA4" s="18">
        <f t="shared" ref="AA4:AA9" si="4">SUM(S4:T4,W4,Z4)</f>
        <v>1493443</v>
      </c>
      <c r="AB4" s="16">
        <v>353164</v>
      </c>
      <c r="AC4" s="16">
        <v>569045</v>
      </c>
      <c r="AD4" s="16">
        <f t="shared" ref="AD4:AD22" si="5">B4/AC4</f>
        <v>0.25196601323269691</v>
      </c>
      <c r="AE4" s="16">
        <f>LOG(AD4)</f>
        <v>-0.59865803565072429</v>
      </c>
      <c r="AF4" s="16">
        <v>199581</v>
      </c>
      <c r="AG4" s="16">
        <f t="shared" ref="AG4:AG23" si="6">B4/AF4</f>
        <v>0.71840505859776227</v>
      </c>
      <c r="AH4" s="16">
        <f t="shared" ref="AH4:AH22" si="7">LOG(AG4)</f>
        <v>-0.14363061827649873</v>
      </c>
      <c r="AI4" s="16">
        <v>311569</v>
      </c>
      <c r="AJ4" s="18">
        <f>SUM(AB4:AC4,AF4,AI4)</f>
        <v>1433359</v>
      </c>
      <c r="AK4" s="19"/>
      <c r="AL4" s="19"/>
      <c r="AM4" s="19"/>
      <c r="AN4" s="19"/>
      <c r="AO4" s="19"/>
      <c r="AP4" s="18"/>
      <c r="AQ4" s="19"/>
      <c r="AR4" s="19"/>
      <c r="AS4" s="19"/>
      <c r="AT4" s="19"/>
      <c r="AU4" s="19"/>
      <c r="AV4" s="16"/>
      <c r="AX4">
        <v>71</v>
      </c>
      <c r="AY4">
        <v>37</v>
      </c>
      <c r="AZ4">
        <f t="shared" ref="AZ4:AZ9" si="8">B4/AY4</f>
        <v>3875.135135135135</v>
      </c>
      <c r="BA4">
        <f>LOG(AZ4)</f>
        <v>3.5882868519830224</v>
      </c>
      <c r="BB4">
        <v>4</v>
      </c>
      <c r="BC4">
        <f>SUM(AX4:BB4)</f>
        <v>3990.7234219871179</v>
      </c>
    </row>
    <row r="5" spans="1:55" x14ac:dyDescent="0.25">
      <c r="A5" s="23" t="s">
        <v>3</v>
      </c>
      <c r="B5" s="23">
        <v>4550507</v>
      </c>
      <c r="C5">
        <f t="shared" si="0"/>
        <v>6.6580597867748397</v>
      </c>
      <c r="D5" s="15">
        <v>299853</v>
      </c>
      <c r="E5" s="16">
        <v>334167</v>
      </c>
      <c r="F5" s="16">
        <f>B5/E5</f>
        <v>13.617463723228207</v>
      </c>
      <c r="G5" s="16">
        <f t="shared" ref="G5:G8" si="9">LOG(F5)</f>
        <v>1.1340962269910448</v>
      </c>
      <c r="H5" s="17">
        <v>154197</v>
      </c>
      <c r="I5" s="18">
        <v>788217</v>
      </c>
      <c r="J5" s="16">
        <v>271581</v>
      </c>
      <c r="K5" s="16">
        <v>317707</v>
      </c>
      <c r="L5" s="17">
        <f>B5/K5</f>
        <v>14.322967388191007</v>
      </c>
      <c r="M5" s="17">
        <f>LOG(L5)</f>
        <v>1.1560330030843542</v>
      </c>
      <c r="N5" s="17">
        <v>197152</v>
      </c>
      <c r="O5" s="17">
        <f>B5/N5</f>
        <v>23.08121145106314</v>
      </c>
      <c r="P5" s="17">
        <f>LOG(O5)</f>
        <v>1.3632585996615239</v>
      </c>
      <c r="Q5" s="16">
        <v>225083</v>
      </c>
      <c r="R5" s="16">
        <v>814372</v>
      </c>
      <c r="S5" s="15">
        <v>468223</v>
      </c>
      <c r="T5" s="16">
        <v>416372</v>
      </c>
      <c r="U5" s="16">
        <f t="shared" si="1"/>
        <v>10.928945750434707</v>
      </c>
      <c r="V5" s="16">
        <f t="shared" ref="V5:V21" si="10">LOG(U5)</f>
        <v>1.0385782701975261</v>
      </c>
      <c r="W5" s="16">
        <v>172251</v>
      </c>
      <c r="X5" s="16">
        <f t="shared" si="2"/>
        <v>26.417884366418772</v>
      </c>
      <c r="Y5" s="16">
        <f t="shared" si="3"/>
        <v>1.4218980348992616</v>
      </c>
      <c r="Z5" s="16">
        <v>333838</v>
      </c>
      <c r="AA5" s="18">
        <f t="shared" si="4"/>
        <v>1390684</v>
      </c>
      <c r="AB5" s="16">
        <v>253917</v>
      </c>
      <c r="AC5" s="16">
        <v>545427</v>
      </c>
      <c r="AD5" s="16">
        <f t="shared" si="5"/>
        <v>8.3430174890498634</v>
      </c>
      <c r="AE5" s="16">
        <f>LOG(AD5)</f>
        <v>0.92132315397455533</v>
      </c>
      <c r="AF5" s="16">
        <v>190076</v>
      </c>
      <c r="AG5" s="16">
        <f t="shared" si="6"/>
        <v>23.940460657842127</v>
      </c>
      <c r="AH5" s="16">
        <f t="shared" si="7"/>
        <v>1.3791325027635455</v>
      </c>
      <c r="AI5" s="16">
        <f>493493-AF5</f>
        <v>303417</v>
      </c>
      <c r="AJ5" s="18">
        <f>SUM(AB5,AC5,AF5,AI5)</f>
        <v>1292837</v>
      </c>
      <c r="AK5" s="19"/>
      <c r="AL5" s="19"/>
      <c r="AM5" s="19"/>
      <c r="AN5" s="19"/>
      <c r="AO5" s="19"/>
      <c r="AP5" s="18"/>
      <c r="AQ5" s="19"/>
      <c r="AR5" s="19"/>
      <c r="AS5" s="19"/>
      <c r="AT5" s="19"/>
      <c r="AU5" s="19"/>
      <c r="AV5" s="16"/>
      <c r="AX5">
        <v>236</v>
      </c>
      <c r="AY5">
        <v>109</v>
      </c>
      <c r="AZ5">
        <f t="shared" si="8"/>
        <v>41747.770642201838</v>
      </c>
      <c r="BA5">
        <f t="shared" ref="BA5:BA9" si="11">LOG(AZ5)</f>
        <v>4.6206332888342159</v>
      </c>
      <c r="BB5">
        <v>4</v>
      </c>
      <c r="BC5">
        <f t="shared" ref="BC5:BC8" si="12">SUM(AX5:BB5)</f>
        <v>42101.391275490671</v>
      </c>
    </row>
    <row r="6" spans="1:55" x14ac:dyDescent="0.25">
      <c r="A6" s="23" t="s">
        <v>15</v>
      </c>
      <c r="B6" s="23">
        <v>5927007</v>
      </c>
      <c r="C6">
        <f t="shared" si="0"/>
        <v>6.7728354401561059</v>
      </c>
      <c r="D6" s="15">
        <v>302624</v>
      </c>
      <c r="E6" s="16">
        <v>330587</v>
      </c>
      <c r="F6" s="16">
        <f>B6/E6</f>
        <v>17.928735854706929</v>
      </c>
      <c r="G6" s="16">
        <f t="shared" si="9"/>
        <v>1.2535496687769128</v>
      </c>
      <c r="H6" s="16">
        <v>159769</v>
      </c>
      <c r="I6" s="18">
        <v>792981</v>
      </c>
      <c r="J6" s="16"/>
      <c r="K6" s="16"/>
      <c r="L6" s="17"/>
      <c r="M6" s="17"/>
      <c r="N6" s="16"/>
      <c r="O6" s="17"/>
      <c r="P6" s="17"/>
      <c r="Q6" s="16"/>
      <c r="R6" s="16"/>
      <c r="S6" s="15">
        <v>480526</v>
      </c>
      <c r="T6" s="16">
        <v>458863</v>
      </c>
      <c r="U6" s="16">
        <f t="shared" si="1"/>
        <v>12.916724599717126</v>
      </c>
      <c r="V6" s="16">
        <f t="shared" si="10"/>
        <v>1.1111523999895863</v>
      </c>
      <c r="W6" s="16">
        <v>173947</v>
      </c>
      <c r="X6" s="16">
        <f t="shared" si="2"/>
        <v>34.073637372303061</v>
      </c>
      <c r="Y6" s="16">
        <f t="shared" si="3"/>
        <v>1.5324184971252766</v>
      </c>
      <c r="Z6" s="16">
        <v>312704</v>
      </c>
      <c r="AA6" s="18">
        <f t="shared" si="4"/>
        <v>1426040</v>
      </c>
      <c r="AB6" s="16">
        <v>282381</v>
      </c>
      <c r="AC6" s="16">
        <v>617337</v>
      </c>
      <c r="AD6" s="16">
        <f t="shared" si="5"/>
        <v>9.6009262363992445</v>
      </c>
      <c r="AE6" s="16">
        <f>LOG(AD6)</f>
        <v>0.98231313303465084</v>
      </c>
      <c r="AF6" s="16">
        <v>170982</v>
      </c>
      <c r="AG6" s="16">
        <f t="shared" si="6"/>
        <v>34.664508544759094</v>
      </c>
      <c r="AH6" s="16">
        <f t="shared" si="7"/>
        <v>1.5398850473788057</v>
      </c>
      <c r="AI6" s="16">
        <f>468071-AF6</f>
        <v>297089</v>
      </c>
      <c r="AJ6" s="18">
        <f>SUM(AB6,AC6,AF6,AI6)</f>
        <v>1367789</v>
      </c>
      <c r="AK6" s="19"/>
      <c r="AL6" s="19"/>
      <c r="AM6" s="19"/>
      <c r="AN6" s="19"/>
      <c r="AO6" s="19"/>
      <c r="AP6" s="18"/>
      <c r="AQ6" s="19"/>
      <c r="AR6" s="19"/>
      <c r="AS6" s="19"/>
      <c r="AT6" s="19"/>
      <c r="AU6" s="19"/>
      <c r="AV6" s="16"/>
      <c r="AX6">
        <v>229</v>
      </c>
      <c r="AY6">
        <v>142</v>
      </c>
      <c r="AZ6">
        <f t="shared" si="8"/>
        <v>41739.485915492958</v>
      </c>
      <c r="BA6">
        <f t="shared" si="11"/>
        <v>4.6205470957730492</v>
      </c>
      <c r="BB6">
        <v>4</v>
      </c>
      <c r="BC6">
        <f t="shared" si="12"/>
        <v>42119.10646258873</v>
      </c>
    </row>
    <row r="7" spans="1:55" x14ac:dyDescent="0.25">
      <c r="A7" s="23" t="s">
        <v>14</v>
      </c>
      <c r="B7" s="23">
        <v>25820919</v>
      </c>
      <c r="C7">
        <f t="shared" si="0"/>
        <v>7.4119716953094192</v>
      </c>
      <c r="D7" s="15">
        <v>311440</v>
      </c>
      <c r="E7" s="16">
        <v>316587</v>
      </c>
      <c r="F7" s="16">
        <f>B7/E7</f>
        <v>81.560263055652953</v>
      </c>
      <c r="G7" s="16">
        <f t="shared" si="9"/>
        <v>1.9114786178348209</v>
      </c>
      <c r="H7" s="17">
        <v>165062</v>
      </c>
      <c r="I7" s="18">
        <v>793090</v>
      </c>
      <c r="J7" s="16">
        <v>290003</v>
      </c>
      <c r="K7" s="16">
        <v>350918</v>
      </c>
      <c r="L7" s="17">
        <f>B7/K7</f>
        <v>73.581061672527483</v>
      </c>
      <c r="M7" s="17">
        <f t="shared" ref="M7:M9" si="13">LOG(L7)</f>
        <v>1.8667660498065228</v>
      </c>
      <c r="N7" s="16">
        <v>197185</v>
      </c>
      <c r="O7" s="17">
        <f>B7/N7</f>
        <v>130.94768364733625</v>
      </c>
      <c r="P7" s="17">
        <f t="shared" ref="P7:P9" si="14">LOG(O7)</f>
        <v>2.1170978205308009</v>
      </c>
      <c r="Q7" s="16">
        <v>355141</v>
      </c>
      <c r="R7" s="16">
        <v>996062</v>
      </c>
      <c r="S7" s="15">
        <v>495019</v>
      </c>
      <c r="T7" s="16">
        <v>393560</v>
      </c>
      <c r="U7" s="16">
        <f t="shared" si="1"/>
        <v>65.60859589389166</v>
      </c>
      <c r="V7" s="16">
        <f t="shared" si="10"/>
        <v>1.8169607434110107</v>
      </c>
      <c r="W7" s="16">
        <v>195808</v>
      </c>
      <c r="X7" s="16">
        <f t="shared" si="2"/>
        <v>131.86856001797679</v>
      </c>
      <c r="Y7" s="16">
        <f t="shared" si="3"/>
        <v>2.1201412637928647</v>
      </c>
      <c r="Z7" s="16">
        <v>167525</v>
      </c>
      <c r="AA7" s="18">
        <f t="shared" si="4"/>
        <v>1251912</v>
      </c>
      <c r="AB7" s="16">
        <v>443116</v>
      </c>
      <c r="AC7" s="16">
        <v>564471</v>
      </c>
      <c r="AD7" s="16">
        <f t="shared" si="5"/>
        <v>45.743570528866847</v>
      </c>
      <c r="AE7" s="16">
        <f>LOG(AD7)</f>
        <v>1.6603300605869542</v>
      </c>
      <c r="AF7" s="16">
        <v>199027</v>
      </c>
      <c r="AG7" s="16">
        <f t="shared" si="6"/>
        <v>129.73575946982066</v>
      </c>
      <c r="AH7" s="16">
        <f t="shared" si="7"/>
        <v>2.113059698519792</v>
      </c>
      <c r="AI7" s="16">
        <v>304080</v>
      </c>
      <c r="AJ7" s="18">
        <f>SUM(AB7:AC7,AF7,AI7)</f>
        <v>1510694</v>
      </c>
      <c r="AK7" s="17">
        <v>435163</v>
      </c>
      <c r="AL7" s="17">
        <v>738565</v>
      </c>
      <c r="AM7" s="17">
        <f>B7/AL7</f>
        <v>34.960929640586812</v>
      </c>
      <c r="AN7" s="17">
        <f>LOG(AM7)</f>
        <v>1.5435829723722365</v>
      </c>
      <c r="AO7" s="17">
        <v>351637</v>
      </c>
      <c r="AP7" s="18">
        <v>1525366</v>
      </c>
      <c r="AQ7" s="17"/>
      <c r="AR7" s="17"/>
      <c r="AS7" s="17"/>
      <c r="AT7" s="17"/>
      <c r="AU7" s="17"/>
      <c r="AV7" s="16"/>
      <c r="AX7">
        <v>757</v>
      </c>
      <c r="AY7">
        <v>211</v>
      </c>
      <c r="AZ7">
        <f t="shared" si="8"/>
        <v>122374.02369668246</v>
      </c>
      <c r="BA7">
        <f t="shared" si="11"/>
        <v>5.0876892400117271</v>
      </c>
      <c r="BB7">
        <v>7</v>
      </c>
      <c r="BC7">
        <f t="shared" si="12"/>
        <v>123354.11138592247</v>
      </c>
    </row>
    <row r="8" spans="1:55" x14ac:dyDescent="0.25">
      <c r="A8" s="23" t="s">
        <v>4</v>
      </c>
      <c r="B8" s="23">
        <v>838011150</v>
      </c>
      <c r="C8">
        <f t="shared" si="0"/>
        <v>8.9232497970923994</v>
      </c>
      <c r="D8" s="15">
        <v>629686</v>
      </c>
      <c r="E8" s="16">
        <v>895666</v>
      </c>
      <c r="F8" s="16">
        <f>B8/E8</f>
        <v>935.62907378420084</v>
      </c>
      <c r="G8" s="16">
        <f t="shared" si="9"/>
        <v>2.9711037086350469</v>
      </c>
      <c r="H8" s="17">
        <v>245624</v>
      </c>
      <c r="I8" s="18">
        <v>1770977</v>
      </c>
      <c r="J8" s="16"/>
      <c r="K8" s="16"/>
      <c r="L8" s="17"/>
      <c r="M8" s="17"/>
      <c r="N8" s="16"/>
      <c r="O8" s="17"/>
      <c r="P8" s="17"/>
      <c r="Q8" s="16"/>
      <c r="R8" s="16"/>
      <c r="S8" s="15">
        <v>435722</v>
      </c>
      <c r="T8" s="16">
        <v>594616</v>
      </c>
      <c r="U8" s="16">
        <f t="shared" si="1"/>
        <v>1409.3316526968665</v>
      </c>
      <c r="V8" s="16">
        <f t="shared" si="10"/>
        <v>3.1490132060172549</v>
      </c>
      <c r="W8" s="16">
        <v>291619</v>
      </c>
      <c r="X8" s="16">
        <f t="shared" si="2"/>
        <v>2873.6507223466233</v>
      </c>
      <c r="Y8" s="16">
        <f t="shared" si="3"/>
        <v>3.4584339807169</v>
      </c>
      <c r="Z8" s="16">
        <v>365325</v>
      </c>
      <c r="AA8" s="18">
        <f t="shared" si="4"/>
        <v>1687282</v>
      </c>
      <c r="AB8" s="16">
        <v>321077</v>
      </c>
      <c r="AC8" s="16">
        <v>638627</v>
      </c>
      <c r="AD8" s="16">
        <f t="shared" si="5"/>
        <v>1312.2075170639512</v>
      </c>
      <c r="AE8" s="16">
        <f t="shared" ref="AE8:AE22" si="15">LOG(AD8)</f>
        <v>3.1180025213118792</v>
      </c>
      <c r="AF8" s="16">
        <v>273056</v>
      </c>
      <c r="AG8" s="16">
        <f t="shared" si="6"/>
        <v>3069.008371909059</v>
      </c>
      <c r="AH8" s="16">
        <f t="shared" si="7"/>
        <v>3.486998073139854</v>
      </c>
      <c r="AI8" s="16">
        <v>260515</v>
      </c>
      <c r="AJ8" s="18">
        <f>SUM(AB8:AC8,AF8,AI8)</f>
        <v>1493275</v>
      </c>
      <c r="AK8" s="17">
        <v>562589</v>
      </c>
      <c r="AL8" s="17">
        <v>712659</v>
      </c>
      <c r="AM8" s="17">
        <f>B8/AL8</f>
        <v>1175.8935900620072</v>
      </c>
      <c r="AN8" s="17">
        <f t="shared" ref="AN8:AN9" si="16">LOG(AM8)</f>
        <v>3.0703680229817771</v>
      </c>
      <c r="AO8" s="17">
        <v>244663</v>
      </c>
      <c r="AP8" s="18">
        <v>1519912</v>
      </c>
      <c r="AQ8" s="17">
        <v>416076</v>
      </c>
      <c r="AR8" s="17">
        <v>717697</v>
      </c>
      <c r="AS8" s="17">
        <f>B8/AR8</f>
        <v>1167.6391987147779</v>
      </c>
      <c r="AT8" s="17">
        <f>LOG(AS8)</f>
        <v>3.0673086662232829</v>
      </c>
      <c r="AU8" s="17">
        <v>410939</v>
      </c>
      <c r="AV8" s="16">
        <v>1544713</v>
      </c>
      <c r="AX8" s="17">
        <v>27942</v>
      </c>
      <c r="AY8" s="17">
        <v>4526</v>
      </c>
      <c r="AZ8">
        <f t="shared" si="8"/>
        <v>185154.916040654</v>
      </c>
      <c r="BA8">
        <f t="shared" si="11"/>
        <v>5.2675352474736892</v>
      </c>
      <c r="BB8" s="17">
        <v>255</v>
      </c>
      <c r="BC8">
        <f t="shared" si="12"/>
        <v>217883.18357590146</v>
      </c>
    </row>
    <row r="9" spans="1:55" x14ac:dyDescent="0.25">
      <c r="A9" s="23" t="s">
        <v>5</v>
      </c>
      <c r="B9" s="23">
        <v>2624103185</v>
      </c>
      <c r="C9">
        <f t="shared" si="0"/>
        <v>9.4189809083694165</v>
      </c>
      <c r="D9" s="15"/>
      <c r="E9" s="16"/>
      <c r="F9" s="16"/>
      <c r="G9" s="16"/>
      <c r="H9" s="16"/>
      <c r="I9" s="18"/>
      <c r="J9" s="16">
        <v>802668</v>
      </c>
      <c r="K9" s="16">
        <v>1834308</v>
      </c>
      <c r="L9" s="17">
        <f>B9/K9</f>
        <v>1430.5684677818556</v>
      </c>
      <c r="M9" s="17">
        <f t="shared" si="13"/>
        <v>3.1555086482078778</v>
      </c>
      <c r="N9" s="16">
        <v>738044</v>
      </c>
      <c r="O9" s="17">
        <f>B9/N9</f>
        <v>3555.4833925890598</v>
      </c>
      <c r="P9" s="17">
        <f t="shared" si="14"/>
        <v>3.5508986544222787</v>
      </c>
      <c r="Q9" s="16">
        <v>1156579</v>
      </c>
      <c r="R9" s="16">
        <v>3793550</v>
      </c>
      <c r="S9" s="15">
        <v>656462</v>
      </c>
      <c r="T9" s="16">
        <v>1273523</v>
      </c>
      <c r="U9" s="16">
        <f t="shared" si="1"/>
        <v>2060.5071011673917</v>
      </c>
      <c r="V9" s="16">
        <f t="shared" si="10"/>
        <v>3.3139741155810629</v>
      </c>
      <c r="W9" s="16">
        <v>557466</v>
      </c>
      <c r="X9" s="16">
        <f t="shared" si="2"/>
        <v>4707.1986183910767</v>
      </c>
      <c r="Y9" s="16">
        <f t="shared" si="3"/>
        <v>3.6727625235777683</v>
      </c>
      <c r="Z9" s="16">
        <v>378601</v>
      </c>
      <c r="AA9" s="18">
        <f t="shared" si="4"/>
        <v>2866052</v>
      </c>
      <c r="AB9" s="17">
        <v>429846</v>
      </c>
      <c r="AC9" s="16">
        <v>914035</v>
      </c>
      <c r="AD9" s="16">
        <f t="shared" si="5"/>
        <v>2870.9001132341759</v>
      </c>
      <c r="AE9" s="16">
        <f t="shared" si="15"/>
        <v>3.4580180824213178</v>
      </c>
      <c r="AF9" s="16">
        <v>390642</v>
      </c>
      <c r="AG9" s="16">
        <f t="shared" si="6"/>
        <v>6717.4118118379492</v>
      </c>
      <c r="AH9" s="16">
        <f t="shared" si="7"/>
        <v>3.8272019735966758</v>
      </c>
      <c r="AI9" s="16">
        <v>334695</v>
      </c>
      <c r="AJ9" s="18">
        <f>SUM(AB9:AC9,AF9,AI9)</f>
        <v>2069218</v>
      </c>
      <c r="AK9" s="17">
        <v>604351</v>
      </c>
      <c r="AL9" s="17">
        <v>842137</v>
      </c>
      <c r="AM9" s="17">
        <f>B9/AL9</f>
        <v>3116.0050977453789</v>
      </c>
      <c r="AN9" s="17">
        <f t="shared" si="16"/>
        <v>3.4935981595014503</v>
      </c>
      <c r="AO9" s="17">
        <v>479265</v>
      </c>
      <c r="AP9" s="18">
        <v>1926054</v>
      </c>
      <c r="AQ9" s="17">
        <v>457150</v>
      </c>
      <c r="AR9" s="17">
        <v>701333</v>
      </c>
      <c r="AS9" s="17">
        <f>B9/AR9</f>
        <v>3741.5937721453288</v>
      </c>
      <c r="AT9" s="17">
        <f>LOG(AS9)</f>
        <v>3.5730566340211531</v>
      </c>
      <c r="AU9" s="17">
        <v>302497</v>
      </c>
      <c r="AV9" s="16">
        <v>1460980</v>
      </c>
      <c r="AX9" s="17">
        <v>92778</v>
      </c>
      <c r="AY9" s="17">
        <v>14309</v>
      </c>
      <c r="AZ9">
        <f t="shared" si="8"/>
        <v>183388.30002096583</v>
      </c>
      <c r="BA9">
        <f t="shared" si="11"/>
        <v>5.2633716246905005</v>
      </c>
      <c r="BB9" s="17">
        <v>107873</v>
      </c>
      <c r="BC9">
        <f>SUM(AX9:BB9)</f>
        <v>398353.56339259056</v>
      </c>
    </row>
    <row r="10" spans="1:55" x14ac:dyDescent="0.25">
      <c r="A10" s="23" t="s">
        <v>6</v>
      </c>
      <c r="B10" s="23">
        <v>4613302631</v>
      </c>
      <c r="C10">
        <f t="shared" si="0"/>
        <v>9.664011945105198</v>
      </c>
      <c r="D10" s="15"/>
      <c r="E10" s="16"/>
      <c r="F10" s="16"/>
      <c r="G10" s="16"/>
      <c r="H10" s="16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5"/>
      <c r="T10" s="16"/>
      <c r="U10" s="16"/>
      <c r="V10" s="16"/>
      <c r="W10" s="16"/>
      <c r="X10" s="16"/>
      <c r="Y10" s="16"/>
      <c r="Z10" s="16"/>
      <c r="AA10" s="18">
        <f t="shared" ref="AA10:AA21" si="17">SUM(S10:T10,W10,Z10)</f>
        <v>0</v>
      </c>
      <c r="AB10" s="16">
        <v>515983</v>
      </c>
      <c r="AC10" s="16">
        <v>1076959</v>
      </c>
      <c r="AD10" s="16">
        <f t="shared" si="5"/>
        <v>4283.63812457113</v>
      </c>
      <c r="AE10" s="16">
        <f t="shared" si="15"/>
        <v>3.6318127751523366</v>
      </c>
      <c r="AF10" s="16">
        <v>508702</v>
      </c>
      <c r="AG10" s="16">
        <f t="shared" si="6"/>
        <v>9068.772348054461</v>
      </c>
      <c r="AH10" s="16">
        <f t="shared" si="7"/>
        <v>3.9575485000092154</v>
      </c>
      <c r="AI10" s="16">
        <v>338271</v>
      </c>
      <c r="AJ10" s="18">
        <f>SUM(AB10:AC10,AF10,AI10)</f>
        <v>2439915</v>
      </c>
      <c r="AK10" s="19"/>
      <c r="AL10" s="19"/>
      <c r="AM10" s="19"/>
      <c r="AN10" s="19"/>
      <c r="AO10" s="19"/>
      <c r="AP10" s="18"/>
      <c r="AQ10" s="19"/>
      <c r="AR10" s="19"/>
      <c r="AS10" s="19"/>
      <c r="AT10" s="19"/>
      <c r="AU10" s="19"/>
      <c r="AV10" s="16"/>
      <c r="AX10" t="s">
        <v>24</v>
      </c>
    </row>
    <row r="11" spans="1:55" x14ac:dyDescent="0.25">
      <c r="A11" s="23" t="s">
        <v>7</v>
      </c>
      <c r="B11" s="23">
        <v>11538607113</v>
      </c>
      <c r="C11">
        <f t="shared" si="0"/>
        <v>10.062153385973239</v>
      </c>
      <c r="D11" s="15"/>
      <c r="E11" s="16"/>
      <c r="F11" s="16"/>
      <c r="G11" s="16"/>
      <c r="H11" s="16"/>
      <c r="I11" s="18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6"/>
      <c r="U11" s="16"/>
      <c r="V11" s="16"/>
      <c r="W11" s="16"/>
      <c r="X11" s="16"/>
      <c r="Y11" s="16"/>
      <c r="Z11" s="16"/>
      <c r="AA11" s="18">
        <f t="shared" si="17"/>
        <v>0</v>
      </c>
      <c r="AB11" s="16"/>
      <c r="AC11" s="16"/>
      <c r="AD11" s="16" t="e">
        <f t="shared" si="5"/>
        <v>#DIV/0!</v>
      </c>
      <c r="AE11" s="16" t="e">
        <f t="shared" si="15"/>
        <v>#DIV/0!</v>
      </c>
      <c r="AF11" s="16"/>
      <c r="AG11" s="16" t="e">
        <f t="shared" si="6"/>
        <v>#DIV/0!</v>
      </c>
      <c r="AH11" s="16" t="e">
        <f t="shared" si="7"/>
        <v>#DIV/0!</v>
      </c>
      <c r="AI11" s="16"/>
      <c r="AJ11" s="18"/>
      <c r="AK11" s="19"/>
      <c r="AL11" s="19"/>
      <c r="AM11" s="19"/>
      <c r="AN11" s="19"/>
      <c r="AO11" s="19"/>
      <c r="AP11" s="18"/>
      <c r="AQ11" s="19"/>
      <c r="AR11" s="19"/>
      <c r="AS11" s="19"/>
      <c r="AT11" s="19"/>
      <c r="AU11" s="19"/>
      <c r="AV11" s="16"/>
      <c r="AX11" t="s">
        <v>24</v>
      </c>
    </row>
    <row r="12" spans="1:55" x14ac:dyDescent="0.25">
      <c r="A12" s="23" t="s">
        <v>8</v>
      </c>
      <c r="B12" s="23">
        <v>23085163023</v>
      </c>
      <c r="C12">
        <f t="shared" si="0"/>
        <v>10.363332945802444</v>
      </c>
      <c r="D12" s="15"/>
      <c r="E12" s="16"/>
      <c r="F12" s="16"/>
      <c r="G12" s="16"/>
      <c r="H12" s="16"/>
      <c r="I12" s="18"/>
      <c r="J12" s="16"/>
      <c r="K12" s="16"/>
      <c r="L12" s="16"/>
      <c r="M12" s="16"/>
      <c r="N12" s="16"/>
      <c r="O12" s="16"/>
      <c r="P12" s="16"/>
      <c r="Q12" s="16"/>
      <c r="R12" s="16"/>
      <c r="S12" s="15"/>
      <c r="T12" s="16"/>
      <c r="U12" s="16"/>
      <c r="V12" s="16"/>
      <c r="W12" s="16"/>
      <c r="X12" s="16"/>
      <c r="Y12" s="16"/>
      <c r="Z12" s="16"/>
      <c r="AA12" s="18">
        <f t="shared" si="17"/>
        <v>0</v>
      </c>
      <c r="AB12" s="16"/>
      <c r="AC12" s="16"/>
      <c r="AD12" s="16" t="e">
        <f t="shared" si="5"/>
        <v>#DIV/0!</v>
      </c>
      <c r="AE12" s="16" t="e">
        <f t="shared" si="15"/>
        <v>#DIV/0!</v>
      </c>
      <c r="AF12" s="16"/>
      <c r="AG12" s="16" t="e">
        <f t="shared" si="6"/>
        <v>#DIV/0!</v>
      </c>
      <c r="AH12" s="16" t="e">
        <f t="shared" si="7"/>
        <v>#DIV/0!</v>
      </c>
      <c r="AI12" s="16"/>
      <c r="AJ12" s="18"/>
      <c r="AK12" s="19"/>
      <c r="AL12" s="19"/>
      <c r="AM12" s="19"/>
      <c r="AN12" s="19"/>
      <c r="AO12" s="19"/>
      <c r="AP12" s="18"/>
      <c r="AQ12" s="19"/>
      <c r="AR12" s="19"/>
      <c r="AS12" s="19"/>
      <c r="AT12" s="19"/>
      <c r="AU12" s="19"/>
      <c r="AV12" s="16"/>
      <c r="AX12" t="s">
        <v>24</v>
      </c>
    </row>
    <row r="13" spans="1:55" x14ac:dyDescent="0.25">
      <c r="U13" s="16"/>
      <c r="V13" s="16"/>
      <c r="X13" s="16"/>
      <c r="Y13" s="16"/>
      <c r="AA13" s="16"/>
      <c r="AD13" s="16"/>
      <c r="AE13" s="16"/>
      <c r="AF13" s="16"/>
      <c r="AG13" s="16"/>
      <c r="AH13" s="16"/>
    </row>
    <row r="14" spans="1:55" x14ac:dyDescent="0.25">
      <c r="A14" t="s">
        <v>28</v>
      </c>
      <c r="B14" t="s">
        <v>16</v>
      </c>
      <c r="C14" s="8"/>
      <c r="U14" s="16"/>
      <c r="V14" s="16"/>
      <c r="X14" s="16"/>
      <c r="Y14" s="16"/>
      <c r="AA14" s="16"/>
      <c r="AD14" s="16"/>
      <c r="AE14" s="16"/>
      <c r="AF14" s="16"/>
      <c r="AG14" s="16"/>
      <c r="AH14" s="16"/>
    </row>
    <row r="15" spans="1:55" x14ac:dyDescent="0.25">
      <c r="A15" t="s">
        <v>17</v>
      </c>
      <c r="B15">
        <v>143380</v>
      </c>
      <c r="C15" s="8">
        <f t="shared" ref="C15:C23" si="18">LOG(B15)</f>
        <v>5.156488576050017</v>
      </c>
      <c r="U15" s="16" t="e">
        <f t="shared" ref="U15:U21" si="19">B15/T15</f>
        <v>#DIV/0!</v>
      </c>
      <c r="V15" s="16" t="e">
        <f t="shared" si="10"/>
        <v>#DIV/0!</v>
      </c>
      <c r="X15" s="16" t="e">
        <f t="shared" ref="X15:X21" si="20">B15/W15</f>
        <v>#DIV/0!</v>
      </c>
      <c r="Y15" s="16" t="e">
        <f t="shared" ref="Y15:Y21" si="21">LOG(X15)</f>
        <v>#DIV/0!</v>
      </c>
      <c r="AA15" s="18">
        <f t="shared" si="17"/>
        <v>0</v>
      </c>
      <c r="AD15" s="16" t="e">
        <f t="shared" si="5"/>
        <v>#DIV/0!</v>
      </c>
      <c r="AE15" s="16" t="e">
        <f t="shared" si="15"/>
        <v>#DIV/0!</v>
      </c>
      <c r="AF15" s="16"/>
      <c r="AG15" s="16" t="e">
        <f t="shared" si="6"/>
        <v>#DIV/0!</v>
      </c>
      <c r="AH15" s="16" t="e">
        <f t="shared" si="7"/>
        <v>#DIV/0!</v>
      </c>
    </row>
    <row r="16" spans="1:55" x14ac:dyDescent="0.25">
      <c r="A16" t="s">
        <v>3</v>
      </c>
      <c r="B16">
        <v>4550507</v>
      </c>
      <c r="C16" s="8">
        <f t="shared" si="18"/>
        <v>6.6580597867748397</v>
      </c>
      <c r="U16" s="16" t="e">
        <f t="shared" si="19"/>
        <v>#DIV/0!</v>
      </c>
      <c r="V16" s="16" t="e">
        <f t="shared" si="10"/>
        <v>#DIV/0!</v>
      </c>
      <c r="X16" s="16" t="e">
        <f t="shared" si="20"/>
        <v>#DIV/0!</v>
      </c>
      <c r="Y16" s="16" t="e">
        <f t="shared" si="21"/>
        <v>#DIV/0!</v>
      </c>
      <c r="AA16" s="18">
        <f t="shared" si="17"/>
        <v>0</v>
      </c>
      <c r="AD16" s="16" t="e">
        <f t="shared" si="5"/>
        <v>#DIV/0!</v>
      </c>
      <c r="AE16" s="16" t="e">
        <f t="shared" si="15"/>
        <v>#DIV/0!</v>
      </c>
      <c r="AF16" s="16"/>
      <c r="AG16" s="16" t="e">
        <f t="shared" si="6"/>
        <v>#DIV/0!</v>
      </c>
      <c r="AH16" s="16" t="e">
        <f t="shared" si="7"/>
        <v>#DIV/0!</v>
      </c>
    </row>
    <row r="17" spans="1:36" x14ac:dyDescent="0.25">
      <c r="A17" t="s">
        <v>15</v>
      </c>
      <c r="B17">
        <v>5927007</v>
      </c>
      <c r="C17" s="8">
        <f t="shared" si="18"/>
        <v>6.7728354401561059</v>
      </c>
      <c r="U17" s="16" t="e">
        <f t="shared" si="19"/>
        <v>#DIV/0!</v>
      </c>
      <c r="V17" s="16" t="e">
        <f t="shared" si="10"/>
        <v>#DIV/0!</v>
      </c>
      <c r="X17" s="16" t="e">
        <f t="shared" si="20"/>
        <v>#DIV/0!</v>
      </c>
      <c r="Y17" s="16" t="e">
        <f t="shared" si="21"/>
        <v>#DIV/0!</v>
      </c>
      <c r="AA17" s="18">
        <f t="shared" si="17"/>
        <v>0</v>
      </c>
      <c r="AD17" s="16" t="e">
        <f t="shared" si="5"/>
        <v>#DIV/0!</v>
      </c>
      <c r="AE17" s="16" t="e">
        <f t="shared" si="15"/>
        <v>#DIV/0!</v>
      </c>
      <c r="AF17" s="16"/>
      <c r="AG17" s="16" t="e">
        <f t="shared" si="6"/>
        <v>#DIV/0!</v>
      </c>
      <c r="AH17" s="16" t="e">
        <f t="shared" si="7"/>
        <v>#DIV/0!</v>
      </c>
    </row>
    <row r="18" spans="1:36" x14ac:dyDescent="0.25">
      <c r="A18" t="s">
        <v>14</v>
      </c>
      <c r="B18">
        <v>25820919</v>
      </c>
      <c r="C18" s="8">
        <f t="shared" si="18"/>
        <v>7.4119716953094192</v>
      </c>
      <c r="U18" s="16" t="e">
        <f t="shared" si="19"/>
        <v>#DIV/0!</v>
      </c>
      <c r="V18" s="16" t="e">
        <f t="shared" si="10"/>
        <v>#DIV/0!</v>
      </c>
      <c r="X18" s="16" t="e">
        <f t="shared" si="20"/>
        <v>#DIV/0!</v>
      </c>
      <c r="Y18" s="16" t="e">
        <f t="shared" si="21"/>
        <v>#DIV/0!</v>
      </c>
      <c r="AA18" s="18">
        <f t="shared" si="17"/>
        <v>0</v>
      </c>
      <c r="AD18" s="16" t="e">
        <f t="shared" si="5"/>
        <v>#DIV/0!</v>
      </c>
      <c r="AE18" s="16" t="e">
        <f t="shared" si="15"/>
        <v>#DIV/0!</v>
      </c>
      <c r="AF18" s="16"/>
      <c r="AG18" s="16" t="e">
        <f t="shared" si="6"/>
        <v>#DIV/0!</v>
      </c>
      <c r="AH18" s="16" t="e">
        <f t="shared" si="7"/>
        <v>#DIV/0!</v>
      </c>
    </row>
    <row r="19" spans="1:36" x14ac:dyDescent="0.25">
      <c r="A19" t="s">
        <v>4</v>
      </c>
      <c r="B19">
        <v>838011150</v>
      </c>
      <c r="C19" s="8">
        <f t="shared" si="18"/>
        <v>8.9232497970923994</v>
      </c>
      <c r="U19" s="16" t="e">
        <f t="shared" si="19"/>
        <v>#DIV/0!</v>
      </c>
      <c r="V19" s="16" t="e">
        <f t="shared" si="10"/>
        <v>#DIV/0!</v>
      </c>
      <c r="X19" s="16" t="e">
        <f t="shared" si="20"/>
        <v>#DIV/0!</v>
      </c>
      <c r="Y19" s="16" t="e">
        <f t="shared" si="21"/>
        <v>#DIV/0!</v>
      </c>
      <c r="AA19" s="18">
        <f t="shared" si="17"/>
        <v>0</v>
      </c>
      <c r="AD19" s="16" t="e">
        <f t="shared" si="5"/>
        <v>#DIV/0!</v>
      </c>
      <c r="AE19" s="16" t="e">
        <f t="shared" si="15"/>
        <v>#DIV/0!</v>
      </c>
      <c r="AF19" s="16"/>
      <c r="AG19" s="16" t="e">
        <f t="shared" si="6"/>
        <v>#DIV/0!</v>
      </c>
      <c r="AH19" s="16" t="e">
        <f t="shared" si="7"/>
        <v>#DIV/0!</v>
      </c>
    </row>
    <row r="20" spans="1:36" x14ac:dyDescent="0.25">
      <c r="A20" t="s">
        <v>5</v>
      </c>
      <c r="B20">
        <v>2624103185</v>
      </c>
      <c r="C20" s="8">
        <f t="shared" si="18"/>
        <v>9.4189809083694165</v>
      </c>
      <c r="S20">
        <v>508491</v>
      </c>
      <c r="T20">
        <v>908608</v>
      </c>
      <c r="U20" s="16">
        <f t="shared" si="19"/>
        <v>2888.047634403395</v>
      </c>
      <c r="V20" s="16">
        <f t="shared" si="10"/>
        <v>3.4606043520513197</v>
      </c>
      <c r="W20">
        <v>480568</v>
      </c>
      <c r="X20" s="16">
        <f t="shared" si="20"/>
        <v>5460.4201382530673</v>
      </c>
      <c r="Y20" s="16">
        <f t="shared" si="21"/>
        <v>3.7372260596837039</v>
      </c>
      <c r="Z20">
        <v>549870</v>
      </c>
      <c r="AA20" s="18">
        <f t="shared" si="17"/>
        <v>2447537</v>
      </c>
      <c r="AD20" s="16" t="e">
        <f t="shared" si="5"/>
        <v>#DIV/0!</v>
      </c>
      <c r="AE20" s="16" t="e">
        <f t="shared" si="15"/>
        <v>#DIV/0!</v>
      </c>
      <c r="AG20" s="16" t="e">
        <f t="shared" si="6"/>
        <v>#DIV/0!</v>
      </c>
      <c r="AH20" s="16" t="e">
        <f t="shared" si="7"/>
        <v>#DIV/0!</v>
      </c>
    </row>
    <row r="21" spans="1:36" x14ac:dyDescent="0.25">
      <c r="A21" t="s">
        <v>6</v>
      </c>
      <c r="B21">
        <v>4613302631</v>
      </c>
      <c r="C21" s="8">
        <f t="shared" si="18"/>
        <v>9.664011945105198</v>
      </c>
      <c r="S21">
        <v>913125</v>
      </c>
      <c r="T21">
        <v>3111911</v>
      </c>
      <c r="U21" s="16">
        <f t="shared" si="19"/>
        <v>1482.4661216210875</v>
      </c>
      <c r="V21" s="16">
        <f t="shared" si="10"/>
        <v>3.1709847773407627</v>
      </c>
      <c r="W21">
        <v>889609</v>
      </c>
      <c r="X21" s="16">
        <f t="shared" si="20"/>
        <v>5185.7643425370024</v>
      </c>
      <c r="Y21" s="16">
        <f t="shared" si="21"/>
        <v>3.7148127771727855</v>
      </c>
      <c r="Z21">
        <v>199560</v>
      </c>
      <c r="AA21" s="18">
        <f t="shared" si="17"/>
        <v>5114205</v>
      </c>
      <c r="AD21" s="16" t="e">
        <f t="shared" si="5"/>
        <v>#DIV/0!</v>
      </c>
      <c r="AE21" s="16" t="e">
        <f t="shared" si="15"/>
        <v>#DIV/0!</v>
      </c>
      <c r="AG21" s="16" t="e">
        <f t="shared" si="6"/>
        <v>#DIV/0!</v>
      </c>
      <c r="AH21" s="16" t="e">
        <f t="shared" si="7"/>
        <v>#DIV/0!</v>
      </c>
    </row>
    <row r="22" spans="1:36" x14ac:dyDescent="0.25">
      <c r="A22" t="s">
        <v>7</v>
      </c>
      <c r="B22">
        <v>11538607113</v>
      </c>
      <c r="C22" s="8">
        <f t="shared" si="18"/>
        <v>10.062153385973239</v>
      </c>
      <c r="S22" t="s">
        <v>29</v>
      </c>
      <c r="AA22" s="8"/>
      <c r="AB22">
        <v>949204</v>
      </c>
      <c r="AC22">
        <v>6365147</v>
      </c>
      <c r="AD22" s="16">
        <f t="shared" si="5"/>
        <v>1812.7793612621986</v>
      </c>
      <c r="AE22" s="16">
        <f t="shared" si="15"/>
        <v>3.258344948046151</v>
      </c>
      <c r="AF22">
        <v>802261</v>
      </c>
      <c r="AG22" s="16">
        <f t="shared" si="6"/>
        <v>14382.610039625508</v>
      </c>
      <c r="AH22" s="16">
        <f t="shared" si="7"/>
        <v>4.1578377054452744</v>
      </c>
      <c r="AI22">
        <v>333875</v>
      </c>
      <c r="AJ22">
        <v>8450489</v>
      </c>
    </row>
    <row r="23" spans="1:36" x14ac:dyDescent="0.25">
      <c r="A23" t="s">
        <v>8</v>
      </c>
      <c r="B23">
        <v>23085163023</v>
      </c>
      <c r="C23" s="8">
        <f t="shared" si="18"/>
        <v>10.363332945802444</v>
      </c>
      <c r="AA23" s="8"/>
      <c r="AG23" s="16"/>
    </row>
    <row r="25" spans="1:36" x14ac:dyDescent="0.25">
      <c r="A25" t="s">
        <v>2</v>
      </c>
    </row>
  </sheetData>
  <mergeCells count="7">
    <mergeCell ref="D1:I1"/>
    <mergeCell ref="S1:AA1"/>
    <mergeCell ref="AX1:BC1"/>
    <mergeCell ref="AK1:AP1"/>
    <mergeCell ref="AQ1:AV1"/>
    <mergeCell ref="J1:R1"/>
    <mergeCell ref="AB1:A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Tax</dc:creator>
  <cp:lastModifiedBy>Niek Tax</cp:lastModifiedBy>
  <dcterms:created xsi:type="dcterms:W3CDTF">2014-08-17T23:03:33Z</dcterms:created>
  <dcterms:modified xsi:type="dcterms:W3CDTF">2014-08-27T15:21:09Z</dcterms:modified>
</cp:coreProperties>
</file>