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taahir/Downloads/RubellaNew/modelStructure/"/>
    </mc:Choice>
  </mc:AlternateContent>
  <xr:revisionPtr revIDLastSave="0" documentId="13_ncr:1_{704B4233-C231-7445-A95B-1ADCDDC79CC1}" xr6:coauthVersionLast="47" xr6:coauthVersionMax="47" xr10:uidLastSave="{00000000-0000-0000-0000-000000000000}"/>
  <bookViews>
    <workbookView xWindow="0" yWindow="760" windowWidth="34560" windowHeight="21580" activeTab="3" xr2:uid="{00000000-000D-0000-FFFF-FFFF00000000}"/>
  </bookViews>
  <sheets>
    <sheet name="diagram_D" sheetId="1" r:id="rId1"/>
    <sheet name="Compartments" sheetId="2" r:id="rId2"/>
    <sheet name="Transitions" sheetId="3" r:id="rId3"/>
    <sheet name="Ages" sheetId="5" r:id="rId4"/>
    <sheet name="InitialConditions" sheetId="4" state="hidden" r:id="rId5"/>
  </sheets>
  <definedNames>
    <definedName name="ExternalData_1" localSheetId="3" hidden="1">Ages!$A$1:$G$58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5" l="1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F56" i="5"/>
  <c r="F57" i="5"/>
  <c r="F52" i="5"/>
  <c r="F53" i="5"/>
  <c r="F54" i="5"/>
  <c r="F55" i="5"/>
  <c r="F47" i="5"/>
  <c r="F48" i="5"/>
  <c r="F49" i="5"/>
  <c r="F50" i="5"/>
  <c r="F51" i="5"/>
  <c r="F45" i="5"/>
  <c r="F46" i="5"/>
  <c r="F44" i="5"/>
  <c r="F40" i="5"/>
  <c r="F41" i="5"/>
  <c r="F42" i="5"/>
  <c r="F43" i="5"/>
  <c r="F39" i="5"/>
  <c r="F35" i="5"/>
  <c r="F36" i="5"/>
  <c r="F37" i="5"/>
  <c r="F38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E3" i="5"/>
  <c r="E4" i="5"/>
  <c r="E5" i="5"/>
  <c r="E6" i="5"/>
  <c r="E7" i="5"/>
  <c r="E8" i="5"/>
  <c r="E9" i="5"/>
  <c r="E10" i="5"/>
  <c r="E11" i="5"/>
  <c r="E12" i="5"/>
  <c r="E46" i="5"/>
  <c r="E47" i="5"/>
  <c r="E48" i="5"/>
  <c r="E49" i="5"/>
  <c r="E50" i="5"/>
  <c r="E51" i="5"/>
  <c r="E52" i="5"/>
  <c r="E53" i="5"/>
  <c r="E54" i="5"/>
  <c r="E55" i="5"/>
  <c r="E56" i="5"/>
  <c r="E57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13" i="5"/>
  <c r="C57" i="4"/>
  <c r="B57" i="4"/>
  <c r="C56" i="4"/>
  <c r="B56" i="4"/>
  <c r="C55" i="4"/>
  <c r="B55" i="4"/>
  <c r="C54" i="4"/>
  <c r="B54" i="4"/>
  <c r="C53" i="4"/>
  <c r="B53" i="4"/>
  <c r="C52" i="4"/>
  <c r="B52" i="4"/>
  <c r="C51" i="4"/>
  <c r="B51" i="4"/>
  <c r="C50" i="4"/>
  <c r="B50" i="4"/>
  <c r="C49" i="4"/>
  <c r="B49" i="4"/>
  <c r="C48" i="4"/>
  <c r="B48" i="4"/>
  <c r="C47" i="4"/>
  <c r="B47" i="4"/>
  <c r="C46" i="4"/>
  <c r="B46" i="4"/>
  <c r="C45" i="4"/>
  <c r="B45" i="4"/>
  <c r="C44" i="4"/>
  <c r="B44" i="4"/>
  <c r="C43" i="4"/>
  <c r="B43" i="4"/>
  <c r="C42" i="4"/>
  <c r="B42" i="4"/>
  <c r="C41" i="4"/>
  <c r="B41" i="4"/>
  <c r="C40" i="4"/>
  <c r="B40" i="4"/>
  <c r="C39" i="4"/>
  <c r="B39" i="4"/>
  <c r="C38" i="4"/>
  <c r="B38" i="4"/>
  <c r="C37" i="4"/>
  <c r="B37" i="4"/>
  <c r="C36" i="4"/>
  <c r="B36" i="4"/>
  <c r="C35" i="4"/>
  <c r="B35" i="4"/>
  <c r="C34" i="4"/>
  <c r="B34" i="4"/>
  <c r="C33" i="4"/>
  <c r="B33" i="4"/>
  <c r="C32" i="4"/>
  <c r="B32" i="4"/>
  <c r="C31" i="4"/>
  <c r="B31" i="4"/>
  <c r="C30" i="4"/>
  <c r="B30" i="4"/>
  <c r="C29" i="4"/>
  <c r="B29" i="4"/>
  <c r="C28" i="4"/>
  <c r="B28" i="4"/>
  <c r="C27" i="4"/>
  <c r="B27" i="4"/>
  <c r="C26" i="4"/>
  <c r="B26" i="4"/>
  <c r="C25" i="4"/>
  <c r="B25" i="4"/>
  <c r="C24" i="4"/>
  <c r="B24" i="4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C2" i="4"/>
  <c r="B2" i="4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TODO: Confirm this
	-Jared Norman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290EA33-0BD9-4503-B6DF-087C07FD4B3E}" keepAlive="1" name="Query - ages" description="Connection to the 'ages' query in the workbook." type="5" refreshedVersion="8" background="1" saveData="1">
    <dbPr connection="Provider=Microsoft.Mashup.OleDb.1;Data Source=$Workbook$;Location=ages;Extended Properties=&quot;&quot;" command="SELECT * FROM [ages]"/>
  </connection>
</connections>
</file>

<file path=xl/sharedStrings.xml><?xml version="1.0" encoding="utf-8"?>
<sst xmlns="http://schemas.openxmlformats.org/spreadsheetml/2006/main" count="918" uniqueCount="536">
  <si>
    <t>State</t>
  </si>
  <si>
    <t>Description</t>
  </si>
  <si>
    <t>isAlive</t>
  </si>
  <si>
    <t>D.S</t>
  </si>
  <si>
    <t>Susceptible</t>
  </si>
  <si>
    <t>D.E</t>
  </si>
  <si>
    <t>Exposed, (infected, not infectious)</t>
  </si>
  <si>
    <t>D.Epv</t>
  </si>
  <si>
    <t>Exposed, (infected, not infectious), partially vaccinated</t>
  </si>
  <si>
    <t>D.Ev</t>
  </si>
  <si>
    <t>Exposed, (infected, not infectious), vaccinated</t>
  </si>
  <si>
    <t>D.I_a</t>
  </si>
  <si>
    <t>Asymptomatic (infected, infectious)</t>
  </si>
  <si>
    <t>D.I_pr</t>
  </si>
  <si>
    <t>Prodromal (infected, infectious)</t>
  </si>
  <si>
    <t>D.I_p</t>
  </si>
  <si>
    <t>Prodromal (infected, infectious), progress to membranous</t>
  </si>
  <si>
    <t>D.I_pt</t>
  </si>
  <si>
    <t>Prodromal &amp; treated (infected, infectious)</t>
  </si>
  <si>
    <t>D.I_m</t>
  </si>
  <si>
    <t>Membranous (Infected, infectious)</t>
  </si>
  <si>
    <t>D.I_mt</t>
  </si>
  <si>
    <t>Membranous &amp; treated (Infected, infectious)</t>
  </si>
  <si>
    <t>D.W</t>
  </si>
  <si>
    <t>Waned immunity, partial symptomatic protection</t>
  </si>
  <si>
    <t>D.R</t>
  </si>
  <si>
    <t>Recovered, fully protected</t>
  </si>
  <si>
    <t>D.D</t>
  </si>
  <si>
    <t>Diphtheria-related death</t>
  </si>
  <si>
    <t>D.V_mi</t>
  </si>
  <si>
    <t>Maternal vaccination, symptomatic protection for infants</t>
  </si>
  <si>
    <t>D.V_1</t>
  </si>
  <si>
    <t>Primary vaccination series dose 1, symptomatic protection</t>
  </si>
  <si>
    <t>D.V_2</t>
  </si>
  <si>
    <t>Primary vaccination series dose 2, symptomatic protection</t>
  </si>
  <si>
    <t>D.V_3</t>
  </si>
  <si>
    <t>Primary vaccination series dose 3, symptomatic protection</t>
  </si>
  <si>
    <t>D.V_b</t>
  </si>
  <si>
    <t>Infant booster, symptomatic protection</t>
  </si>
  <si>
    <t>D.V_cb</t>
  </si>
  <si>
    <t>Childhood booster, symptomatic protection</t>
  </si>
  <si>
    <t>D.V_ab</t>
  </si>
  <si>
    <t>Adolescent booster, symptomatic protection</t>
  </si>
  <si>
    <t>D.V_mm1</t>
  </si>
  <si>
    <t>Maternal vaccination, symptomatic protection for mothers, partial protection</t>
  </si>
  <si>
    <t>D.M1</t>
  </si>
  <si>
    <t>History of maternal vaccination (not pregnant), partial protection</t>
  </si>
  <si>
    <t>D.V_mm2</t>
  </si>
  <si>
    <t>Maternal vaccination, symptomatic protection for mothers, full protection</t>
  </si>
  <si>
    <t>D.M2</t>
  </si>
  <si>
    <t>History of maternal vaccination (not pregnant), full protection</t>
  </si>
  <si>
    <t>From</t>
  </si>
  <si>
    <t>To</t>
  </si>
  <si>
    <t>TransExpression</t>
  </si>
  <si>
    <t>TransitionName</t>
  </si>
  <si>
    <t>TransitionComment</t>
  </si>
  <si>
    <t>Comment</t>
  </si>
  <si>
    <t>Verified</t>
  </si>
  <si>
    <t>NullD[n]</t>
  </si>
  <si>
    <t>D.S[n]</t>
  </si>
  <si>
    <t>(1-mprotect)*totbirths</t>
  </si>
  <si>
    <t>birthS</t>
  </si>
  <si>
    <t>births not Protected -&gt; S</t>
  </si>
  <si>
    <t>D.V_mi[n]</t>
  </si>
  <si>
    <t>mprotect*totbirths</t>
  </si>
  <si>
    <t>birthVmiP</t>
  </si>
  <si>
    <t>births Protected -&gt; V_mi_P</t>
  </si>
  <si>
    <t>NullS[n]</t>
  </si>
  <si>
    <t>deathprop * D.S</t>
  </si>
  <si>
    <t>deathS</t>
  </si>
  <si>
    <t>natural death</t>
  </si>
  <si>
    <t>si</t>
  </si>
  <si>
    <t>D.E[n]</t>
  </si>
  <si>
    <t>deathprop * D.E</t>
  </si>
  <si>
    <t>deathE</t>
  </si>
  <si>
    <t>D.Epv[n]</t>
  </si>
  <si>
    <t>deathprop * D.Epv</t>
  </si>
  <si>
    <t>deathEpv</t>
  </si>
  <si>
    <t>D.Ev[n]</t>
  </si>
  <si>
    <t>deathprop * D.Ev</t>
  </si>
  <si>
    <t>deathEv</t>
  </si>
  <si>
    <t>D.I_a[n]</t>
  </si>
  <si>
    <t>deathprop * D.I_a</t>
  </si>
  <si>
    <t>deathIa</t>
  </si>
  <si>
    <t>D.I_pr[n]</t>
  </si>
  <si>
    <t>deathprop * D.I_pr</t>
  </si>
  <si>
    <t>deathIpr</t>
  </si>
  <si>
    <t>D.I_p[n]</t>
  </si>
  <si>
    <t>deathprop * D.I_p</t>
  </si>
  <si>
    <t>D.I_pt[n]</t>
  </si>
  <si>
    <t>deathprop * D.I_pt</t>
  </si>
  <si>
    <t>deathIpt</t>
  </si>
  <si>
    <t>D.I_m[n]</t>
  </si>
  <si>
    <t>deathprop * D.I_m</t>
  </si>
  <si>
    <t>deathIm</t>
  </si>
  <si>
    <t>D.I_mt[n]</t>
  </si>
  <si>
    <t>deathprop * D.I_mt</t>
  </si>
  <si>
    <t>deathImt</t>
  </si>
  <si>
    <t>D.W[n]</t>
  </si>
  <si>
    <t>deathprop * D.W</t>
  </si>
  <si>
    <t>deathW</t>
  </si>
  <si>
    <t>D.R[n]</t>
  </si>
  <si>
    <t>deathprop * D.R</t>
  </si>
  <si>
    <t>deathR</t>
  </si>
  <si>
    <t>deathprop * D.V_mi</t>
  </si>
  <si>
    <t>deathVmi</t>
  </si>
  <si>
    <t>D.V_1[n]</t>
  </si>
  <si>
    <t>deathprop * D.V_1</t>
  </si>
  <si>
    <t>deathV1</t>
  </si>
  <si>
    <t>D.V_2[n]</t>
  </si>
  <si>
    <t>deathprop * D.V_2</t>
  </si>
  <si>
    <t>deathV2</t>
  </si>
  <si>
    <t>D.V_3[n]</t>
  </si>
  <si>
    <t>deathprop * D.V_3</t>
  </si>
  <si>
    <t>deathV3</t>
  </si>
  <si>
    <t>D.V_b[n]</t>
  </si>
  <si>
    <t>deathprop * D.V_b</t>
  </si>
  <si>
    <t>deathVb</t>
  </si>
  <si>
    <t>D.V_cb[n]</t>
  </si>
  <si>
    <t>deathprop * D.V_cb</t>
  </si>
  <si>
    <t>deathVcb</t>
  </si>
  <si>
    <t>D.V_ab[n]</t>
  </si>
  <si>
    <t>deathprop * D.V_ab</t>
  </si>
  <si>
    <t>deathVab</t>
  </si>
  <si>
    <t>D.V_mm1[n]</t>
  </si>
  <si>
    <t>deathprop * D.V_mm1</t>
  </si>
  <si>
    <t>deathVmm1</t>
  </si>
  <si>
    <t>D.M1[n]</t>
  </si>
  <si>
    <t>deathprop * D.M1</t>
  </si>
  <si>
    <t>deathM1</t>
  </si>
  <si>
    <t>D.V_mm2[n]</t>
  </si>
  <si>
    <t>deathprop * D.V_mm2</t>
  </si>
  <si>
    <t>deathVmm2</t>
  </si>
  <si>
    <t>D.M2[n]</t>
  </si>
  <si>
    <t>deathprop * D.M2</t>
  </si>
  <si>
    <t>deathM2</t>
  </si>
  <si>
    <t>lambda_D * D.S</t>
  </si>
  <si>
    <t>incS</t>
  </si>
  <si>
    <t>incidence S-&gt;E</t>
  </si>
  <si>
    <t>lambda_D * D.V_1</t>
  </si>
  <si>
    <t>incV1</t>
  </si>
  <si>
    <t>incidence V_1-&gt;Epv</t>
  </si>
  <si>
    <t>lambda_D * D.V_2</t>
  </si>
  <si>
    <t>incV2</t>
  </si>
  <si>
    <t>incidence V_2-&gt;Epv</t>
  </si>
  <si>
    <t>lambda_D * D.V_3</t>
  </si>
  <si>
    <t>incV3</t>
  </si>
  <si>
    <t>incidence V_3-&gt;Ev</t>
  </si>
  <si>
    <t>lambda_D * D.V_b</t>
  </si>
  <si>
    <t>incVb</t>
  </si>
  <si>
    <t>incidence V_b-&gt;Ev</t>
  </si>
  <si>
    <t>lambda_D * D.V_cb</t>
  </si>
  <si>
    <t>incVcb</t>
  </si>
  <si>
    <t>incidence V_cb-&gt;Ev</t>
  </si>
  <si>
    <t>lambda_D * D.V_ab</t>
  </si>
  <si>
    <t>incV6ab</t>
  </si>
  <si>
    <t>incidence V_ab-&gt;Ev</t>
  </si>
  <si>
    <t>lambda_D * D.V_mm1</t>
  </si>
  <si>
    <t>incVmm1</t>
  </si>
  <si>
    <t>incidence V_mm1-&gt;Epv</t>
  </si>
  <si>
    <t>lambda_D * D.M1</t>
  </si>
  <si>
    <t>incM1</t>
  </si>
  <si>
    <t>incidence M1-&gt;Epv</t>
  </si>
  <si>
    <t>lambda_D * D.V_mm2</t>
  </si>
  <si>
    <t>incVmm2</t>
  </si>
  <si>
    <t>incidence V_mm2-&gt;Ev</t>
  </si>
  <si>
    <t>lambda_D * D.M2</t>
  </si>
  <si>
    <t>incM2</t>
  </si>
  <si>
    <t>incidence M2-&gt;Ev</t>
  </si>
  <si>
    <t>lambda_D * D.R</t>
  </si>
  <si>
    <t>incR</t>
  </si>
  <si>
    <t>incidence R-&gt;Ev</t>
  </si>
  <si>
    <t>lambda_D * D.W</t>
  </si>
  <si>
    <t>incW</t>
  </si>
  <si>
    <t>incidence W-&gt;Epv</t>
  </si>
  <si>
    <t>p_a_D*delta_D*D.E</t>
  </si>
  <si>
    <t>incubE_Ia</t>
  </si>
  <si>
    <t>incubation E-&gt;Ia</t>
  </si>
  <si>
    <t>(1-p_mt_D)*(1-p_s_D)*(1-p_a_D)*delta_D*D.E</t>
  </si>
  <si>
    <t>incubE_Ipr</t>
  </si>
  <si>
    <t>incubation E-&gt;Ipr</t>
  </si>
  <si>
    <t>p_s_D*(1-p_a_D)*delta_D*D.E</t>
  </si>
  <si>
    <t>incubE_Ip</t>
  </si>
  <si>
    <t>incubation E-&gt;Ip</t>
  </si>
  <si>
    <t>p_mt_D*(1-p_s_D)*(1-p_a_D)*delta_D*D.E</t>
  </si>
  <si>
    <t>incubE_Ipt</t>
  </si>
  <si>
    <t>incubation E-&gt;Ipt</t>
  </si>
  <si>
    <t>p_a_pv_D*delta_D*D.Epv</t>
  </si>
  <si>
    <t>incubEpv_Ia</t>
  </si>
  <si>
    <t>incubation Epv-&gt;Ia</t>
  </si>
  <si>
    <t>(1-p_mt_D)*(1-p_s_pv_D)*(1-p_a_pv_D)*delta_D*D.Epv</t>
  </si>
  <si>
    <t>incubEpv_Ipr</t>
  </si>
  <si>
    <t>incubation Epv-&gt;Ipr</t>
  </si>
  <si>
    <t>p_s_pv_D*(1-p_a_pv_D)*delta_D*D.Epv</t>
  </si>
  <si>
    <t>incubEpv_Ip</t>
  </si>
  <si>
    <t>incubation Epv-&gt;Ip</t>
  </si>
  <si>
    <t>p_mt_D*(1-p_s_pv_D)*(1-p_a_pv_D)*delta_D*D.Epv</t>
  </si>
  <si>
    <t>incubEpv_Ipt</t>
  </si>
  <si>
    <t>incubation Epv-&gt;Ipt</t>
  </si>
  <si>
    <t>p_a_v_D*delta_D*D.Ev</t>
  </si>
  <si>
    <t>incubEv_Ia</t>
  </si>
  <si>
    <t>incubation Ev-&gt;Ia</t>
  </si>
  <si>
    <t>(1-p_mt_D)*(1-p_s_v_D)*(1-p_a_v_D)*delta_D*D.Ev</t>
  </si>
  <si>
    <t>incubEv_Ipr</t>
  </si>
  <si>
    <t>incubation Ev-&gt;Ipr</t>
  </si>
  <si>
    <t>p_s_v_D*(1-p_a_v_D)*delta_D*D.Ev</t>
  </si>
  <si>
    <t>incubEv_Ip</t>
  </si>
  <si>
    <t>incubation Ev-&gt;Ip</t>
  </si>
  <si>
    <t>p_mt_D*(1-p_s_v_D)*(1-p_a_v_D)*delta_D*D.Ev</t>
  </si>
  <si>
    <t>incubEv_Ipt</t>
  </si>
  <si>
    <t>incubation Ev-&gt;Ipt</t>
  </si>
  <si>
    <t>(1-p_st_D)*omega_D*D.I_p</t>
  </si>
  <si>
    <t>sevIp_Im</t>
  </si>
  <si>
    <t>severe Ip-&gt;Im</t>
  </si>
  <si>
    <t>p_st_D*omega_D*D.I_p</t>
  </si>
  <si>
    <t>sevIp_Imt</t>
  </si>
  <si>
    <t>severe Ip-&gt;Imt</t>
  </si>
  <si>
    <t>gamma_nt_D * D.I_a</t>
  </si>
  <si>
    <t>recIa</t>
  </si>
  <si>
    <t>recovery Ia -&gt; R</t>
  </si>
  <si>
    <t>sisi</t>
  </si>
  <si>
    <t>gamma_nt_D * D.I_pr</t>
  </si>
  <si>
    <t>recIpr</t>
  </si>
  <si>
    <t>recovery I_pr -&gt; R</t>
  </si>
  <si>
    <t>gamma_t_D * D.I_pt</t>
  </si>
  <si>
    <t>recIpt</t>
  </si>
  <si>
    <t>recovery I_pt -&gt; R</t>
  </si>
  <si>
    <t>(1-p_nt_d_D)*gamma_m_D*D.I_m</t>
  </si>
  <si>
    <t>recIm</t>
  </si>
  <si>
    <t>recovery I_m -&gt; R</t>
  </si>
  <si>
    <t>(1-p_t_d_D)*gamma_t_D*D.I_mt</t>
  </si>
  <si>
    <t>recImt</t>
  </si>
  <si>
    <t>recovery I_mt -&gt; R</t>
  </si>
  <si>
    <t>D.D[n]</t>
  </si>
  <si>
    <t>p_nt_d_D*gamma_m_D*D.I_m</t>
  </si>
  <si>
    <t>ddeathIm</t>
  </si>
  <si>
    <t>diphtheria death Im -&gt; D</t>
  </si>
  <si>
    <t>p_t_d_D*gamma_t_D*D.I_mt</t>
  </si>
  <si>
    <t>ddeathImt</t>
  </si>
  <si>
    <t>diphtheria death Imt -&gt; D</t>
  </si>
  <si>
    <t>tau_mi_D[tic] * D.V_mi</t>
  </si>
  <si>
    <t>waneVmi</t>
  </si>
  <si>
    <t>wane V_mi -&gt; S</t>
  </si>
  <si>
    <t>tau_1_D[tic] * D.V_1</t>
  </si>
  <si>
    <t>waneV1</t>
  </si>
  <si>
    <t>wane V_1 -&gt; W</t>
  </si>
  <si>
    <t>tau_2_D[tic] * D.V_2</t>
  </si>
  <si>
    <t>waneV2</t>
  </si>
  <si>
    <t>wane V_2 -&gt; W</t>
  </si>
  <si>
    <t>tau_3_D[tic] * D.V_3</t>
  </si>
  <si>
    <t>waneV3</t>
  </si>
  <si>
    <t>wane V_3 -&gt; W</t>
  </si>
  <si>
    <t>tau_b_D[tic] * D.V_b</t>
  </si>
  <si>
    <t>waneVb</t>
  </si>
  <si>
    <t>wane V_b -&gt; W</t>
  </si>
  <si>
    <t>tau_cb_D[tic] * D.V_cb</t>
  </si>
  <si>
    <t>waneVcb</t>
  </si>
  <si>
    <t>wane V_cb -&gt; W</t>
  </si>
  <si>
    <t>tau_ab_D[tic]* D.V_ab</t>
  </si>
  <si>
    <t>waneVab</t>
  </si>
  <si>
    <t>wane V_ab -&gt; W</t>
  </si>
  <si>
    <t>tau_mm_D[tic] * D.M1</t>
  </si>
  <si>
    <t>waneM1</t>
  </si>
  <si>
    <t>wane M1 -&gt; W</t>
  </si>
  <si>
    <t>tau_mm_D[tic] * D.M2</t>
  </si>
  <si>
    <t>waneM2</t>
  </si>
  <si>
    <t>wane M2 -&gt; W</t>
  </si>
  <si>
    <t>tau_D * D.R</t>
  </si>
  <si>
    <t>waneR</t>
  </si>
  <si>
    <t>wane R-&gt;W</t>
  </si>
  <si>
    <t>D.S[nxt]</t>
  </si>
  <si>
    <t>agerate*(1-(cov1+covboost)*mov_D[,tic])*(1-deathprop) * D.S</t>
  </si>
  <si>
    <t>ageNV_S</t>
  </si>
  <si>
    <t>ageing, not vaccinated</t>
  </si>
  <si>
    <t>check vcov in reative parameters</t>
  </si>
  <si>
    <t>D.E[nxt]</t>
  </si>
  <si>
    <t>agerate * (1-deathprop) * D.E</t>
  </si>
  <si>
    <t>age_E</t>
  </si>
  <si>
    <t>ageing</t>
  </si>
  <si>
    <t>D.Epv[nxt]</t>
  </si>
  <si>
    <t>agerate * (1-deathprop) * D.Epv</t>
  </si>
  <si>
    <t>age_Epv</t>
  </si>
  <si>
    <t>D.Ev[nxt]</t>
  </si>
  <si>
    <t>agerate * (1-deathprop) * D.Ev</t>
  </si>
  <si>
    <t>age_Ev</t>
  </si>
  <si>
    <t>D.I_a[nxt]</t>
  </si>
  <si>
    <t>agerate * (1-deathprop) * D.I_a</t>
  </si>
  <si>
    <t>age_Ia</t>
  </si>
  <si>
    <t>D.I_pr[nxt]</t>
  </si>
  <si>
    <t>agerate * (1-deathprop) * D.I_pr</t>
  </si>
  <si>
    <t>age_Ipr</t>
  </si>
  <si>
    <t>D.I_p[nxt]</t>
  </si>
  <si>
    <t>agerate * (1-deathprop) * D.I_p</t>
  </si>
  <si>
    <t>age_Ip</t>
  </si>
  <si>
    <t>D.I_pt[nxt]</t>
  </si>
  <si>
    <t>agerate * (1-deathprop) * D.I_pt</t>
  </si>
  <si>
    <t>age_Ipt</t>
  </si>
  <si>
    <t>D.I_m[nxt]</t>
  </si>
  <si>
    <t>agerate * (1-deathprop) * D.I_m</t>
  </si>
  <si>
    <t>age_Im</t>
  </si>
  <si>
    <t>D.I_mt[nxt]</t>
  </si>
  <si>
    <t>agerate * (1-deathprop) * D.I_mt</t>
  </si>
  <si>
    <t>age_Imt</t>
  </si>
  <si>
    <t>D.W[nxt]</t>
  </si>
  <si>
    <t>agerate*(1-(cov1+covboost)*mov_D[,tic])*(1-deathprop) * D.W</t>
  </si>
  <si>
    <t>ageNV_W</t>
  </si>
  <si>
    <t>D.R[nxt]</t>
  </si>
  <si>
    <t>agerate*(1-(cov1+covboost)*mov_D[,tic])*(1-deathprop) * D.R</t>
  </si>
  <si>
    <t>ageNV_R</t>
  </si>
  <si>
    <t>D.V_mi[nxt]</t>
  </si>
  <si>
    <t>agerate*(1-cov1*mov_D[,tic])*(1-deathprop) * D.V_mi</t>
  </si>
  <si>
    <t>ageNV_Vmi</t>
  </si>
  <si>
    <t>D.V_1[nxt]</t>
  </si>
  <si>
    <t>agerate*(1-(cov2+covboost)*mov_D[,tic])*(1-deathprop) * D.V_1</t>
  </si>
  <si>
    <t>ageNV_V1</t>
  </si>
  <si>
    <t>D.V_2[nxt]</t>
  </si>
  <si>
    <t>agerate*(1-(cov3+covboost)*mov_D[,tic])*(1-deathprop) * D.V_2</t>
  </si>
  <si>
    <t>ageNV_V2</t>
  </si>
  <si>
    <t>D.V_3[nxt]</t>
  </si>
  <si>
    <t>agerate*(1-covboost*mov_D[,tic])*(1-deathprop) * D.V_3</t>
  </si>
  <si>
    <t>ageNV_V3</t>
  </si>
  <si>
    <t>D.V_b[nxt]</t>
  </si>
  <si>
    <t>agerate*(1-(covcb+covab)*mov_D[,tic])*(1-deathprop) * D.V_b</t>
  </si>
  <si>
    <t>ageNV_Vb</t>
  </si>
  <si>
    <t>D.V_cb[nxt]</t>
  </si>
  <si>
    <t>agerate*(1-covab*mov_D[,tic])*(1-deathprop) * D.V_cb</t>
  </si>
  <si>
    <t>ageNV_Vcb</t>
  </si>
  <si>
    <t>D.V_ab[nxt]</t>
  </si>
  <si>
    <t>agerate*(1-deathprop) * D.V_ab</t>
  </si>
  <si>
    <t>ageNV_Vab</t>
  </si>
  <si>
    <t>D.V_mm1[nxt]</t>
  </si>
  <si>
    <t>agerate * (1-deathprop) * D.V_mm1</t>
  </si>
  <si>
    <t>age_Vmm1</t>
  </si>
  <si>
    <t>D.M1[nxt]</t>
  </si>
  <si>
    <t>agerate * (1-deathprop) * D.M1</t>
  </si>
  <si>
    <t>age_M1</t>
  </si>
  <si>
    <t>D.V_mm2[nxt]</t>
  </si>
  <si>
    <t>agerate * (1-deathprop) * D.V_mm2</t>
  </si>
  <si>
    <t>age_Vmm2</t>
  </si>
  <si>
    <t>D.M2[nxt]</t>
  </si>
  <si>
    <t>agerate * (1-deathprop) * D.M2</t>
  </si>
  <si>
    <t>age_M2</t>
  </si>
  <si>
    <t>agerate*cov1*mov_D[,tic]*(1-deathprop) * D.S</t>
  </si>
  <si>
    <t>ageV_S_V1</t>
  </si>
  <si>
    <t>ageing, vaccinated S -&gt; V_1</t>
  </si>
  <si>
    <t>ageV_Snp replaced with ageV_S_np here</t>
  </si>
  <si>
    <t>S, W, R go into V1, b, cb, ab</t>
  </si>
  <si>
    <t>agerate*covb*mov_D[,tic]*(1-deathprop) * D.S</t>
  </si>
  <si>
    <t>ageV_S_Vb</t>
  </si>
  <si>
    <t>ageing, vaccinated S -&gt; V_b</t>
  </si>
  <si>
    <t>There are no eff's in D as this is captured by mov</t>
  </si>
  <si>
    <t>agerate*covcb*mov_D[,tic]*(1-deathprop) * D.S</t>
  </si>
  <si>
    <t>ageV_S_Vcb</t>
  </si>
  <si>
    <t>ageing, vaccinated S -&gt; V_cb</t>
  </si>
  <si>
    <t>agerate*covab*mov_D[,tic]*(1-deathprop) * D.S</t>
  </si>
  <si>
    <t>ageV_S_Vab</t>
  </si>
  <si>
    <t>ageing, vaccinated S -&gt; V_ab</t>
  </si>
  <si>
    <t>agerate*cov1*mov_D[,tic]*(1-deathprop) * D.V_mi</t>
  </si>
  <si>
    <t>ageV_Vmi</t>
  </si>
  <si>
    <t>ageing, vaccinated V_mi -&gt; V_1</t>
  </si>
  <si>
    <t>Vmi-&gt; V1</t>
  </si>
  <si>
    <t>agerate*cov1*mov_D[,tic]*(1-deathprop) * D.W</t>
  </si>
  <si>
    <t>ageV_W_V1</t>
  </si>
  <si>
    <t>ageing, vaccinated W -&gt; V_1</t>
  </si>
  <si>
    <t>agerate*covb*mov_D[,tic]*(1-deathprop) * D.W</t>
  </si>
  <si>
    <t>ageV_W_Vb</t>
  </si>
  <si>
    <t>ageing, vaccinated W -&gt; V_b</t>
  </si>
  <si>
    <t>agerate*covcb*mov_D[,tic]*(1-deathprop) * D.W</t>
  </si>
  <si>
    <t>ageV_W_Vcb</t>
  </si>
  <si>
    <t>ageing, vaccinated W -&gt; V_cb</t>
  </si>
  <si>
    <t>agerate*covab*mov_D[,tic]*(1-deathprop) * D.W</t>
  </si>
  <si>
    <t>ageV_W_Vab</t>
  </si>
  <si>
    <t>ageing, vaccinated W -&gt; V_ab</t>
  </si>
  <si>
    <t>agerate*cov1*mov_D[,tic]*(1-deathprop) * D.R</t>
  </si>
  <si>
    <t>ageV_R_V1</t>
  </si>
  <si>
    <t>ageing, vaccinated R -&gt; V_1</t>
  </si>
  <si>
    <t>agerate*covb*mov_D[,tic]*(1-deathprop) * D.R</t>
  </si>
  <si>
    <t>ageV_R_Vb</t>
  </si>
  <si>
    <t>ageing, vaccinated R -&gt; V_b</t>
  </si>
  <si>
    <t>agerate*covcb*mov_D[,tic]*(1-deathprop) * D.R</t>
  </si>
  <si>
    <t>ageV_R_Vcb</t>
  </si>
  <si>
    <t>ageing, vaccinated R -&gt; V_cb</t>
  </si>
  <si>
    <t>agerate*covab*mov_D[,tic]*(1-deathprop) * D.R</t>
  </si>
  <si>
    <t>ageV_R_Vab</t>
  </si>
  <si>
    <t>ageing, vaccinated R -&gt; V_ab</t>
  </si>
  <si>
    <t>agerate*cov2*mov_D[,tic]*(1-deathprop) * D.V_1</t>
  </si>
  <si>
    <t>ageV_V1_V2</t>
  </si>
  <si>
    <t>ageing, vaccinated V_1 -&gt; V_2</t>
  </si>
  <si>
    <t>V1 go into 2, b, cb, ab</t>
  </si>
  <si>
    <t>agerate*covb*mov_D[,tic]*(1-deathprop) * D.V_1</t>
  </si>
  <si>
    <t>ageV_V1_Vb</t>
  </si>
  <si>
    <t>ageing, vaccinated V_1 -&gt; V_b</t>
  </si>
  <si>
    <t>V2 go into 3, b, cb, ab</t>
  </si>
  <si>
    <t>agerate*covcb*mov_D[,tic]*(1-deathprop) * D.V_1</t>
  </si>
  <si>
    <t>ageV_V1_Vcb</t>
  </si>
  <si>
    <t>ageing, vaccinated V_1 -&gt; V_cb</t>
  </si>
  <si>
    <t>V3 go itno b, cb, ab</t>
  </si>
  <si>
    <t>agerate*covab*mov_D[,tic]*(1-deathprop) * D.V_1</t>
  </si>
  <si>
    <t>ageV_V1_Vab</t>
  </si>
  <si>
    <t>ageing, vaccinated V_1 -&gt; V_ab</t>
  </si>
  <si>
    <t>Vb go into cb, ab</t>
  </si>
  <si>
    <t>agerate*cov3*mov_D[,tic]*(1-deathprop) * D.V_2</t>
  </si>
  <si>
    <t>ageV_V2_V3</t>
  </si>
  <si>
    <t>ageing, vaccinated V_2 -&gt; V_3</t>
  </si>
  <si>
    <t>Vcb go into ab</t>
  </si>
  <si>
    <t>agerate*covb*mov_D[,tic]*(1-deathprop) * D.V_2</t>
  </si>
  <si>
    <t>ageV_V2_Vb</t>
  </si>
  <si>
    <t>ageing, vaccinated V_2 -&gt; V_b</t>
  </si>
  <si>
    <t>agerate*covcb*mov_D[,tic]*(1-deathprop) * D.V_2</t>
  </si>
  <si>
    <t>ageV_V2_Vcb</t>
  </si>
  <si>
    <t>ageing, vaccinated V_2 -&gt; V_cb</t>
  </si>
  <si>
    <t>we need 2 sets of mm/M - S goes into 1 set to get infected into Epv</t>
  </si>
  <si>
    <t>agerate*covab*mov_D[,tic]*(1-deathprop) * D.V_2</t>
  </si>
  <si>
    <t>ageV_V2_Vab</t>
  </si>
  <si>
    <t>ageing, vaccinated V_2 -&gt; V_ab</t>
  </si>
  <si>
    <t>All others go into 2nd set to get nfected into Ev</t>
  </si>
  <si>
    <t>agerate*covb*mov_D[,tic]*(1-deathprop) * D.V_3</t>
  </si>
  <si>
    <t>ageV_V3_Vb</t>
  </si>
  <si>
    <t>ageing, vaccinated V_3 -&gt; V_b</t>
  </si>
  <si>
    <t>agerate*covcb*mov_D[,tic]*(1-deathprop) * D.V_3</t>
  </si>
  <si>
    <t>ageV_V3_Vcb</t>
  </si>
  <si>
    <t>ageing, vaccinated V_3 -&gt; V_cb</t>
  </si>
  <si>
    <t>agerate*covab*mov_D[,tic]*(1-deathprop) * D.V_3</t>
  </si>
  <si>
    <t>ageV_V3_Vab</t>
  </si>
  <si>
    <t>ageing, vaccinated V_3 -&gt; V_ab</t>
  </si>
  <si>
    <t>agerate*covcb*mov_D[,tic]*(1-deathprop) * D.V_b</t>
  </si>
  <si>
    <t>ageV_Vb_Vcb</t>
  </si>
  <si>
    <t>ageing, vaccinated V_b -&gt; V_cb</t>
  </si>
  <si>
    <t>agerate*covab*mov_D[,tic]*(1-deathprop) * D.V_b</t>
  </si>
  <si>
    <t>ageV_Vb_Vab</t>
  </si>
  <si>
    <t>ageing, vaccinated V_b -&gt; V_ab</t>
  </si>
  <si>
    <t>agerate*covab*mov_D[,tic]*(1-deathprop) * D.V_cb</t>
  </si>
  <si>
    <t>ageV_Vcb_Vab</t>
  </si>
  <si>
    <t>ageing, vaccinated V_cb -&gt; V_ab</t>
  </si>
  <si>
    <t>mrate*movm_D[,tic] * D.S</t>
  </si>
  <si>
    <t>MS_mm1</t>
  </si>
  <si>
    <t>Maternal vaccinated S-&gt; V_mm1</t>
  </si>
  <si>
    <t>mrate*movm_D[,tic] * D.W</t>
  </si>
  <si>
    <t>MW_mm2</t>
  </si>
  <si>
    <t>Maternal vaccinated W-&gt; V_mm2</t>
  </si>
  <si>
    <t>mrate*movm_D[,tic] * D.R</t>
  </si>
  <si>
    <t>MR_mm2</t>
  </si>
  <si>
    <t>Maternal vaccinated R-&gt; V_mm2</t>
  </si>
  <si>
    <t>mrate*movm_D[,tic] * D.V_1</t>
  </si>
  <si>
    <t>MV1_mm2</t>
  </si>
  <si>
    <t>Maternal vaccinated V1-&gt; V_mm2</t>
  </si>
  <si>
    <t>mrate*movm_D[,tic] * D.V_2</t>
  </si>
  <si>
    <t>MV2_mm2</t>
  </si>
  <si>
    <t>Maternal vaccinated V2-&gt; V_mm2</t>
  </si>
  <si>
    <t>mrate*movm_D[,tic] * D.V_3</t>
  </si>
  <si>
    <t>MV3_mm2</t>
  </si>
  <si>
    <t>Maternal vaccinated V3-&gt; V_mm2</t>
  </si>
  <si>
    <t>mrate*movm_D[,tic] * D.V_b</t>
  </si>
  <si>
    <t>MVb_mm2</t>
  </si>
  <si>
    <t>Maternal vaccinated Vb-&gt; V_mm2</t>
  </si>
  <si>
    <t>mrate*movm_D[,tic] * D.V_cb</t>
  </si>
  <si>
    <t>MVcb_mm2</t>
  </si>
  <si>
    <t>Maternal vaccinated Vcb-&gt; V_mm2</t>
  </si>
  <si>
    <t>mrate*movm_D[,tic] * D.V_ab</t>
  </si>
  <si>
    <t>MVab_mm2</t>
  </si>
  <si>
    <t>Maternal vaccinated Vab-&gt; V_mm2</t>
  </si>
  <si>
    <t>mrate*movm_D[,tic] * D.M1</t>
  </si>
  <si>
    <t>MM_mm2</t>
  </si>
  <si>
    <t>Maternal vaccinated M1-&gt; V_mm2</t>
  </si>
  <si>
    <t>mrate*movm_D[,tic] * D.M2</t>
  </si>
  <si>
    <t>Maternal vaccinated M2-&gt; V_mm2</t>
  </si>
  <si>
    <t>tau_vmm_D[tic] * D.V_mm1</t>
  </si>
  <si>
    <t>unpreg_M1</t>
  </si>
  <si>
    <t>Ending pregnancy for MM protected V_mm1 -&gt; M1</t>
  </si>
  <si>
    <t>tau_vmm_D[tic] * D.V_mm2</t>
  </si>
  <si>
    <t>unpreg_M2</t>
  </si>
  <si>
    <t>Ending pregnancy for MM protected V_mm2 -&gt; M2</t>
  </si>
  <si>
    <t>age_group</t>
  </si>
  <si>
    <t>age</t>
  </si>
  <si>
    <t>agecat</t>
  </si>
  <si>
    <t>ageFrom</t>
  </si>
  <si>
    <t>duration</t>
  </si>
  <si>
    <t>prop</t>
  </si>
  <si>
    <t>fiveYearCat</t>
  </si>
  <si>
    <t>0-5wks</t>
  </si>
  <si>
    <t>6-7wks</t>
  </si>
  <si>
    <t>8-9wks</t>
  </si>
  <si>
    <t>10-11wks</t>
  </si>
  <si>
    <t>12-13wks</t>
  </si>
  <si>
    <t>14-15wks</t>
  </si>
  <si>
    <t>16-17wks</t>
  </si>
  <si>
    <t>18-19wks</t>
  </si>
  <si>
    <t>20-21wks</t>
  </si>
  <si>
    <t>22-23wks</t>
  </si>
  <si>
    <t>24-25wks</t>
  </si>
  <si>
    <t>6mths</t>
  </si>
  <si>
    <t>7mths</t>
  </si>
  <si>
    <t>8mths</t>
  </si>
  <si>
    <t>9mths</t>
  </si>
  <si>
    <t>10mths</t>
  </si>
  <si>
    <t>11mths</t>
  </si>
  <si>
    <t>12mths</t>
  </si>
  <si>
    <t>13mths</t>
  </si>
  <si>
    <t>14mths</t>
  </si>
  <si>
    <t>15mths</t>
  </si>
  <si>
    <t>16mths</t>
  </si>
  <si>
    <t>17mths</t>
  </si>
  <si>
    <t>18mths</t>
  </si>
  <si>
    <t>19mths</t>
  </si>
  <si>
    <t>20mths</t>
  </si>
  <si>
    <t>21mths</t>
  </si>
  <si>
    <t>22mths</t>
  </si>
  <si>
    <t>23mths</t>
  </si>
  <si>
    <t>2yrs</t>
  </si>
  <si>
    <t>3yrs</t>
  </si>
  <si>
    <t>4yrs</t>
  </si>
  <si>
    <t>5yrs</t>
  </si>
  <si>
    <t>6yrs</t>
  </si>
  <si>
    <t>7yrs</t>
  </si>
  <si>
    <t>8yrs</t>
  </si>
  <si>
    <t>9yrs</t>
  </si>
  <si>
    <t>10yrs</t>
  </si>
  <si>
    <t>11yrs</t>
  </si>
  <si>
    <t>12yrs</t>
  </si>
  <si>
    <t>13yrs</t>
  </si>
  <si>
    <t>14yrs</t>
  </si>
  <si>
    <t>15yrs</t>
  </si>
  <si>
    <t>16-19yrs</t>
  </si>
  <si>
    <t>20-24yrs</t>
  </si>
  <si>
    <t>25-29yrs</t>
  </si>
  <si>
    <t>30-34yrs</t>
  </si>
  <si>
    <t>35-39yrs</t>
  </si>
  <si>
    <t>40-44yrs</t>
  </si>
  <si>
    <t>45-49yrs</t>
  </si>
  <si>
    <t>50-54yrs</t>
  </si>
  <si>
    <t>55-59yrs</t>
  </si>
  <si>
    <t>60-64yrs</t>
  </si>
  <si>
    <t>65-69yrs</t>
  </si>
  <si>
    <t>70-74yrs</t>
  </si>
  <si>
    <t>75+</t>
  </si>
  <si>
    <t>agerate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</si>
</sst>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£-809]#,##0.00"/>
  </numFmts>
  <fonts count="1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Roboto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Arial"/>
      <family val="2"/>
      <scheme val="minor"/>
    </font>
    <font>
      <b/>
      <sz val="11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0" fontId="9" fillId="0" borderId="0"/>
  </cellStyleXfs>
  <cellXfs count="20">
    <xf numFmtId="0" fontId="0" fillId="0" borderId="0" xfId="0"/>
    <xf numFmtId="0" fontId="1" fillId="0" borderId="1" xfId="0" applyFont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2" borderId="0" xfId="0" applyFont="1" applyFill="1"/>
    <xf numFmtId="0" fontId="6" fillId="3" borderId="0" xfId="0" applyFont="1" applyFill="1"/>
    <xf numFmtId="0" fontId="7" fillId="3" borderId="0" xfId="0" applyFont="1" applyFill="1"/>
    <xf numFmtId="0" fontId="8" fillId="0" borderId="0" xfId="0" applyFont="1"/>
    <xf numFmtId="0" fontId="7" fillId="0" borderId="0" xfId="0" applyFont="1"/>
    <xf numFmtId="0" fontId="1" fillId="4" borderId="0" xfId="0" applyFont="1" applyFill="1"/>
    <xf numFmtId="0" fontId="1" fillId="5" borderId="0" xfId="0" applyFont="1" applyFill="1"/>
    <xf numFmtId="164" fontId="7" fillId="0" borderId="0" xfId="0" applyNumberFormat="1" applyFont="1"/>
    <xf numFmtId="0" fontId="4" fillId="0" borderId="0" xfId="0" applyFont="1" applyAlignment="1">
      <alignment horizontal="right"/>
    </xf>
    <xf numFmtId="0" fontId="9" fillId="0" borderId="0" xfId="1"/>
    <xf numFmtId="0" fontId="10" fillId="0" borderId="0" xfId="1" applyFont="1"/>
    <xf numFmtId="0" fontId="7" fillId="0" borderId="0" xfId="0" applyFont="1"/>
    <xf numFmtId="0" fontId="0" fillId="0" borderId="0" xfId="0"/>
    <xf numFmtId="0" fontId="7" fillId="3" borderId="0" xfId="0" applyFont="1" applyFill="1"/>
  </cellXfs>
  <cellStyles count="2">
    <cellStyle name="Normal" xfId="0" builtinId="0"/>
    <cellStyle name="Normal 2" xfId="1" xr:uid="{3C958CAC-C8CD-49DA-B087-FC9FD27FCDFD}"/>
  </cellStyles>
  <dxfs count="7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457200</xdr:colOff>
      <xdr:row>2</xdr:row>
      <xdr:rowOff>95250</xdr:rowOff>
    </xdr:from>
    <xdr:ext cx="8724900" cy="58293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65CF685-FF51-4EFA-8CCA-F78480FE1FBD}" autoFormatId="16" applyNumberFormats="0" applyBorderFormats="0" applyFontFormats="0" applyPatternFormats="0" applyAlignmentFormats="0" applyWidthHeightFormats="0">
  <queryTableRefresh nextId="10" unboundColumnsRight="1">
    <queryTableFields count="8">
      <queryTableField id="2" name="age" tableColumnId="2"/>
      <queryTableField id="3" name="agecat" tableColumnId="3"/>
      <queryTableField id="4" name="ageFrom" tableColumnId="4"/>
      <queryTableField id="5" name="duration" tableColumnId="5"/>
      <queryTableField id="6" name="prop" tableColumnId="6"/>
      <queryTableField id="7" name="fiveYearCat" tableColumnId="7"/>
      <queryTableField id="8" name="age_group" tableColumnId="8"/>
      <queryTableField id="9" dataBound="0" tableColumnId="1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DEF224-C1C2-422D-BC38-525E24C670AA}" name="ages" displayName="ages" ref="A1:H58" tableType="queryTable" totalsRowShown="0" headerRowDxfId="6">
  <tableColumns count="8">
    <tableColumn id="2" xr3:uid="{F7457960-C0BD-4A39-9F75-D57552D02FC5}" uniqueName="2" name="age" queryTableFieldId="2"/>
    <tableColumn id="3" xr3:uid="{9B57C752-478D-4C67-AF5D-A9506F46E4D5}" uniqueName="3" name="agecat" queryTableFieldId="3" dataDxfId="5"/>
    <tableColumn id="4" xr3:uid="{8966E59B-6759-479E-B38A-F03279367552}" uniqueName="4" name="ageFrom" queryTableFieldId="4"/>
    <tableColumn id="5" xr3:uid="{E875CD89-B4F3-4102-A754-7AD0E5A93B34}" uniqueName="5" name="duration" queryTableFieldId="5"/>
    <tableColumn id="6" xr3:uid="{96154DC6-3E1A-4994-AEFA-A9122FDA5B23}" uniqueName="6" name="prop" queryTableFieldId="6" dataDxfId="4"/>
    <tableColumn id="7" xr3:uid="{0A20DD9A-4E7B-4C02-953A-5CE3CDB7EDFE}" uniqueName="7" name="fiveYearCat" queryTableFieldId="7"/>
    <tableColumn id="8" xr3:uid="{877DC852-4912-4BF0-9FBE-AB9A06C16050}" uniqueName="8" name="age_group" queryTableFieldId="8" dataDxfId="3"/>
    <tableColumn id="1" xr3:uid="{F0257186-0320-46FE-A8C7-2308EBCF1429}" uniqueName="1" name="agerate" queryTableFieldId="9" dataDxfId="2">
      <calculatedColumnFormula>156/ages[[#This Row],[duration]]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/>
  </sheetViews>
  <sheetFormatPr baseColWidth="10" defaultColWidth="12.5" defaultRowHeight="15.75" customHeight="1" x14ac:dyDescent="0.15"/>
  <sheetData>
    <row r="1" spans="1:26" ht="15.7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25"/>
  <sheetViews>
    <sheetView workbookViewId="0">
      <selection activeCell="B24" sqref="B24"/>
    </sheetView>
  </sheetViews>
  <sheetFormatPr baseColWidth="10" defaultColWidth="12.5" defaultRowHeight="15.75" customHeight="1" x14ac:dyDescent="0.15"/>
  <cols>
    <col min="2" max="2" width="55.1640625" customWidth="1"/>
  </cols>
  <sheetData>
    <row r="1" spans="1:3" ht="15.75" customHeight="1" x14ac:dyDescent="0.15">
      <c r="A1" s="2" t="s">
        <v>0</v>
      </c>
      <c r="B1" s="2" t="s">
        <v>1</v>
      </c>
      <c r="C1" s="3" t="s">
        <v>2</v>
      </c>
    </row>
    <row r="2" spans="1:3" ht="15.75" customHeight="1" x14ac:dyDescent="0.15">
      <c r="A2" s="4" t="s">
        <v>3</v>
      </c>
      <c r="B2" s="4" t="s">
        <v>4</v>
      </c>
      <c r="C2" s="5" t="b">
        <f t="shared" ref="C2:C13" si="0">TRUE</f>
        <v>1</v>
      </c>
    </row>
    <row r="3" spans="1:3" ht="15.75" customHeight="1" x14ac:dyDescent="0.15">
      <c r="A3" s="4" t="s">
        <v>5</v>
      </c>
      <c r="B3" s="4" t="s">
        <v>6</v>
      </c>
      <c r="C3" s="5" t="b">
        <f t="shared" si="0"/>
        <v>1</v>
      </c>
    </row>
    <row r="4" spans="1:3" ht="15.75" customHeight="1" x14ac:dyDescent="0.15">
      <c r="A4" s="4" t="s">
        <v>7</v>
      </c>
      <c r="B4" s="4" t="s">
        <v>8</v>
      </c>
      <c r="C4" s="5" t="b">
        <f t="shared" si="0"/>
        <v>1</v>
      </c>
    </row>
    <row r="5" spans="1:3" ht="15.75" customHeight="1" x14ac:dyDescent="0.15">
      <c r="A5" s="4" t="s">
        <v>9</v>
      </c>
      <c r="B5" s="4" t="s">
        <v>10</v>
      </c>
      <c r="C5" s="5" t="b">
        <f t="shared" si="0"/>
        <v>1</v>
      </c>
    </row>
    <row r="6" spans="1:3" ht="15.75" customHeight="1" x14ac:dyDescent="0.15">
      <c r="A6" s="4" t="s">
        <v>11</v>
      </c>
      <c r="B6" s="4" t="s">
        <v>12</v>
      </c>
      <c r="C6" s="5" t="b">
        <f t="shared" si="0"/>
        <v>1</v>
      </c>
    </row>
    <row r="7" spans="1:3" ht="15.75" customHeight="1" x14ac:dyDescent="0.15">
      <c r="A7" s="4" t="s">
        <v>13</v>
      </c>
      <c r="B7" s="4" t="s">
        <v>14</v>
      </c>
      <c r="C7" s="5" t="b">
        <f t="shared" si="0"/>
        <v>1</v>
      </c>
    </row>
    <row r="8" spans="1:3" ht="15.75" customHeight="1" x14ac:dyDescent="0.15">
      <c r="A8" s="4" t="s">
        <v>15</v>
      </c>
      <c r="B8" s="4" t="s">
        <v>16</v>
      </c>
      <c r="C8" s="5" t="b">
        <f t="shared" si="0"/>
        <v>1</v>
      </c>
    </row>
    <row r="9" spans="1:3" ht="15.75" customHeight="1" x14ac:dyDescent="0.15">
      <c r="A9" s="4" t="s">
        <v>17</v>
      </c>
      <c r="B9" s="4" t="s">
        <v>18</v>
      </c>
      <c r="C9" s="5" t="b">
        <f t="shared" si="0"/>
        <v>1</v>
      </c>
    </row>
    <row r="10" spans="1:3" ht="15.75" customHeight="1" x14ac:dyDescent="0.15">
      <c r="A10" s="4" t="s">
        <v>19</v>
      </c>
      <c r="B10" s="4" t="s">
        <v>20</v>
      </c>
      <c r="C10" s="5" t="b">
        <f t="shared" si="0"/>
        <v>1</v>
      </c>
    </row>
    <row r="11" spans="1:3" ht="15.75" customHeight="1" x14ac:dyDescent="0.15">
      <c r="A11" s="4" t="s">
        <v>21</v>
      </c>
      <c r="B11" s="4" t="s">
        <v>22</v>
      </c>
      <c r="C11" s="5" t="b">
        <f t="shared" si="0"/>
        <v>1</v>
      </c>
    </row>
    <row r="12" spans="1:3" ht="15.75" customHeight="1" x14ac:dyDescent="0.15">
      <c r="A12" s="4" t="s">
        <v>23</v>
      </c>
      <c r="B12" s="4" t="s">
        <v>24</v>
      </c>
      <c r="C12" s="5" t="b">
        <f t="shared" si="0"/>
        <v>1</v>
      </c>
    </row>
    <row r="13" spans="1:3" ht="15.75" customHeight="1" x14ac:dyDescent="0.15">
      <c r="A13" s="4" t="s">
        <v>25</v>
      </c>
      <c r="B13" s="4" t="s">
        <v>26</v>
      </c>
      <c r="C13" s="5" t="b">
        <f t="shared" si="0"/>
        <v>1</v>
      </c>
    </row>
    <row r="14" spans="1:3" ht="15.75" customHeight="1" x14ac:dyDescent="0.15">
      <c r="A14" s="4" t="s">
        <v>27</v>
      </c>
      <c r="B14" s="4" t="s">
        <v>28</v>
      </c>
      <c r="C14" s="5" t="b">
        <f>FALSE</f>
        <v>0</v>
      </c>
    </row>
    <row r="15" spans="1:3" ht="15.75" customHeight="1" x14ac:dyDescent="0.15">
      <c r="A15" s="4" t="s">
        <v>29</v>
      </c>
      <c r="B15" s="4" t="s">
        <v>30</v>
      </c>
      <c r="C15" s="5" t="b">
        <f t="shared" ref="C15:C25" si="1">TRUE</f>
        <v>1</v>
      </c>
    </row>
    <row r="16" spans="1:3" ht="15.75" customHeight="1" x14ac:dyDescent="0.15">
      <c r="A16" s="4" t="s">
        <v>31</v>
      </c>
      <c r="B16" s="6" t="s">
        <v>32</v>
      </c>
      <c r="C16" s="5" t="b">
        <f t="shared" si="1"/>
        <v>1</v>
      </c>
    </row>
    <row r="17" spans="1:3" ht="15.75" customHeight="1" x14ac:dyDescent="0.15">
      <c r="A17" s="4" t="s">
        <v>33</v>
      </c>
      <c r="B17" s="6" t="s">
        <v>34</v>
      </c>
      <c r="C17" s="5" t="b">
        <f t="shared" si="1"/>
        <v>1</v>
      </c>
    </row>
    <row r="18" spans="1:3" ht="15.75" customHeight="1" x14ac:dyDescent="0.15">
      <c r="A18" s="4" t="s">
        <v>35</v>
      </c>
      <c r="B18" s="6" t="s">
        <v>36</v>
      </c>
      <c r="C18" s="5" t="b">
        <f t="shared" si="1"/>
        <v>1</v>
      </c>
    </row>
    <row r="19" spans="1:3" ht="15.75" customHeight="1" x14ac:dyDescent="0.15">
      <c r="A19" s="4" t="s">
        <v>37</v>
      </c>
      <c r="B19" s="6" t="s">
        <v>38</v>
      </c>
      <c r="C19" s="5" t="b">
        <f t="shared" si="1"/>
        <v>1</v>
      </c>
    </row>
    <row r="20" spans="1:3" ht="15.75" customHeight="1" x14ac:dyDescent="0.15">
      <c r="A20" s="4" t="s">
        <v>39</v>
      </c>
      <c r="B20" s="6" t="s">
        <v>40</v>
      </c>
      <c r="C20" s="5" t="b">
        <f t="shared" si="1"/>
        <v>1</v>
      </c>
    </row>
    <row r="21" spans="1:3" ht="15.75" customHeight="1" x14ac:dyDescent="0.15">
      <c r="A21" s="4" t="s">
        <v>41</v>
      </c>
      <c r="B21" s="6" t="s">
        <v>42</v>
      </c>
      <c r="C21" s="5" t="b">
        <f t="shared" si="1"/>
        <v>1</v>
      </c>
    </row>
    <row r="22" spans="1:3" ht="15.75" customHeight="1" x14ac:dyDescent="0.15">
      <c r="A22" s="4" t="s">
        <v>43</v>
      </c>
      <c r="B22" s="4" t="s">
        <v>44</v>
      </c>
      <c r="C22" s="5" t="b">
        <f t="shared" si="1"/>
        <v>1</v>
      </c>
    </row>
    <row r="23" spans="1:3" ht="15.75" customHeight="1" x14ac:dyDescent="0.15">
      <c r="A23" s="5" t="s">
        <v>45</v>
      </c>
      <c r="B23" s="5" t="s">
        <v>46</v>
      </c>
      <c r="C23" s="5" t="b">
        <f t="shared" si="1"/>
        <v>1</v>
      </c>
    </row>
    <row r="24" spans="1:3" ht="15.75" customHeight="1" x14ac:dyDescent="0.15">
      <c r="A24" s="4" t="s">
        <v>47</v>
      </c>
      <c r="B24" s="4" t="s">
        <v>48</v>
      </c>
      <c r="C24" s="5" t="b">
        <f t="shared" si="1"/>
        <v>1</v>
      </c>
    </row>
    <row r="25" spans="1:3" ht="15.75" customHeight="1" x14ac:dyDescent="0.15">
      <c r="A25" s="5" t="s">
        <v>49</v>
      </c>
      <c r="B25" s="5" t="s">
        <v>50</v>
      </c>
      <c r="C25" s="5" t="b">
        <f t="shared" si="1"/>
        <v>1</v>
      </c>
    </row>
  </sheetData>
  <conditionalFormatting sqref="C1:C1000">
    <cfRule type="cellIs" dxfId="1" priority="1" operator="equal">
      <formula>"TRUE"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33"/>
  <sheetViews>
    <sheetView topLeftCell="A46" zoomScale="109" zoomScaleNormal="150" workbookViewId="0">
      <selection activeCell="C81" sqref="C81"/>
    </sheetView>
  </sheetViews>
  <sheetFormatPr baseColWidth="10" defaultColWidth="12.5" defaultRowHeight="15.75" customHeight="1" x14ac:dyDescent="0.15"/>
  <cols>
    <col min="3" max="3" width="44.5" customWidth="1"/>
    <col min="4" max="4" width="17.33203125" customWidth="1"/>
    <col min="5" max="5" width="42.83203125" customWidth="1"/>
    <col min="6" max="6" width="0.5" customWidth="1"/>
  </cols>
  <sheetData>
    <row r="1" spans="1:7" ht="15.75" customHeight="1" x14ac:dyDescent="0.2">
      <c r="A1" s="7" t="s">
        <v>51</v>
      </c>
      <c r="B1" s="7" t="s">
        <v>52</v>
      </c>
      <c r="C1" s="7" t="s">
        <v>53</v>
      </c>
      <c r="D1" s="7" t="s">
        <v>54</v>
      </c>
      <c r="E1" s="7" t="s">
        <v>55</v>
      </c>
      <c r="F1" s="7" t="s">
        <v>56</v>
      </c>
      <c r="G1" s="5" t="s">
        <v>57</v>
      </c>
    </row>
    <row r="2" spans="1:7" ht="15.75" customHeight="1" x14ac:dyDescent="0.2">
      <c r="A2" s="8" t="s">
        <v>58</v>
      </c>
      <c r="B2" s="8" t="s">
        <v>59</v>
      </c>
      <c r="C2" s="9" t="s">
        <v>60</v>
      </c>
      <c r="D2" s="8" t="s">
        <v>61</v>
      </c>
      <c r="E2" s="19" t="s">
        <v>62</v>
      </c>
      <c r="F2" s="18"/>
    </row>
    <row r="3" spans="1:7" ht="15.75" customHeight="1" x14ac:dyDescent="0.2">
      <c r="A3" s="8" t="s">
        <v>58</v>
      </c>
      <c r="B3" s="8" t="s">
        <v>63</v>
      </c>
      <c r="C3" s="9" t="s">
        <v>64</v>
      </c>
      <c r="D3" s="8" t="s">
        <v>65</v>
      </c>
      <c r="E3" s="19" t="s">
        <v>66</v>
      </c>
      <c r="F3" s="18"/>
    </row>
    <row r="4" spans="1:7" ht="15.75" customHeight="1" x14ac:dyDescent="0.2">
      <c r="A4" s="4" t="s">
        <v>59</v>
      </c>
      <c r="B4" s="10" t="s">
        <v>67</v>
      </c>
      <c r="C4" s="10" t="s">
        <v>68</v>
      </c>
      <c r="D4" s="10" t="s">
        <v>69</v>
      </c>
      <c r="E4" s="17" t="s">
        <v>70</v>
      </c>
      <c r="F4" s="18"/>
      <c r="G4" s="5" t="s">
        <v>71</v>
      </c>
    </row>
    <row r="5" spans="1:7" ht="15.75" customHeight="1" x14ac:dyDescent="0.2">
      <c r="A5" s="4" t="s">
        <v>72</v>
      </c>
      <c r="B5" s="10" t="s">
        <v>67</v>
      </c>
      <c r="C5" s="10" t="s">
        <v>73</v>
      </c>
      <c r="D5" s="10" t="s">
        <v>74</v>
      </c>
      <c r="E5" s="17" t="s">
        <v>70</v>
      </c>
      <c r="F5" s="18"/>
      <c r="G5" s="5" t="s">
        <v>71</v>
      </c>
    </row>
    <row r="6" spans="1:7" ht="15.75" customHeight="1" x14ac:dyDescent="0.2">
      <c r="A6" s="4" t="s">
        <v>75</v>
      </c>
      <c r="B6" s="10" t="s">
        <v>67</v>
      </c>
      <c r="C6" s="10" t="s">
        <v>76</v>
      </c>
      <c r="D6" s="10" t="s">
        <v>77</v>
      </c>
      <c r="E6" s="17" t="s">
        <v>70</v>
      </c>
      <c r="F6" s="18"/>
      <c r="G6" s="5" t="s">
        <v>71</v>
      </c>
    </row>
    <row r="7" spans="1:7" ht="15.75" customHeight="1" x14ac:dyDescent="0.2">
      <c r="A7" s="4" t="s">
        <v>78</v>
      </c>
      <c r="B7" s="10" t="s">
        <v>67</v>
      </c>
      <c r="C7" s="10" t="s">
        <v>79</v>
      </c>
      <c r="D7" s="10" t="s">
        <v>80</v>
      </c>
      <c r="E7" s="10" t="s">
        <v>70</v>
      </c>
      <c r="F7" s="10"/>
      <c r="G7" s="5" t="s">
        <v>71</v>
      </c>
    </row>
    <row r="8" spans="1:7" ht="15.75" customHeight="1" x14ac:dyDescent="0.2">
      <c r="A8" s="4" t="s">
        <v>81</v>
      </c>
      <c r="B8" s="10" t="s">
        <v>67</v>
      </c>
      <c r="C8" s="10" t="s">
        <v>82</v>
      </c>
      <c r="D8" s="10" t="s">
        <v>83</v>
      </c>
      <c r="E8" s="17" t="s">
        <v>70</v>
      </c>
      <c r="F8" s="18"/>
      <c r="G8" s="5" t="s">
        <v>71</v>
      </c>
    </row>
    <row r="9" spans="1:7" ht="15.75" customHeight="1" x14ac:dyDescent="0.2">
      <c r="A9" s="4" t="s">
        <v>84</v>
      </c>
      <c r="B9" s="10" t="s">
        <v>67</v>
      </c>
      <c r="C9" s="10" t="s">
        <v>85</v>
      </c>
      <c r="D9" s="10" t="s">
        <v>86</v>
      </c>
      <c r="E9" s="17" t="s">
        <v>70</v>
      </c>
      <c r="F9" s="18"/>
      <c r="G9" s="5" t="s">
        <v>71</v>
      </c>
    </row>
    <row r="10" spans="1:7" ht="15.75" customHeight="1" x14ac:dyDescent="0.2">
      <c r="A10" s="4" t="s">
        <v>87</v>
      </c>
      <c r="B10" s="10" t="s">
        <v>67</v>
      </c>
      <c r="C10" s="10" t="s">
        <v>88</v>
      </c>
      <c r="D10" s="10" t="s">
        <v>86</v>
      </c>
      <c r="E10" s="17" t="s">
        <v>70</v>
      </c>
      <c r="F10" s="18"/>
      <c r="G10" s="5" t="s">
        <v>71</v>
      </c>
    </row>
    <row r="11" spans="1:7" ht="15.75" customHeight="1" x14ac:dyDescent="0.2">
      <c r="A11" s="4" t="s">
        <v>89</v>
      </c>
      <c r="B11" s="10" t="s">
        <v>67</v>
      </c>
      <c r="C11" s="10" t="s">
        <v>90</v>
      </c>
      <c r="D11" s="10" t="s">
        <v>91</v>
      </c>
      <c r="E11" s="17" t="s">
        <v>70</v>
      </c>
      <c r="F11" s="18"/>
      <c r="G11" s="5" t="s">
        <v>71</v>
      </c>
    </row>
    <row r="12" spans="1:7" ht="15.75" customHeight="1" x14ac:dyDescent="0.2">
      <c r="A12" s="4" t="s">
        <v>92</v>
      </c>
      <c r="B12" s="10" t="s">
        <v>67</v>
      </c>
      <c r="C12" s="10" t="s">
        <v>93</v>
      </c>
      <c r="D12" s="10" t="s">
        <v>94</v>
      </c>
      <c r="E12" s="17" t="s">
        <v>70</v>
      </c>
      <c r="F12" s="18"/>
      <c r="G12" s="5" t="s">
        <v>71</v>
      </c>
    </row>
    <row r="13" spans="1:7" ht="15.75" customHeight="1" x14ac:dyDescent="0.2">
      <c r="A13" s="4" t="s">
        <v>95</v>
      </c>
      <c r="B13" s="10" t="s">
        <v>67</v>
      </c>
      <c r="C13" s="10" t="s">
        <v>96</v>
      </c>
      <c r="D13" s="10" t="s">
        <v>97</v>
      </c>
      <c r="E13" s="17" t="s">
        <v>70</v>
      </c>
      <c r="F13" s="18"/>
      <c r="G13" s="5" t="s">
        <v>71</v>
      </c>
    </row>
    <row r="14" spans="1:7" ht="15.75" customHeight="1" x14ac:dyDescent="0.2">
      <c r="A14" s="4" t="s">
        <v>98</v>
      </c>
      <c r="B14" s="10" t="s">
        <v>67</v>
      </c>
      <c r="C14" s="10" t="s">
        <v>99</v>
      </c>
      <c r="D14" s="10" t="s">
        <v>100</v>
      </c>
      <c r="E14" s="17" t="s">
        <v>70</v>
      </c>
      <c r="F14" s="18"/>
      <c r="G14" s="5" t="s">
        <v>71</v>
      </c>
    </row>
    <row r="15" spans="1:7" ht="15.75" customHeight="1" x14ac:dyDescent="0.2">
      <c r="A15" s="4" t="s">
        <v>101</v>
      </c>
      <c r="B15" s="10" t="s">
        <v>67</v>
      </c>
      <c r="C15" s="10" t="s">
        <v>102</v>
      </c>
      <c r="D15" s="10" t="s">
        <v>103</v>
      </c>
      <c r="E15" s="17" t="s">
        <v>70</v>
      </c>
      <c r="F15" s="18"/>
      <c r="G15" s="5" t="s">
        <v>71</v>
      </c>
    </row>
    <row r="16" spans="1:7" ht="15.75" customHeight="1" x14ac:dyDescent="0.2">
      <c r="A16" s="4" t="s">
        <v>63</v>
      </c>
      <c r="B16" s="10" t="s">
        <v>67</v>
      </c>
      <c r="C16" s="10" t="s">
        <v>104</v>
      </c>
      <c r="D16" s="10" t="s">
        <v>105</v>
      </c>
      <c r="E16" s="17" t="s">
        <v>70</v>
      </c>
      <c r="F16" s="18"/>
      <c r="G16" s="5" t="s">
        <v>71</v>
      </c>
    </row>
    <row r="17" spans="1:7" ht="15.75" customHeight="1" x14ac:dyDescent="0.2">
      <c r="A17" s="4" t="s">
        <v>106</v>
      </c>
      <c r="B17" s="10" t="s">
        <v>67</v>
      </c>
      <c r="C17" s="10" t="s">
        <v>107</v>
      </c>
      <c r="D17" s="10" t="s">
        <v>108</v>
      </c>
      <c r="E17" s="17" t="s">
        <v>70</v>
      </c>
      <c r="F17" s="18"/>
      <c r="G17" s="5" t="s">
        <v>71</v>
      </c>
    </row>
    <row r="18" spans="1:7" ht="15.75" customHeight="1" x14ac:dyDescent="0.2">
      <c r="A18" s="4" t="s">
        <v>109</v>
      </c>
      <c r="B18" s="10" t="s">
        <v>67</v>
      </c>
      <c r="C18" s="10" t="s">
        <v>110</v>
      </c>
      <c r="D18" s="10" t="s">
        <v>111</v>
      </c>
      <c r="E18" s="17" t="s">
        <v>70</v>
      </c>
      <c r="F18" s="18"/>
      <c r="G18" s="5" t="s">
        <v>71</v>
      </c>
    </row>
    <row r="19" spans="1:7" ht="15.75" customHeight="1" x14ac:dyDescent="0.2">
      <c r="A19" s="4" t="s">
        <v>112</v>
      </c>
      <c r="B19" s="10" t="s">
        <v>67</v>
      </c>
      <c r="C19" s="10" t="s">
        <v>113</v>
      </c>
      <c r="D19" s="10" t="s">
        <v>114</v>
      </c>
      <c r="E19" s="17" t="s">
        <v>70</v>
      </c>
      <c r="F19" s="18"/>
      <c r="G19" s="5" t="s">
        <v>71</v>
      </c>
    </row>
    <row r="20" spans="1:7" ht="15.75" customHeight="1" x14ac:dyDescent="0.2">
      <c r="A20" s="4" t="s">
        <v>115</v>
      </c>
      <c r="B20" s="10" t="s">
        <v>67</v>
      </c>
      <c r="C20" s="10" t="s">
        <v>116</v>
      </c>
      <c r="D20" s="10" t="s">
        <v>117</v>
      </c>
      <c r="E20" s="17" t="s">
        <v>70</v>
      </c>
      <c r="F20" s="18"/>
      <c r="G20" s="5" t="s">
        <v>71</v>
      </c>
    </row>
    <row r="21" spans="1:7" ht="15.75" customHeight="1" x14ac:dyDescent="0.2">
      <c r="A21" s="4" t="s">
        <v>118</v>
      </c>
      <c r="B21" s="10" t="s">
        <v>67</v>
      </c>
      <c r="C21" s="10" t="s">
        <v>119</v>
      </c>
      <c r="D21" s="10" t="s">
        <v>120</v>
      </c>
      <c r="E21" s="17" t="s">
        <v>70</v>
      </c>
      <c r="F21" s="18"/>
      <c r="G21" s="5" t="s">
        <v>71</v>
      </c>
    </row>
    <row r="22" spans="1:7" ht="15.75" customHeight="1" x14ac:dyDescent="0.2">
      <c r="A22" s="4" t="s">
        <v>121</v>
      </c>
      <c r="B22" s="10" t="s">
        <v>67</v>
      </c>
      <c r="C22" s="10" t="s">
        <v>122</v>
      </c>
      <c r="D22" s="10" t="s">
        <v>123</v>
      </c>
      <c r="E22" s="17" t="s">
        <v>70</v>
      </c>
      <c r="F22" s="18"/>
      <c r="G22" s="5" t="s">
        <v>71</v>
      </c>
    </row>
    <row r="23" spans="1:7" ht="15.75" customHeight="1" x14ac:dyDescent="0.2">
      <c r="A23" s="4" t="s">
        <v>124</v>
      </c>
      <c r="B23" s="10" t="s">
        <v>67</v>
      </c>
      <c r="C23" s="10" t="s">
        <v>125</v>
      </c>
      <c r="D23" s="10" t="s">
        <v>126</v>
      </c>
      <c r="E23" s="17" t="s">
        <v>70</v>
      </c>
      <c r="F23" s="18"/>
      <c r="G23" s="5" t="s">
        <v>71</v>
      </c>
    </row>
    <row r="24" spans="1:7" ht="15.75" customHeight="1" x14ac:dyDescent="0.2">
      <c r="A24" s="4" t="s">
        <v>127</v>
      </c>
      <c r="B24" s="10" t="s">
        <v>67</v>
      </c>
      <c r="C24" s="10" t="s">
        <v>128</v>
      </c>
      <c r="D24" s="10" t="s">
        <v>129</v>
      </c>
      <c r="E24" s="17" t="s">
        <v>70</v>
      </c>
      <c r="F24" s="18"/>
      <c r="G24" s="5" t="s">
        <v>71</v>
      </c>
    </row>
    <row r="25" spans="1:7" ht="15.75" customHeight="1" x14ac:dyDescent="0.2">
      <c r="A25" s="4" t="s">
        <v>130</v>
      </c>
      <c r="B25" s="10" t="s">
        <v>67</v>
      </c>
      <c r="C25" s="10" t="s">
        <v>131</v>
      </c>
      <c r="D25" s="10" t="s">
        <v>132</v>
      </c>
      <c r="E25" s="17" t="s">
        <v>70</v>
      </c>
      <c r="F25" s="18"/>
      <c r="G25" s="5" t="s">
        <v>71</v>
      </c>
    </row>
    <row r="26" spans="1:7" ht="15.75" customHeight="1" x14ac:dyDescent="0.2">
      <c r="A26" s="4" t="s">
        <v>133</v>
      </c>
      <c r="B26" s="10" t="s">
        <v>67</v>
      </c>
      <c r="C26" s="10" t="s">
        <v>134</v>
      </c>
      <c r="D26" s="10" t="s">
        <v>135</v>
      </c>
      <c r="E26" s="17" t="s">
        <v>70</v>
      </c>
      <c r="F26" s="18"/>
      <c r="G26" s="5" t="s">
        <v>71</v>
      </c>
    </row>
    <row r="27" spans="1:7" ht="15" x14ac:dyDescent="0.2">
      <c r="A27" s="10" t="s">
        <v>59</v>
      </c>
      <c r="B27" s="10" t="s">
        <v>72</v>
      </c>
      <c r="C27" s="10" t="s">
        <v>136</v>
      </c>
      <c r="D27" s="10" t="s">
        <v>137</v>
      </c>
      <c r="E27" s="17" t="s">
        <v>138</v>
      </c>
      <c r="F27" s="18"/>
    </row>
    <row r="28" spans="1:7" ht="15" x14ac:dyDescent="0.2">
      <c r="A28" s="10" t="s">
        <v>106</v>
      </c>
      <c r="B28" s="10" t="s">
        <v>75</v>
      </c>
      <c r="C28" s="10" t="s">
        <v>139</v>
      </c>
      <c r="D28" s="10" t="s">
        <v>140</v>
      </c>
      <c r="E28" s="17" t="s">
        <v>141</v>
      </c>
      <c r="F28" s="18"/>
    </row>
    <row r="29" spans="1:7" ht="15" x14ac:dyDescent="0.2">
      <c r="A29" s="10" t="s">
        <v>109</v>
      </c>
      <c r="B29" s="10" t="s">
        <v>75</v>
      </c>
      <c r="C29" s="10" t="s">
        <v>142</v>
      </c>
      <c r="D29" s="10" t="s">
        <v>143</v>
      </c>
      <c r="E29" s="17" t="s">
        <v>144</v>
      </c>
      <c r="F29" s="18"/>
    </row>
    <row r="30" spans="1:7" ht="15" x14ac:dyDescent="0.2">
      <c r="A30" s="10" t="s">
        <v>112</v>
      </c>
      <c r="B30" s="10" t="s">
        <v>78</v>
      </c>
      <c r="C30" s="10" t="s">
        <v>145</v>
      </c>
      <c r="D30" s="10" t="s">
        <v>146</v>
      </c>
      <c r="E30" s="17" t="s">
        <v>147</v>
      </c>
      <c r="F30" s="18"/>
    </row>
    <row r="31" spans="1:7" ht="15" x14ac:dyDescent="0.2">
      <c r="A31" s="10" t="s">
        <v>115</v>
      </c>
      <c r="B31" s="10" t="s">
        <v>78</v>
      </c>
      <c r="C31" s="10" t="s">
        <v>148</v>
      </c>
      <c r="D31" s="10" t="s">
        <v>149</v>
      </c>
      <c r="E31" s="17" t="s">
        <v>150</v>
      </c>
      <c r="F31" s="18"/>
    </row>
    <row r="32" spans="1:7" ht="15" x14ac:dyDescent="0.2">
      <c r="A32" s="10" t="s">
        <v>118</v>
      </c>
      <c r="B32" s="10" t="s">
        <v>78</v>
      </c>
      <c r="C32" s="10" t="s">
        <v>151</v>
      </c>
      <c r="D32" s="10" t="s">
        <v>152</v>
      </c>
      <c r="E32" s="17" t="s">
        <v>153</v>
      </c>
      <c r="F32" s="18"/>
    </row>
    <row r="33" spans="1:7" ht="15" x14ac:dyDescent="0.2">
      <c r="A33" s="10" t="s">
        <v>121</v>
      </c>
      <c r="B33" s="10" t="s">
        <v>78</v>
      </c>
      <c r="C33" s="10" t="s">
        <v>154</v>
      </c>
      <c r="D33" s="10" t="s">
        <v>155</v>
      </c>
      <c r="E33" s="17" t="s">
        <v>156</v>
      </c>
      <c r="F33" s="18"/>
    </row>
    <row r="34" spans="1:7" ht="15" x14ac:dyDescent="0.2">
      <c r="A34" s="10" t="s">
        <v>124</v>
      </c>
      <c r="B34" s="10" t="s">
        <v>75</v>
      </c>
      <c r="C34" s="10" t="s">
        <v>157</v>
      </c>
      <c r="D34" s="10" t="s">
        <v>158</v>
      </c>
      <c r="E34" s="17" t="s">
        <v>159</v>
      </c>
      <c r="F34" s="18"/>
    </row>
    <row r="35" spans="1:7" ht="15" x14ac:dyDescent="0.2">
      <c r="A35" s="10" t="s">
        <v>127</v>
      </c>
      <c r="B35" s="10" t="s">
        <v>75</v>
      </c>
      <c r="C35" s="10" t="s">
        <v>160</v>
      </c>
      <c r="D35" s="10" t="s">
        <v>161</v>
      </c>
      <c r="E35" s="17" t="s">
        <v>162</v>
      </c>
      <c r="F35" s="18"/>
    </row>
    <row r="36" spans="1:7" ht="15" x14ac:dyDescent="0.2">
      <c r="A36" s="10" t="s">
        <v>130</v>
      </c>
      <c r="B36" s="10" t="s">
        <v>78</v>
      </c>
      <c r="C36" s="10" t="s">
        <v>163</v>
      </c>
      <c r="D36" s="10" t="s">
        <v>164</v>
      </c>
      <c r="E36" s="17" t="s">
        <v>165</v>
      </c>
      <c r="F36" s="18"/>
    </row>
    <row r="37" spans="1:7" ht="15" x14ac:dyDescent="0.2">
      <c r="A37" s="10" t="s">
        <v>133</v>
      </c>
      <c r="B37" s="10" t="s">
        <v>78</v>
      </c>
      <c r="C37" s="10" t="s">
        <v>166</v>
      </c>
      <c r="D37" s="10" t="s">
        <v>167</v>
      </c>
      <c r="E37" s="17" t="s">
        <v>168</v>
      </c>
      <c r="F37" s="18"/>
    </row>
    <row r="38" spans="1:7" ht="15" x14ac:dyDescent="0.2">
      <c r="A38" s="10" t="s">
        <v>101</v>
      </c>
      <c r="B38" s="4" t="s">
        <v>78</v>
      </c>
      <c r="C38" s="10" t="s">
        <v>169</v>
      </c>
      <c r="D38" s="10" t="s">
        <v>170</v>
      </c>
      <c r="E38" s="17" t="s">
        <v>171</v>
      </c>
      <c r="F38" s="18"/>
      <c r="G38" s="5"/>
    </row>
    <row r="39" spans="1:7" ht="15" x14ac:dyDescent="0.2">
      <c r="A39" s="10" t="s">
        <v>98</v>
      </c>
      <c r="B39" s="4" t="s">
        <v>75</v>
      </c>
      <c r="C39" s="10" t="s">
        <v>172</v>
      </c>
      <c r="D39" s="10" t="s">
        <v>173</v>
      </c>
      <c r="E39" s="17" t="s">
        <v>174</v>
      </c>
      <c r="F39" s="18"/>
      <c r="G39" s="5"/>
    </row>
    <row r="40" spans="1:7" ht="15" x14ac:dyDescent="0.2">
      <c r="A40" s="10" t="s">
        <v>72</v>
      </c>
      <c r="B40" s="4" t="s">
        <v>81</v>
      </c>
      <c r="C40" s="10" t="s">
        <v>175</v>
      </c>
      <c r="D40" s="10" t="s">
        <v>176</v>
      </c>
      <c r="E40" s="17" t="s">
        <v>177</v>
      </c>
      <c r="F40" s="18"/>
      <c r="G40" s="5" t="s">
        <v>71</v>
      </c>
    </row>
    <row r="41" spans="1:7" ht="15" x14ac:dyDescent="0.2">
      <c r="A41" s="10" t="s">
        <v>72</v>
      </c>
      <c r="B41" s="4" t="s">
        <v>84</v>
      </c>
      <c r="C41" s="10" t="s">
        <v>178</v>
      </c>
      <c r="D41" s="10" t="s">
        <v>179</v>
      </c>
      <c r="E41" s="17" t="s">
        <v>180</v>
      </c>
      <c r="F41" s="18"/>
    </row>
    <row r="42" spans="1:7" ht="15" x14ac:dyDescent="0.2">
      <c r="A42" s="10" t="s">
        <v>72</v>
      </c>
      <c r="B42" s="4" t="s">
        <v>87</v>
      </c>
      <c r="C42" s="10" t="s">
        <v>181</v>
      </c>
      <c r="D42" s="10" t="s">
        <v>182</v>
      </c>
      <c r="E42" s="17" t="s">
        <v>183</v>
      </c>
      <c r="F42" s="18"/>
      <c r="G42" s="5" t="s">
        <v>71</v>
      </c>
    </row>
    <row r="43" spans="1:7" ht="15" x14ac:dyDescent="0.2">
      <c r="A43" s="10" t="s">
        <v>72</v>
      </c>
      <c r="B43" s="4" t="s">
        <v>89</v>
      </c>
      <c r="C43" s="10" t="s">
        <v>184</v>
      </c>
      <c r="D43" s="10" t="s">
        <v>185</v>
      </c>
      <c r="E43" s="17" t="s">
        <v>186</v>
      </c>
      <c r="F43" s="18"/>
    </row>
    <row r="44" spans="1:7" ht="15" x14ac:dyDescent="0.2">
      <c r="A44" s="10" t="s">
        <v>75</v>
      </c>
      <c r="B44" s="4" t="s">
        <v>81</v>
      </c>
      <c r="C44" s="10" t="s">
        <v>187</v>
      </c>
      <c r="D44" s="10" t="s">
        <v>188</v>
      </c>
      <c r="E44" s="17" t="s">
        <v>189</v>
      </c>
      <c r="F44" s="18"/>
      <c r="G44" s="5" t="s">
        <v>71</v>
      </c>
    </row>
    <row r="45" spans="1:7" ht="15" x14ac:dyDescent="0.2">
      <c r="A45" s="10" t="s">
        <v>75</v>
      </c>
      <c r="B45" s="4" t="s">
        <v>84</v>
      </c>
      <c r="C45" s="10" t="s">
        <v>190</v>
      </c>
      <c r="D45" s="10" t="s">
        <v>191</v>
      </c>
      <c r="E45" s="17" t="s">
        <v>192</v>
      </c>
      <c r="F45" s="18"/>
    </row>
    <row r="46" spans="1:7" ht="15" x14ac:dyDescent="0.2">
      <c r="A46" s="10" t="s">
        <v>75</v>
      </c>
      <c r="B46" s="4" t="s">
        <v>87</v>
      </c>
      <c r="C46" s="10" t="s">
        <v>193</v>
      </c>
      <c r="D46" s="10" t="s">
        <v>194</v>
      </c>
      <c r="E46" s="17" t="s">
        <v>195</v>
      </c>
      <c r="F46" s="18"/>
      <c r="G46" s="5" t="s">
        <v>71</v>
      </c>
    </row>
    <row r="47" spans="1:7" ht="15" x14ac:dyDescent="0.2">
      <c r="A47" s="10" t="s">
        <v>75</v>
      </c>
      <c r="B47" s="4" t="s">
        <v>89</v>
      </c>
      <c r="C47" s="10" t="s">
        <v>196</v>
      </c>
      <c r="D47" s="10" t="s">
        <v>197</v>
      </c>
      <c r="E47" s="17" t="s">
        <v>198</v>
      </c>
      <c r="F47" s="18"/>
    </row>
    <row r="48" spans="1:7" ht="15" x14ac:dyDescent="0.2">
      <c r="A48" s="10" t="s">
        <v>78</v>
      </c>
      <c r="B48" s="4" t="s">
        <v>81</v>
      </c>
      <c r="C48" s="10" t="s">
        <v>199</v>
      </c>
      <c r="D48" s="10" t="s">
        <v>200</v>
      </c>
      <c r="E48" s="17" t="s">
        <v>201</v>
      </c>
      <c r="F48" s="18"/>
      <c r="G48" s="5" t="s">
        <v>71</v>
      </c>
    </row>
    <row r="49" spans="1:7" ht="15" x14ac:dyDescent="0.2">
      <c r="A49" s="10" t="s">
        <v>78</v>
      </c>
      <c r="B49" s="4" t="s">
        <v>84</v>
      </c>
      <c r="C49" s="10" t="s">
        <v>202</v>
      </c>
      <c r="D49" s="10" t="s">
        <v>203</v>
      </c>
      <c r="E49" s="17" t="s">
        <v>204</v>
      </c>
      <c r="F49" s="18"/>
    </row>
    <row r="50" spans="1:7" ht="15" x14ac:dyDescent="0.2">
      <c r="A50" s="10" t="s">
        <v>78</v>
      </c>
      <c r="B50" s="4" t="s">
        <v>87</v>
      </c>
      <c r="C50" s="10" t="s">
        <v>205</v>
      </c>
      <c r="D50" s="10" t="s">
        <v>206</v>
      </c>
      <c r="E50" s="17" t="s">
        <v>207</v>
      </c>
      <c r="F50" s="18"/>
      <c r="G50" s="5" t="s">
        <v>71</v>
      </c>
    </row>
    <row r="51" spans="1:7" ht="15" x14ac:dyDescent="0.2">
      <c r="A51" s="10" t="s">
        <v>78</v>
      </c>
      <c r="B51" s="4" t="s">
        <v>89</v>
      </c>
      <c r="C51" s="10" t="s">
        <v>208</v>
      </c>
      <c r="D51" s="10" t="s">
        <v>209</v>
      </c>
      <c r="E51" s="17" t="s">
        <v>210</v>
      </c>
      <c r="F51" s="18"/>
    </row>
    <row r="52" spans="1:7" ht="15" x14ac:dyDescent="0.2">
      <c r="A52" s="4" t="s">
        <v>87</v>
      </c>
      <c r="B52" s="4" t="s">
        <v>92</v>
      </c>
      <c r="C52" s="10" t="s">
        <v>211</v>
      </c>
      <c r="D52" s="10" t="s">
        <v>212</v>
      </c>
      <c r="E52" s="10" t="s">
        <v>213</v>
      </c>
      <c r="F52" s="10"/>
    </row>
    <row r="53" spans="1:7" ht="15" x14ac:dyDescent="0.2">
      <c r="A53" s="4" t="s">
        <v>87</v>
      </c>
      <c r="B53" s="4" t="s">
        <v>95</v>
      </c>
      <c r="C53" s="10" t="s">
        <v>214</v>
      </c>
      <c r="D53" s="10" t="s">
        <v>215</v>
      </c>
      <c r="E53" s="10" t="s">
        <v>216</v>
      </c>
      <c r="F53" s="10"/>
    </row>
    <row r="54" spans="1:7" ht="15" x14ac:dyDescent="0.2">
      <c r="A54" s="4" t="s">
        <v>81</v>
      </c>
      <c r="B54" s="4" t="s">
        <v>101</v>
      </c>
      <c r="C54" s="10" t="s">
        <v>217</v>
      </c>
      <c r="D54" s="10" t="s">
        <v>218</v>
      </c>
      <c r="E54" s="17" t="s">
        <v>219</v>
      </c>
      <c r="F54" s="18"/>
      <c r="G54" s="5" t="s">
        <v>220</v>
      </c>
    </row>
    <row r="55" spans="1:7" ht="15" x14ac:dyDescent="0.2">
      <c r="A55" s="4" t="s">
        <v>84</v>
      </c>
      <c r="B55" s="4" t="s">
        <v>101</v>
      </c>
      <c r="C55" s="10" t="s">
        <v>221</v>
      </c>
      <c r="D55" s="10" t="s">
        <v>222</v>
      </c>
      <c r="E55" s="17" t="s">
        <v>223</v>
      </c>
      <c r="F55" s="18"/>
      <c r="G55" s="5" t="s">
        <v>71</v>
      </c>
    </row>
    <row r="56" spans="1:7" ht="15" x14ac:dyDescent="0.2">
      <c r="A56" s="4" t="s">
        <v>89</v>
      </c>
      <c r="B56" s="4" t="s">
        <v>101</v>
      </c>
      <c r="C56" s="10" t="s">
        <v>224</v>
      </c>
      <c r="D56" s="10" t="s">
        <v>225</v>
      </c>
      <c r="E56" s="17" t="s">
        <v>226</v>
      </c>
      <c r="F56" s="18"/>
      <c r="G56" s="5" t="s">
        <v>71</v>
      </c>
    </row>
    <row r="57" spans="1:7" ht="15" x14ac:dyDescent="0.2">
      <c r="A57" s="4" t="s">
        <v>92</v>
      </c>
      <c r="B57" s="4" t="s">
        <v>101</v>
      </c>
      <c r="C57" s="10" t="s">
        <v>227</v>
      </c>
      <c r="D57" s="10" t="s">
        <v>228</v>
      </c>
      <c r="E57" s="17" t="s">
        <v>229</v>
      </c>
      <c r="F57" s="18"/>
      <c r="G57" s="5" t="s">
        <v>71</v>
      </c>
    </row>
    <row r="58" spans="1:7" ht="15" x14ac:dyDescent="0.2">
      <c r="A58" s="4" t="s">
        <v>95</v>
      </c>
      <c r="B58" s="4" t="s">
        <v>101</v>
      </c>
      <c r="C58" s="10" t="s">
        <v>230</v>
      </c>
      <c r="D58" s="10" t="s">
        <v>231</v>
      </c>
      <c r="E58" s="17" t="s">
        <v>232</v>
      </c>
      <c r="F58" s="18"/>
      <c r="G58" s="5" t="s">
        <v>71</v>
      </c>
    </row>
    <row r="59" spans="1:7" ht="15" x14ac:dyDescent="0.2">
      <c r="A59" s="4" t="s">
        <v>92</v>
      </c>
      <c r="B59" s="10" t="s">
        <v>233</v>
      </c>
      <c r="C59" s="10" t="s">
        <v>234</v>
      </c>
      <c r="D59" s="10" t="s">
        <v>235</v>
      </c>
      <c r="E59" s="17" t="s">
        <v>236</v>
      </c>
      <c r="F59" s="18"/>
      <c r="G59" s="5" t="s">
        <v>71</v>
      </c>
    </row>
    <row r="60" spans="1:7" ht="15" x14ac:dyDescent="0.2">
      <c r="A60" s="4" t="s">
        <v>95</v>
      </c>
      <c r="B60" s="10" t="s">
        <v>233</v>
      </c>
      <c r="C60" s="10" t="s">
        <v>237</v>
      </c>
      <c r="D60" s="10" t="s">
        <v>238</v>
      </c>
      <c r="E60" s="17" t="s">
        <v>239</v>
      </c>
      <c r="F60" s="18"/>
      <c r="G60" s="5" t="s">
        <v>71</v>
      </c>
    </row>
    <row r="61" spans="1:7" ht="15" x14ac:dyDescent="0.2">
      <c r="A61" s="4" t="s">
        <v>63</v>
      </c>
      <c r="B61" s="10" t="s">
        <v>59</v>
      </c>
      <c r="C61" s="10" t="s">
        <v>240</v>
      </c>
      <c r="D61" s="10" t="s">
        <v>241</v>
      </c>
      <c r="E61" s="17" t="s">
        <v>242</v>
      </c>
      <c r="F61" s="18"/>
      <c r="G61" s="5" t="s">
        <v>71</v>
      </c>
    </row>
    <row r="62" spans="1:7" ht="15" x14ac:dyDescent="0.2">
      <c r="A62" s="4" t="s">
        <v>106</v>
      </c>
      <c r="B62" s="10" t="s">
        <v>98</v>
      </c>
      <c r="C62" s="10" t="s">
        <v>243</v>
      </c>
      <c r="D62" s="10" t="s">
        <v>244</v>
      </c>
      <c r="E62" s="17" t="s">
        <v>245</v>
      </c>
      <c r="F62" s="18"/>
      <c r="G62" s="5" t="s">
        <v>71</v>
      </c>
    </row>
    <row r="63" spans="1:7" ht="15" x14ac:dyDescent="0.2">
      <c r="A63" s="4" t="s">
        <v>109</v>
      </c>
      <c r="B63" s="10" t="s">
        <v>98</v>
      </c>
      <c r="C63" s="10" t="s">
        <v>246</v>
      </c>
      <c r="D63" s="10" t="s">
        <v>247</v>
      </c>
      <c r="E63" s="17" t="s">
        <v>248</v>
      </c>
      <c r="F63" s="18"/>
      <c r="G63" s="5" t="s">
        <v>71</v>
      </c>
    </row>
    <row r="64" spans="1:7" ht="15" x14ac:dyDescent="0.2">
      <c r="A64" s="4" t="s">
        <v>112</v>
      </c>
      <c r="B64" s="10" t="s">
        <v>98</v>
      </c>
      <c r="C64" s="10" t="s">
        <v>249</v>
      </c>
      <c r="D64" s="10" t="s">
        <v>250</v>
      </c>
      <c r="E64" s="17" t="s">
        <v>251</v>
      </c>
      <c r="F64" s="18"/>
      <c r="G64" s="5" t="s">
        <v>71</v>
      </c>
    </row>
    <row r="65" spans="1:7" ht="15" x14ac:dyDescent="0.2">
      <c r="A65" s="4" t="s">
        <v>115</v>
      </c>
      <c r="B65" s="10" t="s">
        <v>98</v>
      </c>
      <c r="C65" s="10" t="s">
        <v>252</v>
      </c>
      <c r="D65" s="10" t="s">
        <v>253</v>
      </c>
      <c r="E65" s="17" t="s">
        <v>254</v>
      </c>
      <c r="F65" s="18"/>
      <c r="G65" s="5" t="s">
        <v>71</v>
      </c>
    </row>
    <row r="66" spans="1:7" ht="15" x14ac:dyDescent="0.2">
      <c r="A66" s="4" t="s">
        <v>118</v>
      </c>
      <c r="B66" s="10" t="s">
        <v>98</v>
      </c>
      <c r="C66" s="10" t="s">
        <v>255</v>
      </c>
      <c r="D66" s="10" t="s">
        <v>256</v>
      </c>
      <c r="E66" s="17" t="s">
        <v>257</v>
      </c>
      <c r="F66" s="18"/>
      <c r="G66" s="5" t="s">
        <v>71</v>
      </c>
    </row>
    <row r="67" spans="1:7" ht="15" x14ac:dyDescent="0.2">
      <c r="A67" s="4" t="s">
        <v>121</v>
      </c>
      <c r="B67" s="10" t="s">
        <v>98</v>
      </c>
      <c r="C67" s="10" t="s">
        <v>258</v>
      </c>
      <c r="D67" s="10" t="s">
        <v>259</v>
      </c>
      <c r="E67" s="17" t="s">
        <v>260</v>
      </c>
      <c r="F67" s="18"/>
      <c r="G67" s="5" t="s">
        <v>71</v>
      </c>
    </row>
    <row r="68" spans="1:7" ht="15" x14ac:dyDescent="0.2">
      <c r="A68" s="4" t="s">
        <v>127</v>
      </c>
      <c r="B68" s="10" t="s">
        <v>98</v>
      </c>
      <c r="C68" s="10" t="s">
        <v>261</v>
      </c>
      <c r="D68" s="10" t="s">
        <v>262</v>
      </c>
      <c r="E68" s="17" t="s">
        <v>263</v>
      </c>
      <c r="F68" s="18"/>
      <c r="G68" s="5" t="s">
        <v>71</v>
      </c>
    </row>
    <row r="69" spans="1:7" ht="15" x14ac:dyDescent="0.2">
      <c r="A69" s="4" t="s">
        <v>133</v>
      </c>
      <c r="B69" s="10" t="s">
        <v>98</v>
      </c>
      <c r="C69" s="10" t="s">
        <v>264</v>
      </c>
      <c r="D69" s="10" t="s">
        <v>265</v>
      </c>
      <c r="E69" s="17" t="s">
        <v>266</v>
      </c>
      <c r="F69" s="18"/>
      <c r="G69" s="5" t="s">
        <v>71</v>
      </c>
    </row>
    <row r="70" spans="1:7" ht="15" x14ac:dyDescent="0.2">
      <c r="A70" s="4" t="s">
        <v>101</v>
      </c>
      <c r="B70" s="4" t="s">
        <v>98</v>
      </c>
      <c r="C70" s="10" t="s">
        <v>267</v>
      </c>
      <c r="D70" s="10" t="s">
        <v>268</v>
      </c>
      <c r="E70" s="10" t="s">
        <v>269</v>
      </c>
      <c r="F70" s="10"/>
    </row>
    <row r="71" spans="1:7" ht="15" x14ac:dyDescent="0.2">
      <c r="A71" s="4" t="s">
        <v>59</v>
      </c>
      <c r="B71" s="4" t="s">
        <v>270</v>
      </c>
      <c r="C71" s="10" t="s">
        <v>271</v>
      </c>
      <c r="D71" s="10" t="s">
        <v>272</v>
      </c>
      <c r="E71" s="10" t="s">
        <v>273</v>
      </c>
      <c r="F71" s="10" t="s">
        <v>274</v>
      </c>
    </row>
    <row r="72" spans="1:7" ht="15" x14ac:dyDescent="0.2">
      <c r="A72" s="4" t="s">
        <v>72</v>
      </c>
      <c r="B72" s="4" t="s">
        <v>275</v>
      </c>
      <c r="C72" s="10" t="s">
        <v>276</v>
      </c>
      <c r="D72" s="10" t="s">
        <v>277</v>
      </c>
      <c r="E72" s="10" t="s">
        <v>278</v>
      </c>
      <c r="F72" s="10"/>
      <c r="G72" s="5" t="s">
        <v>71</v>
      </c>
    </row>
    <row r="73" spans="1:7" ht="15" x14ac:dyDescent="0.2">
      <c r="A73" s="4" t="s">
        <v>75</v>
      </c>
      <c r="B73" s="4" t="s">
        <v>279</v>
      </c>
      <c r="C73" s="10" t="s">
        <v>280</v>
      </c>
      <c r="D73" s="10" t="s">
        <v>281</v>
      </c>
      <c r="E73" s="10" t="s">
        <v>278</v>
      </c>
      <c r="F73" s="10"/>
      <c r="G73" s="5" t="s">
        <v>71</v>
      </c>
    </row>
    <row r="74" spans="1:7" ht="15" x14ac:dyDescent="0.2">
      <c r="A74" s="4" t="s">
        <v>78</v>
      </c>
      <c r="B74" s="4" t="s">
        <v>282</v>
      </c>
      <c r="C74" s="10" t="s">
        <v>283</v>
      </c>
      <c r="D74" s="10" t="s">
        <v>284</v>
      </c>
      <c r="E74" s="10" t="s">
        <v>278</v>
      </c>
      <c r="F74" s="10"/>
      <c r="G74" s="5" t="s">
        <v>71</v>
      </c>
    </row>
    <row r="75" spans="1:7" ht="15" x14ac:dyDescent="0.2">
      <c r="A75" s="4" t="s">
        <v>81</v>
      </c>
      <c r="B75" s="4" t="s">
        <v>285</v>
      </c>
      <c r="C75" s="10" t="s">
        <v>286</v>
      </c>
      <c r="D75" s="10" t="s">
        <v>287</v>
      </c>
      <c r="E75" s="10" t="s">
        <v>278</v>
      </c>
      <c r="F75" s="10"/>
      <c r="G75" s="5" t="s">
        <v>71</v>
      </c>
    </row>
    <row r="76" spans="1:7" ht="15" x14ac:dyDescent="0.2">
      <c r="A76" s="4" t="s">
        <v>84</v>
      </c>
      <c r="B76" s="4" t="s">
        <v>288</v>
      </c>
      <c r="C76" s="10" t="s">
        <v>289</v>
      </c>
      <c r="D76" s="10" t="s">
        <v>290</v>
      </c>
      <c r="E76" s="10" t="s">
        <v>278</v>
      </c>
      <c r="F76" s="10"/>
      <c r="G76" s="5" t="s">
        <v>71</v>
      </c>
    </row>
    <row r="77" spans="1:7" ht="15" x14ac:dyDescent="0.2">
      <c r="A77" s="4" t="s">
        <v>87</v>
      </c>
      <c r="B77" s="4" t="s">
        <v>291</v>
      </c>
      <c r="C77" s="10" t="s">
        <v>292</v>
      </c>
      <c r="D77" s="10" t="s">
        <v>293</v>
      </c>
      <c r="E77" s="10" t="s">
        <v>278</v>
      </c>
      <c r="F77" s="10"/>
      <c r="G77" s="5" t="s">
        <v>71</v>
      </c>
    </row>
    <row r="78" spans="1:7" ht="15" x14ac:dyDescent="0.2">
      <c r="A78" s="4" t="s">
        <v>89</v>
      </c>
      <c r="B78" s="4" t="s">
        <v>294</v>
      </c>
      <c r="C78" s="10" t="s">
        <v>295</v>
      </c>
      <c r="D78" s="10" t="s">
        <v>296</v>
      </c>
      <c r="E78" s="10" t="s">
        <v>278</v>
      </c>
      <c r="F78" s="10"/>
      <c r="G78" s="5" t="s">
        <v>71</v>
      </c>
    </row>
    <row r="79" spans="1:7" ht="15" x14ac:dyDescent="0.2">
      <c r="A79" s="4" t="s">
        <v>92</v>
      </c>
      <c r="B79" s="4" t="s">
        <v>297</v>
      </c>
      <c r="C79" s="10" t="s">
        <v>298</v>
      </c>
      <c r="D79" s="10" t="s">
        <v>299</v>
      </c>
      <c r="E79" s="10" t="s">
        <v>278</v>
      </c>
      <c r="F79" s="10"/>
      <c r="G79" s="5" t="s">
        <v>71</v>
      </c>
    </row>
    <row r="80" spans="1:7" ht="15" x14ac:dyDescent="0.2">
      <c r="A80" s="4" t="s">
        <v>95</v>
      </c>
      <c r="B80" s="4" t="s">
        <v>300</v>
      </c>
      <c r="C80" s="10" t="s">
        <v>301</v>
      </c>
      <c r="D80" s="10" t="s">
        <v>302</v>
      </c>
      <c r="E80" s="10" t="s">
        <v>278</v>
      </c>
      <c r="F80" s="10"/>
      <c r="G80" s="5" t="s">
        <v>71</v>
      </c>
    </row>
    <row r="81" spans="1:8" ht="15" x14ac:dyDescent="0.2">
      <c r="A81" s="4" t="s">
        <v>98</v>
      </c>
      <c r="B81" s="4" t="s">
        <v>303</v>
      </c>
      <c r="C81" s="10" t="s">
        <v>304</v>
      </c>
      <c r="D81" s="10" t="s">
        <v>305</v>
      </c>
      <c r="E81" s="17" t="s">
        <v>273</v>
      </c>
      <c r="F81" s="18"/>
    </row>
    <row r="82" spans="1:8" ht="15" x14ac:dyDescent="0.2">
      <c r="A82" s="4" t="s">
        <v>101</v>
      </c>
      <c r="B82" s="4" t="s">
        <v>306</v>
      </c>
      <c r="C82" s="10" t="s">
        <v>307</v>
      </c>
      <c r="D82" s="10" t="s">
        <v>308</v>
      </c>
      <c r="E82" s="17" t="s">
        <v>273</v>
      </c>
      <c r="F82" s="18"/>
    </row>
    <row r="83" spans="1:8" ht="15" x14ac:dyDescent="0.2">
      <c r="A83" s="4" t="s">
        <v>63</v>
      </c>
      <c r="B83" s="4" t="s">
        <v>309</v>
      </c>
      <c r="C83" s="10" t="s">
        <v>310</v>
      </c>
      <c r="D83" s="10" t="s">
        <v>311</v>
      </c>
      <c r="E83" s="17" t="s">
        <v>273</v>
      </c>
      <c r="F83" s="18"/>
    </row>
    <row r="84" spans="1:8" ht="15" x14ac:dyDescent="0.2">
      <c r="A84" s="4" t="s">
        <v>106</v>
      </c>
      <c r="B84" s="4" t="s">
        <v>312</v>
      </c>
      <c r="C84" s="10" t="s">
        <v>313</v>
      </c>
      <c r="D84" s="10" t="s">
        <v>314</v>
      </c>
      <c r="E84" s="17" t="s">
        <v>273</v>
      </c>
      <c r="F84" s="18"/>
    </row>
    <row r="85" spans="1:8" ht="15" x14ac:dyDescent="0.2">
      <c r="A85" s="4" t="s">
        <v>109</v>
      </c>
      <c r="B85" s="4" t="s">
        <v>315</v>
      </c>
      <c r="C85" s="10" t="s">
        <v>316</v>
      </c>
      <c r="D85" s="10" t="s">
        <v>317</v>
      </c>
      <c r="E85" s="17" t="s">
        <v>273</v>
      </c>
      <c r="F85" s="18"/>
    </row>
    <row r="86" spans="1:8" ht="15" x14ac:dyDescent="0.2">
      <c r="A86" s="4" t="s">
        <v>112</v>
      </c>
      <c r="B86" s="4" t="s">
        <v>318</v>
      </c>
      <c r="C86" s="10" t="s">
        <v>319</v>
      </c>
      <c r="D86" s="10" t="s">
        <v>320</v>
      </c>
      <c r="E86" s="17" t="s">
        <v>273</v>
      </c>
      <c r="F86" s="18"/>
    </row>
    <row r="87" spans="1:8" ht="15" x14ac:dyDescent="0.2">
      <c r="A87" s="4" t="s">
        <v>115</v>
      </c>
      <c r="B87" s="4" t="s">
        <v>321</v>
      </c>
      <c r="C87" s="10" t="s">
        <v>322</v>
      </c>
      <c r="D87" s="10" t="s">
        <v>323</v>
      </c>
      <c r="E87" s="17" t="s">
        <v>273</v>
      </c>
      <c r="F87" s="18"/>
    </row>
    <row r="88" spans="1:8" ht="15" x14ac:dyDescent="0.2">
      <c r="A88" s="4" t="s">
        <v>118</v>
      </c>
      <c r="B88" s="4" t="s">
        <v>324</v>
      </c>
      <c r="C88" s="10" t="s">
        <v>325</v>
      </c>
      <c r="D88" s="10" t="s">
        <v>326</v>
      </c>
      <c r="E88" s="17" t="s">
        <v>273</v>
      </c>
      <c r="F88" s="18"/>
    </row>
    <row r="89" spans="1:8" ht="15" x14ac:dyDescent="0.2">
      <c r="A89" s="4" t="s">
        <v>121</v>
      </c>
      <c r="B89" s="4" t="s">
        <v>327</v>
      </c>
      <c r="C89" s="10" t="s">
        <v>328</v>
      </c>
      <c r="D89" s="10" t="s">
        <v>329</v>
      </c>
      <c r="E89" s="17" t="s">
        <v>273</v>
      </c>
      <c r="F89" s="18"/>
    </row>
    <row r="90" spans="1:8" ht="15" x14ac:dyDescent="0.2">
      <c r="A90" s="4" t="s">
        <v>124</v>
      </c>
      <c r="B90" s="4" t="s">
        <v>330</v>
      </c>
      <c r="C90" s="10" t="s">
        <v>331</v>
      </c>
      <c r="D90" s="10" t="s">
        <v>332</v>
      </c>
      <c r="E90" s="17" t="s">
        <v>278</v>
      </c>
      <c r="F90" s="18"/>
      <c r="G90" s="5" t="s">
        <v>71</v>
      </c>
    </row>
    <row r="91" spans="1:8" ht="15" x14ac:dyDescent="0.2">
      <c r="A91" s="4" t="s">
        <v>127</v>
      </c>
      <c r="B91" s="4" t="s">
        <v>333</v>
      </c>
      <c r="C91" s="10" t="s">
        <v>334</v>
      </c>
      <c r="D91" s="10" t="s">
        <v>335</v>
      </c>
      <c r="E91" s="17" t="s">
        <v>278</v>
      </c>
      <c r="F91" s="18"/>
      <c r="G91" s="5" t="s">
        <v>71</v>
      </c>
    </row>
    <row r="92" spans="1:8" ht="15" x14ac:dyDescent="0.2">
      <c r="A92" s="4" t="s">
        <v>130</v>
      </c>
      <c r="B92" s="4" t="s">
        <v>336</v>
      </c>
      <c r="C92" s="10" t="s">
        <v>337</v>
      </c>
      <c r="D92" s="10" t="s">
        <v>338</v>
      </c>
      <c r="E92" s="17" t="s">
        <v>278</v>
      </c>
      <c r="F92" s="18"/>
      <c r="G92" s="5" t="s">
        <v>71</v>
      </c>
    </row>
    <row r="93" spans="1:8" ht="15" x14ac:dyDescent="0.2">
      <c r="A93" s="4" t="s">
        <v>133</v>
      </c>
      <c r="B93" s="4" t="s">
        <v>339</v>
      </c>
      <c r="C93" s="10" t="s">
        <v>340</v>
      </c>
      <c r="D93" s="10" t="s">
        <v>341</v>
      </c>
      <c r="E93" s="17" t="s">
        <v>278</v>
      </c>
      <c r="F93" s="18"/>
      <c r="G93" s="5" t="s">
        <v>71</v>
      </c>
    </row>
    <row r="94" spans="1:8" ht="15" x14ac:dyDescent="0.2">
      <c r="A94" s="4" t="s">
        <v>59</v>
      </c>
      <c r="B94" s="10" t="s">
        <v>312</v>
      </c>
      <c r="C94" s="10" t="s">
        <v>342</v>
      </c>
      <c r="D94" s="10" t="s">
        <v>343</v>
      </c>
      <c r="E94" s="10" t="s">
        <v>344</v>
      </c>
      <c r="F94" s="10" t="s">
        <v>345</v>
      </c>
      <c r="H94" s="5" t="s">
        <v>346</v>
      </c>
    </row>
    <row r="95" spans="1:8" ht="15" x14ac:dyDescent="0.2">
      <c r="A95" s="4" t="s">
        <v>59</v>
      </c>
      <c r="B95" s="10" t="s">
        <v>321</v>
      </c>
      <c r="C95" s="10" t="s">
        <v>347</v>
      </c>
      <c r="D95" s="10" t="s">
        <v>348</v>
      </c>
      <c r="E95" s="10" t="s">
        <v>349</v>
      </c>
      <c r="F95" s="10"/>
      <c r="H95" s="11" t="s">
        <v>350</v>
      </c>
    </row>
    <row r="96" spans="1:8" ht="15" x14ac:dyDescent="0.2">
      <c r="A96" s="4" t="s">
        <v>59</v>
      </c>
      <c r="B96" s="10" t="s">
        <v>324</v>
      </c>
      <c r="C96" s="10" t="s">
        <v>351</v>
      </c>
      <c r="D96" s="10" t="s">
        <v>352</v>
      </c>
      <c r="E96" s="10" t="s">
        <v>353</v>
      </c>
      <c r="F96" s="10"/>
    </row>
    <row r="97" spans="1:8" ht="15" x14ac:dyDescent="0.2">
      <c r="A97" s="4" t="s">
        <v>59</v>
      </c>
      <c r="B97" s="10" t="s">
        <v>327</v>
      </c>
      <c r="C97" s="10" t="s">
        <v>354</v>
      </c>
      <c r="D97" s="10" t="s">
        <v>355</v>
      </c>
      <c r="E97" s="10" t="s">
        <v>356</v>
      </c>
      <c r="F97" s="10"/>
      <c r="H97" s="5"/>
    </row>
    <row r="98" spans="1:8" ht="15" x14ac:dyDescent="0.2">
      <c r="A98" s="4" t="s">
        <v>63</v>
      </c>
      <c r="B98" s="10" t="s">
        <v>312</v>
      </c>
      <c r="C98" s="10" t="s">
        <v>357</v>
      </c>
      <c r="D98" s="10" t="s">
        <v>358</v>
      </c>
      <c r="E98" s="17" t="s">
        <v>359</v>
      </c>
      <c r="F98" s="18"/>
      <c r="H98" s="5" t="s">
        <v>360</v>
      </c>
    </row>
    <row r="99" spans="1:8" ht="15" x14ac:dyDescent="0.2">
      <c r="A99" s="4" t="s">
        <v>98</v>
      </c>
      <c r="B99" s="10" t="s">
        <v>312</v>
      </c>
      <c r="C99" s="10" t="s">
        <v>361</v>
      </c>
      <c r="D99" s="10" t="s">
        <v>362</v>
      </c>
      <c r="E99" s="10" t="s">
        <v>363</v>
      </c>
      <c r="F99" s="8"/>
      <c r="G99" s="5"/>
    </row>
    <row r="100" spans="1:8" ht="15" x14ac:dyDescent="0.2">
      <c r="A100" s="4" t="s">
        <v>98</v>
      </c>
      <c r="B100" s="10" t="s">
        <v>321</v>
      </c>
      <c r="C100" s="10" t="s">
        <v>364</v>
      </c>
      <c r="D100" s="10" t="s">
        <v>365</v>
      </c>
      <c r="E100" s="10" t="s">
        <v>366</v>
      </c>
      <c r="F100" s="8"/>
      <c r="G100" s="5"/>
    </row>
    <row r="101" spans="1:8" ht="15" x14ac:dyDescent="0.2">
      <c r="A101" s="4" t="s">
        <v>98</v>
      </c>
      <c r="B101" s="10" t="s">
        <v>324</v>
      </c>
      <c r="C101" s="10" t="s">
        <v>367</v>
      </c>
      <c r="D101" s="10" t="s">
        <v>368</v>
      </c>
      <c r="E101" s="10" t="s">
        <v>369</v>
      </c>
      <c r="F101" s="8"/>
      <c r="G101" s="5"/>
    </row>
    <row r="102" spans="1:8" ht="15" x14ac:dyDescent="0.2">
      <c r="A102" s="4" t="s">
        <v>98</v>
      </c>
      <c r="B102" s="10" t="s">
        <v>327</v>
      </c>
      <c r="C102" s="10" t="s">
        <v>370</v>
      </c>
      <c r="D102" s="10" t="s">
        <v>371</v>
      </c>
      <c r="E102" s="10" t="s">
        <v>372</v>
      </c>
      <c r="F102" s="8"/>
      <c r="G102" s="5"/>
    </row>
    <row r="103" spans="1:8" ht="15" x14ac:dyDescent="0.2">
      <c r="A103" s="4" t="s">
        <v>101</v>
      </c>
      <c r="B103" s="10" t="s">
        <v>312</v>
      </c>
      <c r="C103" s="10" t="s">
        <v>373</v>
      </c>
      <c r="D103" s="10" t="s">
        <v>374</v>
      </c>
      <c r="E103" s="10" t="s">
        <v>375</v>
      </c>
      <c r="F103" s="8"/>
      <c r="G103" s="5"/>
    </row>
    <row r="104" spans="1:8" ht="15" x14ac:dyDescent="0.2">
      <c r="A104" s="4" t="s">
        <v>101</v>
      </c>
      <c r="B104" s="10" t="s">
        <v>321</v>
      </c>
      <c r="C104" s="10" t="s">
        <v>376</v>
      </c>
      <c r="D104" s="10" t="s">
        <v>377</v>
      </c>
      <c r="E104" s="10" t="s">
        <v>378</v>
      </c>
      <c r="F104" s="8"/>
      <c r="G104" s="5"/>
    </row>
    <row r="105" spans="1:8" ht="15" x14ac:dyDescent="0.2">
      <c r="A105" s="4" t="s">
        <v>101</v>
      </c>
      <c r="B105" s="10" t="s">
        <v>324</v>
      </c>
      <c r="C105" s="10" t="s">
        <v>379</v>
      </c>
      <c r="D105" s="10" t="s">
        <v>380</v>
      </c>
      <c r="E105" s="10" t="s">
        <v>381</v>
      </c>
      <c r="F105" s="8"/>
      <c r="G105" s="5"/>
    </row>
    <row r="106" spans="1:8" ht="15" x14ac:dyDescent="0.2">
      <c r="A106" s="4" t="s">
        <v>101</v>
      </c>
      <c r="B106" s="10" t="s">
        <v>327</v>
      </c>
      <c r="C106" s="10" t="s">
        <v>382</v>
      </c>
      <c r="D106" s="10" t="s">
        <v>383</v>
      </c>
      <c r="E106" s="10" t="s">
        <v>384</v>
      </c>
      <c r="F106" s="8"/>
      <c r="G106" s="5"/>
      <c r="H106" s="12"/>
    </row>
    <row r="107" spans="1:8" ht="15" x14ac:dyDescent="0.2">
      <c r="A107" s="4" t="s">
        <v>106</v>
      </c>
      <c r="B107" s="10" t="s">
        <v>315</v>
      </c>
      <c r="C107" s="10" t="s">
        <v>385</v>
      </c>
      <c r="D107" s="10" t="s">
        <v>386</v>
      </c>
      <c r="E107" s="10" t="s">
        <v>387</v>
      </c>
      <c r="F107" s="10" t="s">
        <v>375</v>
      </c>
      <c r="H107" s="12" t="s">
        <v>388</v>
      </c>
    </row>
    <row r="108" spans="1:8" ht="15" x14ac:dyDescent="0.2">
      <c r="A108" s="4" t="s">
        <v>106</v>
      </c>
      <c r="B108" s="10" t="s">
        <v>321</v>
      </c>
      <c r="C108" s="10" t="s">
        <v>389</v>
      </c>
      <c r="D108" s="10" t="s">
        <v>390</v>
      </c>
      <c r="E108" s="10" t="s">
        <v>391</v>
      </c>
      <c r="F108" s="10" t="s">
        <v>378</v>
      </c>
      <c r="H108" s="12" t="s">
        <v>392</v>
      </c>
    </row>
    <row r="109" spans="1:8" ht="15" x14ac:dyDescent="0.2">
      <c r="A109" s="4" t="s">
        <v>106</v>
      </c>
      <c r="B109" s="10" t="s">
        <v>324</v>
      </c>
      <c r="C109" s="10" t="s">
        <v>393</v>
      </c>
      <c r="D109" s="10" t="s">
        <v>394</v>
      </c>
      <c r="E109" s="10" t="s">
        <v>395</v>
      </c>
      <c r="F109" s="10" t="s">
        <v>381</v>
      </c>
      <c r="H109" s="12" t="s">
        <v>396</v>
      </c>
    </row>
    <row r="110" spans="1:8" ht="15" x14ac:dyDescent="0.2">
      <c r="A110" s="4" t="s">
        <v>106</v>
      </c>
      <c r="B110" s="10" t="s">
        <v>327</v>
      </c>
      <c r="C110" s="10" t="s">
        <v>397</v>
      </c>
      <c r="D110" s="10" t="s">
        <v>398</v>
      </c>
      <c r="E110" s="10" t="s">
        <v>399</v>
      </c>
      <c r="F110" s="10" t="s">
        <v>384</v>
      </c>
      <c r="H110" s="12" t="s">
        <v>400</v>
      </c>
    </row>
    <row r="111" spans="1:8" ht="15" x14ac:dyDescent="0.2">
      <c r="A111" s="4" t="s">
        <v>109</v>
      </c>
      <c r="B111" s="10" t="s">
        <v>318</v>
      </c>
      <c r="C111" s="10" t="s">
        <v>401</v>
      </c>
      <c r="D111" s="10" t="s">
        <v>402</v>
      </c>
      <c r="E111" s="10" t="s">
        <v>403</v>
      </c>
      <c r="F111" s="8"/>
      <c r="H111" s="5" t="s">
        <v>404</v>
      </c>
    </row>
    <row r="112" spans="1:8" ht="15" x14ac:dyDescent="0.2">
      <c r="A112" s="4" t="s">
        <v>109</v>
      </c>
      <c r="B112" s="10" t="s">
        <v>321</v>
      </c>
      <c r="C112" s="10" t="s">
        <v>405</v>
      </c>
      <c r="D112" s="10" t="s">
        <v>406</v>
      </c>
      <c r="E112" s="10" t="s">
        <v>407</v>
      </c>
      <c r="F112" s="8"/>
      <c r="G112" s="5"/>
    </row>
    <row r="113" spans="1:8" ht="15" x14ac:dyDescent="0.2">
      <c r="A113" s="4" t="s">
        <v>109</v>
      </c>
      <c r="B113" s="10" t="s">
        <v>324</v>
      </c>
      <c r="C113" s="10" t="s">
        <v>408</v>
      </c>
      <c r="D113" s="10" t="s">
        <v>409</v>
      </c>
      <c r="E113" s="10" t="s">
        <v>410</v>
      </c>
      <c r="F113" s="8"/>
      <c r="G113" s="5"/>
      <c r="H113" s="5" t="s">
        <v>411</v>
      </c>
    </row>
    <row r="114" spans="1:8" ht="15" x14ac:dyDescent="0.2">
      <c r="A114" s="4" t="s">
        <v>109</v>
      </c>
      <c r="B114" s="10" t="s">
        <v>327</v>
      </c>
      <c r="C114" s="10" t="s">
        <v>412</v>
      </c>
      <c r="D114" s="10" t="s">
        <v>413</v>
      </c>
      <c r="E114" s="10" t="s">
        <v>414</v>
      </c>
      <c r="F114" s="8"/>
      <c r="G114" s="5"/>
      <c r="H114" s="5" t="s">
        <v>415</v>
      </c>
    </row>
    <row r="115" spans="1:8" ht="15" x14ac:dyDescent="0.2">
      <c r="A115" s="4" t="s">
        <v>112</v>
      </c>
      <c r="B115" s="10" t="s">
        <v>321</v>
      </c>
      <c r="C115" s="10" t="s">
        <v>416</v>
      </c>
      <c r="D115" s="10" t="s">
        <v>417</v>
      </c>
      <c r="E115" s="10" t="s">
        <v>418</v>
      </c>
      <c r="F115" s="8"/>
      <c r="G115" s="5"/>
    </row>
    <row r="116" spans="1:8" ht="15" x14ac:dyDescent="0.2">
      <c r="A116" s="4" t="s">
        <v>112</v>
      </c>
      <c r="B116" s="10" t="s">
        <v>324</v>
      </c>
      <c r="C116" s="10" t="s">
        <v>419</v>
      </c>
      <c r="D116" s="10" t="s">
        <v>420</v>
      </c>
      <c r="E116" s="10" t="s">
        <v>421</v>
      </c>
      <c r="F116" s="8"/>
      <c r="G116" s="5"/>
    </row>
    <row r="117" spans="1:8" ht="15" x14ac:dyDescent="0.2">
      <c r="A117" s="4" t="s">
        <v>112</v>
      </c>
      <c r="B117" s="10" t="s">
        <v>327</v>
      </c>
      <c r="C117" s="10" t="s">
        <v>422</v>
      </c>
      <c r="D117" s="10" t="s">
        <v>423</v>
      </c>
      <c r="E117" s="10" t="s">
        <v>424</v>
      </c>
      <c r="F117" s="8"/>
      <c r="G117" s="5"/>
    </row>
    <row r="118" spans="1:8" ht="15" x14ac:dyDescent="0.2">
      <c r="A118" s="4" t="s">
        <v>115</v>
      </c>
      <c r="B118" s="10" t="s">
        <v>324</v>
      </c>
      <c r="C118" s="10" t="s">
        <v>425</v>
      </c>
      <c r="D118" s="10" t="s">
        <v>426</v>
      </c>
      <c r="E118" s="10" t="s">
        <v>427</v>
      </c>
      <c r="F118" s="8"/>
      <c r="G118" s="5"/>
    </row>
    <row r="119" spans="1:8" ht="15" x14ac:dyDescent="0.2">
      <c r="A119" s="4" t="s">
        <v>115</v>
      </c>
      <c r="B119" s="10" t="s">
        <v>327</v>
      </c>
      <c r="C119" s="10" t="s">
        <v>428</v>
      </c>
      <c r="D119" s="10" t="s">
        <v>429</v>
      </c>
      <c r="E119" s="10" t="s">
        <v>430</v>
      </c>
      <c r="F119" s="8"/>
      <c r="G119" s="5"/>
    </row>
    <row r="120" spans="1:8" ht="15" x14ac:dyDescent="0.2">
      <c r="A120" s="4" t="s">
        <v>118</v>
      </c>
      <c r="B120" s="10" t="s">
        <v>327</v>
      </c>
      <c r="C120" s="10" t="s">
        <v>431</v>
      </c>
      <c r="D120" s="10" t="s">
        <v>432</v>
      </c>
      <c r="E120" s="10" t="s">
        <v>433</v>
      </c>
      <c r="F120" s="8"/>
    </row>
    <row r="121" spans="1:8" ht="15" x14ac:dyDescent="0.2">
      <c r="A121" s="4" t="s">
        <v>59</v>
      </c>
      <c r="B121" s="10" t="s">
        <v>124</v>
      </c>
      <c r="C121" s="10" t="s">
        <v>434</v>
      </c>
      <c r="D121" s="10" t="s">
        <v>435</v>
      </c>
      <c r="E121" s="17" t="s">
        <v>436</v>
      </c>
      <c r="F121" s="18"/>
    </row>
    <row r="122" spans="1:8" ht="15" x14ac:dyDescent="0.2">
      <c r="A122" s="4" t="s">
        <v>98</v>
      </c>
      <c r="B122" s="10" t="s">
        <v>130</v>
      </c>
      <c r="C122" s="10" t="s">
        <v>437</v>
      </c>
      <c r="D122" s="10" t="s">
        <v>438</v>
      </c>
      <c r="E122" s="17" t="s">
        <v>439</v>
      </c>
      <c r="F122" s="18"/>
    </row>
    <row r="123" spans="1:8" ht="15" x14ac:dyDescent="0.2">
      <c r="A123" s="4" t="s">
        <v>101</v>
      </c>
      <c r="B123" s="10" t="s">
        <v>130</v>
      </c>
      <c r="C123" s="13" t="s">
        <v>440</v>
      </c>
      <c r="D123" s="10" t="s">
        <v>441</v>
      </c>
      <c r="E123" s="17" t="s">
        <v>442</v>
      </c>
      <c r="F123" s="18"/>
    </row>
    <row r="124" spans="1:8" ht="15" x14ac:dyDescent="0.2">
      <c r="A124" s="4" t="s">
        <v>106</v>
      </c>
      <c r="B124" s="10" t="s">
        <v>130</v>
      </c>
      <c r="C124" s="10" t="s">
        <v>443</v>
      </c>
      <c r="D124" s="10" t="s">
        <v>444</v>
      </c>
      <c r="E124" s="17" t="s">
        <v>445</v>
      </c>
      <c r="F124" s="18"/>
    </row>
    <row r="125" spans="1:8" ht="15" x14ac:dyDescent="0.2">
      <c r="A125" s="4" t="s">
        <v>109</v>
      </c>
      <c r="B125" s="10" t="s">
        <v>130</v>
      </c>
      <c r="C125" s="10" t="s">
        <v>446</v>
      </c>
      <c r="D125" s="10" t="s">
        <v>447</v>
      </c>
      <c r="E125" s="17" t="s">
        <v>448</v>
      </c>
      <c r="F125" s="18"/>
    </row>
    <row r="126" spans="1:8" ht="15" x14ac:dyDescent="0.2">
      <c r="A126" s="4" t="s">
        <v>112</v>
      </c>
      <c r="B126" s="10" t="s">
        <v>130</v>
      </c>
      <c r="C126" s="10" t="s">
        <v>449</v>
      </c>
      <c r="D126" s="10" t="s">
        <v>450</v>
      </c>
      <c r="E126" s="17" t="s">
        <v>451</v>
      </c>
      <c r="F126" s="18"/>
    </row>
    <row r="127" spans="1:8" ht="15" x14ac:dyDescent="0.2">
      <c r="A127" s="4" t="s">
        <v>115</v>
      </c>
      <c r="B127" s="10" t="s">
        <v>130</v>
      </c>
      <c r="C127" s="10" t="s">
        <v>452</v>
      </c>
      <c r="D127" s="10" t="s">
        <v>453</v>
      </c>
      <c r="E127" s="17" t="s">
        <v>454</v>
      </c>
      <c r="F127" s="18"/>
    </row>
    <row r="128" spans="1:8" ht="15" x14ac:dyDescent="0.2">
      <c r="A128" s="4" t="s">
        <v>118</v>
      </c>
      <c r="B128" s="10" t="s">
        <v>130</v>
      </c>
      <c r="C128" s="10" t="s">
        <v>455</v>
      </c>
      <c r="D128" s="10" t="s">
        <v>456</v>
      </c>
      <c r="E128" s="17" t="s">
        <v>457</v>
      </c>
      <c r="F128" s="18"/>
    </row>
    <row r="129" spans="1:6" ht="15" x14ac:dyDescent="0.2">
      <c r="A129" s="4" t="s">
        <v>121</v>
      </c>
      <c r="B129" s="10" t="s">
        <v>130</v>
      </c>
      <c r="C129" s="10" t="s">
        <v>458</v>
      </c>
      <c r="D129" s="10" t="s">
        <v>459</v>
      </c>
      <c r="E129" s="17" t="s">
        <v>460</v>
      </c>
      <c r="F129" s="18"/>
    </row>
    <row r="130" spans="1:6" ht="15" x14ac:dyDescent="0.2">
      <c r="A130" s="4" t="s">
        <v>127</v>
      </c>
      <c r="B130" s="10" t="s">
        <v>130</v>
      </c>
      <c r="C130" s="10" t="s">
        <v>461</v>
      </c>
      <c r="D130" s="10" t="s">
        <v>462</v>
      </c>
      <c r="E130" s="17" t="s">
        <v>463</v>
      </c>
      <c r="F130" s="18"/>
    </row>
    <row r="131" spans="1:6" ht="15" x14ac:dyDescent="0.2">
      <c r="A131" s="4" t="s">
        <v>133</v>
      </c>
      <c r="B131" s="10" t="s">
        <v>130</v>
      </c>
      <c r="C131" s="10" t="s">
        <v>464</v>
      </c>
      <c r="D131" s="10" t="s">
        <v>462</v>
      </c>
      <c r="E131" s="17" t="s">
        <v>465</v>
      </c>
      <c r="F131" s="18"/>
    </row>
    <row r="132" spans="1:6" ht="15" x14ac:dyDescent="0.2">
      <c r="A132" s="9" t="s">
        <v>124</v>
      </c>
      <c r="B132" s="9" t="s">
        <v>127</v>
      </c>
      <c r="C132" s="9" t="s">
        <v>466</v>
      </c>
      <c r="D132" s="9" t="s">
        <v>467</v>
      </c>
      <c r="E132" s="9" t="s">
        <v>468</v>
      </c>
      <c r="F132" s="10"/>
    </row>
    <row r="133" spans="1:6" ht="15" x14ac:dyDescent="0.2">
      <c r="A133" s="9" t="s">
        <v>130</v>
      </c>
      <c r="B133" s="9" t="s">
        <v>133</v>
      </c>
      <c r="C133" s="9" t="s">
        <v>469</v>
      </c>
      <c r="D133" s="9" t="s">
        <v>470</v>
      </c>
      <c r="E133" s="9" t="s">
        <v>471</v>
      </c>
      <c r="F133" s="10"/>
    </row>
  </sheetData>
  <mergeCells count="90">
    <mergeCell ref="E48:F48"/>
    <mergeCell ref="E49:F49"/>
    <mergeCell ref="E50:F50"/>
    <mergeCell ref="E51:F51"/>
    <mergeCell ref="E43:F43"/>
    <mergeCell ref="E44:F44"/>
    <mergeCell ref="E45:F45"/>
    <mergeCell ref="E46:F46"/>
    <mergeCell ref="E47:F47"/>
    <mergeCell ref="E38:F38"/>
    <mergeCell ref="E39:F39"/>
    <mergeCell ref="E40:F40"/>
    <mergeCell ref="E41:F41"/>
    <mergeCell ref="E42:F42"/>
    <mergeCell ref="E33:F33"/>
    <mergeCell ref="E34:F34"/>
    <mergeCell ref="E35:F35"/>
    <mergeCell ref="E36:F36"/>
    <mergeCell ref="E37:F37"/>
    <mergeCell ref="E28:F28"/>
    <mergeCell ref="E29:F29"/>
    <mergeCell ref="E30:F30"/>
    <mergeCell ref="E31:F31"/>
    <mergeCell ref="E32:F32"/>
    <mergeCell ref="E23:F23"/>
    <mergeCell ref="E24:F24"/>
    <mergeCell ref="E25:F25"/>
    <mergeCell ref="E26:F26"/>
    <mergeCell ref="E27:F27"/>
    <mergeCell ref="E18:F18"/>
    <mergeCell ref="E19:F19"/>
    <mergeCell ref="E20:F20"/>
    <mergeCell ref="E21:F21"/>
    <mergeCell ref="E22:F22"/>
    <mergeCell ref="E13:F13"/>
    <mergeCell ref="E14:F14"/>
    <mergeCell ref="E15:F15"/>
    <mergeCell ref="E16:F16"/>
    <mergeCell ref="E17:F17"/>
    <mergeCell ref="E8:F8"/>
    <mergeCell ref="E9:F9"/>
    <mergeCell ref="E10:F10"/>
    <mergeCell ref="E11:F11"/>
    <mergeCell ref="E12:F12"/>
    <mergeCell ref="E2:F2"/>
    <mergeCell ref="E3:F3"/>
    <mergeCell ref="E4:F4"/>
    <mergeCell ref="E5:F5"/>
    <mergeCell ref="E6:F6"/>
    <mergeCell ref="E128:F128"/>
    <mergeCell ref="E129:F129"/>
    <mergeCell ref="E130:F130"/>
    <mergeCell ref="E131:F131"/>
    <mergeCell ref="E93:F93"/>
    <mergeCell ref="E98:F98"/>
    <mergeCell ref="E121:F121"/>
    <mergeCell ref="E122:F122"/>
    <mergeCell ref="E123:F123"/>
    <mergeCell ref="E124:F124"/>
    <mergeCell ref="E125:F125"/>
    <mergeCell ref="E90:F90"/>
    <mergeCell ref="E91:F91"/>
    <mergeCell ref="E92:F92"/>
    <mergeCell ref="E126:F126"/>
    <mergeCell ref="E127:F127"/>
    <mergeCell ref="E85:F85"/>
    <mergeCell ref="E86:F86"/>
    <mergeCell ref="E87:F87"/>
    <mergeCell ref="E88:F88"/>
    <mergeCell ref="E89:F89"/>
    <mergeCell ref="E69:F69"/>
    <mergeCell ref="E81:F81"/>
    <mergeCell ref="E82:F82"/>
    <mergeCell ref="E83:F83"/>
    <mergeCell ref="E84:F84"/>
    <mergeCell ref="E64:F64"/>
    <mergeCell ref="E65:F65"/>
    <mergeCell ref="E66:F66"/>
    <mergeCell ref="E67:F67"/>
    <mergeCell ref="E68:F68"/>
    <mergeCell ref="E59:F59"/>
    <mergeCell ref="E60:F60"/>
    <mergeCell ref="E61:F61"/>
    <mergeCell ref="E62:F62"/>
    <mergeCell ref="E63:F63"/>
    <mergeCell ref="E54:F54"/>
    <mergeCell ref="E55:F55"/>
    <mergeCell ref="E56:F56"/>
    <mergeCell ref="E57:F57"/>
    <mergeCell ref="E58:F58"/>
  </mergeCells>
  <conditionalFormatting sqref="H2 G3:G33 H34 G35:G93 H36 H92:H95 H97:H98 G99:G106 H106:H108">
    <cfRule type="notContainsBlanks" dxfId="0" priority="1">
      <formula>LEN(TRIM(H2))&gt;0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9E631-F63A-472B-8DAB-05DFFC6A95F6}">
  <dimension ref="A1:H57"/>
  <sheetViews>
    <sheetView tabSelected="1" workbookViewId="0">
      <selection activeCell="I5" sqref="I5"/>
    </sheetView>
  </sheetViews>
  <sheetFormatPr baseColWidth="10" defaultColWidth="8.83203125" defaultRowHeight="13" x14ac:dyDescent="0.15"/>
  <cols>
    <col min="1" max="1" width="6.1640625" customWidth="1"/>
    <col min="5" max="5" width="9.1640625" customWidth="1"/>
    <col min="6" max="6" width="15.33203125" customWidth="1"/>
    <col min="7" max="7" width="12.33203125" customWidth="1"/>
    <col min="8" max="8" width="11" customWidth="1"/>
  </cols>
  <sheetData>
    <row r="1" spans="1:8" ht="14" x14ac:dyDescent="0.15">
      <c r="A1" s="16" t="s">
        <v>473</v>
      </c>
      <c r="B1" s="16" t="s">
        <v>474</v>
      </c>
      <c r="C1" s="16" t="s">
        <v>475</v>
      </c>
      <c r="D1" s="16" t="s">
        <v>476</v>
      </c>
      <c r="E1" s="16" t="s">
        <v>477</v>
      </c>
      <c r="F1" s="16" t="s">
        <v>478</v>
      </c>
      <c r="G1" s="16" t="s">
        <v>472</v>
      </c>
      <c r="H1" s="16" t="s">
        <v>535</v>
      </c>
    </row>
    <row r="2" spans="1:8" ht="14" x14ac:dyDescent="0.15">
      <c r="A2" s="15">
        <v>1</v>
      </c>
      <c r="B2" s="15" t="s">
        <v>479</v>
      </c>
      <c r="C2" s="15">
        <v>0</v>
      </c>
      <c r="D2" s="15">
        <v>18</v>
      </c>
      <c r="E2" s="15">
        <f>ages[[#This Row],[duration]]/780</f>
        <v>2.3076923076923078E-2</v>
      </c>
      <c r="F2" s="15">
        <f>1+_xlfn.FLOOR.MATH(ages[[#This Row],[ageFrom]]/780)</f>
        <v>1</v>
      </c>
      <c r="G2" s="15" t="s">
        <v>479</v>
      </c>
      <c r="H2" s="15">
        <f>156/ages[[#This Row],[duration]]</f>
        <v>8.6666666666666661</v>
      </c>
    </row>
    <row r="3" spans="1:8" ht="14" x14ac:dyDescent="0.15">
      <c r="A3" s="15">
        <v>2</v>
      </c>
      <c r="B3" s="15" t="s">
        <v>480</v>
      </c>
      <c r="C3" s="15">
        <v>18</v>
      </c>
      <c r="D3" s="15">
        <v>6</v>
      </c>
      <c r="E3" s="15">
        <f>ages[[#This Row],[duration]]/780</f>
        <v>7.6923076923076927E-3</v>
      </c>
      <c r="F3" s="15">
        <f>1+_xlfn.FLOOR.MATH(ages[[#This Row],[ageFrom]]/780)</f>
        <v>1</v>
      </c>
      <c r="G3" s="15" t="s">
        <v>480</v>
      </c>
      <c r="H3" s="15">
        <f>156/ages[[#This Row],[duration]]</f>
        <v>26</v>
      </c>
    </row>
    <row r="4" spans="1:8" ht="14" x14ac:dyDescent="0.15">
      <c r="A4" s="15">
        <v>3</v>
      </c>
      <c r="B4" s="15" t="s">
        <v>481</v>
      </c>
      <c r="C4" s="15">
        <v>24</v>
      </c>
      <c r="D4" s="15">
        <v>6</v>
      </c>
      <c r="E4" s="15">
        <f>ages[[#This Row],[duration]]/780</f>
        <v>7.6923076923076927E-3</v>
      </c>
      <c r="F4" s="15">
        <f>1+_xlfn.FLOOR.MATH(ages[[#This Row],[ageFrom]]/780)</f>
        <v>1</v>
      </c>
      <c r="G4" s="15" t="s">
        <v>481</v>
      </c>
      <c r="H4" s="15">
        <f>156/ages[[#This Row],[duration]]</f>
        <v>26</v>
      </c>
    </row>
    <row r="5" spans="1:8" ht="14" x14ac:dyDescent="0.15">
      <c r="A5" s="15">
        <v>4</v>
      </c>
      <c r="B5" s="15" t="s">
        <v>482</v>
      </c>
      <c r="C5" s="15">
        <v>30</v>
      </c>
      <c r="D5" s="15">
        <v>6</v>
      </c>
      <c r="E5" s="15">
        <f>ages[[#This Row],[duration]]/780</f>
        <v>7.6923076923076927E-3</v>
      </c>
      <c r="F5" s="15">
        <f>1+_xlfn.FLOOR.MATH(ages[[#This Row],[ageFrom]]/780)</f>
        <v>1</v>
      </c>
      <c r="G5" s="15" t="s">
        <v>482</v>
      </c>
      <c r="H5" s="15">
        <f>156/ages[[#This Row],[duration]]</f>
        <v>26</v>
      </c>
    </row>
    <row r="6" spans="1:8" ht="14" x14ac:dyDescent="0.15">
      <c r="A6" s="15">
        <v>5</v>
      </c>
      <c r="B6" s="15" t="s">
        <v>483</v>
      </c>
      <c r="C6" s="15">
        <v>36</v>
      </c>
      <c r="D6" s="15">
        <v>6</v>
      </c>
      <c r="E6" s="15">
        <f>ages[[#This Row],[duration]]/780</f>
        <v>7.6923076923076927E-3</v>
      </c>
      <c r="F6" s="15">
        <f>1+_xlfn.FLOOR.MATH(ages[[#This Row],[ageFrom]]/780)</f>
        <v>1</v>
      </c>
      <c r="G6" s="15" t="s">
        <v>483</v>
      </c>
      <c r="H6" s="15">
        <f>156/ages[[#This Row],[duration]]</f>
        <v>26</v>
      </c>
    </row>
    <row r="7" spans="1:8" ht="14" x14ac:dyDescent="0.15">
      <c r="A7" s="15">
        <v>6</v>
      </c>
      <c r="B7" s="15" t="s">
        <v>484</v>
      </c>
      <c r="C7" s="15">
        <v>42</v>
      </c>
      <c r="D7" s="15">
        <v>6</v>
      </c>
      <c r="E7" s="15">
        <f>ages[[#This Row],[duration]]/780</f>
        <v>7.6923076923076927E-3</v>
      </c>
      <c r="F7" s="15">
        <f>1+_xlfn.FLOOR.MATH(ages[[#This Row],[ageFrom]]/780)</f>
        <v>1</v>
      </c>
      <c r="G7" s="15" t="s">
        <v>484</v>
      </c>
      <c r="H7" s="15">
        <f>156/ages[[#This Row],[duration]]</f>
        <v>26</v>
      </c>
    </row>
    <row r="8" spans="1:8" ht="14" x14ac:dyDescent="0.15">
      <c r="A8" s="15">
        <v>7</v>
      </c>
      <c r="B8" s="15" t="s">
        <v>485</v>
      </c>
      <c r="C8" s="15">
        <v>48</v>
      </c>
      <c r="D8" s="15">
        <v>6</v>
      </c>
      <c r="E8" s="15">
        <f>ages[[#This Row],[duration]]/780</f>
        <v>7.6923076923076927E-3</v>
      </c>
      <c r="F8" s="15">
        <f>1+_xlfn.FLOOR.MATH(ages[[#This Row],[ageFrom]]/780)</f>
        <v>1</v>
      </c>
      <c r="G8" s="15" t="s">
        <v>485</v>
      </c>
      <c r="H8" s="15">
        <f>156/ages[[#This Row],[duration]]</f>
        <v>26</v>
      </c>
    </row>
    <row r="9" spans="1:8" ht="14" x14ac:dyDescent="0.15">
      <c r="A9" s="15">
        <v>8</v>
      </c>
      <c r="B9" s="15" t="s">
        <v>486</v>
      </c>
      <c r="C9" s="15">
        <v>54</v>
      </c>
      <c r="D9" s="15">
        <v>6</v>
      </c>
      <c r="E9" s="15">
        <f>ages[[#This Row],[duration]]/780</f>
        <v>7.6923076923076927E-3</v>
      </c>
      <c r="F9" s="15">
        <f>1+_xlfn.FLOOR.MATH(ages[[#This Row],[ageFrom]]/780)</f>
        <v>1</v>
      </c>
      <c r="G9" s="15" t="s">
        <v>486</v>
      </c>
      <c r="H9" s="15">
        <f>156/ages[[#This Row],[duration]]</f>
        <v>26</v>
      </c>
    </row>
    <row r="10" spans="1:8" ht="14" x14ac:dyDescent="0.15">
      <c r="A10" s="15">
        <v>9</v>
      </c>
      <c r="B10" s="15" t="s">
        <v>487</v>
      </c>
      <c r="C10" s="15">
        <v>60</v>
      </c>
      <c r="D10" s="15">
        <v>6</v>
      </c>
      <c r="E10" s="15">
        <f>ages[[#This Row],[duration]]/780</f>
        <v>7.6923076923076927E-3</v>
      </c>
      <c r="F10" s="15">
        <f>1+_xlfn.FLOOR.MATH(ages[[#This Row],[ageFrom]]/780)</f>
        <v>1</v>
      </c>
      <c r="G10" s="15" t="s">
        <v>487</v>
      </c>
      <c r="H10" s="15">
        <f>156/ages[[#This Row],[duration]]</f>
        <v>26</v>
      </c>
    </row>
    <row r="11" spans="1:8" ht="14" x14ac:dyDescent="0.15">
      <c r="A11" s="15">
        <v>10</v>
      </c>
      <c r="B11" s="15" t="s">
        <v>488</v>
      </c>
      <c r="C11" s="15">
        <v>66</v>
      </c>
      <c r="D11" s="15">
        <v>6</v>
      </c>
      <c r="E11" s="15">
        <f>ages[[#This Row],[duration]]/780</f>
        <v>7.6923076923076927E-3</v>
      </c>
      <c r="F11" s="15">
        <f>1+_xlfn.FLOOR.MATH(ages[[#This Row],[ageFrom]]/780)</f>
        <v>1</v>
      </c>
      <c r="G11" s="15" t="s">
        <v>488</v>
      </c>
      <c r="H11" s="15">
        <f>156/ages[[#This Row],[duration]]</f>
        <v>26</v>
      </c>
    </row>
    <row r="12" spans="1:8" ht="14" x14ac:dyDescent="0.15">
      <c r="A12" s="15">
        <v>11</v>
      </c>
      <c r="B12" s="15" t="s">
        <v>489</v>
      </c>
      <c r="C12" s="15">
        <v>72</v>
      </c>
      <c r="D12" s="15">
        <v>6</v>
      </c>
      <c r="E12" s="15">
        <f>ages[[#This Row],[duration]]/780</f>
        <v>7.6923076923076927E-3</v>
      </c>
      <c r="F12" s="15">
        <f>1+_xlfn.FLOOR.MATH(ages[[#This Row],[ageFrom]]/780)</f>
        <v>1</v>
      </c>
      <c r="G12" s="15" t="s">
        <v>489</v>
      </c>
      <c r="H12" s="15">
        <f>156/ages[[#This Row],[duration]]</f>
        <v>26</v>
      </c>
    </row>
    <row r="13" spans="1:8" ht="14" x14ac:dyDescent="0.15">
      <c r="A13" s="15">
        <v>12</v>
      </c>
      <c r="B13" s="15" t="s">
        <v>490</v>
      </c>
      <c r="C13" s="15">
        <v>78</v>
      </c>
      <c r="D13" s="15">
        <v>13</v>
      </c>
      <c r="E13" s="15">
        <f>ages[[#This Row],[duration]]/780</f>
        <v>1.6666666666666666E-2</v>
      </c>
      <c r="F13" s="15">
        <f>1+_xlfn.FLOOR.MATH(ages[[#This Row],[ageFrom]]/780)</f>
        <v>1</v>
      </c>
      <c r="G13" s="15" t="s">
        <v>490</v>
      </c>
      <c r="H13" s="15">
        <f>156/ages[[#This Row],[duration]]</f>
        <v>12</v>
      </c>
    </row>
    <row r="14" spans="1:8" ht="14" x14ac:dyDescent="0.15">
      <c r="A14" s="15">
        <v>13</v>
      </c>
      <c r="B14" s="15" t="s">
        <v>491</v>
      </c>
      <c r="C14" s="15">
        <v>91</v>
      </c>
      <c r="D14" s="15">
        <v>13</v>
      </c>
      <c r="E14" s="15">
        <f>ages[[#This Row],[duration]]/780</f>
        <v>1.6666666666666666E-2</v>
      </c>
      <c r="F14" s="15">
        <f>1+_xlfn.FLOOR.MATH(ages[[#This Row],[ageFrom]]/780)</f>
        <v>1</v>
      </c>
      <c r="G14" s="15" t="s">
        <v>491</v>
      </c>
      <c r="H14" s="15">
        <f>156/ages[[#This Row],[duration]]</f>
        <v>12</v>
      </c>
    </row>
    <row r="15" spans="1:8" ht="14" x14ac:dyDescent="0.15">
      <c r="A15" s="15">
        <v>14</v>
      </c>
      <c r="B15" s="15" t="s">
        <v>492</v>
      </c>
      <c r="C15" s="15">
        <v>104</v>
      </c>
      <c r="D15" s="15">
        <v>13</v>
      </c>
      <c r="E15" s="15">
        <f>ages[[#This Row],[duration]]/780</f>
        <v>1.6666666666666666E-2</v>
      </c>
      <c r="F15" s="15">
        <f>1+_xlfn.FLOOR.MATH(ages[[#This Row],[ageFrom]]/780)</f>
        <v>1</v>
      </c>
      <c r="G15" s="15" t="s">
        <v>492</v>
      </c>
      <c r="H15" s="15">
        <f>156/ages[[#This Row],[duration]]</f>
        <v>12</v>
      </c>
    </row>
    <row r="16" spans="1:8" ht="14" x14ac:dyDescent="0.15">
      <c r="A16" s="15">
        <v>15</v>
      </c>
      <c r="B16" s="15" t="s">
        <v>493</v>
      </c>
      <c r="C16" s="15">
        <v>117</v>
      </c>
      <c r="D16" s="15">
        <v>13</v>
      </c>
      <c r="E16" s="15">
        <f>ages[[#This Row],[duration]]/780</f>
        <v>1.6666666666666666E-2</v>
      </c>
      <c r="F16" s="15">
        <f>1+_xlfn.FLOOR.MATH(ages[[#This Row],[ageFrom]]/780)</f>
        <v>1</v>
      </c>
      <c r="G16" s="15" t="s">
        <v>493</v>
      </c>
      <c r="H16" s="15">
        <f>156/ages[[#This Row],[duration]]</f>
        <v>12</v>
      </c>
    </row>
    <row r="17" spans="1:8" ht="14" x14ac:dyDescent="0.15">
      <c r="A17" s="15">
        <v>16</v>
      </c>
      <c r="B17" s="15" t="s">
        <v>494</v>
      </c>
      <c r="C17" s="15">
        <v>130</v>
      </c>
      <c r="D17" s="15">
        <v>13</v>
      </c>
      <c r="E17" s="15">
        <f>ages[[#This Row],[duration]]/780</f>
        <v>1.6666666666666666E-2</v>
      </c>
      <c r="F17" s="15">
        <f>1+_xlfn.FLOOR.MATH(ages[[#This Row],[ageFrom]]/780)</f>
        <v>1</v>
      </c>
      <c r="G17" s="15" t="s">
        <v>494</v>
      </c>
      <c r="H17" s="15">
        <f>156/ages[[#This Row],[duration]]</f>
        <v>12</v>
      </c>
    </row>
    <row r="18" spans="1:8" ht="14" x14ac:dyDescent="0.15">
      <c r="A18" s="15">
        <v>17</v>
      </c>
      <c r="B18" s="15" t="s">
        <v>495</v>
      </c>
      <c r="C18" s="15">
        <v>143</v>
      </c>
      <c r="D18" s="15">
        <v>13</v>
      </c>
      <c r="E18" s="15">
        <f>ages[[#This Row],[duration]]/780</f>
        <v>1.6666666666666666E-2</v>
      </c>
      <c r="F18" s="15">
        <f>1+_xlfn.FLOOR.MATH(ages[[#This Row],[ageFrom]]/780)</f>
        <v>1</v>
      </c>
      <c r="G18" s="15" t="s">
        <v>495</v>
      </c>
      <c r="H18" s="15">
        <f>156/ages[[#This Row],[duration]]</f>
        <v>12</v>
      </c>
    </row>
    <row r="19" spans="1:8" ht="14" x14ac:dyDescent="0.15">
      <c r="A19" s="15">
        <v>18</v>
      </c>
      <c r="B19" s="15" t="s">
        <v>496</v>
      </c>
      <c r="C19" s="15">
        <v>156</v>
      </c>
      <c r="D19" s="15">
        <v>13</v>
      </c>
      <c r="E19" s="15">
        <f>ages[[#This Row],[duration]]/780</f>
        <v>1.6666666666666666E-2</v>
      </c>
      <c r="F19" s="15">
        <f>1+_xlfn.FLOOR.MATH(ages[[#This Row],[ageFrom]]/780)</f>
        <v>1</v>
      </c>
      <c r="G19" s="15" t="s">
        <v>496</v>
      </c>
      <c r="H19" s="15">
        <f>156/ages[[#This Row],[duration]]</f>
        <v>12</v>
      </c>
    </row>
    <row r="20" spans="1:8" ht="14" x14ac:dyDescent="0.15">
      <c r="A20" s="15">
        <v>19</v>
      </c>
      <c r="B20" s="15" t="s">
        <v>497</v>
      </c>
      <c r="C20" s="15">
        <v>169</v>
      </c>
      <c r="D20" s="15">
        <v>13</v>
      </c>
      <c r="E20" s="15">
        <f>ages[[#This Row],[duration]]/780</f>
        <v>1.6666666666666666E-2</v>
      </c>
      <c r="F20" s="15">
        <f>1+_xlfn.FLOOR.MATH(ages[[#This Row],[ageFrom]]/780)</f>
        <v>1</v>
      </c>
      <c r="G20" s="15" t="s">
        <v>497</v>
      </c>
      <c r="H20" s="15">
        <f>156/ages[[#This Row],[duration]]</f>
        <v>12</v>
      </c>
    </row>
    <row r="21" spans="1:8" ht="14" x14ac:dyDescent="0.15">
      <c r="A21" s="15">
        <v>20</v>
      </c>
      <c r="B21" s="15" t="s">
        <v>498</v>
      </c>
      <c r="C21" s="15">
        <v>182</v>
      </c>
      <c r="D21" s="15">
        <v>13</v>
      </c>
      <c r="E21" s="15">
        <f>ages[[#This Row],[duration]]/780</f>
        <v>1.6666666666666666E-2</v>
      </c>
      <c r="F21" s="15">
        <f>1+_xlfn.FLOOR.MATH(ages[[#This Row],[ageFrom]]/780)</f>
        <v>1</v>
      </c>
      <c r="G21" s="15" t="s">
        <v>498</v>
      </c>
      <c r="H21" s="15">
        <f>156/ages[[#This Row],[duration]]</f>
        <v>12</v>
      </c>
    </row>
    <row r="22" spans="1:8" ht="14" x14ac:dyDescent="0.15">
      <c r="A22" s="15">
        <v>21</v>
      </c>
      <c r="B22" s="15" t="s">
        <v>499</v>
      </c>
      <c r="C22" s="15">
        <v>195</v>
      </c>
      <c r="D22" s="15">
        <v>13</v>
      </c>
      <c r="E22" s="15">
        <f>ages[[#This Row],[duration]]/780</f>
        <v>1.6666666666666666E-2</v>
      </c>
      <c r="F22" s="15">
        <f>1+_xlfn.FLOOR.MATH(ages[[#This Row],[ageFrom]]/780)</f>
        <v>1</v>
      </c>
      <c r="G22" s="15" t="s">
        <v>499</v>
      </c>
      <c r="H22" s="15">
        <f>156/ages[[#This Row],[duration]]</f>
        <v>12</v>
      </c>
    </row>
    <row r="23" spans="1:8" ht="14" x14ac:dyDescent="0.15">
      <c r="A23" s="15">
        <v>22</v>
      </c>
      <c r="B23" s="15" t="s">
        <v>500</v>
      </c>
      <c r="C23" s="15">
        <v>208</v>
      </c>
      <c r="D23" s="15">
        <v>13</v>
      </c>
      <c r="E23" s="15">
        <f>ages[[#This Row],[duration]]/780</f>
        <v>1.6666666666666666E-2</v>
      </c>
      <c r="F23" s="15">
        <f>1+_xlfn.FLOOR.MATH(ages[[#This Row],[ageFrom]]/780)</f>
        <v>1</v>
      </c>
      <c r="G23" s="15" t="s">
        <v>500</v>
      </c>
      <c r="H23" s="15">
        <f>156/ages[[#This Row],[duration]]</f>
        <v>12</v>
      </c>
    </row>
    <row r="24" spans="1:8" ht="14" x14ac:dyDescent="0.15">
      <c r="A24" s="15">
        <v>23</v>
      </c>
      <c r="B24" s="15" t="s">
        <v>501</v>
      </c>
      <c r="C24" s="15">
        <v>221</v>
      </c>
      <c r="D24" s="15">
        <v>13</v>
      </c>
      <c r="E24" s="15">
        <f>ages[[#This Row],[duration]]/780</f>
        <v>1.6666666666666666E-2</v>
      </c>
      <c r="F24" s="15">
        <f>1+_xlfn.FLOOR.MATH(ages[[#This Row],[ageFrom]]/780)</f>
        <v>1</v>
      </c>
      <c r="G24" s="15" t="s">
        <v>501</v>
      </c>
      <c r="H24" s="15">
        <f>156/ages[[#This Row],[duration]]</f>
        <v>12</v>
      </c>
    </row>
    <row r="25" spans="1:8" ht="14" x14ac:dyDescent="0.15">
      <c r="A25" s="15">
        <v>24</v>
      </c>
      <c r="B25" s="15" t="s">
        <v>502</v>
      </c>
      <c r="C25" s="15">
        <v>234</v>
      </c>
      <c r="D25" s="15">
        <v>13</v>
      </c>
      <c r="E25" s="15">
        <f>ages[[#This Row],[duration]]/780</f>
        <v>1.6666666666666666E-2</v>
      </c>
      <c r="F25" s="15">
        <f>1+_xlfn.FLOOR.MATH(ages[[#This Row],[ageFrom]]/780)</f>
        <v>1</v>
      </c>
      <c r="G25" s="15" t="s">
        <v>502</v>
      </c>
      <c r="H25" s="15">
        <f>156/ages[[#This Row],[duration]]</f>
        <v>12</v>
      </c>
    </row>
    <row r="26" spans="1:8" ht="14" x14ac:dyDescent="0.15">
      <c r="A26" s="15">
        <v>25</v>
      </c>
      <c r="B26" s="15" t="s">
        <v>503</v>
      </c>
      <c r="C26" s="15">
        <v>247</v>
      </c>
      <c r="D26" s="15">
        <v>13</v>
      </c>
      <c r="E26" s="15">
        <f>ages[[#This Row],[duration]]/780</f>
        <v>1.6666666666666666E-2</v>
      </c>
      <c r="F26" s="15">
        <f>1+_xlfn.FLOOR.MATH(ages[[#This Row],[ageFrom]]/780)</f>
        <v>1</v>
      </c>
      <c r="G26" s="15" t="s">
        <v>503</v>
      </c>
      <c r="H26" s="15">
        <f>156/ages[[#This Row],[duration]]</f>
        <v>12</v>
      </c>
    </row>
    <row r="27" spans="1:8" ht="14" x14ac:dyDescent="0.15">
      <c r="A27" s="15">
        <v>26</v>
      </c>
      <c r="B27" s="15" t="s">
        <v>504</v>
      </c>
      <c r="C27" s="15">
        <v>260</v>
      </c>
      <c r="D27" s="15">
        <v>13</v>
      </c>
      <c r="E27" s="15">
        <f>ages[[#This Row],[duration]]/780</f>
        <v>1.6666666666666666E-2</v>
      </c>
      <c r="F27" s="15">
        <f>1+_xlfn.FLOOR.MATH(ages[[#This Row],[ageFrom]]/780)</f>
        <v>1</v>
      </c>
      <c r="G27" s="15" t="s">
        <v>504</v>
      </c>
      <c r="H27" s="15">
        <f>156/ages[[#This Row],[duration]]</f>
        <v>12</v>
      </c>
    </row>
    <row r="28" spans="1:8" ht="14" x14ac:dyDescent="0.15">
      <c r="A28" s="15">
        <v>27</v>
      </c>
      <c r="B28" s="15" t="s">
        <v>505</v>
      </c>
      <c r="C28" s="15">
        <v>273</v>
      </c>
      <c r="D28" s="15">
        <v>13</v>
      </c>
      <c r="E28" s="15">
        <f>ages[[#This Row],[duration]]/780</f>
        <v>1.6666666666666666E-2</v>
      </c>
      <c r="F28" s="15">
        <f>1+_xlfn.FLOOR.MATH(ages[[#This Row],[ageFrom]]/780)</f>
        <v>1</v>
      </c>
      <c r="G28" s="15" t="s">
        <v>505</v>
      </c>
      <c r="H28" s="15">
        <f>156/ages[[#This Row],[duration]]</f>
        <v>12</v>
      </c>
    </row>
    <row r="29" spans="1:8" ht="14" x14ac:dyDescent="0.15">
      <c r="A29" s="15">
        <v>28</v>
      </c>
      <c r="B29" s="15" t="s">
        <v>506</v>
      </c>
      <c r="C29" s="15">
        <v>286</v>
      </c>
      <c r="D29" s="15">
        <v>13</v>
      </c>
      <c r="E29" s="15">
        <f>ages[[#This Row],[duration]]/780</f>
        <v>1.6666666666666666E-2</v>
      </c>
      <c r="F29" s="15">
        <f>1+_xlfn.FLOOR.MATH(ages[[#This Row],[ageFrom]]/780)</f>
        <v>1</v>
      </c>
      <c r="G29" s="15" t="s">
        <v>506</v>
      </c>
      <c r="H29" s="15">
        <f>156/ages[[#This Row],[duration]]</f>
        <v>12</v>
      </c>
    </row>
    <row r="30" spans="1:8" ht="14" x14ac:dyDescent="0.15">
      <c r="A30" s="15">
        <v>29</v>
      </c>
      <c r="B30" s="15" t="s">
        <v>507</v>
      </c>
      <c r="C30" s="15">
        <v>299</v>
      </c>
      <c r="D30" s="15">
        <v>13</v>
      </c>
      <c r="E30" s="15">
        <f>ages[[#This Row],[duration]]/780</f>
        <v>1.6666666666666666E-2</v>
      </c>
      <c r="F30" s="15">
        <f>1+_xlfn.FLOOR.MATH(ages[[#This Row],[ageFrom]]/780)</f>
        <v>1</v>
      </c>
      <c r="G30" s="15" t="s">
        <v>507</v>
      </c>
      <c r="H30" s="15">
        <f>156/ages[[#This Row],[duration]]</f>
        <v>12</v>
      </c>
    </row>
    <row r="31" spans="1:8" ht="14" x14ac:dyDescent="0.15">
      <c r="A31" s="15">
        <v>30</v>
      </c>
      <c r="B31" s="15" t="s">
        <v>508</v>
      </c>
      <c r="C31" s="15">
        <v>312</v>
      </c>
      <c r="D31" s="15">
        <v>156</v>
      </c>
      <c r="E31" s="15">
        <f>ages[[#This Row],[duration]]/780</f>
        <v>0.2</v>
      </c>
      <c r="F31" s="15">
        <f>1+_xlfn.FLOOR.MATH(ages[[#This Row],[ageFrom]]/780)</f>
        <v>1</v>
      </c>
      <c r="G31" s="15" t="s">
        <v>508</v>
      </c>
      <c r="H31" s="15">
        <f>156/ages[[#This Row],[duration]]</f>
        <v>1</v>
      </c>
    </row>
    <row r="32" spans="1:8" ht="14" x14ac:dyDescent="0.15">
      <c r="A32" s="15">
        <v>31</v>
      </c>
      <c r="B32" s="15" t="s">
        <v>509</v>
      </c>
      <c r="C32" s="15">
        <v>468</v>
      </c>
      <c r="D32" s="15">
        <v>156</v>
      </c>
      <c r="E32" s="15">
        <f>ages[[#This Row],[duration]]/780</f>
        <v>0.2</v>
      </c>
      <c r="F32" s="15">
        <f>1+_xlfn.FLOOR.MATH(ages[[#This Row],[ageFrom]]/780)</f>
        <v>1</v>
      </c>
      <c r="G32" s="15" t="s">
        <v>509</v>
      </c>
      <c r="H32" s="15">
        <f>156/ages[[#This Row],[duration]]</f>
        <v>1</v>
      </c>
    </row>
    <row r="33" spans="1:8" ht="14" x14ac:dyDescent="0.15">
      <c r="A33" s="15">
        <v>32</v>
      </c>
      <c r="B33" s="15" t="s">
        <v>510</v>
      </c>
      <c r="C33" s="15">
        <v>624</v>
      </c>
      <c r="D33" s="15">
        <v>156</v>
      </c>
      <c r="E33" s="15">
        <f>ages[[#This Row],[duration]]/780</f>
        <v>0.2</v>
      </c>
      <c r="F33" s="15">
        <f>1+_xlfn.FLOOR.MATH(ages[[#This Row],[ageFrom]]/780)</f>
        <v>1</v>
      </c>
      <c r="G33" s="15" t="s">
        <v>510</v>
      </c>
      <c r="H33" s="15">
        <f>156/ages[[#This Row],[duration]]</f>
        <v>1</v>
      </c>
    </row>
    <row r="34" spans="1:8" ht="14" x14ac:dyDescent="0.15">
      <c r="A34" s="15">
        <v>33</v>
      </c>
      <c r="B34" s="15" t="s">
        <v>511</v>
      </c>
      <c r="C34" s="15">
        <v>780</v>
      </c>
      <c r="D34" s="15">
        <v>156</v>
      </c>
      <c r="E34" s="15">
        <f>ages[[#This Row],[duration]]/780</f>
        <v>0.2</v>
      </c>
      <c r="F34" s="15">
        <f>1+_xlfn.FLOOR.MATH(ages[[#This Row],[ageFrom]]/780)</f>
        <v>2</v>
      </c>
      <c r="G34" s="15" t="s">
        <v>511</v>
      </c>
      <c r="H34" s="15">
        <f>156/ages[[#This Row],[duration]]</f>
        <v>1</v>
      </c>
    </row>
    <row r="35" spans="1:8" ht="14" x14ac:dyDescent="0.15">
      <c r="A35" s="15">
        <v>34</v>
      </c>
      <c r="B35" s="15" t="s">
        <v>512</v>
      </c>
      <c r="C35" s="15">
        <v>936</v>
      </c>
      <c r="D35" s="15">
        <v>156</v>
      </c>
      <c r="E35" s="15">
        <f>ages[[#This Row],[duration]]/780</f>
        <v>0.2</v>
      </c>
      <c r="F35" s="15">
        <f>1+_xlfn.FLOOR.MATH(ages[[#This Row],[ageFrom]]/780)</f>
        <v>2</v>
      </c>
      <c r="G35" s="15" t="s">
        <v>512</v>
      </c>
      <c r="H35" s="15">
        <f>156/ages[[#This Row],[duration]]</f>
        <v>1</v>
      </c>
    </row>
    <row r="36" spans="1:8" ht="14" x14ac:dyDescent="0.15">
      <c r="A36" s="15">
        <v>35</v>
      </c>
      <c r="B36" s="15" t="s">
        <v>513</v>
      </c>
      <c r="C36" s="15">
        <v>1092</v>
      </c>
      <c r="D36" s="15">
        <v>156</v>
      </c>
      <c r="E36" s="15">
        <f>ages[[#This Row],[duration]]/780</f>
        <v>0.2</v>
      </c>
      <c r="F36" s="15">
        <f>1+_xlfn.FLOOR.MATH(ages[[#This Row],[ageFrom]]/780)</f>
        <v>2</v>
      </c>
      <c r="G36" s="15" t="s">
        <v>513</v>
      </c>
      <c r="H36" s="15">
        <f>156/ages[[#This Row],[duration]]</f>
        <v>1</v>
      </c>
    </row>
    <row r="37" spans="1:8" ht="14" x14ac:dyDescent="0.15">
      <c r="A37" s="15">
        <v>36</v>
      </c>
      <c r="B37" s="15" t="s">
        <v>514</v>
      </c>
      <c r="C37" s="15">
        <v>1248</v>
      </c>
      <c r="D37" s="15">
        <v>156</v>
      </c>
      <c r="E37" s="15">
        <f>ages[[#This Row],[duration]]/780</f>
        <v>0.2</v>
      </c>
      <c r="F37" s="15">
        <f>1+_xlfn.FLOOR.MATH(ages[[#This Row],[ageFrom]]/780)</f>
        <v>2</v>
      </c>
      <c r="G37" s="15" t="s">
        <v>514</v>
      </c>
      <c r="H37" s="15">
        <f>156/ages[[#This Row],[duration]]</f>
        <v>1</v>
      </c>
    </row>
    <row r="38" spans="1:8" ht="14" x14ac:dyDescent="0.15">
      <c r="A38" s="15">
        <v>37</v>
      </c>
      <c r="B38" s="15" t="s">
        <v>515</v>
      </c>
      <c r="C38" s="15">
        <v>1404</v>
      </c>
      <c r="D38" s="15">
        <v>156</v>
      </c>
      <c r="E38" s="15">
        <f>ages[[#This Row],[duration]]/780</f>
        <v>0.2</v>
      </c>
      <c r="F38" s="15">
        <f>1+_xlfn.FLOOR.MATH(ages[[#This Row],[ageFrom]]/780)</f>
        <v>2</v>
      </c>
      <c r="G38" s="15" t="s">
        <v>515</v>
      </c>
      <c r="H38" s="15">
        <f>156/ages[[#This Row],[duration]]</f>
        <v>1</v>
      </c>
    </row>
    <row r="39" spans="1:8" ht="14" x14ac:dyDescent="0.15">
      <c r="A39" s="15">
        <v>38</v>
      </c>
      <c r="B39" s="15" t="s">
        <v>516</v>
      </c>
      <c r="C39" s="15">
        <v>1560</v>
      </c>
      <c r="D39" s="15">
        <v>156</v>
      </c>
      <c r="E39" s="15">
        <f>ages[[#This Row],[duration]]/780</f>
        <v>0.2</v>
      </c>
      <c r="F39" s="15">
        <f>1+_xlfn.FLOOR.MATH(ages[[#This Row],[ageFrom]]/780)</f>
        <v>3</v>
      </c>
      <c r="G39" s="15" t="s">
        <v>516</v>
      </c>
      <c r="H39" s="15">
        <f>156/ages[[#This Row],[duration]]</f>
        <v>1</v>
      </c>
    </row>
    <row r="40" spans="1:8" ht="14" x14ac:dyDescent="0.15">
      <c r="A40" s="15">
        <v>39</v>
      </c>
      <c r="B40" s="15" t="s">
        <v>517</v>
      </c>
      <c r="C40" s="15">
        <v>1716</v>
      </c>
      <c r="D40" s="15">
        <v>156</v>
      </c>
      <c r="E40" s="15">
        <f>ages[[#This Row],[duration]]/780</f>
        <v>0.2</v>
      </c>
      <c r="F40" s="15">
        <f>1+_xlfn.FLOOR.MATH(ages[[#This Row],[ageFrom]]/780)</f>
        <v>3</v>
      </c>
      <c r="G40" s="15" t="s">
        <v>517</v>
      </c>
      <c r="H40" s="15">
        <f>156/ages[[#This Row],[duration]]</f>
        <v>1</v>
      </c>
    </row>
    <row r="41" spans="1:8" ht="14" x14ac:dyDescent="0.15">
      <c r="A41" s="15">
        <v>40</v>
      </c>
      <c r="B41" s="15" t="s">
        <v>518</v>
      </c>
      <c r="C41" s="15">
        <v>1872</v>
      </c>
      <c r="D41" s="15">
        <v>156</v>
      </c>
      <c r="E41" s="15">
        <f>ages[[#This Row],[duration]]/780</f>
        <v>0.2</v>
      </c>
      <c r="F41" s="15">
        <f>1+_xlfn.FLOOR.MATH(ages[[#This Row],[ageFrom]]/780)</f>
        <v>3</v>
      </c>
      <c r="G41" s="15" t="s">
        <v>518</v>
      </c>
      <c r="H41" s="15">
        <f>156/ages[[#This Row],[duration]]</f>
        <v>1</v>
      </c>
    </row>
    <row r="42" spans="1:8" ht="14" x14ac:dyDescent="0.15">
      <c r="A42" s="15">
        <v>41</v>
      </c>
      <c r="B42" s="15" t="s">
        <v>519</v>
      </c>
      <c r="C42" s="15">
        <v>2028</v>
      </c>
      <c r="D42" s="15">
        <v>156</v>
      </c>
      <c r="E42" s="15">
        <f>ages[[#This Row],[duration]]/780</f>
        <v>0.2</v>
      </c>
      <c r="F42" s="15">
        <f>1+_xlfn.FLOOR.MATH(ages[[#This Row],[ageFrom]]/780)</f>
        <v>3</v>
      </c>
      <c r="G42" s="15" t="s">
        <v>519</v>
      </c>
      <c r="H42" s="15">
        <f>156/ages[[#This Row],[duration]]</f>
        <v>1</v>
      </c>
    </row>
    <row r="43" spans="1:8" ht="14" x14ac:dyDescent="0.15">
      <c r="A43" s="15">
        <v>42</v>
      </c>
      <c r="B43" s="15" t="s">
        <v>520</v>
      </c>
      <c r="C43" s="15">
        <v>2184</v>
      </c>
      <c r="D43" s="15">
        <v>156</v>
      </c>
      <c r="E43" s="15">
        <f>ages[[#This Row],[duration]]/780</f>
        <v>0.2</v>
      </c>
      <c r="F43" s="15">
        <f>1+_xlfn.FLOOR.MATH(ages[[#This Row],[ageFrom]]/780)</f>
        <v>3</v>
      </c>
      <c r="G43" s="15" t="s">
        <v>520</v>
      </c>
      <c r="H43" s="15">
        <f>156/ages[[#This Row],[duration]]</f>
        <v>1</v>
      </c>
    </row>
    <row r="44" spans="1:8" ht="14" x14ac:dyDescent="0.15">
      <c r="A44" s="15">
        <v>43</v>
      </c>
      <c r="B44" s="15" t="s">
        <v>521</v>
      </c>
      <c r="C44" s="15">
        <v>2340</v>
      </c>
      <c r="D44" s="15">
        <v>156</v>
      </c>
      <c r="E44" s="15">
        <f>ages[[#This Row],[duration]]/780</f>
        <v>0.2</v>
      </c>
      <c r="F44" s="15">
        <f>1+_xlfn.FLOOR.MATH(ages[[#This Row],[ageFrom]]/780)</f>
        <v>4</v>
      </c>
      <c r="G44" s="15" t="s">
        <v>521</v>
      </c>
      <c r="H44" s="15">
        <f>156/ages[[#This Row],[duration]]</f>
        <v>1</v>
      </c>
    </row>
    <row r="45" spans="1:8" ht="14" x14ac:dyDescent="0.15">
      <c r="A45" s="15">
        <v>44</v>
      </c>
      <c r="B45" s="15" t="s">
        <v>522</v>
      </c>
      <c r="C45" s="15">
        <v>2496</v>
      </c>
      <c r="D45" s="15">
        <v>624</v>
      </c>
      <c r="E45" s="15">
        <f>ages[[#This Row],[duration]]/780</f>
        <v>0.8</v>
      </c>
      <c r="F45" s="15">
        <f>1+_xlfn.FLOOR.MATH(ages[[#This Row],[ageFrom]]/780)</f>
        <v>4</v>
      </c>
      <c r="G45" s="15" t="s">
        <v>522</v>
      </c>
      <c r="H45" s="15">
        <f>156/ages[[#This Row],[duration]]</f>
        <v>0.25</v>
      </c>
    </row>
    <row r="46" spans="1:8" ht="14" x14ac:dyDescent="0.15">
      <c r="A46" s="15">
        <v>45</v>
      </c>
      <c r="B46" s="15" t="s">
        <v>523</v>
      </c>
      <c r="C46" s="15">
        <v>3120</v>
      </c>
      <c r="D46" s="15">
        <v>780</v>
      </c>
      <c r="E46" s="15">
        <f>ages[[#This Row],[duration]]/780</f>
        <v>1</v>
      </c>
      <c r="F46" s="15">
        <f>1+_xlfn.FLOOR.MATH(ages[[#This Row],[ageFrom]]/780)</f>
        <v>5</v>
      </c>
      <c r="G46" s="15" t="s">
        <v>523</v>
      </c>
      <c r="H46" s="15">
        <f>156/ages[[#This Row],[duration]]</f>
        <v>0.2</v>
      </c>
    </row>
    <row r="47" spans="1:8" ht="14" x14ac:dyDescent="0.15">
      <c r="A47" s="15">
        <v>46</v>
      </c>
      <c r="B47" s="15" t="s">
        <v>524</v>
      </c>
      <c r="C47" s="15">
        <v>3900</v>
      </c>
      <c r="D47" s="15">
        <v>780</v>
      </c>
      <c r="E47" s="15">
        <f>ages[[#This Row],[duration]]/780</f>
        <v>1</v>
      </c>
      <c r="F47" s="15">
        <f>1+_xlfn.FLOOR.MATH(ages[[#This Row],[ageFrom]]/780)</f>
        <v>6</v>
      </c>
      <c r="G47" s="15" t="s">
        <v>524</v>
      </c>
      <c r="H47" s="15">
        <f>156/ages[[#This Row],[duration]]</f>
        <v>0.2</v>
      </c>
    </row>
    <row r="48" spans="1:8" ht="14" x14ac:dyDescent="0.15">
      <c r="A48" s="15">
        <v>47</v>
      </c>
      <c r="B48" s="15" t="s">
        <v>525</v>
      </c>
      <c r="C48" s="15">
        <v>4680</v>
      </c>
      <c r="D48" s="15">
        <v>780</v>
      </c>
      <c r="E48" s="15">
        <f>ages[[#This Row],[duration]]/780</f>
        <v>1</v>
      </c>
      <c r="F48" s="15">
        <f>1+_xlfn.FLOOR.MATH(ages[[#This Row],[ageFrom]]/780)</f>
        <v>7</v>
      </c>
      <c r="G48" s="15" t="s">
        <v>525</v>
      </c>
      <c r="H48" s="15">
        <f>156/ages[[#This Row],[duration]]</f>
        <v>0.2</v>
      </c>
    </row>
    <row r="49" spans="1:8" ht="14" x14ac:dyDescent="0.15">
      <c r="A49" s="15">
        <v>48</v>
      </c>
      <c r="B49" s="15" t="s">
        <v>526</v>
      </c>
      <c r="C49" s="15">
        <v>5460</v>
      </c>
      <c r="D49" s="15">
        <v>780</v>
      </c>
      <c r="E49" s="15">
        <f>ages[[#This Row],[duration]]/780</f>
        <v>1</v>
      </c>
      <c r="F49" s="15">
        <f>1+_xlfn.FLOOR.MATH(ages[[#This Row],[ageFrom]]/780)</f>
        <v>8</v>
      </c>
      <c r="G49" s="15" t="s">
        <v>526</v>
      </c>
      <c r="H49" s="15">
        <f>156/ages[[#This Row],[duration]]</f>
        <v>0.2</v>
      </c>
    </row>
    <row r="50" spans="1:8" ht="14" x14ac:dyDescent="0.15">
      <c r="A50" s="15">
        <v>49</v>
      </c>
      <c r="B50" s="15" t="s">
        <v>527</v>
      </c>
      <c r="C50" s="15">
        <v>6240</v>
      </c>
      <c r="D50" s="15">
        <v>780</v>
      </c>
      <c r="E50" s="15">
        <f>ages[[#This Row],[duration]]/780</f>
        <v>1</v>
      </c>
      <c r="F50" s="15">
        <f>1+_xlfn.FLOOR.MATH(ages[[#This Row],[ageFrom]]/780)</f>
        <v>9</v>
      </c>
      <c r="G50" s="15" t="s">
        <v>527</v>
      </c>
      <c r="H50" s="15">
        <f>156/ages[[#This Row],[duration]]</f>
        <v>0.2</v>
      </c>
    </row>
    <row r="51" spans="1:8" ht="14" x14ac:dyDescent="0.15">
      <c r="A51" s="15">
        <v>50</v>
      </c>
      <c r="B51" s="15" t="s">
        <v>528</v>
      </c>
      <c r="C51" s="15">
        <v>7020</v>
      </c>
      <c r="D51" s="15">
        <v>780</v>
      </c>
      <c r="E51" s="15">
        <f>ages[[#This Row],[duration]]/780</f>
        <v>1</v>
      </c>
      <c r="F51" s="15">
        <f>1+_xlfn.FLOOR.MATH(ages[[#This Row],[ageFrom]]/780)</f>
        <v>10</v>
      </c>
      <c r="G51" s="15" t="s">
        <v>528</v>
      </c>
      <c r="H51" s="15">
        <f>156/ages[[#This Row],[duration]]</f>
        <v>0.2</v>
      </c>
    </row>
    <row r="52" spans="1:8" ht="14" x14ac:dyDescent="0.15">
      <c r="A52" s="15">
        <v>51</v>
      </c>
      <c r="B52" s="15" t="s">
        <v>529</v>
      </c>
      <c r="C52" s="15">
        <v>7800</v>
      </c>
      <c r="D52" s="15">
        <v>780</v>
      </c>
      <c r="E52" s="15">
        <f>ages[[#This Row],[duration]]/780</f>
        <v>1</v>
      </c>
      <c r="F52" s="15">
        <f>1+_xlfn.FLOOR.MATH(ages[[#This Row],[ageFrom]]/780)</f>
        <v>11</v>
      </c>
      <c r="G52" s="15" t="s">
        <v>529</v>
      </c>
      <c r="H52" s="15">
        <f>156/ages[[#This Row],[duration]]</f>
        <v>0.2</v>
      </c>
    </row>
    <row r="53" spans="1:8" ht="14" x14ac:dyDescent="0.15">
      <c r="A53" s="15">
        <v>52</v>
      </c>
      <c r="B53" s="15" t="s">
        <v>530</v>
      </c>
      <c r="C53" s="15">
        <v>8580</v>
      </c>
      <c r="D53" s="15">
        <v>780</v>
      </c>
      <c r="E53" s="15">
        <f>ages[[#This Row],[duration]]/780</f>
        <v>1</v>
      </c>
      <c r="F53" s="15">
        <f>1+_xlfn.FLOOR.MATH(ages[[#This Row],[ageFrom]]/780)</f>
        <v>12</v>
      </c>
      <c r="G53" s="15" t="s">
        <v>530</v>
      </c>
      <c r="H53" s="15">
        <f>156/ages[[#This Row],[duration]]</f>
        <v>0.2</v>
      </c>
    </row>
    <row r="54" spans="1:8" ht="14" x14ac:dyDescent="0.15">
      <c r="A54" s="15">
        <v>53</v>
      </c>
      <c r="B54" s="15" t="s">
        <v>531</v>
      </c>
      <c r="C54" s="15">
        <v>9360</v>
      </c>
      <c r="D54" s="15">
        <v>780</v>
      </c>
      <c r="E54" s="15">
        <f>ages[[#This Row],[duration]]/780</f>
        <v>1</v>
      </c>
      <c r="F54" s="15">
        <f>1+_xlfn.FLOOR.MATH(ages[[#This Row],[ageFrom]]/780)</f>
        <v>13</v>
      </c>
      <c r="G54" s="15" t="s">
        <v>531</v>
      </c>
      <c r="H54" s="15">
        <f>156/ages[[#This Row],[duration]]</f>
        <v>0.2</v>
      </c>
    </row>
    <row r="55" spans="1:8" ht="14" x14ac:dyDescent="0.15">
      <c r="A55" s="15">
        <v>54</v>
      </c>
      <c r="B55" s="15" t="s">
        <v>532</v>
      </c>
      <c r="C55" s="15">
        <v>10140</v>
      </c>
      <c r="D55" s="15">
        <v>780</v>
      </c>
      <c r="E55" s="15">
        <f>ages[[#This Row],[duration]]/780</f>
        <v>1</v>
      </c>
      <c r="F55" s="15">
        <f>1+_xlfn.FLOOR.MATH(ages[[#This Row],[ageFrom]]/780)</f>
        <v>14</v>
      </c>
      <c r="G55" s="15" t="s">
        <v>532</v>
      </c>
      <c r="H55" s="15">
        <f>156/ages[[#This Row],[duration]]</f>
        <v>0.2</v>
      </c>
    </row>
    <row r="56" spans="1:8" ht="14" x14ac:dyDescent="0.15">
      <c r="A56" s="15">
        <v>55</v>
      </c>
      <c r="B56" s="15" t="s">
        <v>533</v>
      </c>
      <c r="C56" s="15">
        <v>10920</v>
      </c>
      <c r="D56" s="15">
        <v>780</v>
      </c>
      <c r="E56" s="15">
        <f>ages[[#This Row],[duration]]/780</f>
        <v>1</v>
      </c>
      <c r="F56" s="15">
        <f>1+_xlfn.FLOOR.MATH(ages[[#This Row],[ageFrom]]/780)</f>
        <v>15</v>
      </c>
      <c r="G56" s="15" t="s">
        <v>533</v>
      </c>
      <c r="H56" s="15">
        <f>156/ages[[#This Row],[duration]]</f>
        <v>0.2</v>
      </c>
    </row>
    <row r="57" spans="1:8" ht="14" x14ac:dyDescent="0.15">
      <c r="A57" s="15">
        <v>56</v>
      </c>
      <c r="B57" s="15" t="s">
        <v>534</v>
      </c>
      <c r="C57" s="15">
        <v>11700</v>
      </c>
      <c r="D57" s="15">
        <v>780</v>
      </c>
      <c r="E57" s="15">
        <f>ages[[#This Row],[duration]]/780</f>
        <v>1</v>
      </c>
      <c r="F57" s="15">
        <f>1+_xlfn.FLOOR.MATH(ages[[#This Row],[ageFrom]]/780)</f>
        <v>16</v>
      </c>
      <c r="G57" s="15" t="s">
        <v>534</v>
      </c>
      <c r="H57" s="15">
        <f>156/ages[[#This Row],[duration]]</f>
        <v>0.2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57"/>
  <sheetViews>
    <sheetView workbookViewId="0"/>
  </sheetViews>
  <sheetFormatPr baseColWidth="10" defaultColWidth="12.5" defaultRowHeight="15.75" customHeight="1" x14ac:dyDescent="0.15"/>
  <sheetData>
    <row r="1" spans="1:6" ht="15.75" customHeight="1" x14ac:dyDescent="0.15">
      <c r="A1" s="2" t="s">
        <v>472</v>
      </c>
      <c r="B1" s="2" t="s">
        <v>3</v>
      </c>
      <c r="C1" s="2" t="s">
        <v>19</v>
      </c>
      <c r="D1" s="4" t="s">
        <v>31</v>
      </c>
      <c r="E1" s="4" t="s">
        <v>33</v>
      </c>
      <c r="F1" s="4" t="s">
        <v>35</v>
      </c>
    </row>
    <row r="2" spans="1:6" ht="15.75" customHeight="1" x14ac:dyDescent="0.15">
      <c r="A2" s="14">
        <v>1</v>
      </c>
      <c r="B2" s="14">
        <f t="shared" ref="B2:B57" si="0">0.9</f>
        <v>0.9</v>
      </c>
      <c r="C2" s="14">
        <f t="shared" ref="C2:C57" si="1">0.1</f>
        <v>0.1</v>
      </c>
    </row>
    <row r="3" spans="1:6" ht="15.75" customHeight="1" x14ac:dyDescent="0.15">
      <c r="A3" s="14">
        <v>2</v>
      </c>
      <c r="B3" s="14">
        <f t="shared" si="0"/>
        <v>0.9</v>
      </c>
      <c r="C3" s="14">
        <f t="shared" si="1"/>
        <v>0.1</v>
      </c>
    </row>
    <row r="4" spans="1:6" ht="15.75" customHeight="1" x14ac:dyDescent="0.15">
      <c r="A4" s="14">
        <v>3</v>
      </c>
      <c r="B4" s="14">
        <f t="shared" si="0"/>
        <v>0.9</v>
      </c>
      <c r="C4" s="14">
        <f t="shared" si="1"/>
        <v>0.1</v>
      </c>
    </row>
    <row r="5" spans="1:6" ht="15.75" customHeight="1" x14ac:dyDescent="0.15">
      <c r="A5" s="14">
        <v>4</v>
      </c>
      <c r="B5" s="14">
        <f t="shared" si="0"/>
        <v>0.9</v>
      </c>
      <c r="C5" s="14">
        <f t="shared" si="1"/>
        <v>0.1</v>
      </c>
    </row>
    <row r="6" spans="1:6" ht="15.75" customHeight="1" x14ac:dyDescent="0.15">
      <c r="A6" s="14">
        <v>5</v>
      </c>
      <c r="B6" s="14">
        <f t="shared" si="0"/>
        <v>0.9</v>
      </c>
      <c r="C6" s="14">
        <f t="shared" si="1"/>
        <v>0.1</v>
      </c>
    </row>
    <row r="7" spans="1:6" ht="15.75" customHeight="1" x14ac:dyDescent="0.15">
      <c r="A7" s="14">
        <v>6</v>
      </c>
      <c r="B7" s="14">
        <f t="shared" si="0"/>
        <v>0.9</v>
      </c>
      <c r="C7" s="14">
        <f t="shared" si="1"/>
        <v>0.1</v>
      </c>
    </row>
    <row r="8" spans="1:6" ht="15.75" customHeight="1" x14ac:dyDescent="0.15">
      <c r="A8" s="14">
        <v>7</v>
      </c>
      <c r="B8" s="14">
        <f t="shared" si="0"/>
        <v>0.9</v>
      </c>
      <c r="C8" s="14">
        <f t="shared" si="1"/>
        <v>0.1</v>
      </c>
    </row>
    <row r="9" spans="1:6" ht="15.75" customHeight="1" x14ac:dyDescent="0.15">
      <c r="A9" s="14">
        <v>8</v>
      </c>
      <c r="B9" s="14">
        <f t="shared" si="0"/>
        <v>0.9</v>
      </c>
      <c r="C9" s="14">
        <f t="shared" si="1"/>
        <v>0.1</v>
      </c>
    </row>
    <row r="10" spans="1:6" ht="15.75" customHeight="1" x14ac:dyDescent="0.15">
      <c r="A10" s="14">
        <v>9</v>
      </c>
      <c r="B10" s="14">
        <f t="shared" si="0"/>
        <v>0.9</v>
      </c>
      <c r="C10" s="14">
        <f t="shared" si="1"/>
        <v>0.1</v>
      </c>
    </row>
    <row r="11" spans="1:6" ht="15.75" customHeight="1" x14ac:dyDescent="0.15">
      <c r="A11" s="14">
        <v>10</v>
      </c>
      <c r="B11" s="14">
        <f t="shared" si="0"/>
        <v>0.9</v>
      </c>
      <c r="C11" s="14">
        <f t="shared" si="1"/>
        <v>0.1</v>
      </c>
    </row>
    <row r="12" spans="1:6" ht="15.75" customHeight="1" x14ac:dyDescent="0.15">
      <c r="A12" s="14">
        <v>11</v>
      </c>
      <c r="B12" s="14">
        <f t="shared" si="0"/>
        <v>0.9</v>
      </c>
      <c r="C12" s="14">
        <f t="shared" si="1"/>
        <v>0.1</v>
      </c>
    </row>
    <row r="13" spans="1:6" ht="15.75" customHeight="1" x14ac:dyDescent="0.15">
      <c r="A13" s="14">
        <v>12</v>
      </c>
      <c r="B13" s="14">
        <f t="shared" si="0"/>
        <v>0.9</v>
      </c>
      <c r="C13" s="14">
        <f t="shared" si="1"/>
        <v>0.1</v>
      </c>
    </row>
    <row r="14" spans="1:6" ht="15.75" customHeight="1" x14ac:dyDescent="0.15">
      <c r="A14" s="14">
        <v>13</v>
      </c>
      <c r="B14" s="14">
        <f t="shared" si="0"/>
        <v>0.9</v>
      </c>
      <c r="C14" s="14">
        <f t="shared" si="1"/>
        <v>0.1</v>
      </c>
    </row>
    <row r="15" spans="1:6" ht="15.75" customHeight="1" x14ac:dyDescent="0.15">
      <c r="A15" s="14">
        <v>14</v>
      </c>
      <c r="B15" s="14">
        <f t="shared" si="0"/>
        <v>0.9</v>
      </c>
      <c r="C15" s="14">
        <f t="shared" si="1"/>
        <v>0.1</v>
      </c>
    </row>
    <row r="16" spans="1:6" ht="15.75" customHeight="1" x14ac:dyDescent="0.15">
      <c r="A16" s="14">
        <v>15</v>
      </c>
      <c r="B16" s="14">
        <f t="shared" si="0"/>
        <v>0.9</v>
      </c>
      <c r="C16" s="14">
        <f t="shared" si="1"/>
        <v>0.1</v>
      </c>
    </row>
    <row r="17" spans="1:3" ht="15.75" customHeight="1" x14ac:dyDescent="0.15">
      <c r="A17" s="14">
        <v>16</v>
      </c>
      <c r="B17" s="14">
        <f t="shared" si="0"/>
        <v>0.9</v>
      </c>
      <c r="C17" s="14">
        <f t="shared" si="1"/>
        <v>0.1</v>
      </c>
    </row>
    <row r="18" spans="1:3" ht="15.75" customHeight="1" x14ac:dyDescent="0.15">
      <c r="A18" s="14">
        <v>17</v>
      </c>
      <c r="B18" s="14">
        <f t="shared" si="0"/>
        <v>0.9</v>
      </c>
      <c r="C18" s="14">
        <f t="shared" si="1"/>
        <v>0.1</v>
      </c>
    </row>
    <row r="19" spans="1:3" ht="15.75" customHeight="1" x14ac:dyDescent="0.15">
      <c r="A19" s="14">
        <v>18</v>
      </c>
      <c r="B19" s="14">
        <f t="shared" si="0"/>
        <v>0.9</v>
      </c>
      <c r="C19" s="14">
        <f t="shared" si="1"/>
        <v>0.1</v>
      </c>
    </row>
    <row r="20" spans="1:3" ht="15.75" customHeight="1" x14ac:dyDescent="0.15">
      <c r="A20" s="14">
        <v>19</v>
      </c>
      <c r="B20" s="14">
        <f t="shared" si="0"/>
        <v>0.9</v>
      </c>
      <c r="C20" s="14">
        <f t="shared" si="1"/>
        <v>0.1</v>
      </c>
    </row>
    <row r="21" spans="1:3" ht="15.75" customHeight="1" x14ac:dyDescent="0.15">
      <c r="A21" s="14">
        <v>20</v>
      </c>
      <c r="B21" s="14">
        <f t="shared" si="0"/>
        <v>0.9</v>
      </c>
      <c r="C21" s="14">
        <f t="shared" si="1"/>
        <v>0.1</v>
      </c>
    </row>
    <row r="22" spans="1:3" ht="15.75" customHeight="1" x14ac:dyDescent="0.15">
      <c r="A22" s="14">
        <v>21</v>
      </c>
      <c r="B22" s="14">
        <f t="shared" si="0"/>
        <v>0.9</v>
      </c>
      <c r="C22" s="14">
        <f t="shared" si="1"/>
        <v>0.1</v>
      </c>
    </row>
    <row r="23" spans="1:3" ht="15.75" customHeight="1" x14ac:dyDescent="0.15">
      <c r="A23" s="14">
        <v>22</v>
      </c>
      <c r="B23" s="14">
        <f t="shared" si="0"/>
        <v>0.9</v>
      </c>
      <c r="C23" s="14">
        <f t="shared" si="1"/>
        <v>0.1</v>
      </c>
    </row>
    <row r="24" spans="1:3" ht="15.75" customHeight="1" x14ac:dyDescent="0.15">
      <c r="A24" s="14">
        <v>23</v>
      </c>
      <c r="B24" s="14">
        <f t="shared" si="0"/>
        <v>0.9</v>
      </c>
      <c r="C24" s="14">
        <f t="shared" si="1"/>
        <v>0.1</v>
      </c>
    </row>
    <row r="25" spans="1:3" ht="15.75" customHeight="1" x14ac:dyDescent="0.15">
      <c r="A25" s="14">
        <v>24</v>
      </c>
      <c r="B25" s="14">
        <f t="shared" si="0"/>
        <v>0.9</v>
      </c>
      <c r="C25" s="14">
        <f t="shared" si="1"/>
        <v>0.1</v>
      </c>
    </row>
    <row r="26" spans="1:3" ht="15.75" customHeight="1" x14ac:dyDescent="0.15">
      <c r="A26" s="14">
        <v>25</v>
      </c>
      <c r="B26" s="14">
        <f t="shared" si="0"/>
        <v>0.9</v>
      </c>
      <c r="C26" s="14">
        <f t="shared" si="1"/>
        <v>0.1</v>
      </c>
    </row>
    <row r="27" spans="1:3" ht="15.75" customHeight="1" x14ac:dyDescent="0.15">
      <c r="A27" s="14">
        <v>26</v>
      </c>
      <c r="B27" s="14">
        <f t="shared" si="0"/>
        <v>0.9</v>
      </c>
      <c r="C27" s="14">
        <f t="shared" si="1"/>
        <v>0.1</v>
      </c>
    </row>
    <row r="28" spans="1:3" ht="15.75" customHeight="1" x14ac:dyDescent="0.15">
      <c r="A28" s="14">
        <v>27</v>
      </c>
      <c r="B28" s="14">
        <f t="shared" si="0"/>
        <v>0.9</v>
      </c>
      <c r="C28" s="14">
        <f t="shared" si="1"/>
        <v>0.1</v>
      </c>
    </row>
    <row r="29" spans="1:3" ht="15.75" customHeight="1" x14ac:dyDescent="0.15">
      <c r="A29" s="14">
        <v>28</v>
      </c>
      <c r="B29" s="14">
        <f t="shared" si="0"/>
        <v>0.9</v>
      </c>
      <c r="C29" s="14">
        <f t="shared" si="1"/>
        <v>0.1</v>
      </c>
    </row>
    <row r="30" spans="1:3" ht="15.75" customHeight="1" x14ac:dyDescent="0.15">
      <c r="A30" s="14">
        <v>29</v>
      </c>
      <c r="B30" s="14">
        <f t="shared" si="0"/>
        <v>0.9</v>
      </c>
      <c r="C30" s="14">
        <f t="shared" si="1"/>
        <v>0.1</v>
      </c>
    </row>
    <row r="31" spans="1:3" ht="15.75" customHeight="1" x14ac:dyDescent="0.15">
      <c r="A31" s="14">
        <v>30</v>
      </c>
      <c r="B31" s="14">
        <f t="shared" si="0"/>
        <v>0.9</v>
      </c>
      <c r="C31" s="14">
        <f t="shared" si="1"/>
        <v>0.1</v>
      </c>
    </row>
    <row r="32" spans="1:3" ht="15.75" customHeight="1" x14ac:dyDescent="0.15">
      <c r="A32" s="14">
        <v>31</v>
      </c>
      <c r="B32" s="14">
        <f t="shared" si="0"/>
        <v>0.9</v>
      </c>
      <c r="C32" s="14">
        <f t="shared" si="1"/>
        <v>0.1</v>
      </c>
    </row>
    <row r="33" spans="1:3" ht="15.75" customHeight="1" x14ac:dyDescent="0.15">
      <c r="A33" s="14">
        <v>32</v>
      </c>
      <c r="B33" s="14">
        <f t="shared" si="0"/>
        <v>0.9</v>
      </c>
      <c r="C33" s="14">
        <f t="shared" si="1"/>
        <v>0.1</v>
      </c>
    </row>
    <row r="34" spans="1:3" ht="15.75" customHeight="1" x14ac:dyDescent="0.15">
      <c r="A34" s="14">
        <v>33</v>
      </c>
      <c r="B34" s="14">
        <f t="shared" si="0"/>
        <v>0.9</v>
      </c>
      <c r="C34" s="14">
        <f t="shared" si="1"/>
        <v>0.1</v>
      </c>
    </row>
    <row r="35" spans="1:3" ht="13" x14ac:dyDescent="0.15">
      <c r="A35" s="14">
        <v>34</v>
      </c>
      <c r="B35" s="14">
        <f t="shared" si="0"/>
        <v>0.9</v>
      </c>
      <c r="C35" s="14">
        <f t="shared" si="1"/>
        <v>0.1</v>
      </c>
    </row>
    <row r="36" spans="1:3" ht="13" x14ac:dyDescent="0.15">
      <c r="A36" s="14">
        <v>35</v>
      </c>
      <c r="B36" s="14">
        <f t="shared" si="0"/>
        <v>0.9</v>
      </c>
      <c r="C36" s="14">
        <f t="shared" si="1"/>
        <v>0.1</v>
      </c>
    </row>
    <row r="37" spans="1:3" ht="13" x14ac:dyDescent="0.15">
      <c r="A37" s="14">
        <v>36</v>
      </c>
      <c r="B37" s="14">
        <f t="shared" si="0"/>
        <v>0.9</v>
      </c>
      <c r="C37" s="14">
        <f t="shared" si="1"/>
        <v>0.1</v>
      </c>
    </row>
    <row r="38" spans="1:3" ht="13" x14ac:dyDescent="0.15">
      <c r="A38" s="14">
        <v>37</v>
      </c>
      <c r="B38" s="14">
        <f t="shared" si="0"/>
        <v>0.9</v>
      </c>
      <c r="C38" s="14">
        <f t="shared" si="1"/>
        <v>0.1</v>
      </c>
    </row>
    <row r="39" spans="1:3" ht="13" x14ac:dyDescent="0.15">
      <c r="A39" s="14">
        <v>38</v>
      </c>
      <c r="B39" s="14">
        <f t="shared" si="0"/>
        <v>0.9</v>
      </c>
      <c r="C39" s="14">
        <f t="shared" si="1"/>
        <v>0.1</v>
      </c>
    </row>
    <row r="40" spans="1:3" ht="13" x14ac:dyDescent="0.15">
      <c r="A40" s="14">
        <v>39</v>
      </c>
      <c r="B40" s="14">
        <f t="shared" si="0"/>
        <v>0.9</v>
      </c>
      <c r="C40" s="14">
        <f t="shared" si="1"/>
        <v>0.1</v>
      </c>
    </row>
    <row r="41" spans="1:3" ht="13" x14ac:dyDescent="0.15">
      <c r="A41" s="14">
        <v>40</v>
      </c>
      <c r="B41" s="14">
        <f t="shared" si="0"/>
        <v>0.9</v>
      </c>
      <c r="C41" s="14">
        <f t="shared" si="1"/>
        <v>0.1</v>
      </c>
    </row>
    <row r="42" spans="1:3" ht="13" x14ac:dyDescent="0.15">
      <c r="A42" s="14">
        <v>41</v>
      </c>
      <c r="B42" s="14">
        <f t="shared" si="0"/>
        <v>0.9</v>
      </c>
      <c r="C42" s="14">
        <f t="shared" si="1"/>
        <v>0.1</v>
      </c>
    </row>
    <row r="43" spans="1:3" ht="13" x14ac:dyDescent="0.15">
      <c r="A43" s="14">
        <v>42</v>
      </c>
      <c r="B43" s="14">
        <f t="shared" si="0"/>
        <v>0.9</v>
      </c>
      <c r="C43" s="14">
        <f t="shared" si="1"/>
        <v>0.1</v>
      </c>
    </row>
    <row r="44" spans="1:3" ht="13" x14ac:dyDescent="0.15">
      <c r="A44" s="14">
        <v>43</v>
      </c>
      <c r="B44" s="14">
        <f t="shared" si="0"/>
        <v>0.9</v>
      </c>
      <c r="C44" s="14">
        <f t="shared" si="1"/>
        <v>0.1</v>
      </c>
    </row>
    <row r="45" spans="1:3" ht="13" x14ac:dyDescent="0.15">
      <c r="A45" s="14">
        <v>44</v>
      </c>
      <c r="B45" s="14">
        <f t="shared" si="0"/>
        <v>0.9</v>
      </c>
      <c r="C45" s="14">
        <f t="shared" si="1"/>
        <v>0.1</v>
      </c>
    </row>
    <row r="46" spans="1:3" ht="13" x14ac:dyDescent="0.15">
      <c r="A46" s="14">
        <v>45</v>
      </c>
      <c r="B46" s="14">
        <f t="shared" si="0"/>
        <v>0.9</v>
      </c>
      <c r="C46" s="14">
        <f t="shared" si="1"/>
        <v>0.1</v>
      </c>
    </row>
    <row r="47" spans="1:3" ht="13" x14ac:dyDescent="0.15">
      <c r="A47" s="14">
        <v>46</v>
      </c>
      <c r="B47" s="14">
        <f t="shared" si="0"/>
        <v>0.9</v>
      </c>
      <c r="C47" s="14">
        <f t="shared" si="1"/>
        <v>0.1</v>
      </c>
    </row>
    <row r="48" spans="1:3" ht="13" x14ac:dyDescent="0.15">
      <c r="A48" s="14">
        <v>47</v>
      </c>
      <c r="B48" s="14">
        <f t="shared" si="0"/>
        <v>0.9</v>
      </c>
      <c r="C48" s="14">
        <f t="shared" si="1"/>
        <v>0.1</v>
      </c>
    </row>
    <row r="49" spans="1:3" ht="13" x14ac:dyDescent="0.15">
      <c r="A49" s="14">
        <v>48</v>
      </c>
      <c r="B49" s="14">
        <f t="shared" si="0"/>
        <v>0.9</v>
      </c>
      <c r="C49" s="14">
        <f t="shared" si="1"/>
        <v>0.1</v>
      </c>
    </row>
    <row r="50" spans="1:3" ht="13" x14ac:dyDescent="0.15">
      <c r="A50" s="14">
        <v>49</v>
      </c>
      <c r="B50" s="14">
        <f t="shared" si="0"/>
        <v>0.9</v>
      </c>
      <c r="C50" s="14">
        <f t="shared" si="1"/>
        <v>0.1</v>
      </c>
    </row>
    <row r="51" spans="1:3" ht="13" x14ac:dyDescent="0.15">
      <c r="A51" s="14">
        <v>50</v>
      </c>
      <c r="B51" s="14">
        <f t="shared" si="0"/>
        <v>0.9</v>
      </c>
      <c r="C51" s="14">
        <f t="shared" si="1"/>
        <v>0.1</v>
      </c>
    </row>
    <row r="52" spans="1:3" ht="13" x14ac:dyDescent="0.15">
      <c r="A52" s="14">
        <v>51</v>
      </c>
      <c r="B52" s="14">
        <f t="shared" si="0"/>
        <v>0.9</v>
      </c>
      <c r="C52" s="14">
        <f t="shared" si="1"/>
        <v>0.1</v>
      </c>
    </row>
    <row r="53" spans="1:3" ht="13" x14ac:dyDescent="0.15">
      <c r="A53" s="14">
        <v>52</v>
      </c>
      <c r="B53" s="14">
        <f t="shared" si="0"/>
        <v>0.9</v>
      </c>
      <c r="C53" s="14">
        <f t="shared" si="1"/>
        <v>0.1</v>
      </c>
    </row>
    <row r="54" spans="1:3" ht="13" x14ac:dyDescent="0.15">
      <c r="A54" s="14">
        <v>53</v>
      </c>
      <c r="B54" s="14">
        <f t="shared" si="0"/>
        <v>0.9</v>
      </c>
      <c r="C54" s="14">
        <f t="shared" si="1"/>
        <v>0.1</v>
      </c>
    </row>
    <row r="55" spans="1:3" ht="13" x14ac:dyDescent="0.15">
      <c r="A55" s="14">
        <v>54</v>
      </c>
      <c r="B55" s="14">
        <f t="shared" si="0"/>
        <v>0.9</v>
      </c>
      <c r="C55" s="14">
        <f t="shared" si="1"/>
        <v>0.1</v>
      </c>
    </row>
    <row r="56" spans="1:3" ht="13" x14ac:dyDescent="0.15">
      <c r="A56" s="14">
        <v>55</v>
      </c>
      <c r="B56" s="14">
        <f t="shared" si="0"/>
        <v>0.9</v>
      </c>
      <c r="C56" s="14">
        <f t="shared" si="1"/>
        <v>0.1</v>
      </c>
    </row>
    <row r="57" spans="1:3" ht="13" x14ac:dyDescent="0.15">
      <c r="A57" s="14">
        <v>56</v>
      </c>
      <c r="B57" s="14">
        <f t="shared" si="0"/>
        <v>0.9</v>
      </c>
      <c r="C57" s="14">
        <f t="shared" si="1"/>
        <v>0.1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c E A A B Q S w M E F A A C A A g A s q B z W O 6 / H Z e l A A A A 9 g A A A B I A H A B D b 2 5 m a W c v U G F j a 2 F n Z S 5 4 b W w g o h g A K K A U A A A A A A A A A A A A A A A A A A A A A A A A A A A A h Y 9 B C s I w F E S v U r J v k k Z Q K b 8 p 4 t a C I I i 4 C z W 2 w f Z X m t T 0 b i 4 8 k l e w o l V 3 L u f N W 8 z c r z d I + 7 o K L r q 1 p s G E R J S T Q G P e H A w W C e n c M Z y T V M J a 5 S d V 6 G C Q 0 c a 9 P S S k d O 4 c M + a 9 p 3 5 C m 7 Z g g v O I 7 b L V J i 9 1 r c h H N v / l 0 K B 1 C n N N J G x f Y 6 S g k Z h S I W a U A x s h Z A a / g h j 2 P t s f C M u u c l 2 r p c Z w v w A 2 R m D v D / I B U E s D B B Q A A g A I A L K g c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y o H N Y N q D m m 0 A B A A A 9 A g A A E w A c A E Z v c m 1 1 b G F z L 1 N l Y 3 R p b 2 4 x L m 0 g o h g A K K A U A A A A A A A A A A A A A A A A A A A A A A A A A A A A b V F d S 8 M w F H 0 v 9 D + E + N J B L N u Y H 3 P 0 Q T q H v o j S + i C r S G z v 2 k C a l O R 2 O I b / 3 d R O p n R 5 S X L O z T n n 3 l j I U W h F k n 6 f L H z P 9 2 z F D R S E l 2 B J R C S g 7 x G 3 E t 2 a H B w S 2 2 2 4 1 H l b g 8 J g J S S E s V b o L j a g 8 U 3 2 Y s H Y L B 2 P r + a z + S w r B W a F a L D C C o z g 5 7 U u Q G a d e J j b L R 2 x 9 R K k q A W C i S i j j M R a t r W y 0 T U j d y r X h V B l N J l e T B l 5 b j V C g j s J 0 f E Y P m o F b y P W h z y j T 0 b X j i v I P f D C J a E u c c o / X O G B O e B B 3 w 8 j 6 w N + K 2 W S c 8 m N j d C 0 f y X j i q v S K a a 7 B o 5 y q e H K b r S p + 8 A d a Y M T / m y / p 6 6 t B 4 W X s 7 C r + m J k T 9 0 A T o I 5 R 4 e j Q w j C J / 7 C K 6 c 6 r C 9 a w 7 t / G z K N 0 c 1 A Z y O 2 8 A r c x D 8 e Q + / 3 0 u j 2 / 7 O v k e 8 J d X I Q i 2 9 Q S w E C L Q A U A A I A C A C y o H N Y 7 r 8 d l 6 U A A A D 2 A A A A E g A A A A A A A A A A A A A A A A A A A A A A Q 2 9 u Z m l n L 1 B h Y 2 t h Z 2 U u e G 1 s U E s B A i 0 A F A A C A A g A s q B z W A / K 6 a u k A A A A 6 Q A A A B M A A A A A A A A A A A A A A A A A 8 Q A A A F t D b 2 5 0 Z W 5 0 X 1 R 5 c G V z X S 5 4 b W x Q S w E C L Q A U A A I A C A C y o H N Y N q D m m 0 A B A A A 9 A g A A E w A A A A A A A A A A A A A A A A D i A Q A A R m 9 y b X V s Y X M v U 2 V j d G l v b j E u b V B L B Q Y A A A A A A w A D A M I A A A B v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Q D A A A A A A A A O 4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d l c z w v S X R l b V B h d G g + P C 9 J d G V t T G 9 j Y X R p b 2 4 + P F N 0 Y W J s Z U V u d H J p Z X M + P E V u d H J 5 I F R 5 c G U 9 I k Z p b G x F c n J v c k N v Z G U i I F Z h b H V l P S J z V W 5 r b m 9 3 b i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V y c m 9 y Q 2 9 1 b n Q i I F Z h b H V l P S J s M C I g L z 4 8 R W 5 0 c n k g V H l w Z T 0 i R m l s b E x h c 3 R V c G R h d G V k I i B W Y W x 1 Z T 0 i Z D I w M j M t M T E t M D l U M T I 6 M z E 6 M z I u O D E x N z I 3 N l o i I C 8 + P E V u d H J 5 I F R 5 c G U 9 I k Z p b G x D b 2 x 1 b W 5 U e X B l c y I g V m F s d W U 9 I n N B d 0 1 H Q X d N R 0 F 3 W T 0 i I C 8 + P E V u d H J 5 I F R 5 c G U 9 I k Z p b G x D b 2 x 1 b W 5 O Y W 1 l c y I g V m F s d W U 9 I n N b J n F 1 b 3 Q 7 Q 2 9 s d W 1 u M S Z x d W 9 0 O y w m c X V v d D t h Z 2 U m c X V v d D s s J n F 1 b 3 Q 7 Y W d l Y 2 F 0 J n F 1 b 3 Q 7 L C Z x d W 9 0 O 2 F n Z U Z y b 2 0 m c X V v d D s s J n F 1 b 3 Q 7 Z H V y Y X R p b 2 4 m c X V v d D s s J n F 1 b 3 Q 7 c H J v c C Z x d W 9 0 O y w m c X V v d D t m a X Z l W W V h c k N h d C Z x d W 9 0 O y w m c X V v d D t h Z 2 V f Z 3 J v d X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T E 5 Z D F k O W E t N 2 F h M i 0 0 Z D c 3 L T h i O T g t Y W F i N j J h N T k w O D d i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Z 2 V z L 0 F 1 d G 9 S Z W 1 v d m V k Q 2 9 s d W 1 u c z E u e 0 N v b H V t b j E s M H 0 m c X V v d D s s J n F 1 b 3 Q 7 U 2 V j d G l v b j E v Y W d l c y 9 B d X R v U m V t b 3 Z l Z E N v b H V t b n M x L n t h Z 2 U s M X 0 m c X V v d D s s J n F 1 b 3 Q 7 U 2 V j d G l v b j E v Y W d l c y 9 B d X R v U m V t b 3 Z l Z E N v b H V t b n M x L n t h Z 2 V j Y X Q s M n 0 m c X V v d D s s J n F 1 b 3 Q 7 U 2 V j d G l v b j E v Y W d l c y 9 B d X R v U m V t b 3 Z l Z E N v b H V t b n M x L n t h Z 2 V G c m 9 t L D N 9 J n F 1 b 3 Q 7 L C Z x d W 9 0 O 1 N l Y 3 R p b 2 4 x L 2 F n Z X M v Q X V 0 b 1 J l b W 9 2 Z W R D b 2 x 1 b W 5 z M S 5 7 Z H V y Y X R p b 2 4 s N H 0 m c X V v d D s s J n F 1 b 3 Q 7 U 2 V j d G l v b j E v Y W d l c y 9 B d X R v U m V t b 3 Z l Z E N v b H V t b n M x L n t w c m 9 w L D V 9 J n F 1 b 3 Q 7 L C Z x d W 9 0 O 1 N l Y 3 R p b 2 4 x L 2 F n Z X M v Q X V 0 b 1 J l b W 9 2 Z W R D b 2 x 1 b W 5 z M S 5 7 Z m l 2 Z V l l Y X J D Y X Q s N n 0 m c X V v d D s s J n F 1 b 3 Q 7 U 2 V j d G l v b j E v Y W d l c y 9 B d X R v U m V t b 3 Z l Z E N v b H V t b n M x L n t h Z 2 V f Z 3 J v d X A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Y W d l c y 9 B d X R v U m V t b 3 Z l Z E N v b H V t b n M x L n t D b 2 x 1 b W 4 x L D B 9 J n F 1 b 3 Q 7 L C Z x d W 9 0 O 1 N l Y 3 R p b 2 4 x L 2 F n Z X M v Q X V 0 b 1 J l b W 9 2 Z W R D b 2 x 1 b W 5 z M S 5 7 Y W d l L D F 9 J n F 1 b 3 Q 7 L C Z x d W 9 0 O 1 N l Y 3 R p b 2 4 x L 2 F n Z X M v Q X V 0 b 1 J l b W 9 2 Z W R D b 2 x 1 b W 5 z M S 5 7 Y W d l Y 2 F 0 L D J 9 J n F 1 b 3 Q 7 L C Z x d W 9 0 O 1 N l Y 3 R p b 2 4 x L 2 F n Z X M v Q X V 0 b 1 J l b W 9 2 Z W R D b 2 x 1 b W 5 z M S 5 7 Y W d l R n J v b S w z f S Z x d W 9 0 O y w m c X V v d D t T Z W N 0 a W 9 u M S 9 h Z 2 V z L 0 F 1 d G 9 S Z W 1 v d m V k Q 2 9 s d W 1 u c z E u e 2 R 1 c m F 0 a W 9 u L D R 9 J n F 1 b 3 Q 7 L C Z x d W 9 0 O 1 N l Y 3 R p b 2 4 x L 2 F n Z X M v Q X V 0 b 1 J l b W 9 2 Z W R D b 2 x 1 b W 5 z M S 5 7 c H J v c C w 1 f S Z x d W 9 0 O y w m c X V v d D t T Z W N 0 a W 9 u M S 9 h Z 2 V z L 0 F 1 d G 9 S Z W 1 v d m V k Q 2 9 s d W 1 u c z E u e 2 Z p d m V Z Z W F y Q 2 F 0 L D Z 9 J n F 1 b 3 Q 7 L C Z x d W 9 0 O 1 N l Y 3 R p b 2 4 x L 2 F n Z X M v Q X V 0 b 1 J l b W 9 2 Z W R D b 2 x 1 b W 5 z M S 5 7 Y W d l X 2 d y b 3 V w L D d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F n Z X M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Z 2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n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d l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k V Z 1 F W v H P Q I Y 1 r x 3 4 Z G k 3 A A A A A A I A A A A A A B B m A A A A A Q A A I A A A A B C l X A b + G b h / Z A T n y v h Y k I R F + 8 b O Q y P T d R l y a N 4 O r 8 X D A A A A A A 6 A A A A A A g A A I A A A A C V I t i i T V j D u 8 b W s q m t 1 l q y Y 7 6 E y y z L q e / a 3 L D f r K / b K U A A A A J L h 9 z R e h e C L F 8 a M V x D e s O 2 7 M 2 Y q v Y q I 4 o m / i Z 4 6 c c z X v N B 6 l y j y M M 2 F D y O 1 x X C N + C v e C q 0 2 p D b o y H M d X 0 m h U 7 i B 0 n K M 1 R n Q C G 5 s 1 K M U j x j Y Q A A A A C L O X P / i u G m w N w J M H F x q C 0 K W K F y U i M A X A c r 4 W r a q D i p D I / 1 G / m F F P G c K x Y 2 5 s x K k y 2 m 4 8 v P c o g E w r q E U K 2 C d C Z E = < / D a t a M a s h u p > 
</file>

<file path=customXml/itemProps1.xml><?xml version="1.0" encoding="utf-8"?>
<ds:datastoreItem xmlns:ds="http://schemas.openxmlformats.org/officeDocument/2006/customXml" ds:itemID="{DD8C8CF0-5703-484F-B033-FDE94F70281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diagram_D</vt:lpstr>
      <vt:lpstr>Compartments</vt:lpstr>
      <vt:lpstr>Transitions</vt:lpstr>
      <vt:lpstr>Ages</vt:lpstr>
      <vt:lpstr>InitialConditions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Taahir Bhorat</cp:lastModifiedBy>
  <dcterms:modified xsi:type="dcterms:W3CDTF">2024-06-25T16:40:52Z</dcterms:modified>
</cp:coreProperties>
</file>