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BY\OneDrive - Central European University\Documents\OneDrive - Central European University\Documents\Class Assignments and notes\Thesis\Trade Analysis\Trade Analysis 2\"/>
    </mc:Choice>
  </mc:AlternateContent>
  <xr:revisionPtr revIDLastSave="0" documentId="13_ncr:1_{B12B63E0-0EFE-4CF9-B3AF-359C9AD04221}" xr6:coauthVersionLast="45" xr6:coauthVersionMax="45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Kenya" sheetId="2" r:id="rId1"/>
    <sheet name="Uganda" sheetId="3" r:id="rId2"/>
    <sheet name="Rwanda" sheetId="4" r:id="rId3"/>
    <sheet name="Tanzania" sheetId="5" r:id="rId4"/>
    <sheet name="South Sudan" sheetId="6" r:id="rId5"/>
    <sheet name="Burundi" sheetId="7" r:id="rId6"/>
    <sheet name="Regional distribution" sheetId="9" r:id="rId7"/>
    <sheet name="Vulnerability_Health Assessment" sheetId="10" r:id="rId8"/>
  </sheets>
  <definedNames>
    <definedName name="_xlnm._FilterDatabase" localSheetId="5" hidden="1">Burundi!$A$16:$G$83</definedName>
    <definedName name="_xlnm._FilterDatabase" localSheetId="0" hidden="1">Kenya!$A$16:$G$118</definedName>
    <definedName name="_xlnm._FilterDatabase" localSheetId="2" hidden="1">Rwanda!$A$14:$G$97</definedName>
    <definedName name="_xlnm._FilterDatabase" localSheetId="4" hidden="1">'South Sudan'!$A$14:$G$50</definedName>
    <definedName name="_xlnm._FilterDatabase" localSheetId="3" hidden="1">Tanzania!$A$15:$G$111</definedName>
    <definedName name="_xlnm._FilterDatabase" localSheetId="1" hidden="1">Uganda!$A$15:$G$100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9" l="1"/>
  <c r="S11" i="9" l="1"/>
  <c r="S10" i="9"/>
  <c r="S9" i="9"/>
  <c r="S8" i="9"/>
  <c r="S7" i="9"/>
  <c r="S6" i="9"/>
  <c r="S5" i="9"/>
  <c r="S4" i="9"/>
  <c r="S3" i="9"/>
  <c r="S2" i="9"/>
  <c r="G7" i="9"/>
  <c r="G6" i="9"/>
  <c r="G5" i="9"/>
  <c r="G4" i="9"/>
  <c r="G3" i="9"/>
  <c r="D2" i="9"/>
  <c r="D62" i="9" s="1"/>
  <c r="G2" i="9" l="1"/>
  <c r="G18" i="7"/>
  <c r="G20" i="7"/>
  <c r="G21" i="7"/>
  <c r="G19" i="7"/>
  <c r="G22" i="7"/>
  <c r="G24" i="7"/>
  <c r="G26" i="7"/>
  <c r="G27" i="7"/>
  <c r="G23" i="7"/>
  <c r="G29" i="7"/>
  <c r="G33" i="7"/>
  <c r="G43" i="7"/>
  <c r="G34" i="7"/>
  <c r="G25" i="7"/>
  <c r="G32" i="7"/>
  <c r="G37" i="7"/>
  <c r="G30" i="7"/>
  <c r="G40" i="7"/>
  <c r="G28" i="7"/>
  <c r="G36" i="7"/>
  <c r="G45" i="7"/>
  <c r="G42" i="7"/>
  <c r="G41" i="7"/>
  <c r="G46" i="7"/>
  <c r="G50" i="7"/>
  <c r="G57" i="7"/>
  <c r="G59" i="7"/>
  <c r="G58" i="7"/>
  <c r="G56" i="7"/>
  <c r="G60" i="7"/>
  <c r="G38" i="7"/>
  <c r="G31" i="7"/>
  <c r="G55" i="7"/>
  <c r="G70" i="7"/>
  <c r="G63" i="7"/>
  <c r="G44" i="7"/>
  <c r="G54" i="7"/>
  <c r="G48" i="7"/>
  <c r="G71" i="7"/>
  <c r="G53" i="7"/>
  <c r="G79" i="7"/>
  <c r="G80" i="7"/>
  <c r="G81" i="7"/>
  <c r="G68" i="7"/>
  <c r="G62" i="7"/>
  <c r="G61" i="7"/>
  <c r="G39" i="7"/>
  <c r="G76" i="7"/>
  <c r="G52" i="7"/>
  <c r="G65" i="7"/>
  <c r="G51" i="7"/>
  <c r="G67" i="7"/>
  <c r="G66" i="7"/>
  <c r="G35" i="7"/>
  <c r="G47" i="7"/>
  <c r="G82" i="7"/>
  <c r="G64" i="7"/>
  <c r="G73" i="7"/>
  <c r="G77" i="7"/>
  <c r="G72" i="7"/>
  <c r="G74" i="7"/>
  <c r="G49" i="7"/>
  <c r="G78" i="7"/>
  <c r="G69" i="7"/>
  <c r="G83" i="7"/>
  <c r="G75" i="7"/>
  <c r="G17" i="7"/>
  <c r="G19" i="6"/>
  <c r="G23" i="6"/>
  <c r="G25" i="6"/>
  <c r="G20" i="6"/>
  <c r="G32" i="6"/>
  <c r="G35" i="6"/>
  <c r="G40" i="6"/>
  <c r="G41" i="6"/>
  <c r="G38" i="6"/>
  <c r="G37" i="6"/>
  <c r="G26" i="6"/>
  <c r="G50" i="6"/>
  <c r="G39" i="6"/>
  <c r="G34" i="6"/>
  <c r="G33" i="6"/>
  <c r="G29" i="6"/>
  <c r="G44" i="6"/>
  <c r="G30" i="6"/>
  <c r="G42" i="6"/>
  <c r="G48" i="6"/>
  <c r="G49" i="6"/>
  <c r="G46" i="6"/>
  <c r="G21" i="6"/>
  <c r="G18" i="6"/>
  <c r="G47" i="6"/>
  <c r="G31" i="6"/>
  <c r="G24" i="6"/>
  <c r="G17" i="6"/>
  <c r="G16" i="6"/>
  <c r="G36" i="6"/>
  <c r="G27" i="6"/>
  <c r="G45" i="6"/>
  <c r="G28" i="6"/>
  <c r="G22" i="6"/>
  <c r="G43" i="6"/>
  <c r="G15" i="6"/>
  <c r="G17" i="5"/>
  <c r="G18" i="5"/>
  <c r="G23" i="5"/>
  <c r="G21" i="5"/>
  <c r="G22" i="5"/>
  <c r="G20" i="5"/>
  <c r="G19" i="5"/>
  <c r="G30" i="5"/>
  <c r="G26" i="5"/>
  <c r="G29" i="5"/>
  <c r="G24" i="5"/>
  <c r="G27" i="5"/>
  <c r="G36" i="5"/>
  <c r="G32" i="5"/>
  <c r="G25" i="5"/>
  <c r="G33" i="5"/>
  <c r="G31" i="5"/>
  <c r="G34" i="5"/>
  <c r="G28" i="5"/>
  <c r="G35" i="5"/>
  <c r="G37" i="5"/>
  <c r="G44" i="5"/>
  <c r="G47" i="5"/>
  <c r="G55" i="5"/>
  <c r="G61" i="5"/>
  <c r="G46" i="5"/>
  <c r="G48" i="5"/>
  <c r="G43" i="5"/>
  <c r="G50" i="5"/>
  <c r="G40" i="5"/>
  <c r="G65" i="5"/>
  <c r="G63" i="5"/>
  <c r="G56" i="5"/>
  <c r="G39" i="5"/>
  <c r="G64" i="5"/>
  <c r="G42" i="5"/>
  <c r="G57" i="5"/>
  <c r="G41" i="5"/>
  <c r="G72" i="5"/>
  <c r="G73" i="5"/>
  <c r="G67" i="5"/>
  <c r="G52" i="5"/>
  <c r="G74" i="5"/>
  <c r="G71" i="5"/>
  <c r="G62" i="5"/>
  <c r="G54" i="5"/>
  <c r="G70" i="5"/>
  <c r="G76" i="5"/>
  <c r="G84" i="5"/>
  <c r="G80" i="5"/>
  <c r="G87" i="5"/>
  <c r="G66" i="5"/>
  <c r="G58" i="5"/>
  <c r="G49" i="5"/>
  <c r="G98" i="5"/>
  <c r="G81" i="5"/>
  <c r="G104" i="5"/>
  <c r="G45" i="5"/>
  <c r="G99" i="5"/>
  <c r="G95" i="5"/>
  <c r="G96" i="5"/>
  <c r="G108" i="5"/>
  <c r="G92" i="5"/>
  <c r="G38" i="5"/>
  <c r="G60" i="5"/>
  <c r="G88" i="5"/>
  <c r="G100" i="5"/>
  <c r="G82" i="5"/>
  <c r="G109" i="5"/>
  <c r="G97" i="5"/>
  <c r="G59" i="5"/>
  <c r="G110" i="5"/>
  <c r="G89" i="5"/>
  <c r="G105" i="5"/>
  <c r="G101" i="5"/>
  <c r="G79" i="5"/>
  <c r="G68" i="5"/>
  <c r="G75" i="5"/>
  <c r="G93" i="5"/>
  <c r="G102" i="5"/>
  <c r="G51" i="5"/>
  <c r="G85" i="5"/>
  <c r="G103" i="5"/>
  <c r="G91" i="5"/>
  <c r="G111" i="5"/>
  <c r="G77" i="5"/>
  <c r="G106" i="5"/>
  <c r="G86" i="5"/>
  <c r="G94" i="5"/>
  <c r="G83" i="5"/>
  <c r="G69" i="5"/>
  <c r="G78" i="5"/>
  <c r="G107" i="5"/>
  <c r="G53" i="5"/>
  <c r="G90" i="5"/>
  <c r="G16" i="5"/>
  <c r="G16" i="4"/>
  <c r="G17" i="4"/>
  <c r="G18" i="4"/>
  <c r="G21" i="4"/>
  <c r="G20" i="4"/>
  <c r="G24" i="4"/>
  <c r="G22" i="4"/>
  <c r="G25" i="4"/>
  <c r="G27" i="4"/>
  <c r="G23" i="4"/>
  <c r="G29" i="4"/>
  <c r="G26" i="4"/>
  <c r="G31" i="4"/>
  <c r="G30" i="4"/>
  <c r="G34" i="4"/>
  <c r="G28" i="4"/>
  <c r="G47" i="4"/>
  <c r="G35" i="4"/>
  <c r="G19" i="4"/>
  <c r="G41" i="4"/>
  <c r="G39" i="4"/>
  <c r="G49" i="4"/>
  <c r="G56" i="4"/>
  <c r="G42" i="4"/>
  <c r="G44" i="4"/>
  <c r="G58" i="4"/>
  <c r="G46" i="4"/>
  <c r="G53" i="4"/>
  <c r="G45" i="4"/>
  <c r="G63" i="4"/>
  <c r="G62" i="4"/>
  <c r="G61" i="4"/>
  <c r="G37" i="4"/>
  <c r="G65" i="4"/>
  <c r="G70" i="4"/>
  <c r="G72" i="4"/>
  <c r="G48" i="4"/>
  <c r="G78" i="4"/>
  <c r="G33" i="4"/>
  <c r="G79" i="4"/>
  <c r="G80" i="4"/>
  <c r="G81" i="4"/>
  <c r="G87" i="4"/>
  <c r="G36" i="4"/>
  <c r="G83" i="4"/>
  <c r="G71" i="4"/>
  <c r="G43" i="4"/>
  <c r="G88" i="4"/>
  <c r="G55" i="4"/>
  <c r="G94" i="4"/>
  <c r="G95" i="4"/>
  <c r="G75" i="4"/>
  <c r="G54" i="4"/>
  <c r="G89" i="4"/>
  <c r="G76" i="4"/>
  <c r="G57" i="4"/>
  <c r="G92" i="4"/>
  <c r="G96" i="4"/>
  <c r="G97" i="4"/>
  <c r="G93" i="4"/>
  <c r="G32" i="4"/>
  <c r="G67" i="4"/>
  <c r="G60" i="4"/>
  <c r="G66" i="4"/>
  <c r="G38" i="4"/>
  <c r="G77" i="4"/>
  <c r="G59" i="4"/>
  <c r="G52" i="4"/>
  <c r="G40" i="4"/>
  <c r="G50" i="4"/>
  <c r="G91" i="4"/>
  <c r="G69" i="4"/>
  <c r="G85" i="4"/>
  <c r="G74" i="4"/>
  <c r="G82" i="4"/>
  <c r="G51" i="4"/>
  <c r="G64" i="4"/>
  <c r="G90" i="4"/>
  <c r="G86" i="4"/>
  <c r="G73" i="4"/>
  <c r="G68" i="4"/>
  <c r="G84" i="4"/>
  <c r="G15" i="4"/>
  <c r="G17" i="3"/>
  <c r="G19" i="3"/>
  <c r="G22" i="3"/>
  <c r="G20" i="3"/>
  <c r="G28" i="3"/>
  <c r="G23" i="3"/>
  <c r="G21" i="3"/>
  <c r="G27" i="3"/>
  <c r="G24" i="3"/>
  <c r="G26" i="3"/>
  <c r="G31" i="3"/>
  <c r="G29" i="3"/>
  <c r="G18" i="3"/>
  <c r="G25" i="3"/>
  <c r="G32" i="3"/>
  <c r="G40" i="3"/>
  <c r="G33" i="3"/>
  <c r="G36" i="3"/>
  <c r="G41" i="3"/>
  <c r="G34" i="3"/>
  <c r="G49" i="3"/>
  <c r="G35" i="3"/>
  <c r="G38" i="3"/>
  <c r="G30" i="3"/>
  <c r="G39" i="3"/>
  <c r="G44" i="3"/>
  <c r="G46" i="3"/>
  <c r="G52" i="3"/>
  <c r="G50" i="3"/>
  <c r="G43" i="3"/>
  <c r="G37" i="3"/>
  <c r="G54" i="3"/>
  <c r="G45" i="3"/>
  <c r="G65" i="3"/>
  <c r="G59" i="3"/>
  <c r="G48" i="3"/>
  <c r="G61" i="3"/>
  <c r="G71" i="3"/>
  <c r="G47" i="3"/>
  <c r="G56" i="3"/>
  <c r="G67" i="3"/>
  <c r="G64" i="3"/>
  <c r="G69" i="3"/>
  <c r="G70" i="3"/>
  <c r="G73" i="3"/>
  <c r="G79" i="3"/>
  <c r="G53" i="3"/>
  <c r="G81" i="3"/>
  <c r="G91" i="3"/>
  <c r="G88" i="3"/>
  <c r="G92" i="3"/>
  <c r="G93" i="3"/>
  <c r="G94" i="3"/>
  <c r="G63" i="3"/>
  <c r="G83" i="3"/>
  <c r="G68" i="3"/>
  <c r="G76" i="3"/>
  <c r="G51" i="3"/>
  <c r="G96" i="3"/>
  <c r="G66" i="3"/>
  <c r="G99" i="3"/>
  <c r="G95" i="3"/>
  <c r="G80" i="3"/>
  <c r="G100" i="3"/>
  <c r="G86" i="3"/>
  <c r="G97" i="3"/>
  <c r="G60" i="3"/>
  <c r="G42" i="3"/>
  <c r="G58" i="3"/>
  <c r="G77" i="3"/>
  <c r="G87" i="3"/>
  <c r="G78" i="3"/>
  <c r="G84" i="3"/>
  <c r="G55" i="3"/>
  <c r="G90" i="3"/>
  <c r="G57" i="3"/>
  <c r="G75" i="3"/>
  <c r="G62" i="3"/>
  <c r="G74" i="3"/>
  <c r="G85" i="3"/>
  <c r="G98" i="3"/>
  <c r="G72" i="3"/>
  <c r="G89" i="3"/>
  <c r="G82" i="3"/>
  <c r="G16" i="3"/>
  <c r="G18" i="2"/>
  <c r="G19" i="2"/>
  <c r="G22" i="2"/>
  <c r="G24" i="2"/>
  <c r="G20" i="2"/>
  <c r="G23" i="2"/>
  <c r="G21" i="2"/>
  <c r="G25" i="2"/>
  <c r="G28" i="2"/>
  <c r="G26" i="2"/>
  <c r="G31" i="2"/>
  <c r="G29" i="2"/>
  <c r="G27" i="2"/>
  <c r="G30" i="2"/>
  <c r="G33" i="2"/>
  <c r="G32" i="2"/>
  <c r="G35" i="2"/>
  <c r="G36" i="2"/>
  <c r="G39" i="2"/>
  <c r="G37" i="2"/>
  <c r="G40" i="2"/>
  <c r="G48" i="2"/>
  <c r="G38" i="2"/>
  <c r="G45" i="2"/>
  <c r="G43" i="2"/>
  <c r="G34" i="2"/>
  <c r="G44" i="2"/>
  <c r="G41" i="2"/>
  <c r="G42" i="2"/>
  <c r="G53" i="2"/>
  <c r="G51" i="2"/>
  <c r="G47" i="2"/>
  <c r="G65" i="2"/>
  <c r="G54" i="2"/>
  <c r="G46" i="2"/>
  <c r="G50" i="2"/>
  <c r="G55" i="2"/>
  <c r="G57" i="2"/>
  <c r="G56" i="2"/>
  <c r="G49" i="2"/>
  <c r="G69" i="2"/>
  <c r="G52" i="2"/>
  <c r="G59" i="2"/>
  <c r="G66" i="2"/>
  <c r="G62" i="2"/>
  <c r="G68" i="2"/>
  <c r="G77" i="2"/>
  <c r="G64" i="2"/>
  <c r="G58" i="2"/>
  <c r="G82" i="2"/>
  <c r="G87" i="2"/>
  <c r="G80" i="2"/>
  <c r="G67" i="2"/>
  <c r="G71" i="2"/>
  <c r="G70" i="2"/>
  <c r="G88" i="2"/>
  <c r="G86" i="2"/>
  <c r="G72" i="2"/>
  <c r="G61" i="2"/>
  <c r="G76" i="2"/>
  <c r="G98" i="2"/>
  <c r="G96" i="2"/>
  <c r="G100" i="2"/>
  <c r="G104" i="2"/>
  <c r="G73" i="2"/>
  <c r="G79" i="2"/>
  <c r="G91" i="2"/>
  <c r="G110" i="2"/>
  <c r="G90" i="2"/>
  <c r="G108" i="2"/>
  <c r="G113" i="2"/>
  <c r="G114" i="2"/>
  <c r="G78" i="2"/>
  <c r="G115" i="2"/>
  <c r="G107" i="2"/>
  <c r="G83" i="2"/>
  <c r="G99" i="2"/>
  <c r="G92" i="2"/>
  <c r="G97" i="2"/>
  <c r="G116" i="2"/>
  <c r="G105" i="2"/>
  <c r="G85" i="2"/>
  <c r="G111" i="2"/>
  <c r="G75" i="2"/>
  <c r="G60" i="2"/>
  <c r="G117" i="2"/>
  <c r="G94" i="2"/>
  <c r="G84" i="2"/>
  <c r="G95" i="2"/>
  <c r="G81" i="2"/>
  <c r="G118" i="2"/>
  <c r="G112" i="2"/>
  <c r="G63" i="2"/>
  <c r="G101" i="2"/>
  <c r="G106" i="2"/>
  <c r="G102" i="2"/>
  <c r="G103" i="2"/>
  <c r="G89" i="2"/>
  <c r="G109" i="2"/>
  <c r="G74" i="2"/>
  <c r="G93" i="2"/>
  <c r="G17" i="2"/>
  <c r="H2" i="9" l="1"/>
  <c r="G8" i="9"/>
  <c r="H3" i="9" l="1"/>
  <c r="H5" i="9"/>
  <c r="H7" i="9"/>
  <c r="H6" i="9"/>
  <c r="H4" i="9"/>
  <c r="H8" i="9" l="1"/>
</calcChain>
</file>

<file path=xl/sharedStrings.xml><?xml version="1.0" encoding="utf-8"?>
<sst xmlns="http://schemas.openxmlformats.org/spreadsheetml/2006/main" count="728" uniqueCount="203">
  <si>
    <t xml:space="preserve">List of supplying markets for a product imported by Kenya </t>
  </si>
  <si>
    <t>Product: 30 Pharmaceutical products</t>
  </si>
  <si>
    <t>Sources: ITC calculations based on UN COMTRADE statistics since January, 2018.</t>
  </si>
  <si>
    <t>               ITC calculations based on Kenya national bureau of statistics statistics since January, 2011 and until January, 2018.</t>
  </si>
  <si>
    <t>               ITC calculations based on UN COMTRADE statistics until January, 2011.</t>
  </si>
  <si>
    <t>Unit : US Dollar thousand</t>
  </si>
  <si>
    <t>Exporters</t>
  </si>
  <si>
    <t>Imported value in 2014</t>
  </si>
  <si>
    <t>Imported value in 2015</t>
  </si>
  <si>
    <t>Imported value in 2016</t>
  </si>
  <si>
    <t>Imported value in 2017</t>
  </si>
  <si>
    <t>Imported value in 2018</t>
  </si>
  <si>
    <t>World</t>
  </si>
  <si>
    <t>India</t>
  </si>
  <si>
    <t>Belgium</t>
  </si>
  <si>
    <t>China</t>
  </si>
  <si>
    <t>United States of America</t>
  </si>
  <si>
    <t>United Kingdom</t>
  </si>
  <si>
    <t>France</t>
  </si>
  <si>
    <t>Germany</t>
  </si>
  <si>
    <t>Switzerland</t>
  </si>
  <si>
    <t>Netherlands</t>
  </si>
  <si>
    <t>South Africa</t>
  </si>
  <si>
    <t>Sweden</t>
  </si>
  <si>
    <t>Denmark</t>
  </si>
  <si>
    <t>Italy</t>
  </si>
  <si>
    <t>Pakistan</t>
  </si>
  <si>
    <t>Bangladesh</t>
  </si>
  <si>
    <t>Ireland</t>
  </si>
  <si>
    <t>Turkey</t>
  </si>
  <si>
    <t>Spain</t>
  </si>
  <si>
    <t>Finland</t>
  </si>
  <si>
    <t>Egypt</t>
  </si>
  <si>
    <t>Uganda</t>
  </si>
  <si>
    <t>Oman</t>
  </si>
  <si>
    <t>Korea, Republic of</t>
  </si>
  <si>
    <t>Greece</t>
  </si>
  <si>
    <t>United Arab Emirates</t>
  </si>
  <si>
    <t>Canada</t>
  </si>
  <si>
    <t>Mexico</t>
  </si>
  <si>
    <t>Thailand</t>
  </si>
  <si>
    <t>Hungary</t>
  </si>
  <si>
    <t>Slovenia</t>
  </si>
  <si>
    <t>Jordan</t>
  </si>
  <si>
    <t>Cyprus</t>
  </si>
  <si>
    <t>Mauritius</t>
  </si>
  <si>
    <t>Indonesia</t>
  </si>
  <si>
    <t>Poland</t>
  </si>
  <si>
    <t>Portugal</t>
  </si>
  <si>
    <t>Japan</t>
  </si>
  <si>
    <t>Australia</t>
  </si>
  <si>
    <t>Israel</t>
  </si>
  <si>
    <t>Austria</t>
  </si>
  <si>
    <t>Czech Republic</t>
  </si>
  <si>
    <t>Morocco</t>
  </si>
  <si>
    <t>Tanzania, United Republic of</t>
  </si>
  <si>
    <t>Botswana</t>
  </si>
  <si>
    <t>Malaysia</t>
  </si>
  <si>
    <t>Taipei, Chinese</t>
  </si>
  <si>
    <t>Senegal</t>
  </si>
  <si>
    <t>Saudi Arabia</t>
  </si>
  <si>
    <t>Singapore</t>
  </si>
  <si>
    <t>Lebanon</t>
  </si>
  <si>
    <t>Estonia</t>
  </si>
  <si>
    <t>Ukraine</t>
  </si>
  <si>
    <t>Argentina</t>
  </si>
  <si>
    <t>New Zealand</t>
  </si>
  <si>
    <t>Uruguay</t>
  </si>
  <si>
    <t>United States Minor Outlying Islands</t>
  </si>
  <si>
    <t>Bulgaria</t>
  </si>
  <si>
    <t>Romania</t>
  </si>
  <si>
    <t>Brazil</t>
  </si>
  <si>
    <t>Norway</t>
  </si>
  <si>
    <t>Nepal</t>
  </si>
  <si>
    <t>Viet Nam</t>
  </si>
  <si>
    <t>Congo, Democratic Republic of the</t>
  </si>
  <si>
    <t>Cuba</t>
  </si>
  <si>
    <t>Iceland</t>
  </si>
  <si>
    <t>Malawi</t>
  </si>
  <si>
    <t>Chile</t>
  </si>
  <si>
    <t>Kyrgyzstan</t>
  </si>
  <si>
    <t>Russian Federation</t>
  </si>
  <si>
    <t>Korea, Democratic People's Republic of</t>
  </si>
  <si>
    <t>Somalia</t>
  </si>
  <si>
    <t>South Sudan</t>
  </si>
  <si>
    <t>Area Nes</t>
  </si>
  <si>
    <t>Myanmar</t>
  </si>
  <si>
    <t>Central African Republic</t>
  </si>
  <si>
    <t>Costa Rica</t>
  </si>
  <si>
    <t>Dominica</t>
  </si>
  <si>
    <t>Dominican Republic</t>
  </si>
  <si>
    <t>Ethiopia</t>
  </si>
  <si>
    <t>Djibouti</t>
  </si>
  <si>
    <t>Georgia</t>
  </si>
  <si>
    <t>Ghana</t>
  </si>
  <si>
    <t>Grenada</t>
  </si>
  <si>
    <t>Hong Kong, China</t>
  </si>
  <si>
    <t>Iran, Islamic Republic of</t>
  </si>
  <si>
    <t>Côte d'Ivoire</t>
  </si>
  <si>
    <t>Latvia</t>
  </si>
  <si>
    <t>Liberia</t>
  </si>
  <si>
    <t>Lithuania</t>
  </si>
  <si>
    <t>Malta</t>
  </si>
  <si>
    <t>Mozambique</t>
  </si>
  <si>
    <t>Namibia</t>
  </si>
  <si>
    <t>Nigeria</t>
  </si>
  <si>
    <t>Philippines</t>
  </si>
  <si>
    <t>Rwanda</t>
  </si>
  <si>
    <t>Sierra Leone</t>
  </si>
  <si>
    <t>Slovakia</t>
  </si>
  <si>
    <t>Zimbabwe</t>
  </si>
  <si>
    <t>Sudan</t>
  </si>
  <si>
    <t>Tunisia</t>
  </si>
  <si>
    <t>Zambia</t>
  </si>
  <si>
    <t xml:space="preserve">List of supplying markets for a product imported by Uganda </t>
  </si>
  <si>
    <t>Sources: ITC calculations based on Uganda Bureau of Statistics (UBOS) statistics since January, 2018.</t>
  </si>
  <si>
    <t>               ITC calculations based on UN COMTRADE statistics until January, 2018.</t>
  </si>
  <si>
    <t>Kenya</t>
  </si>
  <si>
    <t>Qatar</t>
  </si>
  <si>
    <t>Gabon</t>
  </si>
  <si>
    <t>Niue</t>
  </si>
  <si>
    <t>Bosnia and Herzegovina</t>
  </si>
  <si>
    <t>Burundi</t>
  </si>
  <si>
    <t>Belarus</t>
  </si>
  <si>
    <t>Colombia</t>
  </si>
  <si>
    <t>Guinea</t>
  </si>
  <si>
    <t>Serbia</t>
  </si>
  <si>
    <t>Eswatini</t>
  </si>
  <si>
    <t>Macedonia, North</t>
  </si>
  <si>
    <t xml:space="preserve">List of supplying markets for a product imported by Rwanda </t>
  </si>
  <si>
    <t>Sources: ITC calculations based on UN COMTRADE statistics.</t>
  </si>
  <si>
    <t>British Virgin Islands</t>
  </si>
  <si>
    <t>Azerbaijan</t>
  </si>
  <si>
    <t>Ecuador</t>
  </si>
  <si>
    <t>Falkland Islands (Malvinas)</t>
  </si>
  <si>
    <t>Jamaica</t>
  </si>
  <si>
    <t>Tokelau</t>
  </si>
  <si>
    <t>Luxembourg</t>
  </si>
  <si>
    <t>Togo</t>
  </si>
  <si>
    <t xml:space="preserve">List of supplying markets for a product imported by Tanzania, United Republic of </t>
  </si>
  <si>
    <t>Sources: ITC calculations based on National Bureau of Statistics – NBS statistics since January, 2018.</t>
  </si>
  <si>
    <t>Croatia</t>
  </si>
  <si>
    <t>Curaçao</t>
  </si>
  <si>
    <t>Antigua and Barbuda</t>
  </si>
  <si>
    <t>Bermuda</t>
  </si>
  <si>
    <t>Comoros</t>
  </si>
  <si>
    <t>Benin</t>
  </si>
  <si>
    <t>Niger</t>
  </si>
  <si>
    <t>Peru</t>
  </si>
  <si>
    <t>Yemen</t>
  </si>
  <si>
    <t xml:space="preserve">List of supplying markets for a product imported by South Sudan (Mirror) </t>
  </si>
  <si>
    <t>Imported value in 2019</t>
  </si>
  <si>
    <t>Total</t>
  </si>
  <si>
    <t>Algeria</t>
  </si>
  <si>
    <t xml:space="preserve">List of supplying markets for a product imported by Burundi </t>
  </si>
  <si>
    <t>Sources: ITC calculations based on UN COMTRADE statistics since January, 2014.</t>
  </si>
  <si>
    <t>               ITC calculations based on Office Burundais des Recettes statistics since January, 2013 and until January, 2014.</t>
  </si>
  <si>
    <t>               ITC calculations based on UN COMTRADE statistics until January, 2013.</t>
  </si>
  <si>
    <t>Mali</t>
  </si>
  <si>
    <t>Saint Helena</t>
  </si>
  <si>
    <t>Bahamas</t>
  </si>
  <si>
    <t>New Caledonia</t>
  </si>
  <si>
    <t>Nicaragua</t>
  </si>
  <si>
    <t>Panama</t>
  </si>
  <si>
    <t>Turks and Caicos Islands</t>
  </si>
  <si>
    <t>Burkina Faso</t>
  </si>
  <si>
    <t>HHI</t>
  </si>
  <si>
    <t>CR5</t>
  </si>
  <si>
    <t>Average</t>
  </si>
  <si>
    <t>Pharmaceuticals</t>
  </si>
  <si>
    <t>Cereals</t>
  </si>
  <si>
    <t>Country</t>
  </si>
  <si>
    <t>South America</t>
  </si>
  <si>
    <t>Europe</t>
  </si>
  <si>
    <t>Africa</t>
  </si>
  <si>
    <t>Asia</t>
  </si>
  <si>
    <t>N America</t>
  </si>
  <si>
    <t>ISO3</t>
  </si>
  <si>
    <t>Name</t>
  </si>
  <si>
    <t>DZA</t>
  </si>
  <si>
    <t>AUT</t>
  </si>
  <si>
    <t>BEL</t>
  </si>
  <si>
    <t>CAN</t>
  </si>
  <si>
    <t>CHN</t>
  </si>
  <si>
    <t>DNK</t>
  </si>
  <si>
    <t>FRA</t>
  </si>
  <si>
    <t>DEU</t>
  </si>
  <si>
    <t>IND</t>
  </si>
  <si>
    <t>KEN</t>
  </si>
  <si>
    <t>NLD</t>
  </si>
  <si>
    <t>PAK</t>
  </si>
  <si>
    <t>RUS</t>
  </si>
  <si>
    <t>SDN</t>
  </si>
  <si>
    <t>CHE</t>
  </si>
  <si>
    <t>TZA</t>
  </si>
  <si>
    <t>THA</t>
  </si>
  <si>
    <t>UGA</t>
  </si>
  <si>
    <t>UKR</t>
  </si>
  <si>
    <t>GBR</t>
  </si>
  <si>
    <t>USA</t>
  </si>
  <si>
    <t>United States</t>
  </si>
  <si>
    <t>ZMB</t>
  </si>
  <si>
    <t>ND_GAIN_2017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</si>
</sst>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0" fillId="0" borderId="0" xfId="42" applyAlignment="1">
      <alignment wrapText="1"/>
    </xf>
    <xf numFmtId="0" fontId="22" fillId="34" borderId="10" xfId="0" applyFont="1" applyFill="1" applyBorder="1" applyAlignment="1">
      <alignment horizontal="right" wrapText="1"/>
    </xf>
    <xf numFmtId="0" fontId="22" fillId="35" borderId="10" xfId="0" applyFont="1" applyFill="1" applyBorder="1" applyAlignment="1">
      <alignment horizontal="right" wrapText="1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 wrapText="1"/>
    </xf>
    <xf numFmtId="0" fontId="22" fillId="34" borderId="14" xfId="0" applyFont="1" applyFill="1" applyBorder="1" applyAlignment="1">
      <alignment horizontal="left" wrapText="1"/>
    </xf>
    <xf numFmtId="0" fontId="22" fillId="34" borderId="15" xfId="0" applyFont="1" applyFill="1" applyBorder="1" applyAlignment="1">
      <alignment horizontal="right" wrapText="1"/>
    </xf>
    <xf numFmtId="0" fontId="22" fillId="35" borderId="14" xfId="0" applyFont="1" applyFill="1" applyBorder="1" applyAlignment="1">
      <alignment horizontal="left" wrapText="1"/>
    </xf>
    <xf numFmtId="0" fontId="22" fillId="35" borderId="15" xfId="0" applyFont="1" applyFill="1" applyBorder="1" applyAlignment="1">
      <alignment horizontal="right" wrapText="1"/>
    </xf>
    <xf numFmtId="0" fontId="22" fillId="35" borderId="16" xfId="0" applyFont="1" applyFill="1" applyBorder="1" applyAlignment="1">
      <alignment horizontal="left" wrapText="1"/>
    </xf>
    <xf numFmtId="0" fontId="22" fillId="35" borderId="17" xfId="0" applyFont="1" applyFill="1" applyBorder="1" applyAlignment="1">
      <alignment horizontal="right" wrapText="1"/>
    </xf>
    <xf numFmtId="0" fontId="22" fillId="35" borderId="18" xfId="0" applyFont="1" applyFill="1" applyBorder="1" applyAlignment="1">
      <alignment horizontal="right" wrapText="1"/>
    </xf>
    <xf numFmtId="0" fontId="22" fillId="34" borderId="16" xfId="0" applyFont="1" applyFill="1" applyBorder="1" applyAlignment="1">
      <alignment horizontal="left" wrapText="1"/>
    </xf>
    <xf numFmtId="0" fontId="22" fillId="34" borderId="17" xfId="0" applyFont="1" applyFill="1" applyBorder="1" applyAlignment="1">
      <alignment horizontal="right" wrapText="1"/>
    </xf>
    <xf numFmtId="0" fontId="22" fillId="34" borderId="18" xfId="0" applyFont="1" applyFill="1" applyBorder="1" applyAlignment="1">
      <alignment horizontal="right" wrapText="1"/>
    </xf>
    <xf numFmtId="0" fontId="21" fillId="33" borderId="19" xfId="0" applyFont="1" applyFill="1" applyBorder="1" applyAlignment="1">
      <alignment horizontal="center" vertical="center" wrapText="1"/>
    </xf>
    <xf numFmtId="0" fontId="22" fillId="36" borderId="14" xfId="0" applyFont="1" applyFill="1" applyBorder="1" applyAlignment="1">
      <alignment horizontal="left" wrapText="1"/>
    </xf>
    <xf numFmtId="9" fontId="0" fillId="0" borderId="0" xfId="0" applyNumberFormat="1"/>
    <xf numFmtId="0" fontId="0" fillId="36" borderId="0" xfId="0" applyFill="1"/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mtrade.un.org/" TargetMode="External"/><Relationship Id="rId2" Type="http://schemas.openxmlformats.org/officeDocument/2006/relationships/hyperlink" Target="http://www.knbs.or.ke/" TargetMode="External"/><Relationship Id="rId1" Type="http://schemas.openxmlformats.org/officeDocument/2006/relationships/hyperlink" Target="http://comtrade.un.or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comtrade.un.org/" TargetMode="External"/><Relationship Id="rId1" Type="http://schemas.openxmlformats.org/officeDocument/2006/relationships/hyperlink" Target="http://www.ubos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comtrade.un.org/" TargetMode="External"/><Relationship Id="rId1" Type="http://schemas.openxmlformats.org/officeDocument/2006/relationships/hyperlink" Target="http://www.nbs.go.tz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omtrade.un.org/" TargetMode="External"/><Relationship Id="rId2" Type="http://schemas.openxmlformats.org/officeDocument/2006/relationships/hyperlink" Target="http://www.obr.bi/" TargetMode="External"/><Relationship Id="rId1" Type="http://schemas.openxmlformats.org/officeDocument/2006/relationships/hyperlink" Target="http://comtrade.un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showGridLines="0" topLeftCell="A10" workbookViewId="0">
      <selection activeCell="A18" sqref="A18:A22"/>
    </sheetView>
  </sheetViews>
  <sheetFormatPr defaultRowHeight="15" x14ac:dyDescent="0.25"/>
  <cols>
    <col min="1" max="1" width="36.5703125" bestFit="1" customWidth="1"/>
    <col min="2" max="6" width="16.5703125" bestFit="1" customWidth="1"/>
  </cols>
  <sheetData>
    <row r="1" spans="1:9" x14ac:dyDescent="0.25">
      <c r="A1" s="23" t="s">
        <v>0</v>
      </c>
      <c r="B1" s="23"/>
      <c r="C1" s="23"/>
      <c r="D1" s="23"/>
      <c r="E1" s="23"/>
      <c r="F1" s="23"/>
    </row>
    <row r="2" spans="1:9" x14ac:dyDescent="0.25">
      <c r="A2" s="24" t="s">
        <v>1</v>
      </c>
      <c r="B2" s="24"/>
      <c r="C2" s="24"/>
      <c r="D2" s="24"/>
      <c r="E2" s="24"/>
      <c r="F2" s="24"/>
    </row>
    <row r="3" spans="1:9" x14ac:dyDescent="0.25">
      <c r="A3" s="1"/>
    </row>
    <row r="4" spans="1:9" ht="45" x14ac:dyDescent="0.25">
      <c r="A4" s="3" t="s">
        <v>2</v>
      </c>
    </row>
    <row r="5" spans="1:9" ht="60" x14ac:dyDescent="0.25">
      <c r="A5" s="3" t="s">
        <v>3</v>
      </c>
    </row>
    <row r="6" spans="1:9" ht="45" x14ac:dyDescent="0.25">
      <c r="A6" s="3" t="s">
        <v>4</v>
      </c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2" t="s">
        <v>5</v>
      </c>
    </row>
    <row r="15" spans="1:9" x14ac:dyDescent="0.25">
      <c r="A15" s="1"/>
    </row>
    <row r="16" spans="1:9" x14ac:dyDescent="0.25">
      <c r="A16" s="6" t="s">
        <v>6</v>
      </c>
      <c r="B16" s="7" t="s">
        <v>7</v>
      </c>
      <c r="C16" s="7" t="s">
        <v>8</v>
      </c>
      <c r="D16" s="7" t="s">
        <v>9</v>
      </c>
      <c r="E16" s="7" t="s">
        <v>10</v>
      </c>
      <c r="F16" s="8" t="s">
        <v>11</v>
      </c>
      <c r="G16" s="19" t="s">
        <v>168</v>
      </c>
      <c r="H16" s="19" t="s">
        <v>166</v>
      </c>
      <c r="I16" s="19" t="s">
        <v>167</v>
      </c>
    </row>
    <row r="17" spans="1:7" x14ac:dyDescent="0.25">
      <c r="A17" s="9" t="s">
        <v>12</v>
      </c>
      <c r="B17" s="4">
        <v>572237</v>
      </c>
      <c r="C17" s="4">
        <v>604497</v>
      </c>
      <c r="D17" s="4">
        <v>574929</v>
      </c>
      <c r="E17" s="4">
        <v>518284</v>
      </c>
      <c r="F17" s="10">
        <v>558597</v>
      </c>
      <c r="G17">
        <f t="shared" ref="G17:G48" si="0">AVERAGE(B17:F17)</f>
        <v>565708.80000000005</v>
      </c>
    </row>
    <row r="18" spans="1:7" x14ac:dyDescent="0.25">
      <c r="A18" s="11" t="s">
        <v>13</v>
      </c>
      <c r="B18" s="5">
        <v>269198</v>
      </c>
      <c r="C18" s="5">
        <v>317025</v>
      </c>
      <c r="D18" s="5">
        <v>309071</v>
      </c>
      <c r="E18" s="5">
        <v>234185</v>
      </c>
      <c r="F18" s="12">
        <v>257988</v>
      </c>
      <c r="G18">
        <f t="shared" si="0"/>
        <v>277493.40000000002</v>
      </c>
    </row>
    <row r="19" spans="1:7" x14ac:dyDescent="0.25">
      <c r="A19" s="9" t="s">
        <v>14</v>
      </c>
      <c r="B19" s="4">
        <v>41631</v>
      </c>
      <c r="C19" s="4">
        <v>39743</v>
      </c>
      <c r="D19" s="4">
        <v>32722</v>
      </c>
      <c r="E19" s="4">
        <v>33911</v>
      </c>
      <c r="F19" s="10">
        <v>38923</v>
      </c>
      <c r="G19">
        <f t="shared" si="0"/>
        <v>37386</v>
      </c>
    </row>
    <row r="20" spans="1:7" x14ac:dyDescent="0.25">
      <c r="A20" s="11" t="s">
        <v>17</v>
      </c>
      <c r="B20" s="5">
        <v>26714</v>
      </c>
      <c r="C20" s="5">
        <v>29745</v>
      </c>
      <c r="D20" s="5">
        <v>30487</v>
      </c>
      <c r="E20" s="5">
        <v>32914</v>
      </c>
      <c r="F20" s="12">
        <v>29734</v>
      </c>
      <c r="G20">
        <f t="shared" si="0"/>
        <v>29918.799999999999</v>
      </c>
    </row>
    <row r="21" spans="1:7" x14ac:dyDescent="0.25">
      <c r="A21" s="11" t="s">
        <v>19</v>
      </c>
      <c r="B21" s="5">
        <v>40556</v>
      </c>
      <c r="C21" s="5">
        <v>20906</v>
      </c>
      <c r="D21" s="5">
        <v>17773</v>
      </c>
      <c r="E21" s="5">
        <v>31821</v>
      </c>
      <c r="F21" s="12">
        <v>22943</v>
      </c>
      <c r="G21">
        <f t="shared" si="0"/>
        <v>26799.8</v>
      </c>
    </row>
    <row r="22" spans="1:7" x14ac:dyDescent="0.25">
      <c r="A22" s="11" t="s">
        <v>15</v>
      </c>
      <c r="B22" s="5">
        <v>24326</v>
      </c>
      <c r="C22" s="5">
        <v>20735</v>
      </c>
      <c r="D22" s="5">
        <v>24847</v>
      </c>
      <c r="E22" s="5">
        <v>18812</v>
      </c>
      <c r="F22" s="12">
        <v>32137</v>
      </c>
      <c r="G22">
        <f t="shared" si="0"/>
        <v>24171.4</v>
      </c>
    </row>
    <row r="23" spans="1:7" x14ac:dyDescent="0.25">
      <c r="A23" s="9" t="s">
        <v>18</v>
      </c>
      <c r="B23" s="4">
        <v>20280</v>
      </c>
      <c r="C23" s="4">
        <v>20028</v>
      </c>
      <c r="D23" s="4">
        <v>23538</v>
      </c>
      <c r="E23" s="4">
        <v>23851</v>
      </c>
      <c r="F23" s="10">
        <v>26736</v>
      </c>
      <c r="G23">
        <f t="shared" si="0"/>
        <v>22886.6</v>
      </c>
    </row>
    <row r="24" spans="1:7" x14ac:dyDescent="0.25">
      <c r="A24" s="9" t="s">
        <v>16</v>
      </c>
      <c r="B24" s="4">
        <v>21884</v>
      </c>
      <c r="C24" s="4">
        <v>26093</v>
      </c>
      <c r="D24" s="4">
        <v>12440</v>
      </c>
      <c r="E24" s="4">
        <v>20427</v>
      </c>
      <c r="F24" s="10">
        <v>30619</v>
      </c>
      <c r="G24">
        <f t="shared" si="0"/>
        <v>22292.6</v>
      </c>
    </row>
    <row r="25" spans="1:7" x14ac:dyDescent="0.25">
      <c r="A25" s="9" t="s">
        <v>20</v>
      </c>
      <c r="B25" s="4">
        <v>21609</v>
      </c>
      <c r="C25" s="4">
        <v>14294</v>
      </c>
      <c r="D25" s="4">
        <v>19648</v>
      </c>
      <c r="E25" s="4">
        <v>27926</v>
      </c>
      <c r="F25" s="10">
        <v>11786</v>
      </c>
      <c r="G25">
        <f t="shared" si="0"/>
        <v>19052.599999999999</v>
      </c>
    </row>
    <row r="26" spans="1:7" x14ac:dyDescent="0.25">
      <c r="A26" s="9" t="s">
        <v>22</v>
      </c>
      <c r="B26" s="4">
        <v>16044</v>
      </c>
      <c r="C26" s="4">
        <v>16053</v>
      </c>
      <c r="D26" s="4">
        <v>14304</v>
      </c>
      <c r="E26" s="4">
        <v>12403</v>
      </c>
      <c r="F26" s="10">
        <v>10441</v>
      </c>
      <c r="G26">
        <f t="shared" si="0"/>
        <v>13849</v>
      </c>
    </row>
    <row r="27" spans="1:7" x14ac:dyDescent="0.25">
      <c r="A27" s="11" t="s">
        <v>25</v>
      </c>
      <c r="B27" s="5">
        <v>8675</v>
      </c>
      <c r="C27" s="5">
        <v>11332</v>
      </c>
      <c r="D27" s="5">
        <v>12600</v>
      </c>
      <c r="E27" s="5">
        <v>9801</v>
      </c>
      <c r="F27" s="12">
        <v>9757</v>
      </c>
      <c r="G27">
        <f t="shared" si="0"/>
        <v>10433</v>
      </c>
    </row>
    <row r="28" spans="1:7" x14ac:dyDescent="0.25">
      <c r="A28" s="11" t="s">
        <v>21</v>
      </c>
      <c r="B28" s="5">
        <v>14784</v>
      </c>
      <c r="C28" s="5">
        <v>9970</v>
      </c>
      <c r="D28" s="5">
        <v>11628</v>
      </c>
      <c r="E28" s="5">
        <v>3530</v>
      </c>
      <c r="F28" s="12">
        <v>11777</v>
      </c>
      <c r="G28">
        <f t="shared" si="0"/>
        <v>10337.799999999999</v>
      </c>
    </row>
    <row r="29" spans="1:7" x14ac:dyDescent="0.25">
      <c r="A29" s="9" t="s">
        <v>24</v>
      </c>
      <c r="B29" s="4">
        <v>11303</v>
      </c>
      <c r="C29" s="4">
        <v>8906</v>
      </c>
      <c r="D29" s="4">
        <v>7881</v>
      </c>
      <c r="E29" s="4">
        <v>5389</v>
      </c>
      <c r="F29" s="10">
        <v>10041</v>
      </c>
      <c r="G29">
        <f t="shared" si="0"/>
        <v>8704</v>
      </c>
    </row>
    <row r="30" spans="1:7" x14ac:dyDescent="0.25">
      <c r="A30" s="9" t="s">
        <v>26</v>
      </c>
      <c r="B30" s="4">
        <v>7238</v>
      </c>
      <c r="C30" s="4">
        <v>7349</v>
      </c>
      <c r="D30" s="4">
        <v>7378</v>
      </c>
      <c r="E30" s="4">
        <v>9660</v>
      </c>
      <c r="F30" s="10">
        <v>9348</v>
      </c>
      <c r="G30">
        <f t="shared" si="0"/>
        <v>8194.6</v>
      </c>
    </row>
    <row r="31" spans="1:7" x14ac:dyDescent="0.25">
      <c r="A31" s="11" t="s">
        <v>23</v>
      </c>
      <c r="B31" s="5">
        <v>5626</v>
      </c>
      <c r="C31" s="5">
        <v>9982</v>
      </c>
      <c r="D31" s="5">
        <v>7775</v>
      </c>
      <c r="E31" s="5">
        <v>6340</v>
      </c>
      <c r="F31" s="12">
        <v>10077</v>
      </c>
      <c r="G31">
        <f t="shared" si="0"/>
        <v>7960</v>
      </c>
    </row>
    <row r="32" spans="1:7" x14ac:dyDescent="0.25">
      <c r="A32" s="9" t="s">
        <v>28</v>
      </c>
      <c r="B32" s="4">
        <v>11408</v>
      </c>
      <c r="C32" s="4">
        <v>6775</v>
      </c>
      <c r="D32" s="4">
        <v>6221</v>
      </c>
      <c r="E32" s="4">
        <v>4337</v>
      </c>
      <c r="F32" s="10">
        <v>5933</v>
      </c>
      <c r="G32">
        <f t="shared" si="0"/>
        <v>6934.8</v>
      </c>
    </row>
    <row r="33" spans="1:7" x14ac:dyDescent="0.25">
      <c r="A33" s="11" t="s">
        <v>27</v>
      </c>
      <c r="B33" s="5">
        <v>3454</v>
      </c>
      <c r="C33" s="5">
        <v>3854</v>
      </c>
      <c r="D33" s="5">
        <v>4755</v>
      </c>
      <c r="E33" s="5">
        <v>5208</v>
      </c>
      <c r="F33" s="12">
        <v>6387</v>
      </c>
      <c r="G33">
        <f t="shared" si="0"/>
        <v>4731.6000000000004</v>
      </c>
    </row>
    <row r="34" spans="1:7" x14ac:dyDescent="0.25">
      <c r="A34" s="9" t="s">
        <v>38</v>
      </c>
      <c r="B34" s="4">
        <v>2603</v>
      </c>
      <c r="C34" s="4">
        <v>8462</v>
      </c>
      <c r="D34" s="4">
        <v>2241</v>
      </c>
      <c r="E34" s="4">
        <v>8747</v>
      </c>
      <c r="F34" s="10">
        <v>1374</v>
      </c>
      <c r="G34">
        <f t="shared" si="0"/>
        <v>4685.3999999999996</v>
      </c>
    </row>
    <row r="35" spans="1:7" x14ac:dyDescent="0.25">
      <c r="A35" s="11" t="s">
        <v>29</v>
      </c>
      <c r="B35" s="5">
        <v>1915</v>
      </c>
      <c r="C35" s="5">
        <v>4131</v>
      </c>
      <c r="D35" s="5">
        <v>7602</v>
      </c>
      <c r="E35" s="5">
        <v>3098</v>
      </c>
      <c r="F35" s="12">
        <v>4294</v>
      </c>
      <c r="G35">
        <f t="shared" si="0"/>
        <v>4208</v>
      </c>
    </row>
    <row r="36" spans="1:7" x14ac:dyDescent="0.25">
      <c r="A36" s="9" t="s">
        <v>30</v>
      </c>
      <c r="B36" s="4">
        <v>2735</v>
      </c>
      <c r="C36" s="4">
        <v>6390</v>
      </c>
      <c r="D36" s="4">
        <v>3624</v>
      </c>
      <c r="E36" s="4">
        <v>4213</v>
      </c>
      <c r="F36" s="10">
        <v>3327</v>
      </c>
      <c r="G36">
        <f t="shared" si="0"/>
        <v>4057.8</v>
      </c>
    </row>
    <row r="37" spans="1:7" x14ac:dyDescent="0.25">
      <c r="A37" s="9" t="s">
        <v>32</v>
      </c>
      <c r="B37" s="4">
        <v>5063</v>
      </c>
      <c r="C37" s="4">
        <v>4417</v>
      </c>
      <c r="D37" s="4">
        <v>2826</v>
      </c>
      <c r="E37" s="4">
        <v>3073</v>
      </c>
      <c r="F37" s="10">
        <v>2499</v>
      </c>
      <c r="G37">
        <f t="shared" si="0"/>
        <v>3575.6</v>
      </c>
    </row>
    <row r="38" spans="1:7" x14ac:dyDescent="0.25">
      <c r="A38" s="11" t="s">
        <v>35</v>
      </c>
      <c r="B38" s="5">
        <v>1979</v>
      </c>
      <c r="C38" s="5">
        <v>2996</v>
      </c>
      <c r="D38" s="5">
        <v>1280</v>
      </c>
      <c r="E38" s="5">
        <v>2839</v>
      </c>
      <c r="F38" s="12">
        <v>1702</v>
      </c>
      <c r="G38">
        <f t="shared" si="0"/>
        <v>2159.1999999999998</v>
      </c>
    </row>
    <row r="39" spans="1:7" x14ac:dyDescent="0.25">
      <c r="A39" s="11" t="s">
        <v>31</v>
      </c>
      <c r="B39" s="5">
        <v>517</v>
      </c>
      <c r="C39" s="5">
        <v>2174</v>
      </c>
      <c r="D39" s="5">
        <v>2043</v>
      </c>
      <c r="E39" s="5">
        <v>288</v>
      </c>
      <c r="F39" s="12">
        <v>2939</v>
      </c>
      <c r="G39">
        <f t="shared" si="0"/>
        <v>1592.2</v>
      </c>
    </row>
    <row r="40" spans="1:7" x14ac:dyDescent="0.25">
      <c r="A40" s="11" t="s">
        <v>33</v>
      </c>
      <c r="B40" s="5">
        <v>725</v>
      </c>
      <c r="C40" s="5">
        <v>1462</v>
      </c>
      <c r="D40" s="5">
        <v>734</v>
      </c>
      <c r="E40" s="5">
        <v>2343</v>
      </c>
      <c r="F40" s="12">
        <v>2402</v>
      </c>
      <c r="G40">
        <f t="shared" si="0"/>
        <v>1533.2</v>
      </c>
    </row>
    <row r="41" spans="1:7" x14ac:dyDescent="0.25">
      <c r="A41" s="9" t="s">
        <v>40</v>
      </c>
      <c r="B41" s="4">
        <v>1728</v>
      </c>
      <c r="C41" s="4">
        <v>980</v>
      </c>
      <c r="D41" s="4">
        <v>1141</v>
      </c>
      <c r="E41" s="4">
        <v>1156</v>
      </c>
      <c r="F41" s="10">
        <v>1083</v>
      </c>
      <c r="G41">
        <f t="shared" si="0"/>
        <v>1217.5999999999999</v>
      </c>
    </row>
    <row r="42" spans="1:7" x14ac:dyDescent="0.25">
      <c r="A42" s="11" t="s">
        <v>41</v>
      </c>
      <c r="B42" s="5">
        <v>984</v>
      </c>
      <c r="C42" s="5">
        <v>1429</v>
      </c>
      <c r="D42" s="5">
        <v>1368</v>
      </c>
      <c r="E42" s="5">
        <v>1134</v>
      </c>
      <c r="F42" s="12">
        <v>967</v>
      </c>
      <c r="G42">
        <f t="shared" si="0"/>
        <v>1176.4000000000001</v>
      </c>
    </row>
    <row r="43" spans="1:7" x14ac:dyDescent="0.25">
      <c r="A43" s="11" t="s">
        <v>37</v>
      </c>
      <c r="B43" s="5">
        <v>781</v>
      </c>
      <c r="C43" s="5">
        <v>1022</v>
      </c>
      <c r="D43" s="5">
        <v>1465</v>
      </c>
      <c r="E43" s="5">
        <v>735</v>
      </c>
      <c r="F43" s="12">
        <v>1376</v>
      </c>
      <c r="G43">
        <f t="shared" si="0"/>
        <v>1075.8</v>
      </c>
    </row>
    <row r="44" spans="1:7" x14ac:dyDescent="0.25">
      <c r="A44" s="11" t="s">
        <v>39</v>
      </c>
      <c r="B44" s="5">
        <v>673</v>
      </c>
      <c r="C44" s="5">
        <v>991</v>
      </c>
      <c r="D44" s="5">
        <v>714</v>
      </c>
      <c r="E44" s="5">
        <v>1169</v>
      </c>
      <c r="F44" s="12">
        <v>1257</v>
      </c>
      <c r="G44">
        <f t="shared" si="0"/>
        <v>960.8</v>
      </c>
    </row>
    <row r="45" spans="1:7" x14ac:dyDescent="0.25">
      <c r="A45" s="9" t="s">
        <v>36</v>
      </c>
      <c r="B45" s="4">
        <v>690</v>
      </c>
      <c r="C45" s="4">
        <v>378</v>
      </c>
      <c r="D45" s="4">
        <v>1029</v>
      </c>
      <c r="E45" s="4">
        <v>832</v>
      </c>
      <c r="F45" s="10">
        <v>1669</v>
      </c>
      <c r="G45">
        <f t="shared" si="0"/>
        <v>919.6</v>
      </c>
    </row>
    <row r="46" spans="1:7" x14ac:dyDescent="0.25">
      <c r="A46" s="11" t="s">
        <v>47</v>
      </c>
      <c r="B46" s="5">
        <v>618</v>
      </c>
      <c r="C46" s="5">
        <v>742</v>
      </c>
      <c r="D46" s="5">
        <v>602</v>
      </c>
      <c r="E46" s="5">
        <v>683</v>
      </c>
      <c r="F46" s="12">
        <v>475</v>
      </c>
      <c r="G46">
        <f t="shared" si="0"/>
        <v>624</v>
      </c>
    </row>
    <row r="47" spans="1:7" x14ac:dyDescent="0.25">
      <c r="A47" s="9" t="s">
        <v>44</v>
      </c>
      <c r="B47" s="4">
        <v>1031</v>
      </c>
      <c r="C47" s="4">
        <v>456</v>
      </c>
      <c r="D47" s="4">
        <v>554</v>
      </c>
      <c r="E47" s="4">
        <v>360</v>
      </c>
      <c r="F47" s="10">
        <v>583</v>
      </c>
      <c r="G47">
        <f t="shared" si="0"/>
        <v>596.79999999999995</v>
      </c>
    </row>
    <row r="48" spans="1:7" x14ac:dyDescent="0.25">
      <c r="A48" s="9" t="s">
        <v>34</v>
      </c>
      <c r="B48" s="4">
        <v>41</v>
      </c>
      <c r="C48" s="4">
        <v>42</v>
      </c>
      <c r="D48" s="4">
        <v>181</v>
      </c>
      <c r="E48" s="4">
        <v>790</v>
      </c>
      <c r="F48" s="10">
        <v>1833</v>
      </c>
      <c r="G48">
        <f t="shared" si="0"/>
        <v>577.4</v>
      </c>
    </row>
    <row r="49" spans="1:7" x14ac:dyDescent="0.25">
      <c r="A49" s="9" t="s">
        <v>52</v>
      </c>
      <c r="B49" s="4">
        <v>267</v>
      </c>
      <c r="C49" s="4">
        <v>1072</v>
      </c>
      <c r="D49" s="4">
        <v>302</v>
      </c>
      <c r="E49" s="4">
        <v>700</v>
      </c>
      <c r="F49" s="10">
        <v>269</v>
      </c>
      <c r="G49">
        <f t="shared" ref="G49:G80" si="1">AVERAGE(B49:F49)</f>
        <v>522</v>
      </c>
    </row>
    <row r="50" spans="1:7" x14ac:dyDescent="0.25">
      <c r="A50" s="9" t="s">
        <v>48</v>
      </c>
      <c r="B50" s="4">
        <v>599</v>
      </c>
      <c r="C50" s="4">
        <v>475</v>
      </c>
      <c r="D50" s="4">
        <v>294</v>
      </c>
      <c r="E50" s="4">
        <v>320</v>
      </c>
      <c r="F50" s="10">
        <v>468</v>
      </c>
      <c r="G50">
        <f t="shared" si="1"/>
        <v>431.2</v>
      </c>
    </row>
    <row r="51" spans="1:7" x14ac:dyDescent="0.25">
      <c r="A51" s="11" t="s">
        <v>43</v>
      </c>
      <c r="B51" s="5">
        <v>296</v>
      </c>
      <c r="C51" s="5">
        <v>323</v>
      </c>
      <c r="D51" s="5">
        <v>454</v>
      </c>
      <c r="E51" s="5">
        <v>213</v>
      </c>
      <c r="F51" s="12">
        <v>624</v>
      </c>
      <c r="G51">
        <f t="shared" si="1"/>
        <v>382</v>
      </c>
    </row>
    <row r="52" spans="1:7" x14ac:dyDescent="0.25">
      <c r="A52" s="9" t="s">
        <v>54</v>
      </c>
      <c r="B52" s="4">
        <v>413</v>
      </c>
      <c r="C52" s="4">
        <v>183</v>
      </c>
      <c r="D52" s="4">
        <v>210</v>
      </c>
      <c r="E52" s="4">
        <v>757</v>
      </c>
      <c r="F52" s="10">
        <v>239</v>
      </c>
      <c r="G52">
        <f t="shared" si="1"/>
        <v>360.4</v>
      </c>
    </row>
    <row r="53" spans="1:7" x14ac:dyDescent="0.25">
      <c r="A53" s="9" t="s">
        <v>42</v>
      </c>
      <c r="B53" s="4">
        <v>357</v>
      </c>
      <c r="C53" s="4">
        <v>0</v>
      </c>
      <c r="D53" s="4">
        <v>77</v>
      </c>
      <c r="E53" s="4">
        <v>561</v>
      </c>
      <c r="F53" s="10">
        <v>703</v>
      </c>
      <c r="G53">
        <f t="shared" si="1"/>
        <v>339.6</v>
      </c>
    </row>
    <row r="54" spans="1:7" x14ac:dyDescent="0.25">
      <c r="A54" s="9" t="s">
        <v>46</v>
      </c>
      <c r="B54" s="4">
        <v>434</v>
      </c>
      <c r="C54" s="4">
        <v>251</v>
      </c>
      <c r="D54" s="4">
        <v>145</v>
      </c>
      <c r="E54" s="4">
        <v>361</v>
      </c>
      <c r="F54" s="10">
        <v>485</v>
      </c>
      <c r="G54">
        <f t="shared" si="1"/>
        <v>335.2</v>
      </c>
    </row>
    <row r="55" spans="1:7" x14ac:dyDescent="0.25">
      <c r="A55" s="11" t="s">
        <v>49</v>
      </c>
      <c r="B55" s="5">
        <v>138</v>
      </c>
      <c r="C55" s="5">
        <v>95</v>
      </c>
      <c r="D55" s="5">
        <v>320</v>
      </c>
      <c r="E55" s="5">
        <v>722</v>
      </c>
      <c r="F55" s="12">
        <v>391</v>
      </c>
      <c r="G55">
        <f t="shared" si="1"/>
        <v>333.2</v>
      </c>
    </row>
    <row r="56" spans="1:7" x14ac:dyDescent="0.25">
      <c r="A56" s="11" t="s">
        <v>51</v>
      </c>
      <c r="B56" s="5">
        <v>208</v>
      </c>
      <c r="C56" s="5">
        <v>522</v>
      </c>
      <c r="D56" s="5">
        <v>316</v>
      </c>
      <c r="E56" s="5">
        <v>261</v>
      </c>
      <c r="F56" s="12">
        <v>324</v>
      </c>
      <c r="G56">
        <f t="shared" si="1"/>
        <v>326.2</v>
      </c>
    </row>
    <row r="57" spans="1:7" x14ac:dyDescent="0.25">
      <c r="A57" s="9" t="s">
        <v>50</v>
      </c>
      <c r="B57" s="4">
        <v>418</v>
      </c>
      <c r="C57" s="4">
        <v>252</v>
      </c>
      <c r="D57" s="4">
        <v>290</v>
      </c>
      <c r="E57" s="4">
        <v>301</v>
      </c>
      <c r="F57" s="10">
        <v>369</v>
      </c>
      <c r="G57">
        <f t="shared" si="1"/>
        <v>326</v>
      </c>
    </row>
    <row r="58" spans="1:7" x14ac:dyDescent="0.25">
      <c r="A58" s="11" t="s">
        <v>61</v>
      </c>
      <c r="B58" s="5">
        <v>455</v>
      </c>
      <c r="C58" s="5">
        <v>256</v>
      </c>
      <c r="D58" s="5">
        <v>258</v>
      </c>
      <c r="E58" s="5">
        <v>87</v>
      </c>
      <c r="F58" s="12">
        <v>88</v>
      </c>
      <c r="G58">
        <f t="shared" si="1"/>
        <v>228.8</v>
      </c>
    </row>
    <row r="59" spans="1:7" x14ac:dyDescent="0.25">
      <c r="A59" s="11" t="s">
        <v>55</v>
      </c>
      <c r="B59" s="5">
        <v>68</v>
      </c>
      <c r="C59" s="5">
        <v>52</v>
      </c>
      <c r="D59" s="5">
        <v>50</v>
      </c>
      <c r="E59" s="5">
        <v>475</v>
      </c>
      <c r="F59" s="12">
        <v>221</v>
      </c>
      <c r="G59">
        <f t="shared" si="1"/>
        <v>173.2</v>
      </c>
    </row>
    <row r="60" spans="1:7" x14ac:dyDescent="0.25">
      <c r="A60" s="11" t="s">
        <v>97</v>
      </c>
      <c r="B60" s="5">
        <v>109</v>
      </c>
      <c r="C60" s="5">
        <v>64</v>
      </c>
      <c r="D60" s="5">
        <v>172</v>
      </c>
      <c r="E60" s="5">
        <v>500</v>
      </c>
      <c r="F60" s="12">
        <v>0</v>
      </c>
      <c r="G60">
        <f t="shared" si="1"/>
        <v>169</v>
      </c>
    </row>
    <row r="61" spans="1:7" x14ac:dyDescent="0.25">
      <c r="A61" s="11" t="s">
        <v>71</v>
      </c>
      <c r="B61" s="5">
        <v>110</v>
      </c>
      <c r="C61" s="5">
        <v>638</v>
      </c>
      <c r="D61" s="5">
        <v>35</v>
      </c>
      <c r="E61" s="5">
        <v>32</v>
      </c>
      <c r="F61" s="12">
        <v>23</v>
      </c>
      <c r="G61">
        <f t="shared" si="1"/>
        <v>167.6</v>
      </c>
    </row>
    <row r="62" spans="1:7" x14ac:dyDescent="0.25">
      <c r="A62" s="11" t="s">
        <v>57</v>
      </c>
      <c r="B62" s="5">
        <v>205</v>
      </c>
      <c r="C62" s="5">
        <v>117</v>
      </c>
      <c r="D62" s="5">
        <v>218</v>
      </c>
      <c r="E62" s="5">
        <v>149</v>
      </c>
      <c r="F62" s="12">
        <v>135</v>
      </c>
      <c r="G62">
        <f t="shared" si="1"/>
        <v>164.8</v>
      </c>
    </row>
    <row r="63" spans="1:7" x14ac:dyDescent="0.25">
      <c r="A63" s="11" t="s">
        <v>105</v>
      </c>
      <c r="B63" s="5">
        <v>377</v>
      </c>
      <c r="C63" s="5">
        <v>148</v>
      </c>
      <c r="D63" s="5">
        <v>293</v>
      </c>
      <c r="E63" s="5">
        <v>2</v>
      </c>
      <c r="F63" s="12">
        <v>0</v>
      </c>
      <c r="G63">
        <f t="shared" si="1"/>
        <v>164</v>
      </c>
    </row>
    <row r="64" spans="1:7" x14ac:dyDescent="0.25">
      <c r="A64" s="9" t="s">
        <v>60</v>
      </c>
      <c r="B64" s="4">
        <v>67</v>
      </c>
      <c r="C64" s="4">
        <v>58</v>
      </c>
      <c r="D64" s="4">
        <v>351</v>
      </c>
      <c r="E64" s="4">
        <v>184</v>
      </c>
      <c r="F64" s="10">
        <v>95</v>
      </c>
      <c r="G64">
        <f t="shared" si="1"/>
        <v>151</v>
      </c>
    </row>
    <row r="65" spans="1:7" x14ac:dyDescent="0.25">
      <c r="A65" s="11" t="s">
        <v>45</v>
      </c>
      <c r="B65" s="5">
        <v>15</v>
      </c>
      <c r="C65" s="5">
        <v>1</v>
      </c>
      <c r="D65" s="5">
        <v>39</v>
      </c>
      <c r="E65" s="5">
        <v>46</v>
      </c>
      <c r="F65" s="12">
        <v>496</v>
      </c>
      <c r="G65">
        <f t="shared" si="1"/>
        <v>119.4</v>
      </c>
    </row>
    <row r="66" spans="1:7" x14ac:dyDescent="0.25">
      <c r="A66" s="9" t="s">
        <v>56</v>
      </c>
      <c r="B66" s="4">
        <v>0</v>
      </c>
      <c r="C66" s="4">
        <v>35</v>
      </c>
      <c r="D66" s="4">
        <v>108</v>
      </c>
      <c r="E66" s="4">
        <v>234</v>
      </c>
      <c r="F66" s="10">
        <v>216</v>
      </c>
      <c r="G66">
        <f t="shared" si="1"/>
        <v>118.6</v>
      </c>
    </row>
    <row r="67" spans="1:7" x14ac:dyDescent="0.25">
      <c r="A67" s="11" t="s">
        <v>65</v>
      </c>
      <c r="B67" s="5">
        <v>100</v>
      </c>
      <c r="C67" s="5">
        <v>163</v>
      </c>
      <c r="D67" s="5">
        <v>120</v>
      </c>
      <c r="E67" s="5">
        <v>68</v>
      </c>
      <c r="F67" s="12">
        <v>56</v>
      </c>
      <c r="G67">
        <f t="shared" si="1"/>
        <v>101.4</v>
      </c>
    </row>
    <row r="68" spans="1:7" x14ac:dyDescent="0.25">
      <c r="A68" s="9" t="s">
        <v>58</v>
      </c>
      <c r="B68" s="4">
        <v>146</v>
      </c>
      <c r="C68" s="4">
        <v>51</v>
      </c>
      <c r="D68" s="4">
        <v>36</v>
      </c>
      <c r="E68" s="4">
        <v>52</v>
      </c>
      <c r="F68" s="10">
        <v>125</v>
      </c>
      <c r="G68">
        <f t="shared" si="1"/>
        <v>82</v>
      </c>
    </row>
    <row r="69" spans="1:7" x14ac:dyDescent="0.25">
      <c r="A69" s="11" t="s">
        <v>53</v>
      </c>
      <c r="B69" s="5">
        <v>40</v>
      </c>
      <c r="C69" s="5">
        <v>29</v>
      </c>
      <c r="D69" s="5">
        <v>4</v>
      </c>
      <c r="E69" s="5">
        <v>33</v>
      </c>
      <c r="F69" s="12">
        <v>252</v>
      </c>
      <c r="G69">
        <f t="shared" si="1"/>
        <v>71.599999999999994</v>
      </c>
    </row>
    <row r="70" spans="1:7" x14ac:dyDescent="0.25">
      <c r="A70" s="11" t="s">
        <v>67</v>
      </c>
      <c r="B70" s="5">
        <v>53</v>
      </c>
      <c r="C70" s="5">
        <v>97</v>
      </c>
      <c r="D70" s="5">
        <v>49</v>
      </c>
      <c r="E70" s="5">
        <v>45</v>
      </c>
      <c r="F70" s="12">
        <v>49</v>
      </c>
      <c r="G70">
        <f t="shared" si="1"/>
        <v>58.6</v>
      </c>
    </row>
    <row r="71" spans="1:7" x14ac:dyDescent="0.25">
      <c r="A71" s="9" t="s">
        <v>66</v>
      </c>
      <c r="B71" s="4">
        <v>33</v>
      </c>
      <c r="C71" s="4">
        <v>49</v>
      </c>
      <c r="D71" s="4">
        <v>59</v>
      </c>
      <c r="E71" s="4">
        <v>40</v>
      </c>
      <c r="F71" s="10">
        <v>51</v>
      </c>
      <c r="G71">
        <f t="shared" si="1"/>
        <v>46.4</v>
      </c>
    </row>
    <row r="72" spans="1:7" x14ac:dyDescent="0.25">
      <c r="A72" s="9" t="s">
        <v>70</v>
      </c>
      <c r="B72" s="4">
        <v>63</v>
      </c>
      <c r="C72" s="4">
        <v>130</v>
      </c>
      <c r="D72" s="4">
        <v>0</v>
      </c>
      <c r="E72" s="4">
        <v>0</v>
      </c>
      <c r="F72" s="10">
        <v>26</v>
      </c>
      <c r="G72">
        <f t="shared" si="1"/>
        <v>43.8</v>
      </c>
    </row>
    <row r="73" spans="1:7" x14ac:dyDescent="0.25">
      <c r="A73" s="11" t="s">
        <v>77</v>
      </c>
      <c r="B73" s="5">
        <v>0</v>
      </c>
      <c r="C73" s="5">
        <v>105</v>
      </c>
      <c r="D73" s="5">
        <v>0</v>
      </c>
      <c r="E73" s="5">
        <v>64</v>
      </c>
      <c r="F73" s="12">
        <v>9</v>
      </c>
      <c r="G73">
        <f t="shared" si="1"/>
        <v>35.6</v>
      </c>
    </row>
    <row r="74" spans="1:7" x14ac:dyDescent="0.25">
      <c r="A74" s="9" t="s">
        <v>112</v>
      </c>
      <c r="B74" s="4">
        <v>119</v>
      </c>
      <c r="C74" s="4">
        <v>58</v>
      </c>
      <c r="D74" s="4">
        <v>0</v>
      </c>
      <c r="E74" s="4">
        <v>0</v>
      </c>
      <c r="F74" s="10">
        <v>0</v>
      </c>
      <c r="G74">
        <f t="shared" si="1"/>
        <v>35.4</v>
      </c>
    </row>
    <row r="75" spans="1:7" x14ac:dyDescent="0.25">
      <c r="A75" s="9" t="s">
        <v>96</v>
      </c>
      <c r="B75" s="4">
        <v>108</v>
      </c>
      <c r="C75" s="4">
        <v>51</v>
      </c>
      <c r="D75" s="4">
        <v>9</v>
      </c>
      <c r="E75" s="4">
        <v>0</v>
      </c>
      <c r="F75" s="10">
        <v>0</v>
      </c>
      <c r="G75">
        <f t="shared" si="1"/>
        <v>33.6</v>
      </c>
    </row>
    <row r="76" spans="1:7" x14ac:dyDescent="0.25">
      <c r="A76" s="9" t="s">
        <v>72</v>
      </c>
      <c r="B76" s="4">
        <v>19</v>
      </c>
      <c r="C76" s="4">
        <v>31</v>
      </c>
      <c r="D76" s="4">
        <v>23</v>
      </c>
      <c r="E76" s="4">
        <v>20</v>
      </c>
      <c r="F76" s="10">
        <v>23</v>
      </c>
      <c r="G76">
        <f t="shared" si="1"/>
        <v>23.2</v>
      </c>
    </row>
    <row r="77" spans="1:7" x14ac:dyDescent="0.25">
      <c r="A77" s="11" t="s">
        <v>59</v>
      </c>
      <c r="B77" s="5">
        <v>0</v>
      </c>
      <c r="C77" s="5">
        <v>0</v>
      </c>
      <c r="D77" s="5">
        <v>0</v>
      </c>
      <c r="E77" s="5">
        <v>0</v>
      </c>
      <c r="F77" s="12">
        <v>96</v>
      </c>
      <c r="G77">
        <f t="shared" si="1"/>
        <v>19.2</v>
      </c>
    </row>
    <row r="78" spans="1:7" x14ac:dyDescent="0.25">
      <c r="A78" s="11" t="s">
        <v>85</v>
      </c>
      <c r="B78" s="5">
        <v>60</v>
      </c>
      <c r="C78" s="5">
        <v>30</v>
      </c>
      <c r="D78" s="5">
        <v>0</v>
      </c>
      <c r="E78" s="5">
        <v>0</v>
      </c>
      <c r="F78" s="12">
        <v>0</v>
      </c>
      <c r="G78">
        <f t="shared" si="1"/>
        <v>18</v>
      </c>
    </row>
    <row r="79" spans="1:7" x14ac:dyDescent="0.25">
      <c r="A79" s="9" t="s">
        <v>78</v>
      </c>
      <c r="B79" s="4">
        <v>76</v>
      </c>
      <c r="C79" s="4">
        <v>0</v>
      </c>
      <c r="D79" s="4">
        <v>0</v>
      </c>
      <c r="E79" s="4">
        <v>4</v>
      </c>
      <c r="F79" s="10">
        <v>9</v>
      </c>
      <c r="G79">
        <f t="shared" si="1"/>
        <v>17.8</v>
      </c>
    </row>
    <row r="80" spans="1:7" x14ac:dyDescent="0.25">
      <c r="A80" s="9" t="s">
        <v>64</v>
      </c>
      <c r="B80" s="4">
        <v>2</v>
      </c>
      <c r="C80" s="4">
        <v>0</v>
      </c>
      <c r="D80" s="4">
        <v>0</v>
      </c>
      <c r="E80" s="4">
        <v>19</v>
      </c>
      <c r="F80" s="10">
        <v>66</v>
      </c>
      <c r="G80">
        <f t="shared" si="1"/>
        <v>17.399999999999999</v>
      </c>
    </row>
    <row r="81" spans="1:7" x14ac:dyDescent="0.25">
      <c r="A81" s="9" t="s">
        <v>102</v>
      </c>
      <c r="B81" s="4">
        <v>0</v>
      </c>
      <c r="C81" s="4">
        <v>82</v>
      </c>
      <c r="D81" s="4">
        <v>0</v>
      </c>
      <c r="E81" s="4">
        <v>0</v>
      </c>
      <c r="F81" s="10">
        <v>0</v>
      </c>
      <c r="G81">
        <f t="shared" ref="G81:G112" si="2">AVERAGE(B81:F81)</f>
        <v>16.399999999999999</v>
      </c>
    </row>
    <row r="82" spans="1:7" x14ac:dyDescent="0.25">
      <c r="A82" s="9" t="s">
        <v>62</v>
      </c>
      <c r="B82" s="4">
        <v>0</v>
      </c>
      <c r="C82" s="4">
        <v>0</v>
      </c>
      <c r="D82" s="4">
        <v>0</v>
      </c>
      <c r="E82" s="4">
        <v>0</v>
      </c>
      <c r="F82" s="10">
        <v>78</v>
      </c>
      <c r="G82">
        <f t="shared" si="2"/>
        <v>15.6</v>
      </c>
    </row>
    <row r="83" spans="1:7" x14ac:dyDescent="0.25">
      <c r="A83" s="9" t="s">
        <v>88</v>
      </c>
      <c r="B83" s="4">
        <v>0</v>
      </c>
      <c r="C83" s="4">
        <v>0</v>
      </c>
      <c r="D83" s="4">
        <v>76</v>
      </c>
      <c r="E83" s="4">
        <v>0</v>
      </c>
      <c r="F83" s="10">
        <v>0</v>
      </c>
      <c r="G83">
        <f t="shared" si="2"/>
        <v>15.2</v>
      </c>
    </row>
    <row r="84" spans="1:7" x14ac:dyDescent="0.25">
      <c r="A84" s="9" t="s">
        <v>100</v>
      </c>
      <c r="B84" s="4">
        <v>0</v>
      </c>
      <c r="C84" s="4">
        <v>74</v>
      </c>
      <c r="D84" s="4">
        <v>0</v>
      </c>
      <c r="E84" s="4">
        <v>0</v>
      </c>
      <c r="F84" s="10">
        <v>0</v>
      </c>
      <c r="G84">
        <f t="shared" si="2"/>
        <v>14.8</v>
      </c>
    </row>
    <row r="85" spans="1:7" x14ac:dyDescent="0.25">
      <c r="A85" s="9" t="s">
        <v>94</v>
      </c>
      <c r="B85" s="4">
        <v>28</v>
      </c>
      <c r="C85" s="4">
        <v>0</v>
      </c>
      <c r="D85" s="4">
        <v>45</v>
      </c>
      <c r="E85" s="4">
        <v>0</v>
      </c>
      <c r="F85" s="10">
        <v>0</v>
      </c>
      <c r="G85">
        <f t="shared" si="2"/>
        <v>14.6</v>
      </c>
    </row>
    <row r="86" spans="1:7" x14ac:dyDescent="0.25">
      <c r="A86" s="11" t="s">
        <v>69</v>
      </c>
      <c r="B86" s="5">
        <v>0</v>
      </c>
      <c r="C86" s="5">
        <v>0</v>
      </c>
      <c r="D86" s="5">
        <v>7</v>
      </c>
      <c r="E86" s="5">
        <v>29</v>
      </c>
      <c r="F86" s="12">
        <v>36</v>
      </c>
      <c r="G86">
        <f t="shared" si="2"/>
        <v>14.4</v>
      </c>
    </row>
    <row r="87" spans="1:7" x14ac:dyDescent="0.25">
      <c r="A87" s="11" t="s">
        <v>63</v>
      </c>
      <c r="B87" s="5">
        <v>0</v>
      </c>
      <c r="C87" s="5">
        <v>0</v>
      </c>
      <c r="D87" s="5">
        <v>0</v>
      </c>
      <c r="E87" s="5">
        <v>0</v>
      </c>
      <c r="F87" s="12">
        <v>67</v>
      </c>
      <c r="G87">
        <f t="shared" si="2"/>
        <v>13.4</v>
      </c>
    </row>
    <row r="88" spans="1:7" x14ac:dyDescent="0.25">
      <c r="A88" s="9" t="s">
        <v>68</v>
      </c>
      <c r="B88" s="4">
        <v>17</v>
      </c>
      <c r="C88" s="4">
        <v>0</v>
      </c>
      <c r="D88" s="4">
        <v>0</v>
      </c>
      <c r="E88" s="4">
        <v>7</v>
      </c>
      <c r="F88" s="10">
        <v>42</v>
      </c>
      <c r="G88">
        <f t="shared" si="2"/>
        <v>13.2</v>
      </c>
    </row>
    <row r="89" spans="1:7" x14ac:dyDescent="0.25">
      <c r="A89" s="9" t="s">
        <v>110</v>
      </c>
      <c r="B89" s="4">
        <v>0</v>
      </c>
      <c r="C89" s="4">
        <v>1</v>
      </c>
      <c r="D89" s="4">
        <v>45</v>
      </c>
      <c r="E89" s="4">
        <v>0</v>
      </c>
      <c r="F89" s="10">
        <v>0</v>
      </c>
      <c r="G89">
        <f t="shared" si="2"/>
        <v>9.1999999999999993</v>
      </c>
    </row>
    <row r="90" spans="1:7" x14ac:dyDescent="0.25">
      <c r="A90" s="11" t="s">
        <v>81</v>
      </c>
      <c r="B90" s="5">
        <v>0</v>
      </c>
      <c r="C90" s="5">
        <v>17</v>
      </c>
      <c r="D90" s="5">
        <v>3</v>
      </c>
      <c r="E90" s="5">
        <v>19</v>
      </c>
      <c r="F90" s="12">
        <v>1</v>
      </c>
      <c r="G90">
        <f t="shared" si="2"/>
        <v>8</v>
      </c>
    </row>
    <row r="91" spans="1:7" x14ac:dyDescent="0.25">
      <c r="A91" s="11" t="s">
        <v>79</v>
      </c>
      <c r="B91" s="5">
        <v>0</v>
      </c>
      <c r="C91" s="5">
        <v>27</v>
      </c>
      <c r="D91" s="5">
        <v>0</v>
      </c>
      <c r="E91" s="5">
        <v>0</v>
      </c>
      <c r="F91" s="12">
        <v>1</v>
      </c>
      <c r="G91">
        <f t="shared" si="2"/>
        <v>5.6</v>
      </c>
    </row>
    <row r="92" spans="1:7" x14ac:dyDescent="0.25">
      <c r="A92" s="9" t="s">
        <v>90</v>
      </c>
      <c r="B92" s="4">
        <v>5</v>
      </c>
      <c r="C92" s="4">
        <v>21</v>
      </c>
      <c r="D92" s="4">
        <v>0</v>
      </c>
      <c r="E92" s="4">
        <v>0</v>
      </c>
      <c r="F92" s="10">
        <v>0</v>
      </c>
      <c r="G92">
        <f t="shared" si="2"/>
        <v>5.2</v>
      </c>
    </row>
    <row r="93" spans="1:7" x14ac:dyDescent="0.25">
      <c r="A93" s="11" t="s">
        <v>113</v>
      </c>
      <c r="B93" s="5">
        <v>0</v>
      </c>
      <c r="C93" s="5">
        <v>24</v>
      </c>
      <c r="D93" s="5">
        <v>0</v>
      </c>
      <c r="E93" s="5">
        <v>0</v>
      </c>
      <c r="F93" s="12">
        <v>0</v>
      </c>
      <c r="G93">
        <f t="shared" si="2"/>
        <v>4.8</v>
      </c>
    </row>
    <row r="94" spans="1:7" x14ac:dyDescent="0.25">
      <c r="A94" s="11" t="s">
        <v>99</v>
      </c>
      <c r="B94" s="5">
        <v>0</v>
      </c>
      <c r="C94" s="5">
        <v>0</v>
      </c>
      <c r="D94" s="5">
        <v>23</v>
      </c>
      <c r="E94" s="5">
        <v>0</v>
      </c>
      <c r="F94" s="12">
        <v>0</v>
      </c>
      <c r="G94">
        <f t="shared" si="2"/>
        <v>4.5999999999999996</v>
      </c>
    </row>
    <row r="95" spans="1:7" x14ac:dyDescent="0.25">
      <c r="A95" s="11" t="s">
        <v>101</v>
      </c>
      <c r="B95" s="5">
        <v>7</v>
      </c>
      <c r="C95" s="5">
        <v>9</v>
      </c>
      <c r="D95" s="5">
        <v>5</v>
      </c>
      <c r="E95" s="5">
        <v>0</v>
      </c>
      <c r="F95" s="12">
        <v>0</v>
      </c>
      <c r="G95">
        <f t="shared" si="2"/>
        <v>4.2</v>
      </c>
    </row>
    <row r="96" spans="1:7" x14ac:dyDescent="0.25">
      <c r="A96" s="9" t="s">
        <v>74</v>
      </c>
      <c r="B96" s="4">
        <v>0</v>
      </c>
      <c r="C96" s="4">
        <v>2</v>
      </c>
      <c r="D96" s="4">
        <v>0</v>
      </c>
      <c r="E96" s="4">
        <v>0</v>
      </c>
      <c r="F96" s="10">
        <v>16</v>
      </c>
      <c r="G96">
        <f t="shared" si="2"/>
        <v>3.6</v>
      </c>
    </row>
    <row r="97" spans="1:7" x14ac:dyDescent="0.25">
      <c r="A97" s="11" t="s">
        <v>91</v>
      </c>
      <c r="B97" s="5">
        <v>8</v>
      </c>
      <c r="C97" s="5">
        <v>10</v>
      </c>
      <c r="D97" s="5">
        <v>0</v>
      </c>
      <c r="E97" s="5">
        <v>0</v>
      </c>
      <c r="F97" s="12">
        <v>0</v>
      </c>
      <c r="G97">
        <f t="shared" si="2"/>
        <v>3.6</v>
      </c>
    </row>
    <row r="98" spans="1:7" x14ac:dyDescent="0.25">
      <c r="A98" s="11" t="s">
        <v>73</v>
      </c>
      <c r="B98" s="5">
        <v>0</v>
      </c>
      <c r="C98" s="5">
        <v>0</v>
      </c>
      <c r="D98" s="5">
        <v>0</v>
      </c>
      <c r="E98" s="5">
        <v>0</v>
      </c>
      <c r="F98" s="12">
        <v>17</v>
      </c>
      <c r="G98">
        <f t="shared" si="2"/>
        <v>3.4</v>
      </c>
    </row>
    <row r="99" spans="1:7" x14ac:dyDescent="0.25">
      <c r="A99" s="11" t="s">
        <v>89</v>
      </c>
      <c r="B99" s="5">
        <v>0</v>
      </c>
      <c r="C99" s="5">
        <v>15</v>
      </c>
      <c r="D99" s="5">
        <v>0</v>
      </c>
      <c r="E99" s="5">
        <v>0</v>
      </c>
      <c r="F99" s="12">
        <v>0</v>
      </c>
      <c r="G99">
        <f t="shared" si="2"/>
        <v>3</v>
      </c>
    </row>
    <row r="100" spans="1:7" x14ac:dyDescent="0.25">
      <c r="A100" s="11" t="s">
        <v>75</v>
      </c>
      <c r="B100" s="5">
        <v>0</v>
      </c>
      <c r="C100" s="5">
        <v>0</v>
      </c>
      <c r="D100" s="5">
        <v>0</v>
      </c>
      <c r="E100" s="5">
        <v>0</v>
      </c>
      <c r="F100" s="12">
        <v>13</v>
      </c>
      <c r="G100">
        <f t="shared" si="2"/>
        <v>2.6</v>
      </c>
    </row>
    <row r="101" spans="1:7" x14ac:dyDescent="0.25">
      <c r="A101" s="9" t="s">
        <v>106</v>
      </c>
      <c r="B101" s="4">
        <v>2</v>
      </c>
      <c r="C101" s="4">
        <v>3</v>
      </c>
      <c r="D101" s="4">
        <v>0</v>
      </c>
      <c r="E101" s="4">
        <v>7</v>
      </c>
      <c r="F101" s="10">
        <v>0</v>
      </c>
      <c r="G101">
        <f t="shared" si="2"/>
        <v>2.4</v>
      </c>
    </row>
    <row r="102" spans="1:7" x14ac:dyDescent="0.25">
      <c r="A102" s="9" t="s">
        <v>108</v>
      </c>
      <c r="B102" s="4">
        <v>0</v>
      </c>
      <c r="C102" s="4">
        <v>0</v>
      </c>
      <c r="D102" s="4">
        <v>10</v>
      </c>
      <c r="E102" s="4">
        <v>0</v>
      </c>
      <c r="F102" s="10">
        <v>0</v>
      </c>
      <c r="G102">
        <f t="shared" si="2"/>
        <v>2</v>
      </c>
    </row>
    <row r="103" spans="1:7" x14ac:dyDescent="0.25">
      <c r="A103" s="11" t="s">
        <v>109</v>
      </c>
      <c r="B103" s="5">
        <v>0</v>
      </c>
      <c r="C103" s="5">
        <v>10</v>
      </c>
      <c r="D103" s="5">
        <v>0</v>
      </c>
      <c r="E103" s="5">
        <v>0</v>
      </c>
      <c r="F103" s="12">
        <v>0</v>
      </c>
      <c r="G103">
        <f t="shared" si="2"/>
        <v>2</v>
      </c>
    </row>
    <row r="104" spans="1:7" x14ac:dyDescent="0.25">
      <c r="A104" s="9" t="s">
        <v>76</v>
      </c>
      <c r="B104" s="4">
        <v>0</v>
      </c>
      <c r="C104" s="4">
        <v>0</v>
      </c>
      <c r="D104" s="4">
        <v>0</v>
      </c>
      <c r="E104" s="4">
        <v>0</v>
      </c>
      <c r="F104" s="10">
        <v>9</v>
      </c>
      <c r="G104">
        <f t="shared" si="2"/>
        <v>1.8</v>
      </c>
    </row>
    <row r="105" spans="1:7" x14ac:dyDescent="0.25">
      <c r="A105" s="11" t="s">
        <v>93</v>
      </c>
      <c r="B105" s="5">
        <v>0</v>
      </c>
      <c r="C105" s="5">
        <v>3</v>
      </c>
      <c r="D105" s="5">
        <v>2</v>
      </c>
      <c r="E105" s="5">
        <v>0</v>
      </c>
      <c r="F105" s="12">
        <v>0</v>
      </c>
      <c r="G105">
        <f t="shared" si="2"/>
        <v>1</v>
      </c>
    </row>
    <row r="106" spans="1:7" x14ac:dyDescent="0.25">
      <c r="A106" s="11" t="s">
        <v>107</v>
      </c>
      <c r="B106" s="5">
        <v>0</v>
      </c>
      <c r="C106" s="5">
        <v>0</v>
      </c>
      <c r="D106" s="5">
        <v>5</v>
      </c>
      <c r="E106" s="5">
        <v>0</v>
      </c>
      <c r="F106" s="12">
        <v>0</v>
      </c>
      <c r="G106">
        <f t="shared" si="2"/>
        <v>1</v>
      </c>
    </row>
    <row r="107" spans="1:7" x14ac:dyDescent="0.25">
      <c r="A107" s="11" t="s">
        <v>87</v>
      </c>
      <c r="B107" s="5">
        <v>0</v>
      </c>
      <c r="C107" s="5">
        <v>0</v>
      </c>
      <c r="D107" s="5">
        <v>4</v>
      </c>
      <c r="E107" s="5">
        <v>0</v>
      </c>
      <c r="F107" s="12">
        <v>0</v>
      </c>
      <c r="G107">
        <f t="shared" si="2"/>
        <v>0.8</v>
      </c>
    </row>
    <row r="108" spans="1:7" x14ac:dyDescent="0.25">
      <c r="A108" s="9" t="s">
        <v>82</v>
      </c>
      <c r="B108" s="4">
        <v>0</v>
      </c>
      <c r="C108" s="4">
        <v>3</v>
      </c>
      <c r="D108" s="4">
        <v>0</v>
      </c>
      <c r="E108" s="4">
        <v>0</v>
      </c>
      <c r="F108" s="10">
        <v>0</v>
      </c>
      <c r="G108">
        <f t="shared" si="2"/>
        <v>0.6</v>
      </c>
    </row>
    <row r="109" spans="1:7" x14ac:dyDescent="0.25">
      <c r="A109" s="11" t="s">
        <v>111</v>
      </c>
      <c r="B109" s="5">
        <v>2</v>
      </c>
      <c r="C109" s="5">
        <v>0</v>
      </c>
      <c r="D109" s="5">
        <v>0</v>
      </c>
      <c r="E109" s="5">
        <v>0</v>
      </c>
      <c r="F109" s="12">
        <v>0</v>
      </c>
      <c r="G109">
        <f t="shared" si="2"/>
        <v>0.4</v>
      </c>
    </row>
    <row r="110" spans="1:7" x14ac:dyDescent="0.25">
      <c r="A110" s="9" t="s">
        <v>80</v>
      </c>
      <c r="B110" s="4">
        <v>0</v>
      </c>
      <c r="C110" s="4">
        <v>0</v>
      </c>
      <c r="D110" s="4">
        <v>0</v>
      </c>
      <c r="E110" s="4">
        <v>0</v>
      </c>
      <c r="F110" s="10">
        <v>1</v>
      </c>
      <c r="G110">
        <f t="shared" si="2"/>
        <v>0.2</v>
      </c>
    </row>
    <row r="111" spans="1:7" x14ac:dyDescent="0.25">
      <c r="A111" s="11" t="s">
        <v>95</v>
      </c>
      <c r="B111" s="5">
        <v>1</v>
      </c>
      <c r="C111" s="5">
        <v>0</v>
      </c>
      <c r="D111" s="5">
        <v>0</v>
      </c>
      <c r="E111" s="5">
        <v>0</v>
      </c>
      <c r="F111" s="12">
        <v>0</v>
      </c>
      <c r="G111">
        <f t="shared" si="2"/>
        <v>0.2</v>
      </c>
    </row>
    <row r="112" spans="1:7" x14ac:dyDescent="0.25">
      <c r="A112" s="9" t="s">
        <v>104</v>
      </c>
      <c r="B112" s="4">
        <v>0</v>
      </c>
      <c r="C112" s="4">
        <v>0</v>
      </c>
      <c r="D112" s="4">
        <v>1</v>
      </c>
      <c r="E112" s="4">
        <v>0</v>
      </c>
      <c r="F112" s="10">
        <v>0</v>
      </c>
      <c r="G112">
        <f t="shared" si="2"/>
        <v>0.2</v>
      </c>
    </row>
    <row r="113" spans="1:7" x14ac:dyDescent="0.25">
      <c r="A113" s="11" t="s">
        <v>83</v>
      </c>
      <c r="B113" s="5">
        <v>0</v>
      </c>
      <c r="C113" s="5">
        <v>0</v>
      </c>
      <c r="D113" s="5">
        <v>0</v>
      </c>
      <c r="E113" s="5">
        <v>0</v>
      </c>
      <c r="F113" s="12">
        <v>0</v>
      </c>
      <c r="G113">
        <f t="shared" ref="G113:G118" si="3">AVERAGE(B113:F113)</f>
        <v>0</v>
      </c>
    </row>
    <row r="114" spans="1:7" x14ac:dyDescent="0.25">
      <c r="A114" s="9" t="s">
        <v>84</v>
      </c>
      <c r="B114" s="4">
        <v>0</v>
      </c>
      <c r="C114" s="4">
        <v>0</v>
      </c>
      <c r="D114" s="4">
        <v>0</v>
      </c>
      <c r="E114" s="4">
        <v>0</v>
      </c>
      <c r="F114" s="10">
        <v>0</v>
      </c>
      <c r="G114">
        <f t="shared" si="3"/>
        <v>0</v>
      </c>
    </row>
    <row r="115" spans="1:7" x14ac:dyDescent="0.25">
      <c r="A115" s="9" t="s">
        <v>86</v>
      </c>
      <c r="B115" s="4">
        <v>0</v>
      </c>
      <c r="C115" s="4">
        <v>0</v>
      </c>
      <c r="D115" s="4">
        <v>0</v>
      </c>
      <c r="E115" s="4">
        <v>0</v>
      </c>
      <c r="F115" s="10">
        <v>0</v>
      </c>
      <c r="G115">
        <f t="shared" si="3"/>
        <v>0</v>
      </c>
    </row>
    <row r="116" spans="1:7" x14ac:dyDescent="0.25">
      <c r="A116" s="9" t="s">
        <v>92</v>
      </c>
      <c r="B116" s="4">
        <v>0</v>
      </c>
      <c r="C116" s="4">
        <v>0</v>
      </c>
      <c r="D116" s="4">
        <v>0</v>
      </c>
      <c r="E116" s="4">
        <v>0</v>
      </c>
      <c r="F116" s="10">
        <v>0</v>
      </c>
      <c r="G116">
        <f t="shared" si="3"/>
        <v>0</v>
      </c>
    </row>
    <row r="117" spans="1:7" x14ac:dyDescent="0.25">
      <c r="A117" s="9" t="s">
        <v>98</v>
      </c>
      <c r="B117" s="4">
        <v>0</v>
      </c>
      <c r="C117" s="4">
        <v>0</v>
      </c>
      <c r="D117" s="4">
        <v>0</v>
      </c>
      <c r="E117" s="4">
        <v>0</v>
      </c>
      <c r="F117" s="10">
        <v>0</v>
      </c>
      <c r="G117">
        <f t="shared" si="3"/>
        <v>0</v>
      </c>
    </row>
    <row r="118" spans="1:7" x14ac:dyDescent="0.25">
      <c r="A118" s="13" t="s">
        <v>103</v>
      </c>
      <c r="B118" s="14">
        <v>0</v>
      </c>
      <c r="C118" s="14">
        <v>0</v>
      </c>
      <c r="D118" s="14">
        <v>0</v>
      </c>
      <c r="E118" s="14">
        <v>0</v>
      </c>
      <c r="F118" s="15">
        <v>0</v>
      </c>
      <c r="G118">
        <f t="shared" si="3"/>
        <v>0</v>
      </c>
    </row>
  </sheetData>
  <autoFilter ref="A16:G118" xr:uid="{00000000-0009-0000-0000-000000000000}">
    <sortState xmlns:xlrd2="http://schemas.microsoft.com/office/spreadsheetml/2017/richdata2" ref="A17:G118">
      <sortCondition descending="1" ref="G16:G118"/>
    </sortState>
  </autoFilter>
  <mergeCells count="2">
    <mergeCell ref="A1:F1"/>
    <mergeCell ref="A2:F2"/>
  </mergeCells>
  <hyperlinks>
    <hyperlink ref="A4" r:id="rId1" display="http://comtrade.un.org/" xr:uid="{00000000-0004-0000-0000-000000000000}"/>
    <hyperlink ref="A5" r:id="rId2" display="http://www.knbs.or.ke/" xr:uid="{00000000-0004-0000-0000-000001000000}"/>
    <hyperlink ref="A6" r:id="rId3" display="http://comtrade.un.org/" xr:uid="{00000000-0004-0000-0000-000002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topLeftCell="A12" workbookViewId="0">
      <selection activeCell="A17" sqref="A17:A21"/>
    </sheetView>
  </sheetViews>
  <sheetFormatPr defaultRowHeight="15" x14ac:dyDescent="0.25"/>
  <cols>
    <col min="1" max="1" width="36.5703125" bestFit="1" customWidth="1"/>
    <col min="2" max="6" width="16.5703125" bestFit="1" customWidth="1"/>
  </cols>
  <sheetData>
    <row r="1" spans="1:9" x14ac:dyDescent="0.25">
      <c r="A1" s="23" t="s">
        <v>114</v>
      </c>
      <c r="B1" s="23"/>
      <c r="C1" s="23"/>
      <c r="D1" s="23"/>
      <c r="E1" s="23"/>
      <c r="F1" s="23"/>
    </row>
    <row r="2" spans="1:9" x14ac:dyDescent="0.25">
      <c r="A2" s="24" t="s">
        <v>1</v>
      </c>
      <c r="B2" s="24"/>
      <c r="C2" s="24"/>
      <c r="D2" s="24"/>
      <c r="E2" s="24"/>
      <c r="F2" s="24"/>
    </row>
    <row r="3" spans="1:9" x14ac:dyDescent="0.25">
      <c r="A3" s="1"/>
    </row>
    <row r="4" spans="1:9" ht="45" x14ac:dyDescent="0.25">
      <c r="A4" s="3" t="s">
        <v>115</v>
      </c>
    </row>
    <row r="5" spans="1:9" ht="45" x14ac:dyDescent="0.25">
      <c r="A5" s="3" t="s">
        <v>116</v>
      </c>
    </row>
    <row r="6" spans="1:9" x14ac:dyDescent="0.25">
      <c r="A6" s="1"/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2" t="s">
        <v>5</v>
      </c>
    </row>
    <row r="14" spans="1:9" x14ac:dyDescent="0.25">
      <c r="A14" s="1"/>
    </row>
    <row r="15" spans="1:9" x14ac:dyDescent="0.25">
      <c r="A15" s="6" t="s">
        <v>6</v>
      </c>
      <c r="B15" s="7" t="s">
        <v>7</v>
      </c>
      <c r="C15" s="7" t="s">
        <v>8</v>
      </c>
      <c r="D15" s="7" t="s">
        <v>9</v>
      </c>
      <c r="E15" s="7" t="s">
        <v>10</v>
      </c>
      <c r="F15" s="8" t="s">
        <v>11</v>
      </c>
      <c r="G15" s="19" t="s">
        <v>168</v>
      </c>
      <c r="H15" s="19" t="s">
        <v>166</v>
      </c>
      <c r="I15" s="19" t="s">
        <v>167</v>
      </c>
    </row>
    <row r="16" spans="1:9" x14ac:dyDescent="0.25">
      <c r="A16" s="9" t="s">
        <v>12</v>
      </c>
      <c r="B16" s="4">
        <v>358081</v>
      </c>
      <c r="C16" s="4">
        <v>370962</v>
      </c>
      <c r="D16" s="4">
        <v>312419</v>
      </c>
      <c r="E16" s="4">
        <v>268821</v>
      </c>
      <c r="F16" s="10">
        <v>281159</v>
      </c>
      <c r="G16">
        <f t="shared" ref="G16:G47" si="0">AVERAGE(B16:F16)</f>
        <v>318288.40000000002</v>
      </c>
    </row>
    <row r="17" spans="1:7" x14ac:dyDescent="0.25">
      <c r="A17" s="11" t="s">
        <v>13</v>
      </c>
      <c r="B17" s="5">
        <v>161711</v>
      </c>
      <c r="C17" s="5">
        <v>174401</v>
      </c>
      <c r="D17" s="5">
        <v>158702</v>
      </c>
      <c r="E17" s="5">
        <v>140736</v>
      </c>
      <c r="F17" s="12">
        <v>161059</v>
      </c>
      <c r="G17">
        <f t="shared" si="0"/>
        <v>159321.79999999999</v>
      </c>
    </row>
    <row r="18" spans="1:7" x14ac:dyDescent="0.25">
      <c r="A18" s="11" t="s">
        <v>18</v>
      </c>
      <c r="B18" s="5">
        <v>46775</v>
      </c>
      <c r="C18" s="5">
        <v>64769</v>
      </c>
      <c r="D18" s="5">
        <v>2031</v>
      </c>
      <c r="E18" s="5">
        <v>2630</v>
      </c>
      <c r="F18" s="12">
        <v>3078</v>
      </c>
      <c r="G18">
        <f t="shared" si="0"/>
        <v>23856.6</v>
      </c>
    </row>
    <row r="19" spans="1:7" x14ac:dyDescent="0.25">
      <c r="A19" s="9" t="s">
        <v>117</v>
      </c>
      <c r="B19" s="4">
        <v>23373</v>
      </c>
      <c r="C19" s="4">
        <v>22654</v>
      </c>
      <c r="D19" s="4">
        <v>19791</v>
      </c>
      <c r="E19" s="4">
        <v>19534</v>
      </c>
      <c r="F19" s="10">
        <v>18914</v>
      </c>
      <c r="G19">
        <f t="shared" si="0"/>
        <v>20853.2</v>
      </c>
    </row>
    <row r="20" spans="1:7" x14ac:dyDescent="0.25">
      <c r="A20" s="9" t="s">
        <v>15</v>
      </c>
      <c r="B20" s="4">
        <v>25165</v>
      </c>
      <c r="C20" s="4">
        <v>18514</v>
      </c>
      <c r="D20" s="4">
        <v>17894</v>
      </c>
      <c r="E20" s="4">
        <v>22621</v>
      </c>
      <c r="F20" s="10">
        <v>18293</v>
      </c>
      <c r="G20">
        <f t="shared" si="0"/>
        <v>20497.400000000001</v>
      </c>
    </row>
    <row r="21" spans="1:7" x14ac:dyDescent="0.25">
      <c r="A21" s="11" t="s">
        <v>14</v>
      </c>
      <c r="B21" s="5">
        <v>19489</v>
      </c>
      <c r="C21" s="5">
        <v>2731</v>
      </c>
      <c r="D21" s="5">
        <v>31535</v>
      </c>
      <c r="E21" s="5">
        <v>26019</v>
      </c>
      <c r="F21" s="12">
        <v>5341</v>
      </c>
      <c r="G21">
        <f t="shared" si="0"/>
        <v>17023</v>
      </c>
    </row>
    <row r="22" spans="1:7" x14ac:dyDescent="0.25">
      <c r="A22" s="11" t="s">
        <v>24</v>
      </c>
      <c r="B22" s="5">
        <v>9843</v>
      </c>
      <c r="C22" s="5">
        <v>20367</v>
      </c>
      <c r="D22" s="5">
        <v>16943</v>
      </c>
      <c r="E22" s="5">
        <v>10214</v>
      </c>
      <c r="F22" s="12">
        <v>18611</v>
      </c>
      <c r="G22">
        <f t="shared" si="0"/>
        <v>15195.6</v>
      </c>
    </row>
    <row r="23" spans="1:7" x14ac:dyDescent="0.25">
      <c r="A23" s="9" t="s">
        <v>16</v>
      </c>
      <c r="B23" s="4">
        <v>20176</v>
      </c>
      <c r="C23" s="4">
        <v>16426</v>
      </c>
      <c r="D23" s="4">
        <v>7589</v>
      </c>
      <c r="E23" s="4">
        <v>1881</v>
      </c>
      <c r="F23" s="10">
        <v>6501</v>
      </c>
      <c r="G23">
        <f t="shared" si="0"/>
        <v>10514.6</v>
      </c>
    </row>
    <row r="24" spans="1:7" x14ac:dyDescent="0.25">
      <c r="A24" s="11" t="s">
        <v>22</v>
      </c>
      <c r="B24" s="5">
        <v>8743</v>
      </c>
      <c r="C24" s="5">
        <v>7690</v>
      </c>
      <c r="D24" s="5">
        <v>9890</v>
      </c>
      <c r="E24" s="5">
        <v>4078</v>
      </c>
      <c r="F24" s="12">
        <v>5165</v>
      </c>
      <c r="G24">
        <f t="shared" si="0"/>
        <v>7113.2</v>
      </c>
    </row>
    <row r="25" spans="1:7" x14ac:dyDescent="0.25">
      <c r="A25" s="9" t="s">
        <v>21</v>
      </c>
      <c r="B25" s="4">
        <v>5974</v>
      </c>
      <c r="C25" s="4">
        <v>6098</v>
      </c>
      <c r="D25" s="4">
        <v>10752</v>
      </c>
      <c r="E25" s="4">
        <v>9079</v>
      </c>
      <c r="F25" s="10">
        <v>3003</v>
      </c>
      <c r="G25">
        <f t="shared" si="0"/>
        <v>6981.2</v>
      </c>
    </row>
    <row r="26" spans="1:7" x14ac:dyDescent="0.25">
      <c r="A26" s="9" t="s">
        <v>19</v>
      </c>
      <c r="B26" s="4">
        <v>7827</v>
      </c>
      <c r="C26" s="4">
        <v>10301</v>
      </c>
      <c r="D26" s="4">
        <v>9205</v>
      </c>
      <c r="E26" s="4">
        <v>2383</v>
      </c>
      <c r="F26" s="10">
        <v>4999</v>
      </c>
      <c r="G26">
        <f t="shared" si="0"/>
        <v>6943</v>
      </c>
    </row>
    <row r="27" spans="1:7" x14ac:dyDescent="0.25">
      <c r="A27" s="9" t="s">
        <v>17</v>
      </c>
      <c r="B27" s="4">
        <v>3424</v>
      </c>
      <c r="C27" s="4">
        <v>3017</v>
      </c>
      <c r="D27" s="4">
        <v>4181</v>
      </c>
      <c r="E27" s="4">
        <v>7587</v>
      </c>
      <c r="F27" s="10">
        <v>5304</v>
      </c>
      <c r="G27">
        <f t="shared" si="0"/>
        <v>4702.6000000000004</v>
      </c>
    </row>
    <row r="28" spans="1:7" x14ac:dyDescent="0.25">
      <c r="A28" s="11" t="s">
        <v>20</v>
      </c>
      <c r="B28" s="5">
        <v>2199</v>
      </c>
      <c r="C28" s="5">
        <v>3074</v>
      </c>
      <c r="D28" s="5">
        <v>5601</v>
      </c>
      <c r="E28" s="5">
        <v>3469</v>
      </c>
      <c r="F28" s="12">
        <v>8268</v>
      </c>
      <c r="G28">
        <f t="shared" si="0"/>
        <v>4522.2</v>
      </c>
    </row>
    <row r="29" spans="1:7" x14ac:dyDescent="0.25">
      <c r="A29" s="9" t="s">
        <v>32</v>
      </c>
      <c r="B29" s="4">
        <v>1676</v>
      </c>
      <c r="C29" s="4">
        <v>1918</v>
      </c>
      <c r="D29" s="4">
        <v>2239</v>
      </c>
      <c r="E29" s="4">
        <v>2256</v>
      </c>
      <c r="F29" s="10">
        <v>3344</v>
      </c>
      <c r="G29">
        <f t="shared" si="0"/>
        <v>2286.6</v>
      </c>
    </row>
    <row r="30" spans="1:7" x14ac:dyDescent="0.25">
      <c r="A30" s="9" t="s">
        <v>28</v>
      </c>
      <c r="B30" s="4">
        <v>4054</v>
      </c>
      <c r="C30" s="4">
        <v>2641</v>
      </c>
      <c r="D30" s="4">
        <v>3102</v>
      </c>
      <c r="E30" s="4">
        <v>283</v>
      </c>
      <c r="F30" s="10">
        <v>650</v>
      </c>
      <c r="G30">
        <f t="shared" si="0"/>
        <v>2146</v>
      </c>
    </row>
    <row r="31" spans="1:7" x14ac:dyDescent="0.25">
      <c r="A31" s="11" t="s">
        <v>35</v>
      </c>
      <c r="B31" s="5">
        <v>81</v>
      </c>
      <c r="C31" s="5">
        <v>216</v>
      </c>
      <c r="D31" s="5">
        <v>1704</v>
      </c>
      <c r="E31" s="5">
        <v>4781</v>
      </c>
      <c r="F31" s="12">
        <v>3476</v>
      </c>
      <c r="G31">
        <f t="shared" si="0"/>
        <v>2051.6</v>
      </c>
    </row>
    <row r="32" spans="1:7" x14ac:dyDescent="0.25">
      <c r="A32" s="11" t="s">
        <v>49</v>
      </c>
      <c r="B32" s="5">
        <v>1310</v>
      </c>
      <c r="C32" s="5">
        <v>5429</v>
      </c>
      <c r="D32" s="5">
        <v>727</v>
      </c>
      <c r="E32" s="5">
        <v>56</v>
      </c>
      <c r="F32" s="12">
        <v>2212</v>
      </c>
      <c r="G32">
        <f t="shared" si="0"/>
        <v>1946.8</v>
      </c>
    </row>
    <row r="33" spans="1:7" x14ac:dyDescent="0.25">
      <c r="A33" s="11" t="s">
        <v>43</v>
      </c>
      <c r="B33" s="5">
        <v>2042</v>
      </c>
      <c r="C33" s="5">
        <v>2070</v>
      </c>
      <c r="D33" s="5">
        <v>1576</v>
      </c>
      <c r="E33" s="5">
        <v>1349</v>
      </c>
      <c r="F33" s="12">
        <v>1301</v>
      </c>
      <c r="G33">
        <f t="shared" si="0"/>
        <v>1667.6</v>
      </c>
    </row>
    <row r="34" spans="1:7" x14ac:dyDescent="0.25">
      <c r="A34" s="9" t="s">
        <v>26</v>
      </c>
      <c r="B34" s="4">
        <v>1462</v>
      </c>
      <c r="C34" s="4">
        <v>953</v>
      </c>
      <c r="D34" s="4">
        <v>1000</v>
      </c>
      <c r="E34" s="4">
        <v>1598</v>
      </c>
      <c r="F34" s="10">
        <v>959</v>
      </c>
      <c r="G34">
        <f t="shared" si="0"/>
        <v>1194.4000000000001</v>
      </c>
    </row>
    <row r="35" spans="1:7" x14ac:dyDescent="0.25">
      <c r="A35" s="9" t="s">
        <v>44</v>
      </c>
      <c r="B35" s="4">
        <v>966</v>
      </c>
      <c r="C35" s="4">
        <v>913</v>
      </c>
      <c r="D35" s="4">
        <v>694</v>
      </c>
      <c r="E35" s="4">
        <v>803</v>
      </c>
      <c r="F35" s="10">
        <v>763</v>
      </c>
      <c r="G35">
        <f t="shared" si="0"/>
        <v>827.8</v>
      </c>
    </row>
    <row r="36" spans="1:7" x14ac:dyDescent="0.25">
      <c r="A36" s="9" t="s">
        <v>37</v>
      </c>
      <c r="B36" s="4">
        <v>337</v>
      </c>
      <c r="C36" s="4">
        <v>137</v>
      </c>
      <c r="D36" s="4">
        <v>1245</v>
      </c>
      <c r="E36" s="4">
        <v>1130</v>
      </c>
      <c r="F36" s="10">
        <v>1152</v>
      </c>
      <c r="G36">
        <f t="shared" si="0"/>
        <v>800.2</v>
      </c>
    </row>
    <row r="37" spans="1:7" x14ac:dyDescent="0.25">
      <c r="A37" s="11" t="s">
        <v>38</v>
      </c>
      <c r="B37" s="5">
        <v>2708</v>
      </c>
      <c r="C37" s="5">
        <v>12</v>
      </c>
      <c r="D37" s="5">
        <v>544</v>
      </c>
      <c r="E37" s="5">
        <v>282</v>
      </c>
      <c r="F37" s="12">
        <v>278</v>
      </c>
      <c r="G37">
        <f t="shared" si="0"/>
        <v>764.8</v>
      </c>
    </row>
    <row r="38" spans="1:7" x14ac:dyDescent="0.25">
      <c r="A38" s="11" t="s">
        <v>25</v>
      </c>
      <c r="B38" s="5">
        <v>655</v>
      </c>
      <c r="C38" s="5">
        <v>873</v>
      </c>
      <c r="D38" s="5">
        <v>592</v>
      </c>
      <c r="E38" s="5">
        <v>1004</v>
      </c>
      <c r="F38" s="12">
        <v>696</v>
      </c>
      <c r="G38">
        <f t="shared" si="0"/>
        <v>764</v>
      </c>
    </row>
    <row r="39" spans="1:7" x14ac:dyDescent="0.25">
      <c r="A39" s="11" t="s">
        <v>30</v>
      </c>
      <c r="B39" s="5">
        <v>1150</v>
      </c>
      <c r="C39" s="5">
        <v>605</v>
      </c>
      <c r="D39" s="5">
        <v>896</v>
      </c>
      <c r="E39" s="5">
        <v>407</v>
      </c>
      <c r="F39" s="12">
        <v>560</v>
      </c>
      <c r="G39">
        <f t="shared" si="0"/>
        <v>723.6</v>
      </c>
    </row>
    <row r="40" spans="1:7" x14ac:dyDescent="0.25">
      <c r="A40" s="9" t="s">
        <v>61</v>
      </c>
      <c r="B40" s="4">
        <v>48</v>
      </c>
      <c r="C40" s="4">
        <v>0</v>
      </c>
      <c r="D40" s="4">
        <v>1</v>
      </c>
      <c r="E40" s="4">
        <v>249</v>
      </c>
      <c r="F40" s="10">
        <v>2082</v>
      </c>
      <c r="G40">
        <f t="shared" si="0"/>
        <v>476</v>
      </c>
    </row>
    <row r="41" spans="1:7" x14ac:dyDescent="0.25">
      <c r="A41" s="11" t="s">
        <v>48</v>
      </c>
      <c r="B41" s="5">
        <v>1095</v>
      </c>
      <c r="C41" s="5">
        <v>9</v>
      </c>
      <c r="D41" s="5">
        <v>1</v>
      </c>
      <c r="E41" s="5">
        <v>30</v>
      </c>
      <c r="F41" s="12">
        <v>971</v>
      </c>
      <c r="G41">
        <f t="shared" si="0"/>
        <v>421.2</v>
      </c>
    </row>
    <row r="42" spans="1:7" x14ac:dyDescent="0.25">
      <c r="A42" s="9" t="s">
        <v>31</v>
      </c>
      <c r="B42" s="4">
        <v>438</v>
      </c>
      <c r="C42" s="4">
        <v>1561</v>
      </c>
      <c r="D42" s="4">
        <v>4</v>
      </c>
      <c r="E42" s="4">
        <v>0</v>
      </c>
      <c r="F42" s="10">
        <v>0</v>
      </c>
      <c r="G42">
        <f t="shared" si="0"/>
        <v>400.6</v>
      </c>
    </row>
    <row r="43" spans="1:7" x14ac:dyDescent="0.25">
      <c r="A43" s="9" t="s">
        <v>40</v>
      </c>
      <c r="B43" s="4">
        <v>228</v>
      </c>
      <c r="C43" s="4">
        <v>392</v>
      </c>
      <c r="D43" s="4">
        <v>384</v>
      </c>
      <c r="E43" s="4">
        <v>234</v>
      </c>
      <c r="F43" s="10">
        <v>314</v>
      </c>
      <c r="G43">
        <f t="shared" si="0"/>
        <v>310.39999999999998</v>
      </c>
    </row>
    <row r="44" spans="1:7" x14ac:dyDescent="0.25">
      <c r="A44" s="9" t="s">
        <v>97</v>
      </c>
      <c r="B44" s="4">
        <v>358</v>
      </c>
      <c r="C44" s="4">
        <v>193</v>
      </c>
      <c r="D44" s="4">
        <v>48</v>
      </c>
      <c r="E44" s="4">
        <v>362</v>
      </c>
      <c r="F44" s="10">
        <v>499</v>
      </c>
      <c r="G44">
        <f t="shared" si="0"/>
        <v>292</v>
      </c>
    </row>
    <row r="45" spans="1:7" x14ac:dyDescent="0.25">
      <c r="A45" s="11" t="s">
        <v>51</v>
      </c>
      <c r="B45" s="5">
        <v>836</v>
      </c>
      <c r="C45" s="5">
        <v>132</v>
      </c>
      <c r="D45" s="5">
        <v>40</v>
      </c>
      <c r="E45" s="5">
        <v>270</v>
      </c>
      <c r="F45" s="12">
        <v>171</v>
      </c>
      <c r="G45">
        <f t="shared" si="0"/>
        <v>289.8</v>
      </c>
    </row>
    <row r="46" spans="1:7" x14ac:dyDescent="0.25">
      <c r="A46" s="11" t="s">
        <v>64</v>
      </c>
      <c r="B46" s="5">
        <v>191</v>
      </c>
      <c r="C46" s="5">
        <v>223</v>
      </c>
      <c r="D46" s="5">
        <v>243</v>
      </c>
      <c r="E46" s="5">
        <v>275</v>
      </c>
      <c r="F46" s="12">
        <v>399</v>
      </c>
      <c r="G46">
        <f t="shared" si="0"/>
        <v>266.2</v>
      </c>
    </row>
    <row r="47" spans="1:7" x14ac:dyDescent="0.25">
      <c r="A47" s="11" t="s">
        <v>96</v>
      </c>
      <c r="B47" s="5">
        <v>255</v>
      </c>
      <c r="C47" s="5">
        <v>182</v>
      </c>
      <c r="D47" s="5">
        <v>597</v>
      </c>
      <c r="E47" s="5">
        <v>114</v>
      </c>
      <c r="F47" s="12">
        <v>78</v>
      </c>
      <c r="G47">
        <f t="shared" si="0"/>
        <v>245.2</v>
      </c>
    </row>
    <row r="48" spans="1:7" x14ac:dyDescent="0.25">
      <c r="A48" s="9" t="s">
        <v>46</v>
      </c>
      <c r="B48" s="4">
        <v>618</v>
      </c>
      <c r="C48" s="4">
        <v>280</v>
      </c>
      <c r="D48" s="4">
        <v>81</v>
      </c>
      <c r="E48" s="4">
        <v>104</v>
      </c>
      <c r="F48" s="10">
        <v>109</v>
      </c>
      <c r="G48">
        <f t="shared" ref="G48:G79" si="1">AVERAGE(B48:F48)</f>
        <v>238.4</v>
      </c>
    </row>
    <row r="49" spans="1:7" x14ac:dyDescent="0.25">
      <c r="A49" s="11" t="s">
        <v>39</v>
      </c>
      <c r="B49" s="5">
        <v>0</v>
      </c>
      <c r="C49" s="5">
        <v>0</v>
      </c>
      <c r="D49" s="5">
        <v>0</v>
      </c>
      <c r="E49" s="5">
        <v>302</v>
      </c>
      <c r="F49" s="12">
        <v>885</v>
      </c>
      <c r="G49">
        <f t="shared" si="1"/>
        <v>237.4</v>
      </c>
    </row>
    <row r="50" spans="1:7" x14ac:dyDescent="0.25">
      <c r="A50" s="11" t="s">
        <v>27</v>
      </c>
      <c r="B50" s="5">
        <v>176</v>
      </c>
      <c r="C50" s="5">
        <v>222</v>
      </c>
      <c r="D50" s="5">
        <v>188</v>
      </c>
      <c r="E50" s="5">
        <v>224</v>
      </c>
      <c r="F50" s="12">
        <v>320</v>
      </c>
      <c r="G50">
        <f t="shared" si="1"/>
        <v>226</v>
      </c>
    </row>
    <row r="51" spans="1:7" x14ac:dyDescent="0.25">
      <c r="A51" s="9" t="s">
        <v>56</v>
      </c>
      <c r="B51" s="4">
        <v>0</v>
      </c>
      <c r="C51" s="4">
        <v>236</v>
      </c>
      <c r="D51" s="4">
        <v>0</v>
      </c>
      <c r="E51" s="4">
        <v>887</v>
      </c>
      <c r="F51" s="10">
        <v>1</v>
      </c>
      <c r="G51">
        <f t="shared" si="1"/>
        <v>224.8</v>
      </c>
    </row>
    <row r="52" spans="1:7" x14ac:dyDescent="0.25">
      <c r="A52" s="9" t="s">
        <v>29</v>
      </c>
      <c r="B52" s="4">
        <v>110</v>
      </c>
      <c r="C52" s="4">
        <v>133</v>
      </c>
      <c r="D52" s="4">
        <v>194</v>
      </c>
      <c r="E52" s="4">
        <v>224</v>
      </c>
      <c r="F52" s="10">
        <v>350</v>
      </c>
      <c r="G52">
        <f t="shared" si="1"/>
        <v>202.2</v>
      </c>
    </row>
    <row r="53" spans="1:7" x14ac:dyDescent="0.25">
      <c r="A53" s="11" t="s">
        <v>82</v>
      </c>
      <c r="B53" s="5">
        <v>727</v>
      </c>
      <c r="C53" s="5">
        <v>110</v>
      </c>
      <c r="D53" s="5">
        <v>0</v>
      </c>
      <c r="E53" s="5">
        <v>140</v>
      </c>
      <c r="F53" s="12">
        <v>14</v>
      </c>
      <c r="G53">
        <f t="shared" si="1"/>
        <v>198.2</v>
      </c>
    </row>
    <row r="54" spans="1:7" x14ac:dyDescent="0.25">
      <c r="A54" s="9" t="s">
        <v>57</v>
      </c>
      <c r="B54" s="4">
        <v>122</v>
      </c>
      <c r="C54" s="4">
        <v>191</v>
      </c>
      <c r="D54" s="4">
        <v>133</v>
      </c>
      <c r="E54" s="4">
        <v>171</v>
      </c>
      <c r="F54" s="10">
        <v>241</v>
      </c>
      <c r="G54">
        <f t="shared" si="1"/>
        <v>171.6</v>
      </c>
    </row>
    <row r="55" spans="1:7" x14ac:dyDescent="0.25">
      <c r="A55" s="9" t="s">
        <v>66</v>
      </c>
      <c r="B55" s="4">
        <v>211</v>
      </c>
      <c r="C55" s="4">
        <v>98</v>
      </c>
      <c r="D55" s="4">
        <v>206</v>
      </c>
      <c r="E55" s="4">
        <v>193</v>
      </c>
      <c r="F55" s="10">
        <v>0</v>
      </c>
      <c r="G55">
        <f t="shared" si="1"/>
        <v>141.6</v>
      </c>
    </row>
    <row r="56" spans="1:7" x14ac:dyDescent="0.25">
      <c r="A56" s="9" t="s">
        <v>78</v>
      </c>
      <c r="B56" s="4">
        <v>91</v>
      </c>
      <c r="C56" s="4">
        <v>0</v>
      </c>
      <c r="D56" s="4">
        <v>521</v>
      </c>
      <c r="E56" s="4">
        <v>0</v>
      </c>
      <c r="F56" s="10">
        <v>74</v>
      </c>
      <c r="G56">
        <f t="shared" si="1"/>
        <v>137.19999999999999</v>
      </c>
    </row>
    <row r="57" spans="1:7" x14ac:dyDescent="0.25">
      <c r="A57" s="9" t="s">
        <v>81</v>
      </c>
      <c r="B57" s="4">
        <v>0</v>
      </c>
      <c r="C57" s="4">
        <v>0</v>
      </c>
      <c r="D57" s="4">
        <v>664</v>
      </c>
      <c r="E57" s="4">
        <v>0</v>
      </c>
      <c r="F57" s="10">
        <v>0</v>
      </c>
      <c r="G57">
        <f t="shared" si="1"/>
        <v>132.80000000000001</v>
      </c>
    </row>
    <row r="58" spans="1:7" x14ac:dyDescent="0.25">
      <c r="A58" s="11" t="s">
        <v>125</v>
      </c>
      <c r="B58" s="5">
        <v>0</v>
      </c>
      <c r="C58" s="5">
        <v>604</v>
      </c>
      <c r="D58" s="5">
        <v>0</v>
      </c>
      <c r="E58" s="5">
        <v>0</v>
      </c>
      <c r="F58" s="12">
        <v>0</v>
      </c>
      <c r="G58">
        <f t="shared" si="1"/>
        <v>120.8</v>
      </c>
    </row>
    <row r="59" spans="1:7" x14ac:dyDescent="0.25">
      <c r="A59" s="11" t="s">
        <v>23</v>
      </c>
      <c r="B59" s="5">
        <v>143</v>
      </c>
      <c r="C59" s="5">
        <v>64</v>
      </c>
      <c r="D59" s="5">
        <v>1</v>
      </c>
      <c r="E59" s="5">
        <v>176</v>
      </c>
      <c r="F59" s="12">
        <v>136</v>
      </c>
      <c r="G59">
        <f t="shared" si="1"/>
        <v>104</v>
      </c>
    </row>
    <row r="60" spans="1:7" x14ac:dyDescent="0.25">
      <c r="A60" s="11" t="s">
        <v>76</v>
      </c>
      <c r="B60" s="5">
        <v>337</v>
      </c>
      <c r="C60" s="5">
        <v>0</v>
      </c>
      <c r="D60" s="5">
        <v>0</v>
      </c>
      <c r="E60" s="5">
        <v>0</v>
      </c>
      <c r="F60" s="12">
        <v>0</v>
      </c>
      <c r="G60">
        <f t="shared" si="1"/>
        <v>67.400000000000006</v>
      </c>
    </row>
    <row r="61" spans="1:7" x14ac:dyDescent="0.25">
      <c r="A61" s="11" t="s">
        <v>36</v>
      </c>
      <c r="B61" s="5">
        <v>56</v>
      </c>
      <c r="C61" s="5">
        <v>28</v>
      </c>
      <c r="D61" s="5">
        <v>43</v>
      </c>
      <c r="E61" s="5">
        <v>72</v>
      </c>
      <c r="F61" s="12">
        <v>96</v>
      </c>
      <c r="G61">
        <f t="shared" si="1"/>
        <v>59</v>
      </c>
    </row>
    <row r="62" spans="1:7" x14ac:dyDescent="0.25">
      <c r="A62" s="9" t="s">
        <v>59</v>
      </c>
      <c r="B62" s="4">
        <v>39</v>
      </c>
      <c r="C62" s="4">
        <v>32</v>
      </c>
      <c r="D62" s="4">
        <v>102</v>
      </c>
      <c r="E62" s="4">
        <v>114</v>
      </c>
      <c r="F62" s="10">
        <v>0</v>
      </c>
      <c r="G62">
        <f t="shared" si="1"/>
        <v>57.4</v>
      </c>
    </row>
    <row r="63" spans="1:7" x14ac:dyDescent="0.25">
      <c r="A63" s="9" t="s">
        <v>50</v>
      </c>
      <c r="B63" s="4">
        <v>141</v>
      </c>
      <c r="C63" s="4">
        <v>101</v>
      </c>
      <c r="D63" s="4">
        <v>3</v>
      </c>
      <c r="E63" s="4">
        <v>4</v>
      </c>
      <c r="F63" s="10">
        <v>2</v>
      </c>
      <c r="G63">
        <f t="shared" si="1"/>
        <v>50.2</v>
      </c>
    </row>
    <row r="64" spans="1:7" x14ac:dyDescent="0.25">
      <c r="A64" s="9" t="s">
        <v>91</v>
      </c>
      <c r="B64" s="4">
        <v>6</v>
      </c>
      <c r="C64" s="4">
        <v>22</v>
      </c>
      <c r="D64" s="4">
        <v>89</v>
      </c>
      <c r="E64" s="4">
        <v>64</v>
      </c>
      <c r="F64" s="10">
        <v>51</v>
      </c>
      <c r="G64">
        <f t="shared" si="1"/>
        <v>46.4</v>
      </c>
    </row>
    <row r="65" spans="1:7" x14ac:dyDescent="0.25">
      <c r="A65" s="9" t="s">
        <v>42</v>
      </c>
      <c r="B65" s="4">
        <v>0</v>
      </c>
      <c r="C65" s="4">
        <v>0</v>
      </c>
      <c r="D65" s="4">
        <v>0</v>
      </c>
      <c r="E65" s="4">
        <v>83</v>
      </c>
      <c r="F65" s="10">
        <v>137</v>
      </c>
      <c r="G65">
        <f t="shared" si="1"/>
        <v>44</v>
      </c>
    </row>
    <row r="66" spans="1:7" x14ac:dyDescent="0.25">
      <c r="A66" s="9" t="s">
        <v>111</v>
      </c>
      <c r="B66" s="4">
        <v>207</v>
      </c>
      <c r="C66" s="4">
        <v>0</v>
      </c>
      <c r="D66" s="4">
        <v>8</v>
      </c>
      <c r="E66" s="4">
        <v>1</v>
      </c>
      <c r="F66" s="10">
        <v>1</v>
      </c>
      <c r="G66">
        <f t="shared" si="1"/>
        <v>43.4</v>
      </c>
    </row>
    <row r="67" spans="1:7" x14ac:dyDescent="0.25">
      <c r="A67" s="11" t="s">
        <v>52</v>
      </c>
      <c r="B67" s="5">
        <v>5</v>
      </c>
      <c r="C67" s="5">
        <v>42</v>
      </c>
      <c r="D67" s="5">
        <v>74</v>
      </c>
      <c r="E67" s="5">
        <v>34</v>
      </c>
      <c r="F67" s="12">
        <v>58</v>
      </c>
      <c r="G67">
        <f t="shared" si="1"/>
        <v>42.6</v>
      </c>
    </row>
    <row r="68" spans="1:7" x14ac:dyDescent="0.25">
      <c r="A68" s="9" t="s">
        <v>118</v>
      </c>
      <c r="B68" s="4">
        <v>0</v>
      </c>
      <c r="C68" s="4">
        <v>0</v>
      </c>
      <c r="D68" s="4">
        <v>173</v>
      </c>
      <c r="E68" s="4">
        <v>0</v>
      </c>
      <c r="F68" s="10">
        <v>2</v>
      </c>
      <c r="G68">
        <f t="shared" si="1"/>
        <v>35</v>
      </c>
    </row>
    <row r="69" spans="1:7" x14ac:dyDescent="0.25">
      <c r="A69" s="11" t="s">
        <v>55</v>
      </c>
      <c r="B69" s="5">
        <v>32</v>
      </c>
      <c r="C69" s="5">
        <v>33</v>
      </c>
      <c r="D69" s="5">
        <v>50</v>
      </c>
      <c r="E69" s="5">
        <v>13</v>
      </c>
      <c r="F69" s="12">
        <v>41</v>
      </c>
      <c r="G69">
        <f t="shared" si="1"/>
        <v>33.799999999999997</v>
      </c>
    </row>
    <row r="70" spans="1:7" x14ac:dyDescent="0.25">
      <c r="A70" s="9" t="s">
        <v>53</v>
      </c>
      <c r="B70" s="4">
        <v>20</v>
      </c>
      <c r="C70" s="4">
        <v>36</v>
      </c>
      <c r="D70" s="4">
        <v>23</v>
      </c>
      <c r="E70" s="4">
        <v>27</v>
      </c>
      <c r="F70" s="10">
        <v>35</v>
      </c>
      <c r="G70">
        <f t="shared" si="1"/>
        <v>28.2</v>
      </c>
    </row>
    <row r="71" spans="1:7" x14ac:dyDescent="0.25">
      <c r="A71" s="9" t="s">
        <v>71</v>
      </c>
      <c r="B71" s="4">
        <v>16</v>
      </c>
      <c r="C71" s="4">
        <v>17</v>
      </c>
      <c r="D71" s="4">
        <v>0</v>
      </c>
      <c r="E71" s="4">
        <v>21</v>
      </c>
      <c r="F71" s="10">
        <v>82</v>
      </c>
      <c r="G71">
        <f t="shared" si="1"/>
        <v>27.2</v>
      </c>
    </row>
    <row r="72" spans="1:7" x14ac:dyDescent="0.25">
      <c r="A72" s="9" t="s">
        <v>127</v>
      </c>
      <c r="B72" s="4">
        <v>127</v>
      </c>
      <c r="C72" s="4">
        <v>1</v>
      </c>
      <c r="D72" s="4">
        <v>0</v>
      </c>
      <c r="E72" s="4">
        <v>0</v>
      </c>
      <c r="F72" s="10">
        <v>0</v>
      </c>
      <c r="G72">
        <f t="shared" si="1"/>
        <v>25.6</v>
      </c>
    </row>
    <row r="73" spans="1:7" x14ac:dyDescent="0.25">
      <c r="A73" s="11" t="s">
        <v>47</v>
      </c>
      <c r="B73" s="5">
        <v>0</v>
      </c>
      <c r="C73" s="5">
        <v>0</v>
      </c>
      <c r="D73" s="5">
        <v>0</v>
      </c>
      <c r="E73" s="5">
        <v>100</v>
      </c>
      <c r="F73" s="12">
        <v>18</v>
      </c>
      <c r="G73">
        <f t="shared" si="1"/>
        <v>23.6</v>
      </c>
    </row>
    <row r="74" spans="1:7" x14ac:dyDescent="0.25">
      <c r="A74" s="11" t="s">
        <v>126</v>
      </c>
      <c r="B74" s="5">
        <v>82</v>
      </c>
      <c r="C74" s="5">
        <v>0</v>
      </c>
      <c r="D74" s="5">
        <v>1</v>
      </c>
      <c r="E74" s="5">
        <v>0</v>
      </c>
      <c r="F74" s="12">
        <v>0</v>
      </c>
      <c r="G74">
        <f t="shared" si="1"/>
        <v>16.600000000000001</v>
      </c>
    </row>
    <row r="75" spans="1:7" x14ac:dyDescent="0.25">
      <c r="A75" s="11" t="s">
        <v>60</v>
      </c>
      <c r="B75" s="5">
        <v>0</v>
      </c>
      <c r="C75" s="5">
        <v>0</v>
      </c>
      <c r="D75" s="5">
        <v>65</v>
      </c>
      <c r="E75" s="5">
        <v>17</v>
      </c>
      <c r="F75" s="12">
        <v>0</v>
      </c>
      <c r="G75">
        <f t="shared" si="1"/>
        <v>16.399999999999999</v>
      </c>
    </row>
    <row r="76" spans="1:7" x14ac:dyDescent="0.25">
      <c r="A76" s="11" t="s">
        <v>113</v>
      </c>
      <c r="B76" s="5">
        <v>62</v>
      </c>
      <c r="C76" s="5">
        <v>0</v>
      </c>
      <c r="D76" s="5">
        <v>7</v>
      </c>
      <c r="E76" s="5">
        <v>8</v>
      </c>
      <c r="F76" s="12">
        <v>2</v>
      </c>
      <c r="G76">
        <f t="shared" si="1"/>
        <v>15.8</v>
      </c>
    </row>
    <row r="77" spans="1:7" x14ac:dyDescent="0.25">
      <c r="A77" s="9" t="s">
        <v>41</v>
      </c>
      <c r="B77" s="4">
        <v>75</v>
      </c>
      <c r="C77" s="4">
        <v>2</v>
      </c>
      <c r="D77" s="4">
        <v>0</v>
      </c>
      <c r="E77" s="4">
        <v>0</v>
      </c>
      <c r="F77" s="10">
        <v>0</v>
      </c>
      <c r="G77">
        <f t="shared" si="1"/>
        <v>15.4</v>
      </c>
    </row>
    <row r="78" spans="1:7" x14ac:dyDescent="0.25">
      <c r="A78" s="9" t="s">
        <v>54</v>
      </c>
      <c r="B78" s="4">
        <v>0</v>
      </c>
      <c r="C78" s="4">
        <v>69</v>
      </c>
      <c r="D78" s="4">
        <v>2</v>
      </c>
      <c r="E78" s="4">
        <v>1</v>
      </c>
      <c r="F78" s="10">
        <v>0</v>
      </c>
      <c r="G78">
        <f t="shared" si="1"/>
        <v>14.4</v>
      </c>
    </row>
    <row r="79" spans="1:7" x14ac:dyDescent="0.25">
      <c r="A79" s="9" t="s">
        <v>94</v>
      </c>
      <c r="B79" s="4">
        <v>13</v>
      </c>
      <c r="C79" s="4">
        <v>19</v>
      </c>
      <c r="D79" s="4">
        <v>6</v>
      </c>
      <c r="E79" s="4">
        <v>7</v>
      </c>
      <c r="F79" s="10">
        <v>16</v>
      </c>
      <c r="G79">
        <f t="shared" si="1"/>
        <v>12.2</v>
      </c>
    </row>
    <row r="80" spans="1:7" x14ac:dyDescent="0.25">
      <c r="A80" s="11" t="s">
        <v>121</v>
      </c>
      <c r="B80" s="5">
        <v>0</v>
      </c>
      <c r="C80" s="5">
        <v>48</v>
      </c>
      <c r="D80" s="5">
        <v>0</v>
      </c>
      <c r="E80" s="5">
        <v>0</v>
      </c>
      <c r="F80" s="12">
        <v>0</v>
      </c>
      <c r="G80">
        <f t="shared" ref="G80:G100" si="2">AVERAGE(B80:F80)</f>
        <v>9.6</v>
      </c>
    </row>
    <row r="81" spans="1:7" x14ac:dyDescent="0.25">
      <c r="A81" s="9" t="s">
        <v>107</v>
      </c>
      <c r="B81" s="4">
        <v>1</v>
      </c>
      <c r="C81" s="4">
        <v>0</v>
      </c>
      <c r="D81" s="4">
        <v>12</v>
      </c>
      <c r="E81" s="4">
        <v>22</v>
      </c>
      <c r="F81" s="10">
        <v>10</v>
      </c>
      <c r="G81">
        <f t="shared" si="2"/>
        <v>9</v>
      </c>
    </row>
    <row r="82" spans="1:7" x14ac:dyDescent="0.25">
      <c r="A82" s="9" t="s">
        <v>128</v>
      </c>
      <c r="B82" s="4">
        <v>4</v>
      </c>
      <c r="C82" s="4">
        <v>38</v>
      </c>
      <c r="D82" s="4">
        <v>3</v>
      </c>
      <c r="E82" s="4">
        <v>0</v>
      </c>
      <c r="F82" s="10">
        <v>0</v>
      </c>
      <c r="G82">
        <f t="shared" si="2"/>
        <v>9</v>
      </c>
    </row>
    <row r="83" spans="1:7" x14ac:dyDescent="0.25">
      <c r="A83" s="11" t="s">
        <v>69</v>
      </c>
      <c r="B83" s="5">
        <v>31</v>
      </c>
      <c r="C83" s="5">
        <v>0</v>
      </c>
      <c r="D83" s="5">
        <v>0</v>
      </c>
      <c r="E83" s="5">
        <v>10</v>
      </c>
      <c r="F83" s="12">
        <v>2</v>
      </c>
      <c r="G83">
        <f t="shared" si="2"/>
        <v>8.6</v>
      </c>
    </row>
    <row r="84" spans="1:7" x14ac:dyDescent="0.25">
      <c r="A84" s="11" t="s">
        <v>104</v>
      </c>
      <c r="B84" s="5">
        <v>20</v>
      </c>
      <c r="C84" s="5">
        <v>0</v>
      </c>
      <c r="D84" s="5">
        <v>0</v>
      </c>
      <c r="E84" s="5">
        <v>16</v>
      </c>
      <c r="F84" s="12">
        <v>0</v>
      </c>
      <c r="G84">
        <f t="shared" si="2"/>
        <v>7.2</v>
      </c>
    </row>
    <row r="85" spans="1:7" x14ac:dyDescent="0.25">
      <c r="A85" s="9" t="s">
        <v>74</v>
      </c>
      <c r="B85" s="4">
        <v>0</v>
      </c>
      <c r="C85" s="4">
        <v>0</v>
      </c>
      <c r="D85" s="4">
        <v>0</v>
      </c>
      <c r="E85" s="4">
        <v>36</v>
      </c>
      <c r="F85" s="10">
        <v>0</v>
      </c>
      <c r="G85">
        <f t="shared" si="2"/>
        <v>7.2</v>
      </c>
    </row>
    <row r="86" spans="1:7" x14ac:dyDescent="0.25">
      <c r="A86" s="11" t="s">
        <v>123</v>
      </c>
      <c r="B86" s="5">
        <v>0</v>
      </c>
      <c r="C86" s="5">
        <v>0</v>
      </c>
      <c r="D86" s="5">
        <v>4</v>
      </c>
      <c r="E86" s="5">
        <v>27</v>
      </c>
      <c r="F86" s="12">
        <v>0</v>
      </c>
      <c r="G86">
        <f t="shared" si="2"/>
        <v>6.2</v>
      </c>
    </row>
    <row r="87" spans="1:7" x14ac:dyDescent="0.25">
      <c r="A87" s="11" t="s">
        <v>45</v>
      </c>
      <c r="B87" s="5">
        <v>0</v>
      </c>
      <c r="C87" s="5">
        <v>28</v>
      </c>
      <c r="D87" s="5">
        <v>0</v>
      </c>
      <c r="E87" s="5">
        <v>0</v>
      </c>
      <c r="F87" s="12">
        <v>0</v>
      </c>
      <c r="G87">
        <f t="shared" si="2"/>
        <v>5.6</v>
      </c>
    </row>
    <row r="88" spans="1:7" x14ac:dyDescent="0.25">
      <c r="A88" s="9" t="s">
        <v>65</v>
      </c>
      <c r="B88" s="4">
        <v>0</v>
      </c>
      <c r="C88" s="4">
        <v>1</v>
      </c>
      <c r="D88" s="4">
        <v>9</v>
      </c>
      <c r="E88" s="4">
        <v>0</v>
      </c>
      <c r="F88" s="10">
        <v>7</v>
      </c>
      <c r="G88">
        <f t="shared" si="2"/>
        <v>3.4</v>
      </c>
    </row>
    <row r="89" spans="1:7" x14ac:dyDescent="0.25">
      <c r="A89" s="11" t="s">
        <v>112</v>
      </c>
      <c r="B89" s="5">
        <v>17</v>
      </c>
      <c r="C89" s="5">
        <v>0</v>
      </c>
      <c r="D89" s="5">
        <v>0</v>
      </c>
      <c r="E89" s="5">
        <v>0</v>
      </c>
      <c r="F89" s="12">
        <v>0</v>
      </c>
      <c r="G89">
        <f t="shared" si="2"/>
        <v>3.4</v>
      </c>
    </row>
    <row r="90" spans="1:7" x14ac:dyDescent="0.25">
      <c r="A90" s="11" t="s">
        <v>105</v>
      </c>
      <c r="B90" s="5">
        <v>0</v>
      </c>
      <c r="C90" s="5">
        <v>2</v>
      </c>
      <c r="D90" s="5">
        <v>7</v>
      </c>
      <c r="E90" s="5">
        <v>5</v>
      </c>
      <c r="F90" s="12">
        <v>0</v>
      </c>
      <c r="G90">
        <f t="shared" si="2"/>
        <v>2.8</v>
      </c>
    </row>
    <row r="91" spans="1:7" x14ac:dyDescent="0.25">
      <c r="A91" s="11" t="s">
        <v>73</v>
      </c>
      <c r="B91" s="5">
        <v>1</v>
      </c>
      <c r="C91" s="5">
        <v>0</v>
      </c>
      <c r="D91" s="5">
        <v>0</v>
      </c>
      <c r="E91" s="5">
        <v>0</v>
      </c>
      <c r="F91" s="12">
        <v>9</v>
      </c>
      <c r="G91">
        <f t="shared" si="2"/>
        <v>2</v>
      </c>
    </row>
    <row r="92" spans="1:7" x14ac:dyDescent="0.25">
      <c r="A92" s="11" t="s">
        <v>99</v>
      </c>
      <c r="B92" s="5">
        <v>0</v>
      </c>
      <c r="C92" s="5">
        <v>0</v>
      </c>
      <c r="D92" s="5">
        <v>0</v>
      </c>
      <c r="E92" s="5">
        <v>0</v>
      </c>
      <c r="F92" s="12">
        <v>7</v>
      </c>
      <c r="G92">
        <f t="shared" si="2"/>
        <v>1.4</v>
      </c>
    </row>
    <row r="93" spans="1:7" x14ac:dyDescent="0.25">
      <c r="A93" s="9" t="s">
        <v>101</v>
      </c>
      <c r="B93" s="4">
        <v>0</v>
      </c>
      <c r="C93" s="4">
        <v>0</v>
      </c>
      <c r="D93" s="4">
        <v>0</v>
      </c>
      <c r="E93" s="4">
        <v>0</v>
      </c>
      <c r="F93" s="10">
        <v>7</v>
      </c>
      <c r="G93">
        <f t="shared" si="2"/>
        <v>1.4</v>
      </c>
    </row>
    <row r="94" spans="1:7" x14ac:dyDescent="0.25">
      <c r="A94" s="11" t="s">
        <v>58</v>
      </c>
      <c r="B94" s="5">
        <v>0</v>
      </c>
      <c r="C94" s="5">
        <v>0</v>
      </c>
      <c r="D94" s="5">
        <v>0</v>
      </c>
      <c r="E94" s="5">
        <v>0</v>
      </c>
      <c r="F94" s="12">
        <v>4</v>
      </c>
      <c r="G94">
        <f t="shared" si="2"/>
        <v>0.8</v>
      </c>
    </row>
    <row r="95" spans="1:7" x14ac:dyDescent="0.25">
      <c r="A95" s="9" t="s">
        <v>120</v>
      </c>
      <c r="B95" s="4">
        <v>0</v>
      </c>
      <c r="C95" s="4">
        <v>0</v>
      </c>
      <c r="D95" s="4">
        <v>0</v>
      </c>
      <c r="E95" s="4">
        <v>4</v>
      </c>
      <c r="F95" s="10">
        <v>0</v>
      </c>
      <c r="G95">
        <f t="shared" si="2"/>
        <v>0.8</v>
      </c>
    </row>
    <row r="96" spans="1:7" x14ac:dyDescent="0.25">
      <c r="A96" s="11" t="s">
        <v>119</v>
      </c>
      <c r="B96" s="5">
        <v>0</v>
      </c>
      <c r="C96" s="5">
        <v>0</v>
      </c>
      <c r="D96" s="5">
        <v>0</v>
      </c>
      <c r="E96" s="5">
        <v>0</v>
      </c>
      <c r="F96" s="12">
        <v>1</v>
      </c>
      <c r="G96">
        <f t="shared" si="2"/>
        <v>0.2</v>
      </c>
    </row>
    <row r="97" spans="1:7" x14ac:dyDescent="0.25">
      <c r="A97" s="9" t="s">
        <v>124</v>
      </c>
      <c r="B97" s="4">
        <v>0</v>
      </c>
      <c r="C97" s="4">
        <v>1</v>
      </c>
      <c r="D97" s="4">
        <v>0</v>
      </c>
      <c r="E97" s="4">
        <v>0</v>
      </c>
      <c r="F97" s="10">
        <v>0</v>
      </c>
      <c r="G97">
        <f t="shared" si="2"/>
        <v>0.2</v>
      </c>
    </row>
    <row r="98" spans="1:7" x14ac:dyDescent="0.25">
      <c r="A98" s="11" t="s">
        <v>110</v>
      </c>
      <c r="B98" s="5">
        <v>1</v>
      </c>
      <c r="C98" s="5">
        <v>0</v>
      </c>
      <c r="D98" s="5">
        <v>0</v>
      </c>
      <c r="E98" s="5">
        <v>0</v>
      </c>
      <c r="F98" s="12">
        <v>0</v>
      </c>
      <c r="G98">
        <f t="shared" si="2"/>
        <v>0.2</v>
      </c>
    </row>
    <row r="99" spans="1:7" x14ac:dyDescent="0.25">
      <c r="A99" s="11" t="s">
        <v>75</v>
      </c>
      <c r="B99" s="5">
        <v>0</v>
      </c>
      <c r="C99" s="5">
        <v>0</v>
      </c>
      <c r="D99" s="5">
        <v>0</v>
      </c>
      <c r="E99" s="5">
        <v>0</v>
      </c>
      <c r="F99" s="12">
        <v>0</v>
      </c>
      <c r="G99">
        <f t="shared" si="2"/>
        <v>0</v>
      </c>
    </row>
    <row r="100" spans="1:7" x14ac:dyDescent="0.25">
      <c r="A100" s="16" t="s">
        <v>122</v>
      </c>
      <c r="B100" s="17">
        <v>0</v>
      </c>
      <c r="C100" s="17">
        <v>0</v>
      </c>
      <c r="D100" s="17">
        <v>0</v>
      </c>
      <c r="E100" s="17">
        <v>0</v>
      </c>
      <c r="F100" s="18">
        <v>0</v>
      </c>
      <c r="G100">
        <f t="shared" si="2"/>
        <v>0</v>
      </c>
    </row>
  </sheetData>
  <autoFilter ref="A15:G100" xr:uid="{00000000-0009-0000-0000-000001000000}">
    <sortState xmlns:xlrd2="http://schemas.microsoft.com/office/spreadsheetml/2017/richdata2" ref="A16:G100">
      <sortCondition descending="1" ref="G15:G100"/>
    </sortState>
  </autoFilter>
  <mergeCells count="2">
    <mergeCell ref="A1:F1"/>
    <mergeCell ref="A2:F2"/>
  </mergeCells>
  <hyperlinks>
    <hyperlink ref="A4" r:id="rId1" display="http://www.ubos.org/" xr:uid="{00000000-0004-0000-0100-000000000000}"/>
    <hyperlink ref="A5" r:id="rId2" display="http://comtrade.un.org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7"/>
  <sheetViews>
    <sheetView topLeftCell="A11" workbookViewId="0">
      <selection activeCell="A16" sqref="A16:A20"/>
    </sheetView>
  </sheetViews>
  <sheetFormatPr defaultRowHeight="15" x14ac:dyDescent="0.25"/>
  <cols>
    <col min="1" max="1" width="36.5703125" bestFit="1" customWidth="1"/>
    <col min="2" max="6" width="16.5703125" bestFit="1" customWidth="1"/>
  </cols>
  <sheetData>
    <row r="1" spans="1:9" x14ac:dyDescent="0.25">
      <c r="A1" s="23" t="s">
        <v>129</v>
      </c>
      <c r="B1" s="23"/>
      <c r="C1" s="23"/>
      <c r="D1" s="23"/>
      <c r="E1" s="23"/>
      <c r="F1" s="23"/>
    </row>
    <row r="2" spans="1:9" x14ac:dyDescent="0.25">
      <c r="A2" s="24" t="s">
        <v>1</v>
      </c>
      <c r="B2" s="24"/>
      <c r="C2" s="24"/>
      <c r="D2" s="24"/>
      <c r="E2" s="24"/>
      <c r="F2" s="24"/>
    </row>
    <row r="3" spans="1:9" x14ac:dyDescent="0.25">
      <c r="A3" s="1"/>
    </row>
    <row r="4" spans="1:9" ht="30" x14ac:dyDescent="0.25">
      <c r="A4" s="3" t="s">
        <v>130</v>
      </c>
    </row>
    <row r="5" spans="1:9" x14ac:dyDescent="0.25">
      <c r="A5" s="1"/>
    </row>
    <row r="6" spans="1:9" x14ac:dyDescent="0.25">
      <c r="A6" s="1"/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2" t="s">
        <v>5</v>
      </c>
    </row>
    <row r="13" spans="1:9" x14ac:dyDescent="0.25">
      <c r="A13" s="1"/>
    </row>
    <row r="14" spans="1:9" x14ac:dyDescent="0.25">
      <c r="A14" s="6" t="s">
        <v>6</v>
      </c>
      <c r="B14" s="7" t="s">
        <v>7</v>
      </c>
      <c r="C14" s="7" t="s">
        <v>8</v>
      </c>
      <c r="D14" s="7" t="s">
        <v>9</v>
      </c>
      <c r="E14" s="7" t="s">
        <v>10</v>
      </c>
      <c r="F14" s="8" t="s">
        <v>11</v>
      </c>
      <c r="G14" s="19" t="s">
        <v>168</v>
      </c>
      <c r="H14" s="19" t="s">
        <v>166</v>
      </c>
      <c r="I14" s="19" t="s">
        <v>167</v>
      </c>
    </row>
    <row r="15" spans="1:9" x14ac:dyDescent="0.25">
      <c r="A15" s="9" t="s">
        <v>12</v>
      </c>
      <c r="B15" s="4">
        <v>98126</v>
      </c>
      <c r="C15" s="4">
        <v>89308</v>
      </c>
      <c r="D15" s="4">
        <v>93287</v>
      </c>
      <c r="E15" s="4">
        <v>113699</v>
      </c>
      <c r="F15" s="10">
        <v>87745</v>
      </c>
      <c r="G15">
        <f t="shared" ref="G15:G46" si="0">AVERAGE(B15:F15)</f>
        <v>96433</v>
      </c>
    </row>
    <row r="16" spans="1:9" x14ac:dyDescent="0.25">
      <c r="A16" s="11" t="s">
        <v>13</v>
      </c>
      <c r="B16" s="5">
        <v>39810</v>
      </c>
      <c r="C16" s="5">
        <v>39418</v>
      </c>
      <c r="D16" s="5">
        <v>44382</v>
      </c>
      <c r="E16" s="5">
        <v>50743</v>
      </c>
      <c r="F16" s="12">
        <v>35269</v>
      </c>
      <c r="G16">
        <f t="shared" si="0"/>
        <v>41924.400000000001</v>
      </c>
    </row>
    <row r="17" spans="1:7" x14ac:dyDescent="0.25">
      <c r="A17" s="9" t="s">
        <v>14</v>
      </c>
      <c r="B17" s="4">
        <v>13306</v>
      </c>
      <c r="C17" s="4">
        <v>11494</v>
      </c>
      <c r="D17" s="4">
        <v>8450</v>
      </c>
      <c r="E17" s="4">
        <v>13267</v>
      </c>
      <c r="F17" s="10">
        <v>13648</v>
      </c>
      <c r="G17">
        <f t="shared" si="0"/>
        <v>12033</v>
      </c>
    </row>
    <row r="18" spans="1:7" x14ac:dyDescent="0.25">
      <c r="A18" s="11" t="s">
        <v>117</v>
      </c>
      <c r="B18" s="5">
        <v>6247</v>
      </c>
      <c r="C18" s="5">
        <v>5370</v>
      </c>
      <c r="D18" s="5">
        <v>6990</v>
      </c>
      <c r="E18" s="5">
        <v>9679</v>
      </c>
      <c r="F18" s="12">
        <v>7444</v>
      </c>
      <c r="G18">
        <f t="shared" si="0"/>
        <v>7146</v>
      </c>
    </row>
    <row r="19" spans="1:7" x14ac:dyDescent="0.25">
      <c r="A19" s="11" t="s">
        <v>24</v>
      </c>
      <c r="B19" s="5">
        <v>17295</v>
      </c>
      <c r="C19" s="5">
        <v>1601</v>
      </c>
      <c r="D19" s="5">
        <v>4002</v>
      </c>
      <c r="E19" s="5">
        <v>3760</v>
      </c>
      <c r="F19" s="12">
        <v>277</v>
      </c>
      <c r="G19">
        <f t="shared" si="0"/>
        <v>5387</v>
      </c>
    </row>
    <row r="20" spans="1:7" x14ac:dyDescent="0.25">
      <c r="A20" s="11" t="s">
        <v>16</v>
      </c>
      <c r="B20" s="5">
        <v>3727</v>
      </c>
      <c r="C20" s="5">
        <v>9731</v>
      </c>
      <c r="D20" s="5">
        <v>3688</v>
      </c>
      <c r="E20" s="5">
        <v>3246</v>
      </c>
      <c r="F20" s="12">
        <v>4351</v>
      </c>
      <c r="G20">
        <f t="shared" si="0"/>
        <v>4948.6000000000004</v>
      </c>
    </row>
    <row r="21" spans="1:7" x14ac:dyDescent="0.25">
      <c r="A21" s="9" t="s">
        <v>18</v>
      </c>
      <c r="B21" s="4">
        <v>3607</v>
      </c>
      <c r="C21" s="4">
        <v>4273</v>
      </c>
      <c r="D21" s="4">
        <v>5456</v>
      </c>
      <c r="E21" s="4">
        <v>4835</v>
      </c>
      <c r="F21" s="10">
        <v>4785</v>
      </c>
      <c r="G21">
        <f t="shared" si="0"/>
        <v>4591.2</v>
      </c>
    </row>
    <row r="22" spans="1:7" x14ac:dyDescent="0.25">
      <c r="A22" s="11" t="s">
        <v>15</v>
      </c>
      <c r="B22" s="5">
        <v>2213</v>
      </c>
      <c r="C22" s="5">
        <v>2518</v>
      </c>
      <c r="D22" s="5">
        <v>2972</v>
      </c>
      <c r="E22" s="5">
        <v>3982</v>
      </c>
      <c r="F22" s="12">
        <v>3450</v>
      </c>
      <c r="G22">
        <f t="shared" si="0"/>
        <v>3027</v>
      </c>
    </row>
    <row r="23" spans="1:7" x14ac:dyDescent="0.25">
      <c r="A23" s="9" t="s">
        <v>21</v>
      </c>
      <c r="B23" s="4">
        <v>2203</v>
      </c>
      <c r="C23" s="4">
        <v>1832</v>
      </c>
      <c r="D23" s="4">
        <v>2031</v>
      </c>
      <c r="E23" s="4">
        <v>3147</v>
      </c>
      <c r="F23" s="10">
        <v>2021</v>
      </c>
      <c r="G23">
        <f t="shared" si="0"/>
        <v>2246.8000000000002</v>
      </c>
    </row>
    <row r="24" spans="1:7" x14ac:dyDescent="0.25">
      <c r="A24" s="9" t="s">
        <v>33</v>
      </c>
      <c r="B24" s="4">
        <v>1748</v>
      </c>
      <c r="C24" s="4">
        <v>1038</v>
      </c>
      <c r="D24" s="4">
        <v>1786</v>
      </c>
      <c r="E24" s="4">
        <v>1995</v>
      </c>
      <c r="F24" s="10">
        <v>3842</v>
      </c>
      <c r="G24">
        <f t="shared" si="0"/>
        <v>2081.8000000000002</v>
      </c>
    </row>
    <row r="25" spans="1:7" x14ac:dyDescent="0.25">
      <c r="A25" s="9" t="s">
        <v>20</v>
      </c>
      <c r="B25" s="4">
        <v>1289</v>
      </c>
      <c r="C25" s="4">
        <v>2343</v>
      </c>
      <c r="D25" s="4">
        <v>2204</v>
      </c>
      <c r="E25" s="4">
        <v>1309</v>
      </c>
      <c r="F25" s="10">
        <v>2377</v>
      </c>
      <c r="G25">
        <f t="shared" si="0"/>
        <v>1904.4</v>
      </c>
    </row>
    <row r="26" spans="1:7" x14ac:dyDescent="0.25">
      <c r="A26" s="9" t="s">
        <v>127</v>
      </c>
      <c r="B26" s="4">
        <v>1716</v>
      </c>
      <c r="C26" s="4">
        <v>1745</v>
      </c>
      <c r="D26" s="4">
        <v>1766</v>
      </c>
      <c r="E26" s="4">
        <v>1934</v>
      </c>
      <c r="F26" s="10">
        <v>1502</v>
      </c>
      <c r="G26">
        <f t="shared" si="0"/>
        <v>1732.6</v>
      </c>
    </row>
    <row r="27" spans="1:7" x14ac:dyDescent="0.25">
      <c r="A27" s="11" t="s">
        <v>19</v>
      </c>
      <c r="B27" s="5">
        <v>1006</v>
      </c>
      <c r="C27" s="5">
        <v>1243</v>
      </c>
      <c r="D27" s="5">
        <v>1596</v>
      </c>
      <c r="E27" s="5">
        <v>2358</v>
      </c>
      <c r="F27" s="12">
        <v>2126</v>
      </c>
      <c r="G27">
        <f t="shared" si="0"/>
        <v>1665.8</v>
      </c>
    </row>
    <row r="28" spans="1:7" x14ac:dyDescent="0.25">
      <c r="A28" s="9" t="s">
        <v>28</v>
      </c>
      <c r="B28" s="4">
        <v>10</v>
      </c>
      <c r="C28" s="4">
        <v>104</v>
      </c>
      <c r="D28" s="4">
        <v>1072</v>
      </c>
      <c r="E28" s="4">
        <v>5195</v>
      </c>
      <c r="F28" s="10">
        <v>453</v>
      </c>
      <c r="G28">
        <f t="shared" si="0"/>
        <v>1366.8</v>
      </c>
    </row>
    <row r="29" spans="1:7" x14ac:dyDescent="0.25">
      <c r="A29" s="11" t="s">
        <v>17</v>
      </c>
      <c r="B29" s="5">
        <v>480</v>
      </c>
      <c r="C29" s="5">
        <v>1346</v>
      </c>
      <c r="D29" s="5">
        <v>1126</v>
      </c>
      <c r="E29" s="5">
        <v>1345</v>
      </c>
      <c r="F29" s="12">
        <v>1506</v>
      </c>
      <c r="G29">
        <f t="shared" si="0"/>
        <v>1160.5999999999999</v>
      </c>
    </row>
    <row r="30" spans="1:7" x14ac:dyDescent="0.25">
      <c r="A30" s="9" t="s">
        <v>22</v>
      </c>
      <c r="B30" s="4">
        <v>784</v>
      </c>
      <c r="C30" s="4">
        <v>577</v>
      </c>
      <c r="D30" s="4">
        <v>746</v>
      </c>
      <c r="E30" s="4">
        <v>2099</v>
      </c>
      <c r="F30" s="10">
        <v>528</v>
      </c>
      <c r="G30">
        <f t="shared" si="0"/>
        <v>946.8</v>
      </c>
    </row>
    <row r="31" spans="1:7" x14ac:dyDescent="0.25">
      <c r="A31" s="11" t="s">
        <v>35</v>
      </c>
      <c r="B31" s="5">
        <v>1</v>
      </c>
      <c r="C31" s="5">
        <v>14</v>
      </c>
      <c r="D31" s="5">
        <v>2497</v>
      </c>
      <c r="E31" s="5">
        <v>210</v>
      </c>
      <c r="F31" s="12">
        <v>1206</v>
      </c>
      <c r="G31">
        <f t="shared" si="0"/>
        <v>785.6</v>
      </c>
    </row>
    <row r="32" spans="1:7" x14ac:dyDescent="0.25">
      <c r="A32" s="11" t="s">
        <v>31</v>
      </c>
      <c r="B32" s="5">
        <v>110</v>
      </c>
      <c r="C32" s="5">
        <v>1248</v>
      </c>
      <c r="D32" s="5">
        <v>0</v>
      </c>
      <c r="E32" s="5">
        <v>501</v>
      </c>
      <c r="F32" s="12">
        <v>0</v>
      </c>
      <c r="G32">
        <f t="shared" si="0"/>
        <v>371.8</v>
      </c>
    </row>
    <row r="33" spans="1:7" x14ac:dyDescent="0.25">
      <c r="A33" s="11" t="s">
        <v>29</v>
      </c>
      <c r="B33" s="5">
        <v>0</v>
      </c>
      <c r="C33" s="5">
        <v>123</v>
      </c>
      <c r="D33" s="5">
        <v>422</v>
      </c>
      <c r="E33" s="5">
        <v>824</v>
      </c>
      <c r="F33" s="12">
        <v>13</v>
      </c>
      <c r="G33">
        <f t="shared" si="0"/>
        <v>276.39999999999998</v>
      </c>
    </row>
    <row r="34" spans="1:7" x14ac:dyDescent="0.25">
      <c r="A34" s="11" t="s">
        <v>37</v>
      </c>
      <c r="B34" s="5">
        <v>166</v>
      </c>
      <c r="C34" s="5">
        <v>197</v>
      </c>
      <c r="D34" s="5">
        <v>180</v>
      </c>
      <c r="E34" s="5">
        <v>223</v>
      </c>
      <c r="F34" s="12">
        <v>487</v>
      </c>
      <c r="G34">
        <f t="shared" si="0"/>
        <v>250.6</v>
      </c>
    </row>
    <row r="35" spans="1:7" x14ac:dyDescent="0.25">
      <c r="A35" s="9" t="s">
        <v>39</v>
      </c>
      <c r="B35" s="4">
        <v>58</v>
      </c>
      <c r="C35" s="4">
        <v>1</v>
      </c>
      <c r="D35" s="4">
        <v>120</v>
      </c>
      <c r="E35" s="4">
        <v>639</v>
      </c>
      <c r="F35" s="10">
        <v>297</v>
      </c>
      <c r="G35">
        <f t="shared" si="0"/>
        <v>223</v>
      </c>
    </row>
    <row r="36" spans="1:7" x14ac:dyDescent="0.25">
      <c r="A36" s="9" t="s">
        <v>38</v>
      </c>
      <c r="B36" s="4">
        <v>372</v>
      </c>
      <c r="C36" s="4">
        <v>110</v>
      </c>
      <c r="D36" s="4">
        <v>439</v>
      </c>
      <c r="E36" s="4">
        <v>120</v>
      </c>
      <c r="F36" s="10">
        <v>4</v>
      </c>
      <c r="G36">
        <f t="shared" si="0"/>
        <v>209</v>
      </c>
    </row>
    <row r="37" spans="1:7" x14ac:dyDescent="0.25">
      <c r="A37" s="11" t="s">
        <v>46</v>
      </c>
      <c r="B37" s="5">
        <v>0</v>
      </c>
      <c r="C37" s="5">
        <v>61</v>
      </c>
      <c r="D37" s="5">
        <v>176</v>
      </c>
      <c r="E37" s="5">
        <v>552</v>
      </c>
      <c r="F37" s="12">
        <v>49</v>
      </c>
      <c r="G37">
        <f t="shared" si="0"/>
        <v>167.6</v>
      </c>
    </row>
    <row r="38" spans="1:7" x14ac:dyDescent="0.25">
      <c r="A38" s="11" t="s">
        <v>51</v>
      </c>
      <c r="B38" s="5">
        <v>6</v>
      </c>
      <c r="C38" s="5">
        <v>826</v>
      </c>
      <c r="D38" s="5">
        <v>0</v>
      </c>
      <c r="E38" s="5">
        <v>0</v>
      </c>
      <c r="F38" s="12">
        <v>0</v>
      </c>
      <c r="G38">
        <f t="shared" si="0"/>
        <v>166.4</v>
      </c>
    </row>
    <row r="39" spans="1:7" x14ac:dyDescent="0.25">
      <c r="A39" s="11" t="s">
        <v>30</v>
      </c>
      <c r="B39" s="5">
        <v>274</v>
      </c>
      <c r="C39" s="5">
        <v>68</v>
      </c>
      <c r="D39" s="5">
        <v>60</v>
      </c>
      <c r="E39" s="5">
        <v>205</v>
      </c>
      <c r="F39" s="12">
        <v>193</v>
      </c>
      <c r="G39">
        <f t="shared" si="0"/>
        <v>160</v>
      </c>
    </row>
    <row r="40" spans="1:7" x14ac:dyDescent="0.25">
      <c r="A40" s="11" t="s">
        <v>57</v>
      </c>
      <c r="B40" s="5">
        <v>264</v>
      </c>
      <c r="C40" s="5">
        <v>431</v>
      </c>
      <c r="D40" s="5">
        <v>0</v>
      </c>
      <c r="E40" s="5">
        <v>58</v>
      </c>
      <c r="F40" s="12">
        <v>0</v>
      </c>
      <c r="G40">
        <f t="shared" si="0"/>
        <v>150.6</v>
      </c>
    </row>
    <row r="41" spans="1:7" x14ac:dyDescent="0.25">
      <c r="A41" s="9" t="s">
        <v>25</v>
      </c>
      <c r="B41" s="4">
        <v>149</v>
      </c>
      <c r="C41" s="4">
        <v>66</v>
      </c>
      <c r="D41" s="4">
        <v>144</v>
      </c>
      <c r="E41" s="4">
        <v>143</v>
      </c>
      <c r="F41" s="10">
        <v>243</v>
      </c>
      <c r="G41">
        <f t="shared" si="0"/>
        <v>149</v>
      </c>
    </row>
    <row r="42" spans="1:7" x14ac:dyDescent="0.25">
      <c r="A42" s="9" t="s">
        <v>26</v>
      </c>
      <c r="B42" s="4">
        <v>99</v>
      </c>
      <c r="C42" s="4">
        <v>215</v>
      </c>
      <c r="D42" s="4">
        <v>171</v>
      </c>
      <c r="E42" s="4">
        <v>67</v>
      </c>
      <c r="F42" s="10">
        <v>137</v>
      </c>
      <c r="G42">
        <f t="shared" si="0"/>
        <v>137.80000000000001</v>
      </c>
    </row>
    <row r="43" spans="1:7" x14ac:dyDescent="0.25">
      <c r="A43" s="11" t="s">
        <v>43</v>
      </c>
      <c r="B43" s="5">
        <v>0</v>
      </c>
      <c r="C43" s="5">
        <v>284</v>
      </c>
      <c r="D43" s="5">
        <v>174</v>
      </c>
      <c r="E43" s="5">
        <v>216</v>
      </c>
      <c r="F43" s="12">
        <v>3</v>
      </c>
      <c r="G43">
        <f t="shared" si="0"/>
        <v>135.4</v>
      </c>
    </row>
    <row r="44" spans="1:7" x14ac:dyDescent="0.25">
      <c r="A44" s="11" t="s">
        <v>23</v>
      </c>
      <c r="B44" s="5">
        <v>2</v>
      </c>
      <c r="C44" s="5">
        <v>13</v>
      </c>
      <c r="D44" s="5">
        <v>0</v>
      </c>
      <c r="E44" s="5">
        <v>360</v>
      </c>
      <c r="F44" s="12">
        <v>114</v>
      </c>
      <c r="G44">
        <f t="shared" si="0"/>
        <v>97.8</v>
      </c>
    </row>
    <row r="45" spans="1:7" x14ac:dyDescent="0.25">
      <c r="A45" s="11" t="s">
        <v>44</v>
      </c>
      <c r="B45" s="5">
        <v>66</v>
      </c>
      <c r="C45" s="5">
        <v>48</v>
      </c>
      <c r="D45" s="5">
        <v>124</v>
      </c>
      <c r="E45" s="5">
        <v>149</v>
      </c>
      <c r="F45" s="12">
        <v>71</v>
      </c>
      <c r="G45">
        <f t="shared" si="0"/>
        <v>91.6</v>
      </c>
    </row>
    <row r="46" spans="1:7" x14ac:dyDescent="0.25">
      <c r="A46" s="11" t="s">
        <v>40</v>
      </c>
      <c r="B46" s="5">
        <v>0</v>
      </c>
      <c r="C46" s="5">
        <v>135</v>
      </c>
      <c r="D46" s="5">
        <v>109</v>
      </c>
      <c r="E46" s="5">
        <v>133</v>
      </c>
      <c r="F46" s="12">
        <v>79</v>
      </c>
      <c r="G46">
        <f t="shared" si="0"/>
        <v>91.2</v>
      </c>
    </row>
    <row r="47" spans="1:7" x14ac:dyDescent="0.25">
      <c r="A47" s="11" t="s">
        <v>42</v>
      </c>
      <c r="B47" s="5">
        <v>0</v>
      </c>
      <c r="C47" s="5">
        <v>0</v>
      </c>
      <c r="D47" s="5">
        <v>0</v>
      </c>
      <c r="E47" s="5">
        <v>11</v>
      </c>
      <c r="F47" s="12">
        <v>416</v>
      </c>
      <c r="G47">
        <f t="shared" ref="G47:G78" si="1">AVERAGE(B47:F47)</f>
        <v>85.4</v>
      </c>
    </row>
    <row r="48" spans="1:7" x14ac:dyDescent="0.25">
      <c r="A48" s="11" t="s">
        <v>60</v>
      </c>
      <c r="B48" s="5">
        <v>376</v>
      </c>
      <c r="C48" s="5">
        <v>0</v>
      </c>
      <c r="D48" s="5">
        <v>0</v>
      </c>
      <c r="E48" s="5">
        <v>0</v>
      </c>
      <c r="F48" s="12">
        <v>17</v>
      </c>
      <c r="G48">
        <f t="shared" si="1"/>
        <v>78.599999999999994</v>
      </c>
    </row>
    <row r="49" spans="1:7" x14ac:dyDescent="0.25">
      <c r="A49" s="9" t="s">
        <v>52</v>
      </c>
      <c r="B49" s="4">
        <v>0</v>
      </c>
      <c r="C49" s="4">
        <v>143</v>
      </c>
      <c r="D49" s="4">
        <v>33</v>
      </c>
      <c r="E49" s="4">
        <v>24</v>
      </c>
      <c r="F49" s="10">
        <v>192</v>
      </c>
      <c r="G49">
        <f t="shared" si="1"/>
        <v>78.400000000000006</v>
      </c>
    </row>
    <row r="50" spans="1:7" x14ac:dyDescent="0.25">
      <c r="A50" s="9" t="s">
        <v>45</v>
      </c>
      <c r="B50" s="4">
        <v>201</v>
      </c>
      <c r="C50" s="4">
        <v>82</v>
      </c>
      <c r="D50" s="4">
        <v>93</v>
      </c>
      <c r="E50" s="4">
        <v>1</v>
      </c>
      <c r="F50" s="10">
        <v>0</v>
      </c>
      <c r="G50">
        <f t="shared" si="1"/>
        <v>75.400000000000006</v>
      </c>
    </row>
    <row r="51" spans="1:7" x14ac:dyDescent="0.25">
      <c r="A51" s="9" t="s">
        <v>59</v>
      </c>
      <c r="B51" s="4">
        <v>218</v>
      </c>
      <c r="C51" s="4">
        <v>103</v>
      </c>
      <c r="D51" s="4">
        <v>2</v>
      </c>
      <c r="E51" s="4">
        <v>0</v>
      </c>
      <c r="F51" s="10">
        <v>0</v>
      </c>
      <c r="G51">
        <f t="shared" si="1"/>
        <v>64.599999999999994</v>
      </c>
    </row>
    <row r="52" spans="1:7" x14ac:dyDescent="0.25">
      <c r="A52" s="9" t="s">
        <v>137</v>
      </c>
      <c r="B52" s="4">
        <v>0</v>
      </c>
      <c r="C52" s="4">
        <v>36</v>
      </c>
      <c r="D52" s="4">
        <v>197</v>
      </c>
      <c r="E52" s="4">
        <v>4</v>
      </c>
      <c r="F52" s="10">
        <v>0</v>
      </c>
      <c r="G52">
        <f t="shared" si="1"/>
        <v>47.4</v>
      </c>
    </row>
    <row r="53" spans="1:7" x14ac:dyDescent="0.25">
      <c r="A53" s="9" t="s">
        <v>61</v>
      </c>
      <c r="B53" s="4">
        <v>0</v>
      </c>
      <c r="C53" s="4">
        <v>43</v>
      </c>
      <c r="D53" s="4">
        <v>0</v>
      </c>
      <c r="E53" s="4">
        <v>85</v>
      </c>
      <c r="F53" s="10">
        <v>72</v>
      </c>
      <c r="G53">
        <f t="shared" si="1"/>
        <v>40</v>
      </c>
    </row>
    <row r="54" spans="1:7" x14ac:dyDescent="0.25">
      <c r="A54" s="11" t="s">
        <v>82</v>
      </c>
      <c r="B54" s="5">
        <v>0</v>
      </c>
      <c r="C54" s="5">
        <v>197</v>
      </c>
      <c r="D54" s="5">
        <v>0</v>
      </c>
      <c r="E54" s="5">
        <v>0</v>
      </c>
      <c r="F54" s="12">
        <v>0</v>
      </c>
      <c r="G54">
        <f t="shared" si="1"/>
        <v>39.4</v>
      </c>
    </row>
    <row r="55" spans="1:7" x14ac:dyDescent="0.25">
      <c r="A55" s="11" t="s">
        <v>96</v>
      </c>
      <c r="B55" s="5">
        <v>96</v>
      </c>
      <c r="C55" s="5">
        <v>15</v>
      </c>
      <c r="D55" s="5">
        <v>10</v>
      </c>
      <c r="E55" s="5">
        <v>37</v>
      </c>
      <c r="F55" s="12">
        <v>2</v>
      </c>
      <c r="G55">
        <f t="shared" si="1"/>
        <v>32</v>
      </c>
    </row>
    <row r="56" spans="1:7" x14ac:dyDescent="0.25">
      <c r="A56" s="11" t="s">
        <v>121</v>
      </c>
      <c r="B56" s="5">
        <v>1</v>
      </c>
      <c r="C56" s="5">
        <v>0</v>
      </c>
      <c r="D56" s="5">
        <v>0</v>
      </c>
      <c r="E56" s="5">
        <v>0</v>
      </c>
      <c r="F56" s="12">
        <v>155</v>
      </c>
      <c r="G56">
        <f t="shared" si="1"/>
        <v>31.2</v>
      </c>
    </row>
    <row r="57" spans="1:7" x14ac:dyDescent="0.25">
      <c r="A57" s="9" t="s">
        <v>50</v>
      </c>
      <c r="B57" s="4">
        <v>22</v>
      </c>
      <c r="C57" s="4">
        <v>95</v>
      </c>
      <c r="D57" s="4">
        <v>22</v>
      </c>
      <c r="E57" s="4">
        <v>8</v>
      </c>
      <c r="F57" s="10">
        <v>0</v>
      </c>
      <c r="G57">
        <f t="shared" si="1"/>
        <v>29.4</v>
      </c>
    </row>
    <row r="58" spans="1:7" x14ac:dyDescent="0.25">
      <c r="A58" s="9" t="s">
        <v>94</v>
      </c>
      <c r="B58" s="4">
        <v>38</v>
      </c>
      <c r="C58" s="4">
        <v>6</v>
      </c>
      <c r="D58" s="4">
        <v>0</v>
      </c>
      <c r="E58" s="4">
        <v>0</v>
      </c>
      <c r="F58" s="10">
        <v>88</v>
      </c>
      <c r="G58">
        <f t="shared" si="1"/>
        <v>26.4</v>
      </c>
    </row>
    <row r="59" spans="1:7" x14ac:dyDescent="0.25">
      <c r="A59" s="11" t="s">
        <v>49</v>
      </c>
      <c r="B59" s="5">
        <v>9</v>
      </c>
      <c r="C59" s="5">
        <v>79</v>
      </c>
      <c r="D59" s="5">
        <v>0</v>
      </c>
      <c r="E59" s="5">
        <v>0</v>
      </c>
      <c r="F59" s="12">
        <v>0</v>
      </c>
      <c r="G59">
        <f t="shared" si="1"/>
        <v>17.600000000000001</v>
      </c>
    </row>
    <row r="60" spans="1:7" x14ac:dyDescent="0.25">
      <c r="A60" s="11" t="s">
        <v>36</v>
      </c>
      <c r="B60" s="5">
        <v>32</v>
      </c>
      <c r="C60" s="5">
        <v>0</v>
      </c>
      <c r="D60" s="5">
        <v>0</v>
      </c>
      <c r="E60" s="5">
        <v>47</v>
      </c>
      <c r="F60" s="12">
        <v>0</v>
      </c>
      <c r="G60">
        <f t="shared" si="1"/>
        <v>15.8</v>
      </c>
    </row>
    <row r="61" spans="1:7" x14ac:dyDescent="0.25">
      <c r="A61" s="9" t="s">
        <v>81</v>
      </c>
      <c r="B61" s="4">
        <v>0</v>
      </c>
      <c r="C61" s="4">
        <v>0</v>
      </c>
      <c r="D61" s="4">
        <v>4</v>
      </c>
      <c r="E61" s="4">
        <v>18</v>
      </c>
      <c r="F61" s="10">
        <v>54</v>
      </c>
      <c r="G61">
        <f t="shared" si="1"/>
        <v>15.2</v>
      </c>
    </row>
    <row r="62" spans="1:7" x14ac:dyDescent="0.25">
      <c r="A62" s="11" t="s">
        <v>32</v>
      </c>
      <c r="B62" s="5">
        <v>0</v>
      </c>
      <c r="C62" s="5">
        <v>0</v>
      </c>
      <c r="D62" s="5">
        <v>0</v>
      </c>
      <c r="E62" s="5">
        <v>5</v>
      </c>
      <c r="F62" s="12">
        <v>60</v>
      </c>
      <c r="G62">
        <f t="shared" si="1"/>
        <v>13</v>
      </c>
    </row>
    <row r="63" spans="1:7" x14ac:dyDescent="0.25">
      <c r="A63" s="9" t="s">
        <v>99</v>
      </c>
      <c r="B63" s="4">
        <v>0</v>
      </c>
      <c r="C63" s="4">
        <v>0</v>
      </c>
      <c r="D63" s="4">
        <v>0</v>
      </c>
      <c r="E63" s="4">
        <v>0</v>
      </c>
      <c r="F63" s="10">
        <v>64</v>
      </c>
      <c r="G63">
        <f t="shared" si="1"/>
        <v>12.8</v>
      </c>
    </row>
    <row r="64" spans="1:7" x14ac:dyDescent="0.25">
      <c r="A64" s="11" t="s">
        <v>109</v>
      </c>
      <c r="B64" s="5">
        <v>0</v>
      </c>
      <c r="C64" s="5">
        <v>11</v>
      </c>
      <c r="D64" s="5">
        <v>0</v>
      </c>
      <c r="E64" s="5">
        <v>38</v>
      </c>
      <c r="F64" s="12">
        <v>0</v>
      </c>
      <c r="G64">
        <f t="shared" si="1"/>
        <v>9.8000000000000007</v>
      </c>
    </row>
    <row r="65" spans="1:7" x14ac:dyDescent="0.25">
      <c r="A65" s="9" t="s">
        <v>131</v>
      </c>
      <c r="B65" s="4">
        <v>0</v>
      </c>
      <c r="C65" s="4">
        <v>0</v>
      </c>
      <c r="D65" s="4">
        <v>0</v>
      </c>
      <c r="E65" s="4">
        <v>0</v>
      </c>
      <c r="F65" s="10">
        <v>42</v>
      </c>
      <c r="G65">
        <f t="shared" si="1"/>
        <v>8.4</v>
      </c>
    </row>
    <row r="66" spans="1:7" x14ac:dyDescent="0.25">
      <c r="A66" s="9" t="s">
        <v>77</v>
      </c>
      <c r="B66" s="4">
        <v>0</v>
      </c>
      <c r="C66" s="4">
        <v>0</v>
      </c>
      <c r="D66" s="4">
        <v>0</v>
      </c>
      <c r="E66" s="4">
        <v>40</v>
      </c>
      <c r="F66" s="10">
        <v>0</v>
      </c>
      <c r="G66">
        <f t="shared" si="1"/>
        <v>8</v>
      </c>
    </row>
    <row r="67" spans="1:7" x14ac:dyDescent="0.25">
      <c r="A67" s="9" t="s">
        <v>93</v>
      </c>
      <c r="B67" s="4">
        <v>5</v>
      </c>
      <c r="C67" s="4">
        <v>0</v>
      </c>
      <c r="D67" s="4">
        <v>0</v>
      </c>
      <c r="E67" s="4">
        <v>31</v>
      </c>
      <c r="F67" s="10">
        <v>0</v>
      </c>
      <c r="G67">
        <f t="shared" si="1"/>
        <v>7.2</v>
      </c>
    </row>
    <row r="68" spans="1:7" x14ac:dyDescent="0.25">
      <c r="A68" s="11" t="s">
        <v>64</v>
      </c>
      <c r="B68" s="5">
        <v>32</v>
      </c>
      <c r="C68" s="5">
        <v>0</v>
      </c>
      <c r="D68" s="5">
        <v>0</v>
      </c>
      <c r="E68" s="5">
        <v>0</v>
      </c>
      <c r="F68" s="12">
        <v>0</v>
      </c>
      <c r="G68">
        <f t="shared" si="1"/>
        <v>6.4</v>
      </c>
    </row>
    <row r="69" spans="1:7" x14ac:dyDescent="0.25">
      <c r="A69" s="9" t="s">
        <v>72</v>
      </c>
      <c r="B69" s="4">
        <v>29</v>
      </c>
      <c r="C69" s="4">
        <v>0</v>
      </c>
      <c r="D69" s="4">
        <v>0</v>
      </c>
      <c r="E69" s="4">
        <v>0</v>
      </c>
      <c r="F69" s="10">
        <v>0</v>
      </c>
      <c r="G69">
        <f t="shared" si="1"/>
        <v>5.8</v>
      </c>
    </row>
    <row r="70" spans="1:7" x14ac:dyDescent="0.25">
      <c r="A70" s="11" t="s">
        <v>78</v>
      </c>
      <c r="B70" s="5">
        <v>0</v>
      </c>
      <c r="C70" s="5">
        <v>0</v>
      </c>
      <c r="D70" s="5">
        <v>0</v>
      </c>
      <c r="E70" s="5">
        <v>5</v>
      </c>
      <c r="F70" s="12">
        <v>23</v>
      </c>
      <c r="G70">
        <f t="shared" si="1"/>
        <v>5.6</v>
      </c>
    </row>
    <row r="71" spans="1:7" x14ac:dyDescent="0.25">
      <c r="A71" s="9" t="s">
        <v>41</v>
      </c>
      <c r="B71" s="4">
        <v>14</v>
      </c>
      <c r="C71" s="4">
        <v>7</v>
      </c>
      <c r="D71" s="4">
        <v>0</v>
      </c>
      <c r="E71" s="4">
        <v>0</v>
      </c>
      <c r="F71" s="10">
        <v>4</v>
      </c>
      <c r="G71">
        <f t="shared" si="1"/>
        <v>5</v>
      </c>
    </row>
    <row r="72" spans="1:7" x14ac:dyDescent="0.25">
      <c r="A72" s="9" t="s">
        <v>67</v>
      </c>
      <c r="B72" s="4">
        <v>0</v>
      </c>
      <c r="C72" s="4">
        <v>0</v>
      </c>
      <c r="D72" s="4">
        <v>0</v>
      </c>
      <c r="E72" s="4">
        <v>0</v>
      </c>
      <c r="F72" s="10">
        <v>23</v>
      </c>
      <c r="G72">
        <f t="shared" si="1"/>
        <v>4.5999999999999996</v>
      </c>
    </row>
    <row r="73" spans="1:7" x14ac:dyDescent="0.25">
      <c r="A73" s="9" t="s">
        <v>112</v>
      </c>
      <c r="B73" s="4">
        <v>3</v>
      </c>
      <c r="C73" s="4">
        <v>1</v>
      </c>
      <c r="D73" s="4">
        <v>6</v>
      </c>
      <c r="E73" s="4">
        <v>13</v>
      </c>
      <c r="F73" s="10">
        <v>0</v>
      </c>
      <c r="G73">
        <f t="shared" si="1"/>
        <v>4.5999999999999996</v>
      </c>
    </row>
    <row r="74" spans="1:7" x14ac:dyDescent="0.25">
      <c r="A74" s="9" t="s">
        <v>118</v>
      </c>
      <c r="B74" s="4">
        <v>0</v>
      </c>
      <c r="C74" s="4">
        <v>0</v>
      </c>
      <c r="D74" s="4">
        <v>0</v>
      </c>
      <c r="E74" s="4">
        <v>20</v>
      </c>
      <c r="F74" s="10">
        <v>0</v>
      </c>
      <c r="G74">
        <f t="shared" si="1"/>
        <v>4</v>
      </c>
    </row>
    <row r="75" spans="1:7" x14ac:dyDescent="0.25">
      <c r="A75" s="9" t="s">
        <v>75</v>
      </c>
      <c r="B75" s="4">
        <v>14</v>
      </c>
      <c r="C75" s="4">
        <v>2</v>
      </c>
      <c r="D75" s="4">
        <v>1</v>
      </c>
      <c r="E75" s="4">
        <v>0</v>
      </c>
      <c r="F75" s="10">
        <v>0</v>
      </c>
      <c r="G75">
        <f t="shared" si="1"/>
        <v>3.4</v>
      </c>
    </row>
    <row r="76" spans="1:7" x14ac:dyDescent="0.25">
      <c r="A76" s="11" t="s">
        <v>68</v>
      </c>
      <c r="B76" s="5">
        <v>0</v>
      </c>
      <c r="C76" s="5">
        <v>0</v>
      </c>
      <c r="D76" s="5">
        <v>17</v>
      </c>
      <c r="E76" s="5">
        <v>0</v>
      </c>
      <c r="F76" s="12">
        <v>0</v>
      </c>
      <c r="G76">
        <f t="shared" si="1"/>
        <v>3.4</v>
      </c>
    </row>
    <row r="77" spans="1:7" x14ac:dyDescent="0.25">
      <c r="A77" s="9" t="s">
        <v>98</v>
      </c>
      <c r="B77" s="4">
        <v>0</v>
      </c>
      <c r="C77" s="4">
        <v>0</v>
      </c>
      <c r="D77" s="4">
        <v>6</v>
      </c>
      <c r="E77" s="4">
        <v>9</v>
      </c>
      <c r="F77" s="10">
        <v>0</v>
      </c>
      <c r="G77">
        <f t="shared" si="1"/>
        <v>3</v>
      </c>
    </row>
    <row r="78" spans="1:7" x14ac:dyDescent="0.25">
      <c r="A78" s="9" t="s">
        <v>132</v>
      </c>
      <c r="B78" s="4">
        <v>0</v>
      </c>
      <c r="C78" s="4">
        <v>0</v>
      </c>
      <c r="D78" s="4">
        <v>0</v>
      </c>
      <c r="E78" s="4">
        <v>0</v>
      </c>
      <c r="F78" s="10">
        <v>13</v>
      </c>
      <c r="G78">
        <f t="shared" si="1"/>
        <v>2.6</v>
      </c>
    </row>
    <row r="79" spans="1:7" x14ac:dyDescent="0.25">
      <c r="A79" s="9" t="s">
        <v>54</v>
      </c>
      <c r="B79" s="4">
        <v>0</v>
      </c>
      <c r="C79" s="4">
        <v>2</v>
      </c>
      <c r="D79" s="4">
        <v>0</v>
      </c>
      <c r="E79" s="4">
        <v>0</v>
      </c>
      <c r="F79" s="10">
        <v>11</v>
      </c>
      <c r="G79">
        <f t="shared" ref="G79:G97" si="2">AVERAGE(B79:F79)</f>
        <v>2.6</v>
      </c>
    </row>
    <row r="80" spans="1:7" x14ac:dyDescent="0.25">
      <c r="A80" s="11" t="s">
        <v>133</v>
      </c>
      <c r="B80" s="5">
        <v>0</v>
      </c>
      <c r="C80" s="5">
        <v>0</v>
      </c>
      <c r="D80" s="5">
        <v>3</v>
      </c>
      <c r="E80" s="5">
        <v>0</v>
      </c>
      <c r="F80" s="12">
        <v>10</v>
      </c>
      <c r="G80">
        <f t="shared" si="2"/>
        <v>2.6</v>
      </c>
    </row>
    <row r="81" spans="1:7" x14ac:dyDescent="0.25">
      <c r="A81" s="9" t="s">
        <v>71</v>
      </c>
      <c r="B81" s="4">
        <v>0</v>
      </c>
      <c r="C81" s="4">
        <v>1</v>
      </c>
      <c r="D81" s="4">
        <v>4</v>
      </c>
      <c r="E81" s="4">
        <v>0</v>
      </c>
      <c r="F81" s="10">
        <v>7</v>
      </c>
      <c r="G81">
        <f t="shared" si="2"/>
        <v>2.4</v>
      </c>
    </row>
    <row r="82" spans="1:7" x14ac:dyDescent="0.25">
      <c r="A82" s="11" t="s">
        <v>70</v>
      </c>
      <c r="B82" s="5">
        <v>10</v>
      </c>
      <c r="C82" s="5">
        <v>0</v>
      </c>
      <c r="D82" s="5">
        <v>0</v>
      </c>
      <c r="E82" s="5">
        <v>0</v>
      </c>
      <c r="F82" s="12">
        <v>0</v>
      </c>
      <c r="G82">
        <f t="shared" si="2"/>
        <v>2</v>
      </c>
    </row>
    <row r="83" spans="1:7" x14ac:dyDescent="0.25">
      <c r="A83" s="11" t="s">
        <v>53</v>
      </c>
      <c r="B83" s="5">
        <v>0</v>
      </c>
      <c r="C83" s="5">
        <v>3</v>
      </c>
      <c r="D83" s="5">
        <v>0</v>
      </c>
      <c r="E83" s="5">
        <v>0</v>
      </c>
      <c r="F83" s="12">
        <v>4</v>
      </c>
      <c r="G83">
        <f t="shared" si="2"/>
        <v>1.4</v>
      </c>
    </row>
    <row r="84" spans="1:7" x14ac:dyDescent="0.25">
      <c r="A84" s="9" t="s">
        <v>55</v>
      </c>
      <c r="B84" s="4">
        <v>5</v>
      </c>
      <c r="C84" s="4">
        <v>1</v>
      </c>
      <c r="D84" s="4">
        <v>1</v>
      </c>
      <c r="E84" s="4">
        <v>0</v>
      </c>
      <c r="F84" s="10">
        <v>0</v>
      </c>
      <c r="G84">
        <f t="shared" si="2"/>
        <v>1.4</v>
      </c>
    </row>
    <row r="85" spans="1:7" x14ac:dyDescent="0.25">
      <c r="A85" s="11" t="s">
        <v>47</v>
      </c>
      <c r="B85" s="5">
        <v>2</v>
      </c>
      <c r="C85" s="5">
        <v>4</v>
      </c>
      <c r="D85" s="5">
        <v>0</v>
      </c>
      <c r="E85" s="5">
        <v>0</v>
      </c>
      <c r="F85" s="12">
        <v>0</v>
      </c>
      <c r="G85">
        <f t="shared" si="2"/>
        <v>1.2</v>
      </c>
    </row>
    <row r="86" spans="1:7" x14ac:dyDescent="0.25">
      <c r="A86" s="11" t="s">
        <v>138</v>
      </c>
      <c r="B86" s="5">
        <v>6</v>
      </c>
      <c r="C86" s="5">
        <v>0</v>
      </c>
      <c r="D86" s="5">
        <v>0</v>
      </c>
      <c r="E86" s="5">
        <v>0</v>
      </c>
      <c r="F86" s="12">
        <v>0</v>
      </c>
      <c r="G86">
        <f t="shared" si="2"/>
        <v>1.2</v>
      </c>
    </row>
    <row r="87" spans="1:7" x14ac:dyDescent="0.25">
      <c r="A87" s="11" t="s">
        <v>134</v>
      </c>
      <c r="B87" s="5">
        <v>0</v>
      </c>
      <c r="C87" s="5">
        <v>0</v>
      </c>
      <c r="D87" s="5">
        <v>0</v>
      </c>
      <c r="E87" s="5">
        <v>0</v>
      </c>
      <c r="F87" s="12">
        <v>5</v>
      </c>
      <c r="G87">
        <f t="shared" si="2"/>
        <v>1</v>
      </c>
    </row>
    <row r="88" spans="1:7" x14ac:dyDescent="0.25">
      <c r="A88" s="9" t="s">
        <v>48</v>
      </c>
      <c r="B88" s="4">
        <v>0</v>
      </c>
      <c r="C88" s="4">
        <v>0</v>
      </c>
      <c r="D88" s="4">
        <v>0</v>
      </c>
      <c r="E88" s="4">
        <v>1</v>
      </c>
      <c r="F88" s="10">
        <v>3</v>
      </c>
      <c r="G88">
        <f t="shared" si="2"/>
        <v>0.8</v>
      </c>
    </row>
    <row r="89" spans="1:7" x14ac:dyDescent="0.25">
      <c r="A89" s="9" t="s">
        <v>136</v>
      </c>
      <c r="B89" s="4">
        <v>0</v>
      </c>
      <c r="C89" s="4">
        <v>0</v>
      </c>
      <c r="D89" s="4">
        <v>4</v>
      </c>
      <c r="E89" s="4">
        <v>0</v>
      </c>
      <c r="F89" s="10">
        <v>0</v>
      </c>
      <c r="G89">
        <f t="shared" si="2"/>
        <v>0.8</v>
      </c>
    </row>
    <row r="90" spans="1:7" x14ac:dyDescent="0.25">
      <c r="A90" s="9" t="s">
        <v>74</v>
      </c>
      <c r="B90" s="4">
        <v>0</v>
      </c>
      <c r="C90" s="4">
        <v>0</v>
      </c>
      <c r="D90" s="4">
        <v>0</v>
      </c>
      <c r="E90" s="4">
        <v>4</v>
      </c>
      <c r="F90" s="10">
        <v>0</v>
      </c>
      <c r="G90">
        <f t="shared" si="2"/>
        <v>0.8</v>
      </c>
    </row>
    <row r="91" spans="1:7" x14ac:dyDescent="0.25">
      <c r="A91" s="11" t="s">
        <v>73</v>
      </c>
      <c r="B91" s="5">
        <v>0</v>
      </c>
      <c r="C91" s="5">
        <v>3</v>
      </c>
      <c r="D91" s="5">
        <v>0</v>
      </c>
      <c r="E91" s="5">
        <v>0</v>
      </c>
      <c r="F91" s="12">
        <v>0</v>
      </c>
      <c r="G91">
        <f t="shared" si="2"/>
        <v>0.6</v>
      </c>
    </row>
    <row r="92" spans="1:7" x14ac:dyDescent="0.25">
      <c r="A92" s="11" t="s">
        <v>69</v>
      </c>
      <c r="B92" s="5">
        <v>0</v>
      </c>
      <c r="C92" s="5">
        <v>2</v>
      </c>
      <c r="D92" s="5">
        <v>0</v>
      </c>
      <c r="E92" s="5">
        <v>0</v>
      </c>
      <c r="F92" s="12">
        <v>0</v>
      </c>
      <c r="G92">
        <f t="shared" si="2"/>
        <v>0.4</v>
      </c>
    </row>
    <row r="93" spans="1:7" x14ac:dyDescent="0.25">
      <c r="A93" s="9" t="s">
        <v>90</v>
      </c>
      <c r="B93" s="4">
        <v>1</v>
      </c>
      <c r="C93" s="4">
        <v>0</v>
      </c>
      <c r="D93" s="4">
        <v>0</v>
      </c>
      <c r="E93" s="4">
        <v>1</v>
      </c>
      <c r="F93" s="10">
        <v>0</v>
      </c>
      <c r="G93">
        <f t="shared" si="2"/>
        <v>0.4</v>
      </c>
    </row>
    <row r="94" spans="1:7" x14ac:dyDescent="0.25">
      <c r="A94" s="9" t="s">
        <v>135</v>
      </c>
      <c r="B94" s="4">
        <v>0</v>
      </c>
      <c r="C94" s="4">
        <v>0</v>
      </c>
      <c r="D94" s="4">
        <v>0</v>
      </c>
      <c r="E94" s="4">
        <v>0</v>
      </c>
      <c r="F94" s="10">
        <v>1</v>
      </c>
      <c r="G94">
        <f t="shared" si="2"/>
        <v>0.2</v>
      </c>
    </row>
    <row r="95" spans="1:7" x14ac:dyDescent="0.25">
      <c r="A95" s="11" t="s">
        <v>101</v>
      </c>
      <c r="B95" s="5">
        <v>0</v>
      </c>
      <c r="C95" s="5">
        <v>0</v>
      </c>
      <c r="D95" s="5">
        <v>0</v>
      </c>
      <c r="E95" s="5">
        <v>0</v>
      </c>
      <c r="F95" s="12">
        <v>1</v>
      </c>
      <c r="G95">
        <f t="shared" si="2"/>
        <v>0.2</v>
      </c>
    </row>
    <row r="96" spans="1:7" x14ac:dyDescent="0.25">
      <c r="A96" s="9" t="s">
        <v>122</v>
      </c>
      <c r="B96" s="4">
        <v>1</v>
      </c>
      <c r="C96" s="4">
        <v>0</v>
      </c>
      <c r="D96" s="4">
        <v>0</v>
      </c>
      <c r="E96" s="4">
        <v>0</v>
      </c>
      <c r="F96" s="10">
        <v>0</v>
      </c>
      <c r="G96">
        <f t="shared" si="2"/>
        <v>0.2</v>
      </c>
    </row>
    <row r="97" spans="1:7" x14ac:dyDescent="0.25">
      <c r="A97" s="13" t="s">
        <v>88</v>
      </c>
      <c r="B97" s="14">
        <v>0</v>
      </c>
      <c r="C97" s="14">
        <v>1</v>
      </c>
      <c r="D97" s="14">
        <v>0</v>
      </c>
      <c r="E97" s="14">
        <v>0</v>
      </c>
      <c r="F97" s="15">
        <v>0</v>
      </c>
      <c r="G97">
        <f t="shared" si="2"/>
        <v>0.2</v>
      </c>
    </row>
  </sheetData>
  <autoFilter ref="A14:G97" xr:uid="{00000000-0009-0000-0000-000002000000}">
    <sortState xmlns:xlrd2="http://schemas.microsoft.com/office/spreadsheetml/2017/richdata2" ref="A15:G97">
      <sortCondition descending="1" ref="G14:G97"/>
    </sortState>
  </autoFilter>
  <mergeCells count="2">
    <mergeCell ref="A1:F1"/>
    <mergeCell ref="A2:F2"/>
  </mergeCells>
  <hyperlinks>
    <hyperlink ref="A4" r:id="rId1" display="http://comtrade.un.org/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1"/>
  <sheetViews>
    <sheetView topLeftCell="A12" workbookViewId="0">
      <selection activeCell="A17" sqref="A17:A21"/>
    </sheetView>
  </sheetViews>
  <sheetFormatPr defaultRowHeight="15" x14ac:dyDescent="0.25"/>
  <cols>
    <col min="1" max="1" width="36.5703125" bestFit="1" customWidth="1"/>
    <col min="2" max="6" width="16.5703125" bestFit="1" customWidth="1"/>
  </cols>
  <sheetData>
    <row r="1" spans="1:9" x14ac:dyDescent="0.25">
      <c r="A1" s="23" t="s">
        <v>139</v>
      </c>
      <c r="B1" s="23"/>
      <c r="C1" s="23"/>
      <c r="D1" s="23"/>
      <c r="E1" s="23"/>
      <c r="F1" s="23"/>
    </row>
    <row r="2" spans="1:9" x14ac:dyDescent="0.25">
      <c r="A2" s="24" t="s">
        <v>1</v>
      </c>
      <c r="B2" s="24"/>
      <c r="C2" s="24"/>
      <c r="D2" s="24"/>
      <c r="E2" s="24"/>
      <c r="F2" s="24"/>
    </row>
    <row r="3" spans="1:9" x14ac:dyDescent="0.25">
      <c r="A3" s="1"/>
    </row>
    <row r="4" spans="1:9" ht="45" x14ac:dyDescent="0.25">
      <c r="A4" s="3" t="s">
        <v>140</v>
      </c>
    </row>
    <row r="5" spans="1:9" ht="45" x14ac:dyDescent="0.25">
      <c r="A5" s="3" t="s">
        <v>116</v>
      </c>
    </row>
    <row r="6" spans="1:9" x14ac:dyDescent="0.25">
      <c r="A6" s="1"/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2" t="s">
        <v>5</v>
      </c>
    </row>
    <row r="14" spans="1:9" x14ac:dyDescent="0.25">
      <c r="A14" s="1"/>
    </row>
    <row r="15" spans="1:9" x14ac:dyDescent="0.25">
      <c r="A15" s="6" t="s">
        <v>6</v>
      </c>
      <c r="B15" s="7" t="s">
        <v>7</v>
      </c>
      <c r="C15" s="7" t="s">
        <v>8</v>
      </c>
      <c r="D15" s="7" t="s">
        <v>9</v>
      </c>
      <c r="E15" s="7" t="s">
        <v>10</v>
      </c>
      <c r="F15" s="8" t="s">
        <v>11</v>
      </c>
      <c r="G15" s="19" t="s">
        <v>168</v>
      </c>
      <c r="H15" s="19" t="s">
        <v>166</v>
      </c>
      <c r="I15" s="19" t="s">
        <v>167</v>
      </c>
    </row>
    <row r="16" spans="1:9" x14ac:dyDescent="0.25">
      <c r="A16" s="9" t="s">
        <v>12</v>
      </c>
      <c r="B16" s="4">
        <v>481371</v>
      </c>
      <c r="C16" s="4">
        <v>403125</v>
      </c>
      <c r="D16" s="4">
        <v>326751</v>
      </c>
      <c r="E16" s="4">
        <v>425233</v>
      </c>
      <c r="F16" s="10">
        <v>280343</v>
      </c>
      <c r="G16">
        <f t="shared" ref="G16:G47" si="0">AVERAGE(B16:F16)</f>
        <v>383364.6</v>
      </c>
    </row>
    <row r="17" spans="1:7" x14ac:dyDescent="0.25">
      <c r="A17" s="11" t="s">
        <v>13</v>
      </c>
      <c r="B17" s="5">
        <v>275232</v>
      </c>
      <c r="C17" s="5">
        <v>155461</v>
      </c>
      <c r="D17" s="5">
        <v>167672</v>
      </c>
      <c r="E17" s="5">
        <v>251904</v>
      </c>
      <c r="F17" s="12">
        <v>125412</v>
      </c>
      <c r="G17">
        <f t="shared" si="0"/>
        <v>195136.2</v>
      </c>
    </row>
    <row r="18" spans="1:7" x14ac:dyDescent="0.25">
      <c r="A18" s="9" t="s">
        <v>117</v>
      </c>
      <c r="B18" s="4">
        <v>41069</v>
      </c>
      <c r="C18" s="4">
        <v>25844</v>
      </c>
      <c r="D18" s="4">
        <v>49726</v>
      </c>
      <c r="E18" s="4">
        <v>23489</v>
      </c>
      <c r="F18" s="10">
        <v>27039</v>
      </c>
      <c r="G18">
        <f t="shared" si="0"/>
        <v>33433.4</v>
      </c>
    </row>
    <row r="19" spans="1:7" x14ac:dyDescent="0.25">
      <c r="A19" s="11" t="s">
        <v>16</v>
      </c>
      <c r="B19" s="5">
        <v>42864</v>
      </c>
      <c r="C19" s="5">
        <v>93154</v>
      </c>
      <c r="D19" s="5">
        <v>4298</v>
      </c>
      <c r="E19" s="5">
        <v>7170</v>
      </c>
      <c r="F19" s="12">
        <v>9491</v>
      </c>
      <c r="G19">
        <f t="shared" si="0"/>
        <v>31395.4</v>
      </c>
    </row>
    <row r="20" spans="1:7" x14ac:dyDescent="0.25">
      <c r="A20" s="9" t="s">
        <v>24</v>
      </c>
      <c r="B20" s="4">
        <v>16951</v>
      </c>
      <c r="C20" s="4">
        <v>54642</v>
      </c>
      <c r="D20" s="4">
        <v>28425</v>
      </c>
      <c r="E20" s="4">
        <v>28634</v>
      </c>
      <c r="F20" s="10">
        <v>11614</v>
      </c>
      <c r="G20">
        <f t="shared" si="0"/>
        <v>28053.200000000001</v>
      </c>
    </row>
    <row r="21" spans="1:7" x14ac:dyDescent="0.25">
      <c r="A21" s="9" t="s">
        <v>15</v>
      </c>
      <c r="B21" s="4">
        <v>24033</v>
      </c>
      <c r="C21" s="4">
        <v>12808</v>
      </c>
      <c r="D21" s="4">
        <v>13182</v>
      </c>
      <c r="E21" s="4">
        <v>22986</v>
      </c>
      <c r="F21" s="10">
        <v>18441</v>
      </c>
      <c r="G21">
        <f t="shared" si="0"/>
        <v>18290</v>
      </c>
    </row>
    <row r="22" spans="1:7" x14ac:dyDescent="0.25">
      <c r="A22" s="11" t="s">
        <v>21</v>
      </c>
      <c r="B22" s="5">
        <v>21320</v>
      </c>
      <c r="C22" s="5">
        <v>18885</v>
      </c>
      <c r="D22" s="5">
        <v>8807</v>
      </c>
      <c r="E22" s="5">
        <v>13063</v>
      </c>
      <c r="F22" s="12">
        <v>14014</v>
      </c>
      <c r="G22">
        <f t="shared" si="0"/>
        <v>15217.8</v>
      </c>
    </row>
    <row r="23" spans="1:7" x14ac:dyDescent="0.25">
      <c r="A23" s="11" t="s">
        <v>14</v>
      </c>
      <c r="B23" s="5">
        <v>11783</v>
      </c>
      <c r="C23" s="5">
        <v>4049</v>
      </c>
      <c r="D23" s="5">
        <v>15886</v>
      </c>
      <c r="E23" s="5">
        <v>8542</v>
      </c>
      <c r="F23" s="12">
        <v>23948</v>
      </c>
      <c r="G23">
        <f t="shared" si="0"/>
        <v>12841.6</v>
      </c>
    </row>
    <row r="24" spans="1:7" x14ac:dyDescent="0.25">
      <c r="A24" s="11" t="s">
        <v>19</v>
      </c>
      <c r="B24" s="5">
        <v>2263</v>
      </c>
      <c r="C24" s="5">
        <v>2445</v>
      </c>
      <c r="D24" s="5">
        <v>3939</v>
      </c>
      <c r="E24" s="5">
        <v>23236</v>
      </c>
      <c r="F24" s="12">
        <v>5128</v>
      </c>
      <c r="G24">
        <f t="shared" si="0"/>
        <v>7402.2</v>
      </c>
    </row>
    <row r="25" spans="1:7" x14ac:dyDescent="0.25">
      <c r="A25" s="11" t="s">
        <v>17</v>
      </c>
      <c r="B25" s="5">
        <v>8700</v>
      </c>
      <c r="C25" s="5">
        <v>7190</v>
      </c>
      <c r="D25" s="5">
        <v>4869</v>
      </c>
      <c r="E25" s="5">
        <v>4027</v>
      </c>
      <c r="F25" s="12">
        <v>2175</v>
      </c>
      <c r="G25">
        <f t="shared" si="0"/>
        <v>5392.2</v>
      </c>
    </row>
    <row r="26" spans="1:7" x14ac:dyDescent="0.25">
      <c r="A26" s="11" t="s">
        <v>20</v>
      </c>
      <c r="B26" s="5">
        <v>6153</v>
      </c>
      <c r="C26" s="5">
        <v>6634</v>
      </c>
      <c r="D26" s="5">
        <v>3087</v>
      </c>
      <c r="E26" s="5">
        <v>3887</v>
      </c>
      <c r="F26" s="12">
        <v>6195</v>
      </c>
      <c r="G26">
        <f t="shared" si="0"/>
        <v>5191.2</v>
      </c>
    </row>
    <row r="27" spans="1:7" x14ac:dyDescent="0.25">
      <c r="A27" s="9" t="s">
        <v>18</v>
      </c>
      <c r="B27" s="4">
        <v>2297</v>
      </c>
      <c r="C27" s="4">
        <v>1668</v>
      </c>
      <c r="D27" s="4">
        <v>3417</v>
      </c>
      <c r="E27" s="4">
        <v>5196</v>
      </c>
      <c r="F27" s="10">
        <v>3965</v>
      </c>
      <c r="G27">
        <f t="shared" si="0"/>
        <v>3308.6</v>
      </c>
    </row>
    <row r="28" spans="1:7" x14ac:dyDescent="0.25">
      <c r="A28" s="11" t="s">
        <v>33</v>
      </c>
      <c r="B28" s="5">
        <v>3518</v>
      </c>
      <c r="C28" s="5">
        <v>2058</v>
      </c>
      <c r="D28" s="5">
        <v>3757</v>
      </c>
      <c r="E28" s="5">
        <v>3941</v>
      </c>
      <c r="F28" s="12">
        <v>1502</v>
      </c>
      <c r="G28">
        <f t="shared" si="0"/>
        <v>2955.2</v>
      </c>
    </row>
    <row r="29" spans="1:7" x14ac:dyDescent="0.25">
      <c r="A29" s="9" t="s">
        <v>35</v>
      </c>
      <c r="B29" s="4">
        <v>1633</v>
      </c>
      <c r="C29" s="4">
        <v>932</v>
      </c>
      <c r="D29" s="4">
        <v>1073</v>
      </c>
      <c r="E29" s="4">
        <v>5328</v>
      </c>
      <c r="F29" s="10">
        <v>5551</v>
      </c>
      <c r="G29">
        <f t="shared" si="0"/>
        <v>2903.4</v>
      </c>
    </row>
    <row r="30" spans="1:7" x14ac:dyDescent="0.25">
      <c r="A30" s="9" t="s">
        <v>37</v>
      </c>
      <c r="B30" s="4">
        <v>993</v>
      </c>
      <c r="C30" s="4">
        <v>1580</v>
      </c>
      <c r="D30" s="4">
        <v>2686</v>
      </c>
      <c r="E30" s="4">
        <v>1097</v>
      </c>
      <c r="F30" s="10">
        <v>7496</v>
      </c>
      <c r="G30">
        <f t="shared" si="0"/>
        <v>2770.4</v>
      </c>
    </row>
    <row r="31" spans="1:7" x14ac:dyDescent="0.25">
      <c r="A31" s="11" t="s">
        <v>22</v>
      </c>
      <c r="B31" s="5">
        <v>4027</v>
      </c>
      <c r="C31" s="5">
        <v>1798</v>
      </c>
      <c r="D31" s="5">
        <v>2519</v>
      </c>
      <c r="E31" s="5">
        <v>3141</v>
      </c>
      <c r="F31" s="12">
        <v>2018</v>
      </c>
      <c r="G31">
        <f t="shared" si="0"/>
        <v>2700.6</v>
      </c>
    </row>
    <row r="32" spans="1:7" x14ac:dyDescent="0.25">
      <c r="A32" s="9" t="s">
        <v>44</v>
      </c>
      <c r="B32" s="4">
        <v>2217</v>
      </c>
      <c r="C32" s="4">
        <v>1724</v>
      </c>
      <c r="D32" s="4">
        <v>2721</v>
      </c>
      <c r="E32" s="4">
        <v>2542</v>
      </c>
      <c r="F32" s="10">
        <v>2466</v>
      </c>
      <c r="G32">
        <f t="shared" si="0"/>
        <v>2334</v>
      </c>
    </row>
    <row r="33" spans="1:7" x14ac:dyDescent="0.25">
      <c r="A33" s="9" t="s">
        <v>40</v>
      </c>
      <c r="B33" s="4">
        <v>862</v>
      </c>
      <c r="C33" s="4">
        <v>1621</v>
      </c>
      <c r="D33" s="4">
        <v>1246</v>
      </c>
      <c r="E33" s="4">
        <v>2135</v>
      </c>
      <c r="F33" s="10">
        <v>2125</v>
      </c>
      <c r="G33">
        <f t="shared" si="0"/>
        <v>1597.8</v>
      </c>
    </row>
    <row r="34" spans="1:7" x14ac:dyDescent="0.25">
      <c r="A34" s="9" t="s">
        <v>32</v>
      </c>
      <c r="B34" s="4">
        <v>2095</v>
      </c>
      <c r="C34" s="4">
        <v>1613</v>
      </c>
      <c r="D34" s="4">
        <v>985</v>
      </c>
      <c r="E34" s="4">
        <v>1369</v>
      </c>
      <c r="F34" s="10">
        <v>1913</v>
      </c>
      <c r="G34">
        <f t="shared" si="0"/>
        <v>1595</v>
      </c>
    </row>
    <row r="35" spans="1:7" x14ac:dyDescent="0.25">
      <c r="A35" s="9" t="s">
        <v>26</v>
      </c>
      <c r="B35" s="4">
        <v>626</v>
      </c>
      <c r="C35" s="4">
        <v>913</v>
      </c>
      <c r="D35" s="4">
        <v>973</v>
      </c>
      <c r="E35" s="4">
        <v>1248</v>
      </c>
      <c r="F35" s="10">
        <v>1091</v>
      </c>
      <c r="G35">
        <f t="shared" si="0"/>
        <v>970.2</v>
      </c>
    </row>
    <row r="36" spans="1:7" x14ac:dyDescent="0.25">
      <c r="A36" s="11" t="s">
        <v>39</v>
      </c>
      <c r="B36" s="5">
        <v>714</v>
      </c>
      <c r="C36" s="5">
        <v>596</v>
      </c>
      <c r="D36" s="5">
        <v>133</v>
      </c>
      <c r="E36" s="5">
        <v>541</v>
      </c>
      <c r="F36" s="12">
        <v>2687</v>
      </c>
      <c r="G36">
        <f t="shared" si="0"/>
        <v>934.2</v>
      </c>
    </row>
    <row r="37" spans="1:7" x14ac:dyDescent="0.25">
      <c r="A37" s="11" t="s">
        <v>25</v>
      </c>
      <c r="B37" s="5">
        <v>529</v>
      </c>
      <c r="C37" s="5">
        <v>471</v>
      </c>
      <c r="D37" s="5">
        <v>896</v>
      </c>
      <c r="E37" s="5">
        <v>1347</v>
      </c>
      <c r="F37" s="12">
        <v>1068</v>
      </c>
      <c r="G37">
        <f t="shared" si="0"/>
        <v>862.2</v>
      </c>
    </row>
    <row r="38" spans="1:7" x14ac:dyDescent="0.25">
      <c r="A38" s="9" t="s">
        <v>68</v>
      </c>
      <c r="B38" s="4">
        <v>4255</v>
      </c>
      <c r="C38" s="4">
        <v>0</v>
      </c>
      <c r="D38" s="4">
        <v>0</v>
      </c>
      <c r="E38" s="4">
        <v>0</v>
      </c>
      <c r="F38" s="10">
        <v>0</v>
      </c>
      <c r="G38">
        <f t="shared" si="0"/>
        <v>851</v>
      </c>
    </row>
    <row r="39" spans="1:7" x14ac:dyDescent="0.25">
      <c r="A39" s="9" t="s">
        <v>29</v>
      </c>
      <c r="B39" s="4">
        <v>45</v>
      </c>
      <c r="C39" s="4">
        <v>224</v>
      </c>
      <c r="D39" s="4">
        <v>963</v>
      </c>
      <c r="E39" s="4">
        <v>2015</v>
      </c>
      <c r="F39" s="10">
        <v>127</v>
      </c>
      <c r="G39">
        <f t="shared" si="0"/>
        <v>674.8</v>
      </c>
    </row>
    <row r="40" spans="1:7" x14ac:dyDescent="0.25">
      <c r="A40" s="9" t="s">
        <v>30</v>
      </c>
      <c r="B40" s="4">
        <v>235</v>
      </c>
      <c r="C40" s="4">
        <v>676</v>
      </c>
      <c r="D40" s="4">
        <v>375</v>
      </c>
      <c r="E40" s="4">
        <v>1829</v>
      </c>
      <c r="F40" s="10">
        <v>221</v>
      </c>
      <c r="G40">
        <f t="shared" si="0"/>
        <v>667.2</v>
      </c>
    </row>
    <row r="41" spans="1:7" x14ac:dyDescent="0.25">
      <c r="A41" s="9" t="s">
        <v>61</v>
      </c>
      <c r="B41" s="4">
        <v>0</v>
      </c>
      <c r="C41" s="4">
        <v>1285</v>
      </c>
      <c r="D41" s="4">
        <v>221</v>
      </c>
      <c r="E41" s="4">
        <v>1600</v>
      </c>
      <c r="F41" s="10">
        <v>72</v>
      </c>
      <c r="G41">
        <f t="shared" si="0"/>
        <v>635.6</v>
      </c>
    </row>
    <row r="42" spans="1:7" x14ac:dyDescent="0.25">
      <c r="A42" s="9" t="s">
        <v>49</v>
      </c>
      <c r="B42" s="4">
        <v>1217</v>
      </c>
      <c r="C42" s="4">
        <v>906</v>
      </c>
      <c r="D42" s="4">
        <v>204</v>
      </c>
      <c r="E42" s="4">
        <v>184</v>
      </c>
      <c r="F42" s="10">
        <v>89</v>
      </c>
      <c r="G42">
        <f t="shared" si="0"/>
        <v>520</v>
      </c>
    </row>
    <row r="43" spans="1:7" x14ac:dyDescent="0.25">
      <c r="A43" s="9" t="s">
        <v>57</v>
      </c>
      <c r="B43" s="4">
        <v>580</v>
      </c>
      <c r="C43" s="4">
        <v>308</v>
      </c>
      <c r="D43" s="4">
        <v>460</v>
      </c>
      <c r="E43" s="4">
        <v>687</v>
      </c>
      <c r="F43" s="10">
        <v>274</v>
      </c>
      <c r="G43">
        <f t="shared" si="0"/>
        <v>461.8</v>
      </c>
    </row>
    <row r="44" spans="1:7" x14ac:dyDescent="0.25">
      <c r="A44" s="9" t="s">
        <v>27</v>
      </c>
      <c r="B44" s="4">
        <v>254</v>
      </c>
      <c r="C44" s="4">
        <v>321</v>
      </c>
      <c r="D44" s="4">
        <v>332</v>
      </c>
      <c r="E44" s="4">
        <v>551</v>
      </c>
      <c r="F44" s="10">
        <v>730</v>
      </c>
      <c r="G44">
        <f t="shared" si="0"/>
        <v>437.6</v>
      </c>
    </row>
    <row r="45" spans="1:7" x14ac:dyDescent="0.25">
      <c r="A45" s="9" t="s">
        <v>31</v>
      </c>
      <c r="B45" s="4">
        <v>2</v>
      </c>
      <c r="C45" s="4">
        <v>813</v>
      </c>
      <c r="D45" s="4">
        <v>1184</v>
      </c>
      <c r="E45" s="4">
        <v>0</v>
      </c>
      <c r="F45" s="10">
        <v>1</v>
      </c>
      <c r="G45">
        <f t="shared" si="0"/>
        <v>400</v>
      </c>
    </row>
    <row r="46" spans="1:7" x14ac:dyDescent="0.25">
      <c r="A46" s="9" t="s">
        <v>38</v>
      </c>
      <c r="B46" s="4">
        <v>835</v>
      </c>
      <c r="C46" s="4">
        <v>44</v>
      </c>
      <c r="D46" s="4">
        <v>221</v>
      </c>
      <c r="E46" s="4">
        <v>423</v>
      </c>
      <c r="F46" s="10">
        <v>369</v>
      </c>
      <c r="G46">
        <f t="shared" si="0"/>
        <v>378.4</v>
      </c>
    </row>
    <row r="47" spans="1:7" x14ac:dyDescent="0.25">
      <c r="A47" s="11" t="s">
        <v>43</v>
      </c>
      <c r="B47" s="5">
        <v>139</v>
      </c>
      <c r="C47" s="5">
        <v>304</v>
      </c>
      <c r="D47" s="5">
        <v>389</v>
      </c>
      <c r="E47" s="5">
        <v>226</v>
      </c>
      <c r="F47" s="12">
        <v>680</v>
      </c>
      <c r="G47">
        <f t="shared" si="0"/>
        <v>347.6</v>
      </c>
    </row>
    <row r="48" spans="1:7" x14ac:dyDescent="0.25">
      <c r="A48" s="11" t="s">
        <v>28</v>
      </c>
      <c r="B48" s="5">
        <v>65</v>
      </c>
      <c r="C48" s="5">
        <v>102</v>
      </c>
      <c r="D48" s="5">
        <v>700</v>
      </c>
      <c r="E48" s="5">
        <v>553</v>
      </c>
      <c r="F48" s="12">
        <v>291</v>
      </c>
      <c r="G48">
        <f t="shared" ref="G48:G79" si="1">AVERAGE(B48:F48)</f>
        <v>342.2</v>
      </c>
    </row>
    <row r="49" spans="1:7" x14ac:dyDescent="0.25">
      <c r="A49" s="9" t="s">
        <v>41</v>
      </c>
      <c r="B49" s="4">
        <v>914</v>
      </c>
      <c r="C49" s="4">
        <v>146</v>
      </c>
      <c r="D49" s="4">
        <v>29</v>
      </c>
      <c r="E49" s="4">
        <v>119</v>
      </c>
      <c r="F49" s="10">
        <v>4</v>
      </c>
      <c r="G49">
        <f t="shared" si="1"/>
        <v>242.4</v>
      </c>
    </row>
    <row r="50" spans="1:7" x14ac:dyDescent="0.25">
      <c r="A50" s="11" t="s">
        <v>23</v>
      </c>
      <c r="B50" s="5">
        <v>372</v>
      </c>
      <c r="C50" s="5">
        <v>133</v>
      </c>
      <c r="D50" s="5">
        <v>114</v>
      </c>
      <c r="E50" s="5">
        <v>101</v>
      </c>
      <c r="F50" s="12">
        <v>260</v>
      </c>
      <c r="G50">
        <f t="shared" si="1"/>
        <v>196</v>
      </c>
    </row>
    <row r="51" spans="1:7" x14ac:dyDescent="0.25">
      <c r="A51" s="11" t="s">
        <v>45</v>
      </c>
      <c r="B51" s="5">
        <v>473</v>
      </c>
      <c r="C51" s="5">
        <v>56</v>
      </c>
      <c r="D51" s="5">
        <v>2</v>
      </c>
      <c r="E51" s="5">
        <v>229</v>
      </c>
      <c r="F51" s="12">
        <v>0</v>
      </c>
      <c r="G51">
        <f t="shared" si="1"/>
        <v>152</v>
      </c>
    </row>
    <row r="52" spans="1:7" x14ac:dyDescent="0.25">
      <c r="A52" s="9" t="s">
        <v>50</v>
      </c>
      <c r="B52" s="4">
        <v>31</v>
      </c>
      <c r="C52" s="4">
        <v>81</v>
      </c>
      <c r="D52" s="4">
        <v>290</v>
      </c>
      <c r="E52" s="4">
        <v>237</v>
      </c>
      <c r="F52" s="10">
        <v>42</v>
      </c>
      <c r="G52">
        <f t="shared" si="1"/>
        <v>136.19999999999999</v>
      </c>
    </row>
    <row r="53" spans="1:7" x14ac:dyDescent="0.25">
      <c r="A53" s="9" t="s">
        <v>149</v>
      </c>
      <c r="B53" s="4">
        <v>254</v>
      </c>
      <c r="C53" s="4">
        <v>60</v>
      </c>
      <c r="D53" s="4">
        <v>52</v>
      </c>
      <c r="E53" s="4">
        <v>276</v>
      </c>
      <c r="F53" s="10">
        <v>0</v>
      </c>
      <c r="G53">
        <f t="shared" si="1"/>
        <v>128.4</v>
      </c>
    </row>
    <row r="54" spans="1:7" x14ac:dyDescent="0.25">
      <c r="A54" s="9" t="s">
        <v>96</v>
      </c>
      <c r="B54" s="4">
        <v>223</v>
      </c>
      <c r="C54" s="4">
        <v>0</v>
      </c>
      <c r="D54" s="4">
        <v>192</v>
      </c>
      <c r="E54" s="4">
        <v>181</v>
      </c>
      <c r="F54" s="10">
        <v>27</v>
      </c>
      <c r="G54">
        <f t="shared" si="1"/>
        <v>124.6</v>
      </c>
    </row>
    <row r="55" spans="1:7" x14ac:dyDescent="0.25">
      <c r="A55" s="9" t="s">
        <v>46</v>
      </c>
      <c r="B55" s="4">
        <v>134</v>
      </c>
      <c r="C55" s="4">
        <v>26</v>
      </c>
      <c r="D55" s="4">
        <v>0</v>
      </c>
      <c r="E55" s="4">
        <v>0</v>
      </c>
      <c r="F55" s="10">
        <v>400</v>
      </c>
      <c r="G55">
        <f t="shared" si="1"/>
        <v>112</v>
      </c>
    </row>
    <row r="56" spans="1:7" x14ac:dyDescent="0.25">
      <c r="A56" s="11" t="s">
        <v>60</v>
      </c>
      <c r="B56" s="5">
        <v>72</v>
      </c>
      <c r="C56" s="5">
        <v>78</v>
      </c>
      <c r="D56" s="5">
        <v>78</v>
      </c>
      <c r="E56" s="5">
        <v>149</v>
      </c>
      <c r="F56" s="12">
        <v>139</v>
      </c>
      <c r="G56">
        <f t="shared" si="1"/>
        <v>103.2</v>
      </c>
    </row>
    <row r="57" spans="1:7" x14ac:dyDescent="0.25">
      <c r="A57" s="11" t="s">
        <v>52</v>
      </c>
      <c r="B57" s="5">
        <v>122</v>
      </c>
      <c r="C57" s="5">
        <v>181</v>
      </c>
      <c r="D57" s="5">
        <v>93</v>
      </c>
      <c r="E57" s="5">
        <v>38</v>
      </c>
      <c r="F57" s="12">
        <v>75</v>
      </c>
      <c r="G57">
        <f t="shared" si="1"/>
        <v>101.8</v>
      </c>
    </row>
    <row r="58" spans="1:7" x14ac:dyDescent="0.25">
      <c r="A58" s="11" t="s">
        <v>36</v>
      </c>
      <c r="B58" s="5">
        <v>149</v>
      </c>
      <c r="C58" s="5">
        <v>33</v>
      </c>
      <c r="D58" s="5">
        <v>134</v>
      </c>
      <c r="E58" s="5">
        <v>154</v>
      </c>
      <c r="F58" s="12">
        <v>8</v>
      </c>
      <c r="G58">
        <f t="shared" si="1"/>
        <v>95.6</v>
      </c>
    </row>
    <row r="59" spans="1:7" x14ac:dyDescent="0.25">
      <c r="A59" s="11" t="s">
        <v>79</v>
      </c>
      <c r="B59" s="5">
        <v>65</v>
      </c>
      <c r="C59" s="5">
        <v>409</v>
      </c>
      <c r="D59" s="5">
        <v>2</v>
      </c>
      <c r="E59" s="5">
        <v>0</v>
      </c>
      <c r="F59" s="12">
        <v>0</v>
      </c>
      <c r="G59">
        <f t="shared" si="1"/>
        <v>95.2</v>
      </c>
    </row>
    <row r="60" spans="1:7" x14ac:dyDescent="0.25">
      <c r="A60" s="11" t="s">
        <v>85</v>
      </c>
      <c r="B60" s="5">
        <v>444</v>
      </c>
      <c r="C60" s="5">
        <v>0</v>
      </c>
      <c r="D60" s="5">
        <v>0</v>
      </c>
      <c r="E60" s="5">
        <v>0</v>
      </c>
      <c r="F60" s="12">
        <v>0</v>
      </c>
      <c r="G60">
        <f t="shared" si="1"/>
        <v>88.8</v>
      </c>
    </row>
    <row r="61" spans="1:7" x14ac:dyDescent="0.25">
      <c r="A61" s="11" t="s">
        <v>99</v>
      </c>
      <c r="B61" s="5">
        <v>0</v>
      </c>
      <c r="C61" s="5">
        <v>0</v>
      </c>
      <c r="D61" s="5">
        <v>0</v>
      </c>
      <c r="E61" s="5">
        <v>0</v>
      </c>
      <c r="F61" s="12">
        <v>390</v>
      </c>
      <c r="G61">
        <f t="shared" si="1"/>
        <v>78</v>
      </c>
    </row>
    <row r="62" spans="1:7" x14ac:dyDescent="0.25">
      <c r="A62" s="11" t="s">
        <v>127</v>
      </c>
      <c r="B62" s="5">
        <v>247</v>
      </c>
      <c r="C62" s="5">
        <v>47</v>
      </c>
      <c r="D62" s="5">
        <v>0</v>
      </c>
      <c r="E62" s="5">
        <v>64</v>
      </c>
      <c r="F62" s="12">
        <v>28</v>
      </c>
      <c r="G62">
        <f t="shared" si="1"/>
        <v>77.2</v>
      </c>
    </row>
    <row r="63" spans="1:7" x14ac:dyDescent="0.25">
      <c r="A63" s="9" t="s">
        <v>42</v>
      </c>
      <c r="B63" s="4">
        <v>29</v>
      </c>
      <c r="C63" s="4">
        <v>18</v>
      </c>
      <c r="D63" s="4">
        <v>31</v>
      </c>
      <c r="E63" s="4">
        <v>135</v>
      </c>
      <c r="F63" s="10">
        <v>143</v>
      </c>
      <c r="G63">
        <f t="shared" si="1"/>
        <v>71.2</v>
      </c>
    </row>
    <row r="64" spans="1:7" x14ac:dyDescent="0.25">
      <c r="A64" s="11" t="s">
        <v>48</v>
      </c>
      <c r="B64" s="5">
        <v>60</v>
      </c>
      <c r="C64" s="5">
        <v>61</v>
      </c>
      <c r="D64" s="5">
        <v>121</v>
      </c>
      <c r="E64" s="5">
        <v>15</v>
      </c>
      <c r="F64" s="12">
        <v>94</v>
      </c>
      <c r="G64">
        <f t="shared" si="1"/>
        <v>70.2</v>
      </c>
    </row>
    <row r="65" spans="1:7" x14ac:dyDescent="0.25">
      <c r="A65" s="11" t="s">
        <v>74</v>
      </c>
      <c r="B65" s="5">
        <v>0</v>
      </c>
      <c r="C65" s="5">
        <v>0</v>
      </c>
      <c r="D65" s="5">
        <v>0</v>
      </c>
      <c r="E65" s="5">
        <v>89</v>
      </c>
      <c r="F65" s="12">
        <v>201</v>
      </c>
      <c r="G65">
        <f t="shared" si="1"/>
        <v>58</v>
      </c>
    </row>
    <row r="66" spans="1:7" x14ac:dyDescent="0.25">
      <c r="A66" s="9" t="s">
        <v>94</v>
      </c>
      <c r="B66" s="4">
        <v>0</v>
      </c>
      <c r="C66" s="4">
        <v>235</v>
      </c>
      <c r="D66" s="4">
        <v>0</v>
      </c>
      <c r="E66" s="4">
        <v>15</v>
      </c>
      <c r="F66" s="10">
        <v>10</v>
      </c>
      <c r="G66">
        <f t="shared" si="1"/>
        <v>52</v>
      </c>
    </row>
    <row r="67" spans="1:7" x14ac:dyDescent="0.25">
      <c r="A67" s="11" t="s">
        <v>51</v>
      </c>
      <c r="B67" s="5">
        <v>64</v>
      </c>
      <c r="C67" s="5">
        <v>58</v>
      </c>
      <c r="D67" s="5">
        <v>49</v>
      </c>
      <c r="E67" s="5">
        <v>35</v>
      </c>
      <c r="F67" s="12">
        <v>45</v>
      </c>
      <c r="G67">
        <f t="shared" si="1"/>
        <v>50.2</v>
      </c>
    </row>
    <row r="68" spans="1:7" x14ac:dyDescent="0.25">
      <c r="A68" s="11" t="s">
        <v>125</v>
      </c>
      <c r="B68" s="5">
        <v>0</v>
      </c>
      <c r="C68" s="5">
        <v>238</v>
      </c>
      <c r="D68" s="5">
        <v>0</v>
      </c>
      <c r="E68" s="5">
        <v>0</v>
      </c>
      <c r="F68" s="12">
        <v>0</v>
      </c>
      <c r="G68">
        <f t="shared" si="1"/>
        <v>47.6</v>
      </c>
    </row>
    <row r="69" spans="1:7" x14ac:dyDescent="0.25">
      <c r="A69" s="11" t="s">
        <v>107</v>
      </c>
      <c r="B69" s="5">
        <v>0</v>
      </c>
      <c r="C69" s="5">
        <v>0</v>
      </c>
      <c r="D69" s="5">
        <v>0</v>
      </c>
      <c r="E69" s="5">
        <v>208</v>
      </c>
      <c r="F69" s="12">
        <v>0</v>
      </c>
      <c r="G69">
        <f t="shared" si="1"/>
        <v>41.6</v>
      </c>
    </row>
    <row r="70" spans="1:7" x14ac:dyDescent="0.25">
      <c r="A70" s="11" t="s">
        <v>78</v>
      </c>
      <c r="B70" s="5">
        <v>39</v>
      </c>
      <c r="C70" s="5">
        <v>14</v>
      </c>
      <c r="D70" s="5">
        <v>38</v>
      </c>
      <c r="E70" s="5">
        <v>54</v>
      </c>
      <c r="F70" s="12">
        <v>27</v>
      </c>
      <c r="G70">
        <f t="shared" si="1"/>
        <v>34.4</v>
      </c>
    </row>
    <row r="71" spans="1:7" x14ac:dyDescent="0.25">
      <c r="A71" s="9" t="s">
        <v>141</v>
      </c>
      <c r="B71" s="4">
        <v>0</v>
      </c>
      <c r="C71" s="4">
        <v>14</v>
      </c>
      <c r="D71" s="4">
        <v>33</v>
      </c>
      <c r="E71" s="4">
        <v>71</v>
      </c>
      <c r="F71" s="10">
        <v>30</v>
      </c>
      <c r="G71">
        <f t="shared" si="1"/>
        <v>29.6</v>
      </c>
    </row>
    <row r="72" spans="1:7" x14ac:dyDescent="0.25">
      <c r="A72" s="11" t="s">
        <v>72</v>
      </c>
      <c r="B72" s="5">
        <v>1</v>
      </c>
      <c r="C72" s="5">
        <v>0</v>
      </c>
      <c r="D72" s="5">
        <v>2</v>
      </c>
      <c r="E72" s="5">
        <v>70</v>
      </c>
      <c r="F72" s="12">
        <v>58</v>
      </c>
      <c r="G72">
        <f t="shared" si="1"/>
        <v>26.2</v>
      </c>
    </row>
    <row r="73" spans="1:7" x14ac:dyDescent="0.25">
      <c r="A73" s="9" t="s">
        <v>56</v>
      </c>
      <c r="B73" s="4">
        <v>67</v>
      </c>
      <c r="C73" s="4">
        <v>12</v>
      </c>
      <c r="D73" s="4">
        <v>0</v>
      </c>
      <c r="E73" s="4">
        <v>0</v>
      </c>
      <c r="F73" s="10">
        <v>51</v>
      </c>
      <c r="G73">
        <f t="shared" si="1"/>
        <v>26</v>
      </c>
    </row>
    <row r="74" spans="1:7" x14ac:dyDescent="0.25">
      <c r="A74" s="11" t="s">
        <v>64</v>
      </c>
      <c r="B74" s="5">
        <v>1</v>
      </c>
      <c r="C74" s="5">
        <v>0</v>
      </c>
      <c r="D74" s="5">
        <v>4</v>
      </c>
      <c r="E74" s="5">
        <v>16</v>
      </c>
      <c r="F74" s="12">
        <v>37</v>
      </c>
      <c r="G74">
        <f t="shared" si="1"/>
        <v>11.6</v>
      </c>
    </row>
    <row r="75" spans="1:7" x14ac:dyDescent="0.25">
      <c r="A75" s="9" t="s">
        <v>97</v>
      </c>
      <c r="B75" s="4">
        <v>0</v>
      </c>
      <c r="C75" s="4">
        <v>26</v>
      </c>
      <c r="D75" s="4">
        <v>28</v>
      </c>
      <c r="E75" s="4">
        <v>0</v>
      </c>
      <c r="F75" s="10">
        <v>0</v>
      </c>
      <c r="G75">
        <f t="shared" si="1"/>
        <v>10.8</v>
      </c>
    </row>
    <row r="76" spans="1:7" x14ac:dyDescent="0.25">
      <c r="A76" s="9" t="s">
        <v>53</v>
      </c>
      <c r="B76" s="4">
        <v>2</v>
      </c>
      <c r="C76" s="4">
        <v>5</v>
      </c>
      <c r="D76" s="4">
        <v>9</v>
      </c>
      <c r="E76" s="4">
        <v>10</v>
      </c>
      <c r="F76" s="10">
        <v>26</v>
      </c>
      <c r="G76">
        <f t="shared" si="1"/>
        <v>10.4</v>
      </c>
    </row>
    <row r="77" spans="1:7" x14ac:dyDescent="0.25">
      <c r="A77" s="9" t="s">
        <v>104</v>
      </c>
      <c r="B77" s="4">
        <v>4</v>
      </c>
      <c r="C77" s="4">
        <v>48</v>
      </c>
      <c r="D77" s="4">
        <v>0</v>
      </c>
      <c r="E77" s="4">
        <v>0</v>
      </c>
      <c r="F77" s="10">
        <v>0</v>
      </c>
      <c r="G77">
        <f t="shared" si="1"/>
        <v>10.4</v>
      </c>
    </row>
    <row r="78" spans="1:7" x14ac:dyDescent="0.25">
      <c r="A78" s="9" t="s">
        <v>110</v>
      </c>
      <c r="B78" s="4">
        <v>20</v>
      </c>
      <c r="C78" s="4">
        <v>20</v>
      </c>
      <c r="D78" s="4">
        <v>0</v>
      </c>
      <c r="E78" s="4">
        <v>0</v>
      </c>
      <c r="F78" s="10">
        <v>0</v>
      </c>
      <c r="G78">
        <f t="shared" si="1"/>
        <v>8</v>
      </c>
    </row>
    <row r="79" spans="1:7" x14ac:dyDescent="0.25">
      <c r="A79" s="9" t="s">
        <v>93</v>
      </c>
      <c r="B79" s="4">
        <v>38</v>
      </c>
      <c r="C79" s="4">
        <v>0</v>
      </c>
      <c r="D79" s="4">
        <v>0</v>
      </c>
      <c r="E79" s="4">
        <v>0</v>
      </c>
      <c r="F79" s="10">
        <v>0</v>
      </c>
      <c r="G79">
        <f t="shared" si="1"/>
        <v>7.6</v>
      </c>
    </row>
    <row r="80" spans="1:7" x14ac:dyDescent="0.25">
      <c r="A80" s="9" t="s">
        <v>66</v>
      </c>
      <c r="B80" s="4">
        <v>0</v>
      </c>
      <c r="C80" s="4">
        <v>0</v>
      </c>
      <c r="D80" s="4">
        <v>0</v>
      </c>
      <c r="E80" s="4">
        <v>18</v>
      </c>
      <c r="F80" s="10">
        <v>16</v>
      </c>
      <c r="G80">
        <f t="shared" ref="G80:G111" si="2">AVERAGE(B80:F80)</f>
        <v>6.8</v>
      </c>
    </row>
    <row r="81" spans="1:7" x14ac:dyDescent="0.25">
      <c r="A81" s="9" t="s">
        <v>82</v>
      </c>
      <c r="B81" s="4">
        <v>3</v>
      </c>
      <c r="C81" s="4">
        <v>28</v>
      </c>
      <c r="D81" s="4">
        <v>0</v>
      </c>
      <c r="E81" s="4">
        <v>0</v>
      </c>
      <c r="F81" s="10">
        <v>1</v>
      </c>
      <c r="G81">
        <f t="shared" si="2"/>
        <v>6.4</v>
      </c>
    </row>
    <row r="82" spans="1:7" x14ac:dyDescent="0.25">
      <c r="A82" s="9" t="s">
        <v>71</v>
      </c>
      <c r="B82" s="4">
        <v>4</v>
      </c>
      <c r="C82" s="4">
        <v>6</v>
      </c>
      <c r="D82" s="4">
        <v>21</v>
      </c>
      <c r="E82" s="4">
        <v>0</v>
      </c>
      <c r="F82" s="10">
        <v>0</v>
      </c>
      <c r="G82">
        <f t="shared" si="2"/>
        <v>6.2</v>
      </c>
    </row>
    <row r="83" spans="1:7" x14ac:dyDescent="0.25">
      <c r="A83" s="9" t="s">
        <v>47</v>
      </c>
      <c r="B83" s="4">
        <v>0</v>
      </c>
      <c r="C83" s="4">
        <v>0</v>
      </c>
      <c r="D83" s="4">
        <v>0</v>
      </c>
      <c r="E83" s="4">
        <v>26</v>
      </c>
      <c r="F83" s="10">
        <v>0</v>
      </c>
      <c r="G83">
        <f t="shared" si="2"/>
        <v>5.2</v>
      </c>
    </row>
    <row r="84" spans="1:7" x14ac:dyDescent="0.25">
      <c r="A84" s="11" t="s">
        <v>90</v>
      </c>
      <c r="B84" s="5">
        <v>0</v>
      </c>
      <c r="C84" s="5">
        <v>4</v>
      </c>
      <c r="D84" s="5">
        <v>0</v>
      </c>
      <c r="E84" s="5">
        <v>0</v>
      </c>
      <c r="F84" s="12">
        <v>20</v>
      </c>
      <c r="G84">
        <f t="shared" si="2"/>
        <v>4.8</v>
      </c>
    </row>
    <row r="85" spans="1:7" x14ac:dyDescent="0.25">
      <c r="A85" s="9" t="s">
        <v>58</v>
      </c>
      <c r="B85" s="4">
        <v>9</v>
      </c>
      <c r="C85" s="4">
        <v>0</v>
      </c>
      <c r="D85" s="4">
        <v>15</v>
      </c>
      <c r="E85" s="4">
        <v>0</v>
      </c>
      <c r="F85" s="10">
        <v>0</v>
      </c>
      <c r="G85">
        <f t="shared" si="2"/>
        <v>4.8</v>
      </c>
    </row>
    <row r="86" spans="1:7" x14ac:dyDescent="0.25">
      <c r="A86" s="9" t="s">
        <v>147</v>
      </c>
      <c r="B86" s="4">
        <v>0</v>
      </c>
      <c r="C86" s="4">
        <v>0</v>
      </c>
      <c r="D86" s="4">
        <v>24</v>
      </c>
      <c r="E86" s="4">
        <v>0</v>
      </c>
      <c r="F86" s="10">
        <v>0</v>
      </c>
      <c r="G86">
        <f t="shared" si="2"/>
        <v>4.8</v>
      </c>
    </row>
    <row r="87" spans="1:7" x14ac:dyDescent="0.25">
      <c r="A87" s="11" t="s">
        <v>91</v>
      </c>
      <c r="B87" s="5">
        <v>8</v>
      </c>
      <c r="C87" s="5">
        <v>0</v>
      </c>
      <c r="D87" s="5">
        <v>3</v>
      </c>
      <c r="E87" s="5">
        <v>0</v>
      </c>
      <c r="F87" s="12">
        <v>11</v>
      </c>
      <c r="G87">
        <f t="shared" si="2"/>
        <v>4.4000000000000004</v>
      </c>
    </row>
    <row r="88" spans="1:7" x14ac:dyDescent="0.25">
      <c r="A88" s="9" t="s">
        <v>143</v>
      </c>
      <c r="B88" s="4">
        <v>0</v>
      </c>
      <c r="C88" s="4">
        <v>0</v>
      </c>
      <c r="D88" s="4">
        <v>19</v>
      </c>
      <c r="E88" s="4">
        <v>0</v>
      </c>
      <c r="F88" s="10">
        <v>0</v>
      </c>
      <c r="G88">
        <f t="shared" si="2"/>
        <v>3.8</v>
      </c>
    </row>
    <row r="89" spans="1:7" x14ac:dyDescent="0.25">
      <c r="A89" s="11" t="s">
        <v>146</v>
      </c>
      <c r="B89" s="5">
        <v>0</v>
      </c>
      <c r="C89" s="5">
        <v>0</v>
      </c>
      <c r="D89" s="5">
        <v>0</v>
      </c>
      <c r="E89" s="5">
        <v>16</v>
      </c>
      <c r="F89" s="12">
        <v>0</v>
      </c>
      <c r="G89">
        <f t="shared" si="2"/>
        <v>3.2</v>
      </c>
    </row>
    <row r="90" spans="1:7" x14ac:dyDescent="0.25">
      <c r="A90" s="11" t="s">
        <v>113</v>
      </c>
      <c r="B90" s="5">
        <v>0</v>
      </c>
      <c r="C90" s="5">
        <v>0</v>
      </c>
      <c r="D90" s="5">
        <v>11</v>
      </c>
      <c r="E90" s="5">
        <v>0</v>
      </c>
      <c r="F90" s="12">
        <v>0</v>
      </c>
      <c r="G90">
        <f t="shared" si="2"/>
        <v>2.2000000000000002</v>
      </c>
    </row>
    <row r="91" spans="1:7" x14ac:dyDescent="0.25">
      <c r="A91" s="9" t="s">
        <v>103</v>
      </c>
      <c r="B91" s="4">
        <v>4</v>
      </c>
      <c r="C91" s="4">
        <v>6</v>
      </c>
      <c r="D91" s="4">
        <v>0</v>
      </c>
      <c r="E91" s="4">
        <v>0</v>
      </c>
      <c r="F91" s="10">
        <v>0</v>
      </c>
      <c r="G91">
        <f t="shared" si="2"/>
        <v>2</v>
      </c>
    </row>
    <row r="92" spans="1:7" x14ac:dyDescent="0.25">
      <c r="A92" s="11" t="s">
        <v>142</v>
      </c>
      <c r="B92" s="5">
        <v>0</v>
      </c>
      <c r="C92" s="5">
        <v>8</v>
      </c>
      <c r="D92" s="5">
        <v>0</v>
      </c>
      <c r="E92" s="5">
        <v>0</v>
      </c>
      <c r="F92" s="12">
        <v>0</v>
      </c>
      <c r="G92">
        <f t="shared" si="2"/>
        <v>1.6</v>
      </c>
    </row>
    <row r="93" spans="1:7" x14ac:dyDescent="0.25">
      <c r="A93" s="11" t="s">
        <v>137</v>
      </c>
      <c r="B93" s="5">
        <v>0</v>
      </c>
      <c r="C93" s="5">
        <v>0</v>
      </c>
      <c r="D93" s="5">
        <v>4</v>
      </c>
      <c r="E93" s="5">
        <v>4</v>
      </c>
      <c r="F93" s="12">
        <v>0</v>
      </c>
      <c r="G93">
        <f t="shared" si="2"/>
        <v>1.6</v>
      </c>
    </row>
    <row r="94" spans="1:7" x14ac:dyDescent="0.25">
      <c r="A94" s="11" t="s">
        <v>148</v>
      </c>
      <c r="B94" s="5">
        <v>6</v>
      </c>
      <c r="C94" s="5">
        <v>0</v>
      </c>
      <c r="D94" s="5">
        <v>0</v>
      </c>
      <c r="E94" s="5">
        <v>0</v>
      </c>
      <c r="F94" s="12">
        <v>0</v>
      </c>
      <c r="G94">
        <f t="shared" si="2"/>
        <v>1.2</v>
      </c>
    </row>
    <row r="95" spans="1:7" x14ac:dyDescent="0.25">
      <c r="A95" s="9" t="s">
        <v>106</v>
      </c>
      <c r="B95" s="4">
        <v>4</v>
      </c>
      <c r="C95" s="4">
        <v>0</v>
      </c>
      <c r="D95" s="4">
        <v>0</v>
      </c>
      <c r="E95" s="4">
        <v>0</v>
      </c>
      <c r="F95" s="10">
        <v>1</v>
      </c>
      <c r="G95">
        <f t="shared" si="2"/>
        <v>1</v>
      </c>
    </row>
    <row r="96" spans="1:7" x14ac:dyDescent="0.25">
      <c r="A96" s="11" t="s">
        <v>70</v>
      </c>
      <c r="B96" s="5">
        <v>0</v>
      </c>
      <c r="C96" s="5">
        <v>3</v>
      </c>
      <c r="D96" s="5">
        <v>0</v>
      </c>
      <c r="E96" s="5">
        <v>1</v>
      </c>
      <c r="F96" s="12">
        <v>1</v>
      </c>
      <c r="G96">
        <f t="shared" si="2"/>
        <v>1</v>
      </c>
    </row>
    <row r="97" spans="1:7" x14ac:dyDescent="0.25">
      <c r="A97" s="9" t="s">
        <v>123</v>
      </c>
      <c r="B97" s="4">
        <v>0</v>
      </c>
      <c r="C97" s="4">
        <v>0</v>
      </c>
      <c r="D97" s="4">
        <v>0</v>
      </c>
      <c r="E97" s="4">
        <v>5</v>
      </c>
      <c r="F97" s="10">
        <v>0</v>
      </c>
      <c r="G97">
        <f t="shared" si="2"/>
        <v>1</v>
      </c>
    </row>
    <row r="98" spans="1:7" x14ac:dyDescent="0.25">
      <c r="A98" s="11" t="s">
        <v>109</v>
      </c>
      <c r="B98" s="5">
        <v>0</v>
      </c>
      <c r="C98" s="5">
        <v>0</v>
      </c>
      <c r="D98" s="5">
        <v>0</v>
      </c>
      <c r="E98" s="5">
        <v>0</v>
      </c>
      <c r="F98" s="12">
        <v>4</v>
      </c>
      <c r="G98">
        <f t="shared" si="2"/>
        <v>0.8</v>
      </c>
    </row>
    <row r="99" spans="1:7" x14ac:dyDescent="0.25">
      <c r="A99" s="11" t="s">
        <v>105</v>
      </c>
      <c r="B99" s="5">
        <v>1</v>
      </c>
      <c r="C99" s="5">
        <v>0</v>
      </c>
      <c r="D99" s="5">
        <v>0</v>
      </c>
      <c r="E99" s="5">
        <v>1</v>
      </c>
      <c r="F99" s="12">
        <v>1</v>
      </c>
      <c r="G99">
        <f t="shared" si="2"/>
        <v>0.6</v>
      </c>
    </row>
    <row r="100" spans="1:7" x14ac:dyDescent="0.25">
      <c r="A100" s="11" t="s">
        <v>144</v>
      </c>
      <c r="B100" s="5">
        <v>0</v>
      </c>
      <c r="C100" s="5">
        <v>0</v>
      </c>
      <c r="D100" s="5">
        <v>2</v>
      </c>
      <c r="E100" s="5">
        <v>0</v>
      </c>
      <c r="F100" s="12">
        <v>0</v>
      </c>
      <c r="G100">
        <f t="shared" si="2"/>
        <v>0.4</v>
      </c>
    </row>
    <row r="101" spans="1:7" x14ac:dyDescent="0.25">
      <c r="A101" s="11" t="s">
        <v>119</v>
      </c>
      <c r="B101" s="5">
        <v>0</v>
      </c>
      <c r="C101" s="5">
        <v>0</v>
      </c>
      <c r="D101" s="5">
        <v>2</v>
      </c>
      <c r="E101" s="5">
        <v>0</v>
      </c>
      <c r="F101" s="12">
        <v>0</v>
      </c>
      <c r="G101">
        <f t="shared" si="2"/>
        <v>0.4</v>
      </c>
    </row>
    <row r="102" spans="1:7" x14ac:dyDescent="0.25">
      <c r="A102" s="9" t="s">
        <v>102</v>
      </c>
      <c r="B102" s="4">
        <v>0</v>
      </c>
      <c r="C102" s="4">
        <v>0</v>
      </c>
      <c r="D102" s="4">
        <v>0</v>
      </c>
      <c r="E102" s="4">
        <v>2</v>
      </c>
      <c r="F102" s="10">
        <v>0</v>
      </c>
      <c r="G102">
        <f t="shared" si="2"/>
        <v>0.4</v>
      </c>
    </row>
    <row r="103" spans="1:7" x14ac:dyDescent="0.25">
      <c r="A103" s="11" t="s">
        <v>54</v>
      </c>
      <c r="B103" s="5">
        <v>0</v>
      </c>
      <c r="C103" s="5">
        <v>0</v>
      </c>
      <c r="D103" s="5">
        <v>0</v>
      </c>
      <c r="E103" s="5">
        <v>2</v>
      </c>
      <c r="F103" s="12">
        <v>0</v>
      </c>
      <c r="G103">
        <f t="shared" si="2"/>
        <v>0.4</v>
      </c>
    </row>
    <row r="104" spans="1:7" x14ac:dyDescent="0.25">
      <c r="A104" s="11" t="s">
        <v>124</v>
      </c>
      <c r="B104" s="5">
        <v>0</v>
      </c>
      <c r="C104" s="5">
        <v>0</v>
      </c>
      <c r="D104" s="5">
        <v>0</v>
      </c>
      <c r="E104" s="5">
        <v>0</v>
      </c>
      <c r="F104" s="12">
        <v>1</v>
      </c>
      <c r="G104">
        <f t="shared" si="2"/>
        <v>0.2</v>
      </c>
    </row>
    <row r="105" spans="1:7" x14ac:dyDescent="0.25">
      <c r="A105" s="9" t="s">
        <v>63</v>
      </c>
      <c r="B105" s="4">
        <v>0</v>
      </c>
      <c r="C105" s="4">
        <v>1</v>
      </c>
      <c r="D105" s="4">
        <v>0</v>
      </c>
      <c r="E105" s="4">
        <v>0</v>
      </c>
      <c r="F105" s="10">
        <v>0</v>
      </c>
      <c r="G105">
        <f t="shared" si="2"/>
        <v>0.2</v>
      </c>
    </row>
    <row r="106" spans="1:7" x14ac:dyDescent="0.25">
      <c r="A106" s="11" t="s">
        <v>73</v>
      </c>
      <c r="B106" s="5">
        <v>0</v>
      </c>
      <c r="C106" s="5">
        <v>0</v>
      </c>
      <c r="D106" s="5">
        <v>1</v>
      </c>
      <c r="E106" s="5">
        <v>0</v>
      </c>
      <c r="F106" s="12">
        <v>0</v>
      </c>
      <c r="G106">
        <f t="shared" si="2"/>
        <v>0.2</v>
      </c>
    </row>
    <row r="107" spans="1:7" x14ac:dyDescent="0.25">
      <c r="A107" s="11" t="s">
        <v>138</v>
      </c>
      <c r="B107" s="5">
        <v>0</v>
      </c>
      <c r="C107" s="5">
        <v>1</v>
      </c>
      <c r="D107" s="5">
        <v>0</v>
      </c>
      <c r="E107" s="5">
        <v>0</v>
      </c>
      <c r="F107" s="12">
        <v>0</v>
      </c>
      <c r="G107">
        <f t="shared" si="2"/>
        <v>0.2</v>
      </c>
    </row>
    <row r="108" spans="1:7" x14ac:dyDescent="0.25">
      <c r="A108" s="9" t="s">
        <v>75</v>
      </c>
      <c r="B108" s="4">
        <v>0</v>
      </c>
      <c r="C108" s="4">
        <v>0</v>
      </c>
      <c r="D108" s="4">
        <v>0</v>
      </c>
      <c r="E108" s="4">
        <v>0</v>
      </c>
      <c r="F108" s="10">
        <v>0</v>
      </c>
      <c r="G108">
        <f t="shared" si="2"/>
        <v>0</v>
      </c>
    </row>
    <row r="109" spans="1:7" x14ac:dyDescent="0.25">
      <c r="A109" s="11" t="s">
        <v>122</v>
      </c>
      <c r="B109" s="5">
        <v>0</v>
      </c>
      <c r="C109" s="5">
        <v>0</v>
      </c>
      <c r="D109" s="5">
        <v>0</v>
      </c>
      <c r="E109" s="5">
        <v>0</v>
      </c>
      <c r="F109" s="12">
        <v>0</v>
      </c>
      <c r="G109">
        <f t="shared" si="2"/>
        <v>0</v>
      </c>
    </row>
    <row r="110" spans="1:7" x14ac:dyDescent="0.25">
      <c r="A110" s="9" t="s">
        <v>145</v>
      </c>
      <c r="B110" s="4">
        <v>0</v>
      </c>
      <c r="C110" s="4">
        <v>0</v>
      </c>
      <c r="D110" s="4">
        <v>0</v>
      </c>
      <c r="E110" s="4">
        <v>0</v>
      </c>
      <c r="F110" s="10">
        <v>0</v>
      </c>
      <c r="G110">
        <f t="shared" si="2"/>
        <v>0</v>
      </c>
    </row>
    <row r="111" spans="1:7" x14ac:dyDescent="0.25">
      <c r="A111" s="13" t="s">
        <v>34</v>
      </c>
      <c r="B111" s="14">
        <v>0</v>
      </c>
      <c r="C111" s="14">
        <v>0</v>
      </c>
      <c r="D111" s="14">
        <v>0</v>
      </c>
      <c r="E111" s="14">
        <v>0</v>
      </c>
      <c r="F111" s="15">
        <v>0</v>
      </c>
      <c r="G111">
        <f t="shared" si="2"/>
        <v>0</v>
      </c>
    </row>
  </sheetData>
  <autoFilter ref="A15:G111" xr:uid="{00000000-0009-0000-0000-000003000000}">
    <sortState xmlns:xlrd2="http://schemas.microsoft.com/office/spreadsheetml/2017/richdata2" ref="A16:G111">
      <sortCondition descending="1" ref="G15:G111"/>
    </sortState>
  </autoFilter>
  <mergeCells count="2">
    <mergeCell ref="A1:F1"/>
    <mergeCell ref="A2:F2"/>
  </mergeCells>
  <hyperlinks>
    <hyperlink ref="A4" r:id="rId1" display="http://www.nbs.go.tz/" xr:uid="{00000000-0004-0000-0300-000000000000}"/>
    <hyperlink ref="A5" r:id="rId2" display="http://comtrade.un.org/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topLeftCell="A8" workbookViewId="0">
      <selection activeCell="A16" sqref="A16:A20"/>
    </sheetView>
  </sheetViews>
  <sheetFormatPr defaultRowHeight="15" x14ac:dyDescent="0.25"/>
  <cols>
    <col min="1" max="1" width="21.140625" bestFit="1" customWidth="1"/>
    <col min="2" max="6" width="16.5703125" bestFit="1" customWidth="1"/>
  </cols>
  <sheetData>
    <row r="1" spans="1:9" x14ac:dyDescent="0.25">
      <c r="A1" s="23" t="s">
        <v>150</v>
      </c>
      <c r="B1" s="23"/>
      <c r="C1" s="23"/>
      <c r="D1" s="23"/>
      <c r="E1" s="23"/>
      <c r="F1" s="23"/>
    </row>
    <row r="2" spans="1:9" x14ac:dyDescent="0.25">
      <c r="A2" s="24" t="s">
        <v>1</v>
      </c>
      <c r="B2" s="24"/>
      <c r="C2" s="24"/>
      <c r="D2" s="24"/>
      <c r="E2" s="24"/>
      <c r="F2" s="24"/>
    </row>
    <row r="3" spans="1:9" x14ac:dyDescent="0.25">
      <c r="A3" s="1"/>
    </row>
    <row r="4" spans="1:9" x14ac:dyDescent="0.25">
      <c r="A4" s="1"/>
    </row>
    <row r="5" spans="1:9" x14ac:dyDescent="0.25">
      <c r="A5" s="1"/>
    </row>
    <row r="6" spans="1:9" x14ac:dyDescent="0.25">
      <c r="A6" s="1"/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2" t="s">
        <v>5</v>
      </c>
    </row>
    <row r="13" spans="1:9" x14ac:dyDescent="0.25">
      <c r="A13" s="1"/>
    </row>
    <row r="14" spans="1:9" x14ac:dyDescent="0.25">
      <c r="A14" s="6" t="s">
        <v>6</v>
      </c>
      <c r="B14" s="7" t="s">
        <v>8</v>
      </c>
      <c r="C14" s="7" t="s">
        <v>9</v>
      </c>
      <c r="D14" s="7" t="s">
        <v>10</v>
      </c>
      <c r="E14" s="7" t="s">
        <v>11</v>
      </c>
      <c r="F14" s="8" t="s">
        <v>151</v>
      </c>
      <c r="G14" s="19" t="s">
        <v>168</v>
      </c>
      <c r="H14" s="19" t="s">
        <v>166</v>
      </c>
      <c r="I14" s="19" t="s">
        <v>167</v>
      </c>
    </row>
    <row r="15" spans="1:9" x14ac:dyDescent="0.25">
      <c r="A15" s="9" t="s">
        <v>152</v>
      </c>
      <c r="B15" s="4">
        <v>30545</v>
      </c>
      <c r="C15" s="4">
        <v>20206</v>
      </c>
      <c r="D15" s="4">
        <v>14235</v>
      </c>
      <c r="E15" s="4">
        <v>28844</v>
      </c>
      <c r="F15" s="10">
        <v>4626</v>
      </c>
      <c r="G15">
        <f t="shared" ref="G15:G50" si="0">AVERAGE(B15:F15)</f>
        <v>19691.2</v>
      </c>
    </row>
    <row r="16" spans="1:9" x14ac:dyDescent="0.25">
      <c r="A16" s="11" t="s">
        <v>26</v>
      </c>
      <c r="B16" s="5">
        <v>7502</v>
      </c>
      <c r="C16" s="5">
        <v>10110</v>
      </c>
      <c r="D16" s="5">
        <v>0</v>
      </c>
      <c r="E16" s="5">
        <v>4244</v>
      </c>
      <c r="F16" s="12"/>
      <c r="G16">
        <f t="shared" si="0"/>
        <v>5464</v>
      </c>
    </row>
    <row r="17" spans="1:7" x14ac:dyDescent="0.25">
      <c r="A17" s="9" t="s">
        <v>117</v>
      </c>
      <c r="B17" s="4">
        <v>6568</v>
      </c>
      <c r="C17" s="4">
        <v>3614</v>
      </c>
      <c r="D17" s="4">
        <v>5534</v>
      </c>
      <c r="E17" s="4">
        <v>4202</v>
      </c>
      <c r="F17" s="10"/>
      <c r="G17">
        <f t="shared" si="0"/>
        <v>4979.5</v>
      </c>
    </row>
    <row r="18" spans="1:7" x14ac:dyDescent="0.25">
      <c r="A18" s="9" t="s">
        <v>20</v>
      </c>
      <c r="B18" s="4">
        <v>246</v>
      </c>
      <c r="C18" s="4">
        <v>135</v>
      </c>
      <c r="D18" s="4">
        <v>26</v>
      </c>
      <c r="E18" s="4">
        <v>10303</v>
      </c>
      <c r="F18" s="10">
        <v>0</v>
      </c>
      <c r="G18">
        <f t="shared" si="0"/>
        <v>2142</v>
      </c>
    </row>
    <row r="19" spans="1:7" x14ac:dyDescent="0.25">
      <c r="A19" s="11" t="s">
        <v>15</v>
      </c>
      <c r="B19" s="5">
        <v>1331</v>
      </c>
      <c r="C19" s="5">
        <v>704</v>
      </c>
      <c r="D19" s="5">
        <v>2142</v>
      </c>
      <c r="E19" s="5">
        <v>3377</v>
      </c>
      <c r="F19" s="12">
        <v>2437</v>
      </c>
      <c r="G19">
        <f t="shared" si="0"/>
        <v>1998.2</v>
      </c>
    </row>
    <row r="20" spans="1:7" x14ac:dyDescent="0.25">
      <c r="A20" s="9" t="s">
        <v>21</v>
      </c>
      <c r="B20" s="4">
        <v>2598</v>
      </c>
      <c r="C20" s="4">
        <v>582</v>
      </c>
      <c r="D20" s="4">
        <v>3135</v>
      </c>
      <c r="E20" s="4">
        <v>2825</v>
      </c>
      <c r="F20" s="10">
        <v>346</v>
      </c>
      <c r="G20">
        <f t="shared" si="0"/>
        <v>1897.2</v>
      </c>
    </row>
    <row r="21" spans="1:7" x14ac:dyDescent="0.25">
      <c r="A21" s="11" t="s">
        <v>23</v>
      </c>
      <c r="B21" s="5">
        <v>8654</v>
      </c>
      <c r="C21" s="5">
        <v>0</v>
      </c>
      <c r="D21" s="5">
        <v>0</v>
      </c>
      <c r="E21" s="5">
        <v>0</v>
      </c>
      <c r="F21" s="12">
        <v>0</v>
      </c>
      <c r="G21">
        <f t="shared" si="0"/>
        <v>1730.8</v>
      </c>
    </row>
    <row r="22" spans="1:7" x14ac:dyDescent="0.25">
      <c r="A22" s="9" t="s">
        <v>33</v>
      </c>
      <c r="B22" s="4">
        <v>1520</v>
      </c>
      <c r="C22" s="4">
        <v>2037</v>
      </c>
      <c r="D22" s="4">
        <v>898</v>
      </c>
      <c r="E22" s="4">
        <v>0</v>
      </c>
      <c r="F22" s="10"/>
      <c r="G22">
        <f t="shared" si="0"/>
        <v>1113.75</v>
      </c>
    </row>
    <row r="23" spans="1:7" x14ac:dyDescent="0.25">
      <c r="A23" s="9" t="s">
        <v>14</v>
      </c>
      <c r="B23" s="4">
        <v>244</v>
      </c>
      <c r="C23" s="4">
        <v>769</v>
      </c>
      <c r="D23" s="4">
        <v>754</v>
      </c>
      <c r="E23" s="4">
        <v>420</v>
      </c>
      <c r="F23" s="10">
        <v>715</v>
      </c>
      <c r="G23">
        <f t="shared" si="0"/>
        <v>580.4</v>
      </c>
    </row>
    <row r="24" spans="1:7" x14ac:dyDescent="0.25">
      <c r="A24" s="11" t="s">
        <v>43</v>
      </c>
      <c r="B24" s="5">
        <v>139</v>
      </c>
      <c r="C24" s="5">
        <v>396</v>
      </c>
      <c r="D24" s="5">
        <v>243</v>
      </c>
      <c r="E24" s="5">
        <v>1484</v>
      </c>
      <c r="F24" s="12"/>
      <c r="G24">
        <f t="shared" si="0"/>
        <v>565.5</v>
      </c>
    </row>
    <row r="25" spans="1:7" x14ac:dyDescent="0.25">
      <c r="A25" s="11" t="s">
        <v>19</v>
      </c>
      <c r="B25" s="5">
        <v>204</v>
      </c>
      <c r="C25" s="5">
        <v>170</v>
      </c>
      <c r="D25" s="5">
        <v>572</v>
      </c>
      <c r="E25" s="5">
        <v>325</v>
      </c>
      <c r="F25" s="12">
        <v>600</v>
      </c>
      <c r="G25">
        <f t="shared" si="0"/>
        <v>374.2</v>
      </c>
    </row>
    <row r="26" spans="1:7" x14ac:dyDescent="0.25">
      <c r="A26" s="11" t="s">
        <v>17</v>
      </c>
      <c r="B26" s="5">
        <v>27</v>
      </c>
      <c r="C26" s="5">
        <v>84</v>
      </c>
      <c r="D26" s="5">
        <v>618</v>
      </c>
      <c r="E26" s="5">
        <v>485</v>
      </c>
      <c r="F26" s="12">
        <v>2</v>
      </c>
      <c r="G26">
        <f t="shared" si="0"/>
        <v>243.2</v>
      </c>
    </row>
    <row r="27" spans="1:7" x14ac:dyDescent="0.25">
      <c r="A27" s="11" t="s">
        <v>13</v>
      </c>
      <c r="B27" s="5">
        <v>0</v>
      </c>
      <c r="C27" s="5">
        <v>863</v>
      </c>
      <c r="D27" s="5">
        <v>0</v>
      </c>
      <c r="E27" s="5">
        <v>0</v>
      </c>
      <c r="F27" s="12"/>
      <c r="G27">
        <f t="shared" si="0"/>
        <v>215.75</v>
      </c>
    </row>
    <row r="28" spans="1:7" x14ac:dyDescent="0.25">
      <c r="A28" s="11" t="s">
        <v>37</v>
      </c>
      <c r="B28" s="5">
        <v>0</v>
      </c>
      <c r="C28" s="5">
        <v>0</v>
      </c>
      <c r="D28" s="5">
        <v>0</v>
      </c>
      <c r="E28" s="5">
        <v>842</v>
      </c>
      <c r="F28" s="12"/>
      <c r="G28">
        <f t="shared" si="0"/>
        <v>210.5</v>
      </c>
    </row>
    <row r="29" spans="1:7" x14ac:dyDescent="0.25">
      <c r="A29" s="9" t="s">
        <v>24</v>
      </c>
      <c r="B29" s="4">
        <v>1020</v>
      </c>
      <c r="C29" s="4">
        <v>0</v>
      </c>
      <c r="D29" s="4">
        <v>10</v>
      </c>
      <c r="E29" s="4">
        <v>5</v>
      </c>
      <c r="F29" s="10">
        <v>0</v>
      </c>
      <c r="G29">
        <f t="shared" si="0"/>
        <v>207</v>
      </c>
    </row>
    <row r="30" spans="1:7" x14ac:dyDescent="0.25">
      <c r="A30" s="9" t="s">
        <v>49</v>
      </c>
      <c r="B30" s="4">
        <v>88</v>
      </c>
      <c r="C30" s="4">
        <v>553</v>
      </c>
      <c r="D30" s="4">
        <v>0</v>
      </c>
      <c r="E30" s="4">
        <v>0</v>
      </c>
      <c r="F30" s="10">
        <v>0</v>
      </c>
      <c r="G30">
        <f t="shared" si="0"/>
        <v>128.19999999999999</v>
      </c>
    </row>
    <row r="31" spans="1:7" x14ac:dyDescent="0.25">
      <c r="A31" s="9" t="s">
        <v>56</v>
      </c>
      <c r="B31" s="4">
        <v>0</v>
      </c>
      <c r="C31" s="4">
        <v>0</v>
      </c>
      <c r="D31" s="4">
        <v>0</v>
      </c>
      <c r="E31" s="4">
        <v>277</v>
      </c>
      <c r="F31" s="10"/>
      <c r="G31">
        <f t="shared" si="0"/>
        <v>69.25</v>
      </c>
    </row>
    <row r="32" spans="1:7" x14ac:dyDescent="0.25">
      <c r="A32" s="11" t="s">
        <v>69</v>
      </c>
      <c r="B32" s="5">
        <v>0</v>
      </c>
      <c r="C32" s="5">
        <v>0</v>
      </c>
      <c r="D32" s="5">
        <v>0</v>
      </c>
      <c r="E32" s="5">
        <v>0</v>
      </c>
      <c r="F32" s="12">
        <v>318</v>
      </c>
      <c r="G32">
        <f t="shared" si="0"/>
        <v>63.6</v>
      </c>
    </row>
    <row r="33" spans="1:7" x14ac:dyDescent="0.25">
      <c r="A33" s="11" t="s">
        <v>44</v>
      </c>
      <c r="B33" s="5">
        <v>153</v>
      </c>
      <c r="C33" s="5">
        <v>63</v>
      </c>
      <c r="D33" s="5">
        <v>41</v>
      </c>
      <c r="E33" s="5">
        <v>0</v>
      </c>
      <c r="F33" s="12">
        <v>0</v>
      </c>
      <c r="G33">
        <f t="shared" si="0"/>
        <v>51.4</v>
      </c>
    </row>
    <row r="34" spans="1:7" x14ac:dyDescent="0.25">
      <c r="A34" s="9" t="s">
        <v>38</v>
      </c>
      <c r="B34" s="4">
        <v>198</v>
      </c>
      <c r="C34" s="4">
        <v>0</v>
      </c>
      <c r="D34" s="4">
        <v>0</v>
      </c>
      <c r="E34" s="4">
        <v>0</v>
      </c>
      <c r="F34" s="10">
        <v>0</v>
      </c>
      <c r="G34">
        <f t="shared" si="0"/>
        <v>39.6</v>
      </c>
    </row>
    <row r="35" spans="1:7" x14ac:dyDescent="0.25">
      <c r="A35" s="9" t="s">
        <v>28</v>
      </c>
      <c r="B35" s="4">
        <v>0</v>
      </c>
      <c r="C35" s="4">
        <v>0</v>
      </c>
      <c r="D35" s="4">
        <v>54</v>
      </c>
      <c r="E35" s="4">
        <v>0</v>
      </c>
      <c r="F35" s="10">
        <v>67</v>
      </c>
      <c r="G35">
        <f t="shared" si="0"/>
        <v>24.2</v>
      </c>
    </row>
    <row r="36" spans="1:7" x14ac:dyDescent="0.25">
      <c r="A36" s="9" t="s">
        <v>60</v>
      </c>
      <c r="B36" s="4">
        <v>0</v>
      </c>
      <c r="C36" s="4">
        <v>49</v>
      </c>
      <c r="D36" s="4">
        <v>0</v>
      </c>
      <c r="E36" s="4">
        <v>35</v>
      </c>
      <c r="F36" s="10"/>
      <c r="G36">
        <f t="shared" si="0"/>
        <v>21</v>
      </c>
    </row>
    <row r="37" spans="1:7" x14ac:dyDescent="0.25">
      <c r="A37" s="9" t="s">
        <v>40</v>
      </c>
      <c r="B37" s="4">
        <v>1</v>
      </c>
      <c r="C37" s="4">
        <v>23</v>
      </c>
      <c r="D37" s="4">
        <v>57</v>
      </c>
      <c r="E37" s="4">
        <v>0</v>
      </c>
      <c r="F37" s="10">
        <v>15</v>
      </c>
      <c r="G37">
        <f t="shared" si="0"/>
        <v>19.2</v>
      </c>
    </row>
    <row r="38" spans="1:7" x14ac:dyDescent="0.25">
      <c r="A38" s="11" t="s">
        <v>81</v>
      </c>
      <c r="B38" s="5">
        <v>0</v>
      </c>
      <c r="C38" s="5">
        <v>0</v>
      </c>
      <c r="D38" s="5">
        <v>52</v>
      </c>
      <c r="E38" s="5">
        <v>0</v>
      </c>
      <c r="F38" s="12">
        <v>21</v>
      </c>
      <c r="G38">
        <f t="shared" si="0"/>
        <v>14.6</v>
      </c>
    </row>
    <row r="39" spans="1:7" x14ac:dyDescent="0.25">
      <c r="A39" s="11" t="s">
        <v>52</v>
      </c>
      <c r="B39" s="5">
        <v>11</v>
      </c>
      <c r="C39" s="5">
        <v>28</v>
      </c>
      <c r="D39" s="5">
        <v>4</v>
      </c>
      <c r="E39" s="5">
        <v>20</v>
      </c>
      <c r="F39" s="12">
        <v>0</v>
      </c>
      <c r="G39">
        <f t="shared" si="0"/>
        <v>12.6</v>
      </c>
    </row>
    <row r="40" spans="1:7" x14ac:dyDescent="0.25">
      <c r="A40" s="11" t="s">
        <v>61</v>
      </c>
      <c r="B40" s="5">
        <v>0</v>
      </c>
      <c r="C40" s="5">
        <v>0</v>
      </c>
      <c r="D40" s="5">
        <v>0</v>
      </c>
      <c r="E40" s="5">
        <v>0</v>
      </c>
      <c r="F40" s="12">
        <v>55</v>
      </c>
      <c r="G40">
        <f t="shared" si="0"/>
        <v>11</v>
      </c>
    </row>
    <row r="41" spans="1:7" x14ac:dyDescent="0.25">
      <c r="A41" s="9" t="s">
        <v>35</v>
      </c>
      <c r="B41" s="4">
        <v>6</v>
      </c>
      <c r="C41" s="4">
        <v>0</v>
      </c>
      <c r="D41" s="4">
        <v>0</v>
      </c>
      <c r="E41" s="4">
        <v>0</v>
      </c>
      <c r="F41" s="10">
        <v>49</v>
      </c>
      <c r="G41">
        <f t="shared" si="0"/>
        <v>11</v>
      </c>
    </row>
    <row r="42" spans="1:7" x14ac:dyDescent="0.25">
      <c r="A42" s="11" t="s">
        <v>102</v>
      </c>
      <c r="B42" s="5">
        <v>0</v>
      </c>
      <c r="C42" s="5">
        <v>0</v>
      </c>
      <c r="D42" s="5">
        <v>38</v>
      </c>
      <c r="E42" s="5">
        <v>0</v>
      </c>
      <c r="F42" s="12">
        <v>0</v>
      </c>
      <c r="G42">
        <f t="shared" si="0"/>
        <v>7.6</v>
      </c>
    </row>
    <row r="43" spans="1:7" x14ac:dyDescent="0.25">
      <c r="A43" s="11" t="s">
        <v>153</v>
      </c>
      <c r="B43" s="5">
        <v>21</v>
      </c>
      <c r="C43" s="5">
        <v>0</v>
      </c>
      <c r="D43" s="5">
        <v>0</v>
      </c>
      <c r="E43" s="5"/>
      <c r="F43" s="12"/>
      <c r="G43">
        <f t="shared" si="0"/>
        <v>7</v>
      </c>
    </row>
    <row r="44" spans="1:7" x14ac:dyDescent="0.25">
      <c r="A44" s="11" t="s">
        <v>25</v>
      </c>
      <c r="B44" s="5">
        <v>0</v>
      </c>
      <c r="C44" s="5">
        <v>15</v>
      </c>
      <c r="D44" s="5">
        <v>15</v>
      </c>
      <c r="E44" s="5">
        <v>0</v>
      </c>
      <c r="F44" s="12">
        <v>0</v>
      </c>
      <c r="G44">
        <f t="shared" si="0"/>
        <v>6</v>
      </c>
    </row>
    <row r="45" spans="1:7" x14ac:dyDescent="0.25">
      <c r="A45" s="9" t="s">
        <v>127</v>
      </c>
      <c r="B45" s="4">
        <v>0</v>
      </c>
      <c r="C45" s="4">
        <v>11</v>
      </c>
      <c r="D45" s="4">
        <v>4</v>
      </c>
      <c r="E45" s="4">
        <v>0</v>
      </c>
      <c r="F45" s="10"/>
      <c r="G45">
        <f t="shared" si="0"/>
        <v>3.75</v>
      </c>
    </row>
    <row r="46" spans="1:7" x14ac:dyDescent="0.25">
      <c r="A46" s="9" t="s">
        <v>30</v>
      </c>
      <c r="B46" s="4">
        <v>0</v>
      </c>
      <c r="C46" s="4">
        <v>0</v>
      </c>
      <c r="D46" s="4">
        <v>18</v>
      </c>
      <c r="E46" s="4">
        <v>0</v>
      </c>
      <c r="F46" s="10">
        <v>0</v>
      </c>
      <c r="G46">
        <f t="shared" si="0"/>
        <v>3.6</v>
      </c>
    </row>
    <row r="47" spans="1:7" x14ac:dyDescent="0.25">
      <c r="A47" s="11" t="s">
        <v>16</v>
      </c>
      <c r="B47" s="5">
        <v>14</v>
      </c>
      <c r="C47" s="5">
        <v>0</v>
      </c>
      <c r="D47" s="5">
        <v>0</v>
      </c>
      <c r="E47" s="5">
        <v>0</v>
      </c>
      <c r="F47" s="12">
        <v>0</v>
      </c>
      <c r="G47">
        <f t="shared" si="0"/>
        <v>2.8</v>
      </c>
    </row>
    <row r="48" spans="1:7" x14ac:dyDescent="0.25">
      <c r="A48" s="9" t="s">
        <v>66</v>
      </c>
      <c r="B48" s="4">
        <v>0</v>
      </c>
      <c r="C48" s="4">
        <v>0</v>
      </c>
      <c r="D48" s="4">
        <v>11</v>
      </c>
      <c r="E48" s="4">
        <v>0</v>
      </c>
      <c r="F48" s="10">
        <v>0</v>
      </c>
      <c r="G48">
        <f t="shared" si="0"/>
        <v>2.2000000000000002</v>
      </c>
    </row>
    <row r="49" spans="1:7" x14ac:dyDescent="0.25">
      <c r="A49" s="11" t="s">
        <v>22</v>
      </c>
      <c r="B49" s="5">
        <v>0</v>
      </c>
      <c r="C49" s="5">
        <v>0</v>
      </c>
      <c r="D49" s="5">
        <v>9</v>
      </c>
      <c r="E49" s="5">
        <v>0</v>
      </c>
      <c r="F49" s="12">
        <v>0</v>
      </c>
      <c r="G49">
        <f t="shared" si="0"/>
        <v>1.8</v>
      </c>
    </row>
    <row r="50" spans="1:7" x14ac:dyDescent="0.25">
      <c r="A50" s="16" t="s">
        <v>36</v>
      </c>
      <c r="B50" s="17">
        <v>0</v>
      </c>
      <c r="C50" s="17">
        <v>0</v>
      </c>
      <c r="D50" s="17">
        <v>0</v>
      </c>
      <c r="E50" s="17">
        <v>0</v>
      </c>
      <c r="F50" s="18">
        <v>1</v>
      </c>
      <c r="G50">
        <f t="shared" si="0"/>
        <v>0.2</v>
      </c>
    </row>
  </sheetData>
  <autoFilter ref="A14:G50" xr:uid="{00000000-0009-0000-0000-000004000000}">
    <sortState xmlns:xlrd2="http://schemas.microsoft.com/office/spreadsheetml/2017/richdata2" ref="A15:G50">
      <sortCondition descending="1" ref="G14:G50"/>
    </sortState>
  </autoFilter>
  <mergeCells count="2">
    <mergeCell ref="A1:F1"/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3"/>
  <sheetViews>
    <sheetView topLeftCell="A16" workbookViewId="0">
      <selection activeCell="A18" sqref="A18:A22"/>
    </sheetView>
  </sheetViews>
  <sheetFormatPr defaultRowHeight="15" x14ac:dyDescent="0.25"/>
  <cols>
    <col min="1" max="1" width="36.5703125" bestFit="1" customWidth="1"/>
    <col min="2" max="6" width="16.5703125" bestFit="1" customWidth="1"/>
  </cols>
  <sheetData>
    <row r="1" spans="1:9" x14ac:dyDescent="0.25">
      <c r="A1" s="23" t="s">
        <v>154</v>
      </c>
      <c r="B1" s="23"/>
      <c r="C1" s="23"/>
      <c r="D1" s="23"/>
      <c r="E1" s="23"/>
      <c r="F1" s="23"/>
    </row>
    <row r="2" spans="1:9" x14ac:dyDescent="0.25">
      <c r="A2" s="24" t="s">
        <v>1</v>
      </c>
      <c r="B2" s="24"/>
      <c r="C2" s="24"/>
      <c r="D2" s="24"/>
      <c r="E2" s="24"/>
      <c r="F2" s="24"/>
    </row>
    <row r="3" spans="1:9" x14ac:dyDescent="0.25">
      <c r="A3" s="1"/>
    </row>
    <row r="4" spans="1:9" ht="45" x14ac:dyDescent="0.25">
      <c r="A4" s="3" t="s">
        <v>155</v>
      </c>
    </row>
    <row r="5" spans="1:9" ht="45" x14ac:dyDescent="0.25">
      <c r="A5" s="3" t="s">
        <v>156</v>
      </c>
    </row>
    <row r="6" spans="1:9" ht="45" x14ac:dyDescent="0.25">
      <c r="A6" s="3" t="s">
        <v>157</v>
      </c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2" t="s">
        <v>5</v>
      </c>
    </row>
    <row r="15" spans="1:9" x14ac:dyDescent="0.25">
      <c r="A15" s="1"/>
    </row>
    <row r="16" spans="1:9" x14ac:dyDescent="0.25">
      <c r="A16" s="6" t="s">
        <v>6</v>
      </c>
      <c r="B16" s="7" t="s">
        <v>7</v>
      </c>
      <c r="C16" s="7" t="s">
        <v>8</v>
      </c>
      <c r="D16" s="7" t="s">
        <v>9</v>
      </c>
      <c r="E16" s="7" t="s">
        <v>10</v>
      </c>
      <c r="F16" s="8" t="s">
        <v>11</v>
      </c>
      <c r="G16" s="19" t="s">
        <v>168</v>
      </c>
      <c r="H16" s="19" t="s">
        <v>166</v>
      </c>
      <c r="I16" s="19" t="s">
        <v>167</v>
      </c>
    </row>
    <row r="17" spans="1:7" x14ac:dyDescent="0.25">
      <c r="A17" s="9" t="s">
        <v>12</v>
      </c>
      <c r="B17" s="4">
        <v>49208</v>
      </c>
      <c r="C17" s="4">
        <v>50491</v>
      </c>
      <c r="D17" s="4">
        <v>54440</v>
      </c>
      <c r="E17" s="4">
        <v>61889</v>
      </c>
      <c r="F17" s="10">
        <v>60488</v>
      </c>
      <c r="G17">
        <f t="shared" ref="G17:G48" si="0">AVERAGE(B17:F17)</f>
        <v>55303.199999999997</v>
      </c>
    </row>
    <row r="18" spans="1:7" x14ac:dyDescent="0.25">
      <c r="A18" s="11" t="s">
        <v>13</v>
      </c>
      <c r="B18" s="5">
        <v>16483</v>
      </c>
      <c r="C18" s="5">
        <v>11345</v>
      </c>
      <c r="D18" s="5">
        <v>12011</v>
      </c>
      <c r="E18" s="5">
        <v>23858</v>
      </c>
      <c r="F18" s="12">
        <v>20678</v>
      </c>
      <c r="G18">
        <f t="shared" si="0"/>
        <v>16875</v>
      </c>
    </row>
    <row r="19" spans="1:7" x14ac:dyDescent="0.25">
      <c r="A19" s="9" t="s">
        <v>14</v>
      </c>
      <c r="B19" s="4">
        <v>15124</v>
      </c>
      <c r="C19" s="4">
        <v>8953</v>
      </c>
      <c r="D19" s="4">
        <v>6717</v>
      </c>
      <c r="E19" s="4">
        <v>6021</v>
      </c>
      <c r="F19" s="10">
        <v>7523</v>
      </c>
      <c r="G19">
        <f t="shared" si="0"/>
        <v>8867.6</v>
      </c>
    </row>
    <row r="20" spans="1:7" x14ac:dyDescent="0.25">
      <c r="A20" s="9" t="s">
        <v>24</v>
      </c>
      <c r="B20" s="4">
        <v>2675</v>
      </c>
      <c r="C20" s="4">
        <v>9975</v>
      </c>
      <c r="D20" s="4">
        <v>6525</v>
      </c>
      <c r="E20" s="4">
        <v>7657</v>
      </c>
      <c r="F20" s="10">
        <v>9745</v>
      </c>
      <c r="G20">
        <f t="shared" si="0"/>
        <v>7315.4</v>
      </c>
    </row>
    <row r="21" spans="1:7" x14ac:dyDescent="0.25">
      <c r="A21" s="11" t="s">
        <v>18</v>
      </c>
      <c r="B21" s="5">
        <v>1215</v>
      </c>
      <c r="C21" s="5">
        <v>2518</v>
      </c>
      <c r="D21" s="5">
        <v>11116</v>
      </c>
      <c r="E21" s="5">
        <v>8677</v>
      </c>
      <c r="F21" s="12">
        <v>8928</v>
      </c>
      <c r="G21">
        <f t="shared" si="0"/>
        <v>6490.8</v>
      </c>
    </row>
    <row r="22" spans="1:7" x14ac:dyDescent="0.25">
      <c r="A22" s="11" t="s">
        <v>15</v>
      </c>
      <c r="B22" s="5">
        <v>4447</v>
      </c>
      <c r="C22" s="5">
        <v>4407</v>
      </c>
      <c r="D22" s="5">
        <v>7053</v>
      </c>
      <c r="E22" s="5">
        <v>3516</v>
      </c>
      <c r="F22" s="12">
        <v>3759</v>
      </c>
      <c r="G22">
        <f t="shared" si="0"/>
        <v>4636.3999999999996</v>
      </c>
    </row>
    <row r="23" spans="1:7" x14ac:dyDescent="0.25">
      <c r="A23" s="11" t="s">
        <v>33</v>
      </c>
      <c r="B23" s="5">
        <v>1214</v>
      </c>
      <c r="C23" s="5">
        <v>1315</v>
      </c>
      <c r="D23" s="5">
        <v>1607</v>
      </c>
      <c r="E23" s="5">
        <v>2810</v>
      </c>
      <c r="F23" s="12">
        <v>1154</v>
      </c>
      <c r="G23">
        <f t="shared" si="0"/>
        <v>1620</v>
      </c>
    </row>
    <row r="24" spans="1:7" x14ac:dyDescent="0.25">
      <c r="A24" s="9" t="s">
        <v>117</v>
      </c>
      <c r="B24" s="4">
        <v>1431</v>
      </c>
      <c r="C24" s="4">
        <v>1034</v>
      </c>
      <c r="D24" s="4">
        <v>1548</v>
      </c>
      <c r="E24" s="4">
        <v>1971</v>
      </c>
      <c r="F24" s="10">
        <v>2091</v>
      </c>
      <c r="G24">
        <f t="shared" si="0"/>
        <v>1615</v>
      </c>
    </row>
    <row r="25" spans="1:7" x14ac:dyDescent="0.25">
      <c r="A25" s="9" t="s">
        <v>16</v>
      </c>
      <c r="B25" s="4">
        <v>2589</v>
      </c>
      <c r="C25" s="4">
        <v>2710</v>
      </c>
      <c r="D25" s="4">
        <v>1360</v>
      </c>
      <c r="E25" s="4">
        <v>588</v>
      </c>
      <c r="F25" s="10">
        <v>291</v>
      </c>
      <c r="G25">
        <f t="shared" si="0"/>
        <v>1507.6</v>
      </c>
    </row>
    <row r="26" spans="1:7" x14ac:dyDescent="0.25">
      <c r="A26" s="11" t="s">
        <v>21</v>
      </c>
      <c r="B26" s="5">
        <v>1152</v>
      </c>
      <c r="C26" s="5">
        <v>1314</v>
      </c>
      <c r="D26" s="5">
        <v>1134</v>
      </c>
      <c r="E26" s="5">
        <v>1049</v>
      </c>
      <c r="F26" s="12">
        <v>1560</v>
      </c>
      <c r="G26">
        <f t="shared" si="0"/>
        <v>1241.8</v>
      </c>
    </row>
    <row r="27" spans="1:7" x14ac:dyDescent="0.25">
      <c r="A27" s="9" t="s">
        <v>35</v>
      </c>
      <c r="B27" s="4">
        <v>0</v>
      </c>
      <c r="C27" s="4">
        <v>1119</v>
      </c>
      <c r="D27" s="4">
        <v>891</v>
      </c>
      <c r="E27" s="4">
        <v>2365</v>
      </c>
      <c r="F27" s="10">
        <v>1175</v>
      </c>
      <c r="G27">
        <f t="shared" si="0"/>
        <v>1110</v>
      </c>
    </row>
    <row r="28" spans="1:7" x14ac:dyDescent="0.25">
      <c r="A28" s="11" t="s">
        <v>17</v>
      </c>
      <c r="B28" s="5">
        <v>104</v>
      </c>
      <c r="C28" s="5">
        <v>1659</v>
      </c>
      <c r="D28" s="5">
        <v>1385</v>
      </c>
      <c r="E28" s="5">
        <v>292</v>
      </c>
      <c r="F28" s="12">
        <v>116</v>
      </c>
      <c r="G28">
        <f t="shared" si="0"/>
        <v>711.2</v>
      </c>
    </row>
    <row r="29" spans="1:7" x14ac:dyDescent="0.25">
      <c r="A29" s="9" t="s">
        <v>19</v>
      </c>
      <c r="B29" s="4">
        <v>252</v>
      </c>
      <c r="C29" s="4">
        <v>424</v>
      </c>
      <c r="D29" s="4">
        <v>313</v>
      </c>
      <c r="E29" s="4">
        <v>666</v>
      </c>
      <c r="F29" s="10">
        <v>841</v>
      </c>
      <c r="G29">
        <f t="shared" si="0"/>
        <v>499.2</v>
      </c>
    </row>
    <row r="30" spans="1:7" x14ac:dyDescent="0.25">
      <c r="A30" s="11" t="s">
        <v>49</v>
      </c>
      <c r="B30" s="5">
        <v>796</v>
      </c>
      <c r="C30" s="5">
        <v>1001</v>
      </c>
      <c r="D30" s="5">
        <v>233</v>
      </c>
      <c r="E30" s="5">
        <v>0</v>
      </c>
      <c r="F30" s="12">
        <v>175</v>
      </c>
      <c r="G30">
        <f t="shared" si="0"/>
        <v>441</v>
      </c>
    </row>
    <row r="31" spans="1:7" x14ac:dyDescent="0.25">
      <c r="A31" s="9" t="s">
        <v>57</v>
      </c>
      <c r="B31" s="4">
        <v>156</v>
      </c>
      <c r="C31" s="4">
        <v>831</v>
      </c>
      <c r="D31" s="4">
        <v>370</v>
      </c>
      <c r="E31" s="4">
        <v>240</v>
      </c>
      <c r="F31" s="10">
        <v>16</v>
      </c>
      <c r="G31">
        <f t="shared" si="0"/>
        <v>322.60000000000002</v>
      </c>
    </row>
    <row r="32" spans="1:7" x14ac:dyDescent="0.25">
      <c r="A32" s="11" t="s">
        <v>26</v>
      </c>
      <c r="B32" s="5">
        <v>97</v>
      </c>
      <c r="C32" s="5">
        <v>158</v>
      </c>
      <c r="D32" s="5">
        <v>348</v>
      </c>
      <c r="E32" s="5">
        <v>365</v>
      </c>
      <c r="F32" s="12">
        <v>275</v>
      </c>
      <c r="G32">
        <f t="shared" si="0"/>
        <v>248.6</v>
      </c>
    </row>
    <row r="33" spans="1:7" x14ac:dyDescent="0.25">
      <c r="A33" s="11" t="s">
        <v>39</v>
      </c>
      <c r="B33" s="5">
        <v>244</v>
      </c>
      <c r="C33" s="5">
        <v>0</v>
      </c>
      <c r="D33" s="5">
        <v>0</v>
      </c>
      <c r="E33" s="5">
        <v>352</v>
      </c>
      <c r="F33" s="12">
        <v>478</v>
      </c>
      <c r="G33">
        <f t="shared" si="0"/>
        <v>214.8</v>
      </c>
    </row>
    <row r="34" spans="1:7" x14ac:dyDescent="0.25">
      <c r="A34" s="11" t="s">
        <v>20</v>
      </c>
      <c r="B34" s="5">
        <v>87</v>
      </c>
      <c r="C34" s="5">
        <v>276</v>
      </c>
      <c r="D34" s="5">
        <v>117</v>
      </c>
      <c r="E34" s="5">
        <v>173</v>
      </c>
      <c r="F34" s="12">
        <v>292</v>
      </c>
      <c r="G34">
        <f t="shared" si="0"/>
        <v>189</v>
      </c>
    </row>
    <row r="35" spans="1:7" x14ac:dyDescent="0.25">
      <c r="A35" s="9" t="s">
        <v>46</v>
      </c>
      <c r="B35" s="4">
        <v>45</v>
      </c>
      <c r="C35" s="4">
        <v>42</v>
      </c>
      <c r="D35" s="4">
        <v>695</v>
      </c>
      <c r="E35" s="4">
        <v>16</v>
      </c>
      <c r="F35" s="10">
        <v>0</v>
      </c>
      <c r="G35">
        <f t="shared" si="0"/>
        <v>159.6</v>
      </c>
    </row>
    <row r="36" spans="1:7" x14ac:dyDescent="0.25">
      <c r="A36" s="9" t="s">
        <v>22</v>
      </c>
      <c r="B36" s="4">
        <v>12</v>
      </c>
      <c r="C36" s="4">
        <v>557</v>
      </c>
      <c r="D36" s="4">
        <v>61</v>
      </c>
      <c r="E36" s="4">
        <v>13</v>
      </c>
      <c r="F36" s="10">
        <v>103</v>
      </c>
      <c r="G36">
        <f t="shared" si="0"/>
        <v>149.19999999999999</v>
      </c>
    </row>
    <row r="37" spans="1:7" x14ac:dyDescent="0.25">
      <c r="A37" s="9" t="s">
        <v>37</v>
      </c>
      <c r="B37" s="4">
        <v>20</v>
      </c>
      <c r="C37" s="4">
        <v>1</v>
      </c>
      <c r="D37" s="4">
        <v>452</v>
      </c>
      <c r="E37" s="4">
        <v>30</v>
      </c>
      <c r="F37" s="10">
        <v>200</v>
      </c>
      <c r="G37">
        <f t="shared" si="0"/>
        <v>140.6</v>
      </c>
    </row>
    <row r="38" spans="1:7" x14ac:dyDescent="0.25">
      <c r="A38" s="11" t="s">
        <v>75</v>
      </c>
      <c r="B38" s="5">
        <v>168</v>
      </c>
      <c r="C38" s="5">
        <v>35</v>
      </c>
      <c r="D38" s="5">
        <v>115</v>
      </c>
      <c r="E38" s="5">
        <v>129</v>
      </c>
      <c r="F38" s="12">
        <v>19</v>
      </c>
      <c r="G38">
        <f t="shared" si="0"/>
        <v>93.2</v>
      </c>
    </row>
    <row r="39" spans="1:7" x14ac:dyDescent="0.25">
      <c r="A39" s="11" t="s">
        <v>44</v>
      </c>
      <c r="B39" s="5">
        <v>23</v>
      </c>
      <c r="C39" s="5">
        <v>422</v>
      </c>
      <c r="D39" s="5">
        <v>17</v>
      </c>
      <c r="E39" s="5">
        <v>0</v>
      </c>
      <c r="F39" s="12">
        <v>0</v>
      </c>
      <c r="G39">
        <f t="shared" si="0"/>
        <v>92.4</v>
      </c>
    </row>
    <row r="40" spans="1:7" x14ac:dyDescent="0.25">
      <c r="A40" s="9" t="s">
        <v>55</v>
      </c>
      <c r="B40" s="4">
        <v>45</v>
      </c>
      <c r="C40" s="4">
        <v>26</v>
      </c>
      <c r="D40" s="4">
        <v>9</v>
      </c>
      <c r="E40" s="4">
        <v>194</v>
      </c>
      <c r="F40" s="10">
        <v>139</v>
      </c>
      <c r="G40">
        <f t="shared" si="0"/>
        <v>82.6</v>
      </c>
    </row>
    <row r="41" spans="1:7" x14ac:dyDescent="0.25">
      <c r="A41" s="11" t="s">
        <v>60</v>
      </c>
      <c r="B41" s="5">
        <v>82</v>
      </c>
      <c r="C41" s="5">
        <v>73</v>
      </c>
      <c r="D41" s="5">
        <v>55</v>
      </c>
      <c r="E41" s="5">
        <v>116</v>
      </c>
      <c r="F41" s="12">
        <v>71</v>
      </c>
      <c r="G41">
        <f t="shared" si="0"/>
        <v>79.400000000000006</v>
      </c>
    </row>
    <row r="42" spans="1:7" x14ac:dyDescent="0.25">
      <c r="A42" s="9" t="s">
        <v>54</v>
      </c>
      <c r="B42" s="4">
        <v>96</v>
      </c>
      <c r="C42" s="4">
        <v>28</v>
      </c>
      <c r="D42" s="4">
        <v>44</v>
      </c>
      <c r="E42" s="4">
        <v>133</v>
      </c>
      <c r="F42" s="10">
        <v>71</v>
      </c>
      <c r="G42">
        <f t="shared" si="0"/>
        <v>74.400000000000006</v>
      </c>
    </row>
    <row r="43" spans="1:7" x14ac:dyDescent="0.25">
      <c r="A43" s="9" t="s">
        <v>43</v>
      </c>
      <c r="B43" s="4">
        <v>6</v>
      </c>
      <c r="C43" s="4">
        <v>0</v>
      </c>
      <c r="D43" s="4">
        <v>6</v>
      </c>
      <c r="E43" s="4">
        <v>0</v>
      </c>
      <c r="F43" s="10">
        <v>356</v>
      </c>
      <c r="G43">
        <f t="shared" si="0"/>
        <v>73.599999999999994</v>
      </c>
    </row>
    <row r="44" spans="1:7" x14ac:dyDescent="0.25">
      <c r="A44" s="9" t="s">
        <v>107</v>
      </c>
      <c r="B44" s="4">
        <v>53</v>
      </c>
      <c r="C44" s="4">
        <v>51</v>
      </c>
      <c r="D44" s="4">
        <v>103</v>
      </c>
      <c r="E44" s="4">
        <v>5</v>
      </c>
      <c r="F44" s="10">
        <v>6</v>
      </c>
      <c r="G44">
        <f t="shared" si="0"/>
        <v>43.6</v>
      </c>
    </row>
    <row r="45" spans="1:7" x14ac:dyDescent="0.25">
      <c r="A45" s="11" t="s">
        <v>32</v>
      </c>
      <c r="B45" s="5">
        <v>0</v>
      </c>
      <c r="C45" s="5">
        <v>26</v>
      </c>
      <c r="D45" s="5">
        <v>14</v>
      </c>
      <c r="E45" s="5">
        <v>66</v>
      </c>
      <c r="F45" s="12">
        <v>101</v>
      </c>
      <c r="G45">
        <f t="shared" si="0"/>
        <v>41.4</v>
      </c>
    </row>
    <row r="46" spans="1:7" x14ac:dyDescent="0.25">
      <c r="A46" s="9" t="s">
        <v>27</v>
      </c>
      <c r="B46" s="4">
        <v>0</v>
      </c>
      <c r="C46" s="4">
        <v>26</v>
      </c>
      <c r="D46" s="4">
        <v>16</v>
      </c>
      <c r="E46" s="4">
        <v>80</v>
      </c>
      <c r="F46" s="10">
        <v>68</v>
      </c>
      <c r="G46">
        <f t="shared" si="0"/>
        <v>38</v>
      </c>
    </row>
    <row r="47" spans="1:7" x14ac:dyDescent="0.25">
      <c r="A47" s="11" t="s">
        <v>51</v>
      </c>
      <c r="B47" s="5">
        <v>172</v>
      </c>
      <c r="C47" s="5">
        <v>0</v>
      </c>
      <c r="D47" s="5">
        <v>0</v>
      </c>
      <c r="E47" s="5">
        <v>0</v>
      </c>
      <c r="F47" s="12">
        <v>0</v>
      </c>
      <c r="G47">
        <f t="shared" si="0"/>
        <v>34.4</v>
      </c>
    </row>
    <row r="48" spans="1:7" x14ac:dyDescent="0.25">
      <c r="A48" s="9" t="s">
        <v>38</v>
      </c>
      <c r="B48" s="4">
        <v>30</v>
      </c>
      <c r="C48" s="4">
        <v>46</v>
      </c>
      <c r="D48" s="4">
        <v>0</v>
      </c>
      <c r="E48" s="4">
        <v>67</v>
      </c>
      <c r="F48" s="10">
        <v>1</v>
      </c>
      <c r="G48">
        <f t="shared" si="0"/>
        <v>28.8</v>
      </c>
    </row>
    <row r="49" spans="1:7" x14ac:dyDescent="0.25">
      <c r="A49" s="9" t="s">
        <v>127</v>
      </c>
      <c r="B49" s="4">
        <v>38</v>
      </c>
      <c r="C49" s="4">
        <v>0</v>
      </c>
      <c r="D49" s="4">
        <v>0</v>
      </c>
      <c r="E49" s="4">
        <v>98</v>
      </c>
      <c r="F49" s="10">
        <v>0</v>
      </c>
      <c r="G49">
        <f t="shared" ref="G49:G80" si="1">AVERAGE(B49:F49)</f>
        <v>27.2</v>
      </c>
    </row>
    <row r="50" spans="1:7" x14ac:dyDescent="0.25">
      <c r="A50" s="11" t="s">
        <v>40</v>
      </c>
      <c r="B50" s="5">
        <v>0</v>
      </c>
      <c r="C50" s="5">
        <v>48</v>
      </c>
      <c r="D50" s="5">
        <v>0</v>
      </c>
      <c r="E50" s="5">
        <v>27</v>
      </c>
      <c r="F50" s="12">
        <v>56</v>
      </c>
      <c r="G50">
        <f t="shared" si="1"/>
        <v>26.2</v>
      </c>
    </row>
    <row r="51" spans="1:7" x14ac:dyDescent="0.25">
      <c r="A51" s="11" t="s">
        <v>94</v>
      </c>
      <c r="B51" s="5">
        <v>105</v>
      </c>
      <c r="C51" s="5">
        <v>0</v>
      </c>
      <c r="D51" s="5">
        <v>3</v>
      </c>
      <c r="E51" s="5">
        <v>21</v>
      </c>
      <c r="F51" s="12">
        <v>0</v>
      </c>
      <c r="G51">
        <f t="shared" si="1"/>
        <v>25.8</v>
      </c>
    </row>
    <row r="52" spans="1:7" x14ac:dyDescent="0.25">
      <c r="A52" s="11" t="s">
        <v>63</v>
      </c>
      <c r="B52" s="5">
        <v>0</v>
      </c>
      <c r="C52" s="5">
        <v>0</v>
      </c>
      <c r="D52" s="5">
        <v>0</v>
      </c>
      <c r="E52" s="5">
        <v>120</v>
      </c>
      <c r="F52" s="12">
        <v>0</v>
      </c>
      <c r="G52">
        <f t="shared" si="1"/>
        <v>24</v>
      </c>
    </row>
    <row r="53" spans="1:7" x14ac:dyDescent="0.25">
      <c r="A53" s="9" t="s">
        <v>82</v>
      </c>
      <c r="B53" s="4">
        <v>113</v>
      </c>
      <c r="C53" s="4">
        <v>0</v>
      </c>
      <c r="D53" s="4">
        <v>0</v>
      </c>
      <c r="E53" s="4">
        <v>0</v>
      </c>
      <c r="F53" s="10">
        <v>0</v>
      </c>
      <c r="G53">
        <f t="shared" si="1"/>
        <v>22.6</v>
      </c>
    </row>
    <row r="54" spans="1:7" x14ac:dyDescent="0.25">
      <c r="A54" s="11" t="s">
        <v>30</v>
      </c>
      <c r="B54" s="5">
        <v>20</v>
      </c>
      <c r="C54" s="5">
        <v>0</v>
      </c>
      <c r="D54" s="5">
        <v>21</v>
      </c>
      <c r="E54" s="5">
        <v>60</v>
      </c>
      <c r="F54" s="12">
        <v>6</v>
      </c>
      <c r="G54">
        <f t="shared" si="1"/>
        <v>21.4</v>
      </c>
    </row>
    <row r="55" spans="1:7" x14ac:dyDescent="0.25">
      <c r="A55" s="11" t="s">
        <v>112</v>
      </c>
      <c r="B55" s="5">
        <v>0</v>
      </c>
      <c r="C55" s="5">
        <v>0</v>
      </c>
      <c r="D55" s="5">
        <v>12</v>
      </c>
      <c r="E55" s="5">
        <v>52</v>
      </c>
      <c r="F55" s="12">
        <v>14</v>
      </c>
      <c r="G55">
        <f t="shared" si="1"/>
        <v>15.6</v>
      </c>
    </row>
    <row r="56" spans="1:7" x14ac:dyDescent="0.25">
      <c r="A56" s="11" t="s">
        <v>25</v>
      </c>
      <c r="B56" s="5">
        <v>4</v>
      </c>
      <c r="C56" s="5">
        <v>21</v>
      </c>
      <c r="D56" s="5">
        <v>24</v>
      </c>
      <c r="E56" s="5">
        <v>5</v>
      </c>
      <c r="F56" s="12">
        <v>21</v>
      </c>
      <c r="G56">
        <f t="shared" si="1"/>
        <v>15</v>
      </c>
    </row>
    <row r="57" spans="1:7" x14ac:dyDescent="0.25">
      <c r="A57" s="9" t="s">
        <v>95</v>
      </c>
      <c r="B57" s="4">
        <v>0</v>
      </c>
      <c r="C57" s="4">
        <v>0</v>
      </c>
      <c r="D57" s="4">
        <v>0</v>
      </c>
      <c r="E57" s="4">
        <v>0</v>
      </c>
      <c r="F57" s="10">
        <v>55</v>
      </c>
      <c r="G57">
        <f t="shared" si="1"/>
        <v>11</v>
      </c>
    </row>
    <row r="58" spans="1:7" x14ac:dyDescent="0.25">
      <c r="A58" s="9" t="s">
        <v>158</v>
      </c>
      <c r="B58" s="4">
        <v>0</v>
      </c>
      <c r="C58" s="4">
        <v>0</v>
      </c>
      <c r="D58" s="4">
        <v>0</v>
      </c>
      <c r="E58" s="4">
        <v>10</v>
      </c>
      <c r="F58" s="10">
        <v>30</v>
      </c>
      <c r="G58">
        <f t="shared" si="1"/>
        <v>8</v>
      </c>
    </row>
    <row r="59" spans="1:7" x14ac:dyDescent="0.25">
      <c r="A59" s="11" t="s">
        <v>73</v>
      </c>
      <c r="B59" s="5">
        <v>0</v>
      </c>
      <c r="C59" s="5">
        <v>0</v>
      </c>
      <c r="D59" s="5">
        <v>0</v>
      </c>
      <c r="E59" s="5">
        <v>0</v>
      </c>
      <c r="F59" s="12">
        <v>36</v>
      </c>
      <c r="G59">
        <f t="shared" si="1"/>
        <v>7.2</v>
      </c>
    </row>
    <row r="60" spans="1:7" x14ac:dyDescent="0.25">
      <c r="A60" s="9" t="s">
        <v>59</v>
      </c>
      <c r="B60" s="4">
        <v>14</v>
      </c>
      <c r="C60" s="4">
        <v>0</v>
      </c>
      <c r="D60" s="4">
        <v>0</v>
      </c>
      <c r="E60" s="4">
        <v>0</v>
      </c>
      <c r="F60" s="10">
        <v>21</v>
      </c>
      <c r="G60">
        <f t="shared" si="1"/>
        <v>7</v>
      </c>
    </row>
    <row r="61" spans="1:7" x14ac:dyDescent="0.25">
      <c r="A61" s="9" t="s">
        <v>71</v>
      </c>
      <c r="B61" s="4">
        <v>33</v>
      </c>
      <c r="C61" s="4">
        <v>0</v>
      </c>
      <c r="D61" s="4">
        <v>0</v>
      </c>
      <c r="E61" s="4">
        <v>0</v>
      </c>
      <c r="F61" s="10">
        <v>0</v>
      </c>
      <c r="G61">
        <f t="shared" si="1"/>
        <v>6.6</v>
      </c>
    </row>
    <row r="62" spans="1:7" x14ac:dyDescent="0.25">
      <c r="A62" s="11" t="s">
        <v>121</v>
      </c>
      <c r="B62" s="5">
        <v>0</v>
      </c>
      <c r="C62" s="5">
        <v>11</v>
      </c>
      <c r="D62" s="5">
        <v>21</v>
      </c>
      <c r="E62" s="5">
        <v>0</v>
      </c>
      <c r="F62" s="12">
        <v>0</v>
      </c>
      <c r="G62">
        <f t="shared" si="1"/>
        <v>6.4</v>
      </c>
    </row>
    <row r="63" spans="1:7" x14ac:dyDescent="0.25">
      <c r="A63" s="11" t="s">
        <v>91</v>
      </c>
      <c r="B63" s="5">
        <v>0</v>
      </c>
      <c r="C63" s="5">
        <v>19</v>
      </c>
      <c r="D63" s="5">
        <v>0</v>
      </c>
      <c r="E63" s="5">
        <v>0</v>
      </c>
      <c r="F63" s="12">
        <v>6</v>
      </c>
      <c r="G63">
        <f t="shared" si="1"/>
        <v>5</v>
      </c>
    </row>
    <row r="64" spans="1:7" x14ac:dyDescent="0.25">
      <c r="A64" s="11" t="s">
        <v>161</v>
      </c>
      <c r="B64" s="5">
        <v>25</v>
      </c>
      <c r="C64" s="5">
        <v>0</v>
      </c>
      <c r="D64" s="5">
        <v>0</v>
      </c>
      <c r="E64" s="5">
        <v>0</v>
      </c>
      <c r="F64" s="12">
        <v>0</v>
      </c>
      <c r="G64">
        <f t="shared" si="1"/>
        <v>5</v>
      </c>
    </row>
    <row r="65" spans="1:7" x14ac:dyDescent="0.25">
      <c r="A65" s="9" t="s">
        <v>31</v>
      </c>
      <c r="B65" s="4">
        <v>0</v>
      </c>
      <c r="C65" s="4">
        <v>0</v>
      </c>
      <c r="D65" s="4">
        <v>15</v>
      </c>
      <c r="E65" s="4">
        <v>1</v>
      </c>
      <c r="F65" s="10">
        <v>0</v>
      </c>
      <c r="G65">
        <f t="shared" si="1"/>
        <v>3.2</v>
      </c>
    </row>
    <row r="66" spans="1:7" x14ac:dyDescent="0.25">
      <c r="A66" s="11" t="s">
        <v>41</v>
      </c>
      <c r="B66" s="5">
        <v>15</v>
      </c>
      <c r="C66" s="5">
        <v>0</v>
      </c>
      <c r="D66" s="5">
        <v>0</v>
      </c>
      <c r="E66" s="5">
        <v>0</v>
      </c>
      <c r="F66" s="12">
        <v>0</v>
      </c>
      <c r="G66">
        <f t="shared" si="1"/>
        <v>3</v>
      </c>
    </row>
    <row r="67" spans="1:7" x14ac:dyDescent="0.25">
      <c r="A67" s="9" t="s">
        <v>96</v>
      </c>
      <c r="B67" s="4">
        <v>11</v>
      </c>
      <c r="C67" s="4">
        <v>1</v>
      </c>
      <c r="D67" s="4">
        <v>2</v>
      </c>
      <c r="E67" s="4">
        <v>0</v>
      </c>
      <c r="F67" s="10">
        <v>0</v>
      </c>
      <c r="G67">
        <f t="shared" si="1"/>
        <v>2.8</v>
      </c>
    </row>
    <row r="68" spans="1:7" x14ac:dyDescent="0.25">
      <c r="A68" s="9" t="s">
        <v>160</v>
      </c>
      <c r="B68" s="4">
        <v>0</v>
      </c>
      <c r="C68" s="4">
        <v>0</v>
      </c>
      <c r="D68" s="4">
        <v>0</v>
      </c>
      <c r="E68" s="4">
        <v>13</v>
      </c>
      <c r="F68" s="10">
        <v>0</v>
      </c>
      <c r="G68">
        <f t="shared" si="1"/>
        <v>2.6</v>
      </c>
    </row>
    <row r="69" spans="1:7" x14ac:dyDescent="0.25">
      <c r="A69" s="9" t="s">
        <v>164</v>
      </c>
      <c r="B69" s="4">
        <v>0</v>
      </c>
      <c r="C69" s="4">
        <v>13</v>
      </c>
      <c r="D69" s="4">
        <v>0</v>
      </c>
      <c r="E69" s="4">
        <v>0</v>
      </c>
      <c r="F69" s="10">
        <v>0</v>
      </c>
      <c r="G69">
        <f t="shared" si="1"/>
        <v>2.6</v>
      </c>
    </row>
    <row r="70" spans="1:7" x14ac:dyDescent="0.25">
      <c r="A70" s="9" t="s">
        <v>81</v>
      </c>
      <c r="B70" s="4">
        <v>0</v>
      </c>
      <c r="C70" s="4">
        <v>0</v>
      </c>
      <c r="D70" s="4">
        <v>0</v>
      </c>
      <c r="E70" s="4">
        <v>0</v>
      </c>
      <c r="F70" s="10">
        <v>12</v>
      </c>
      <c r="G70">
        <f t="shared" si="1"/>
        <v>2.4</v>
      </c>
    </row>
    <row r="71" spans="1:7" x14ac:dyDescent="0.25">
      <c r="A71" s="11" t="s">
        <v>29</v>
      </c>
      <c r="B71" s="5">
        <v>0</v>
      </c>
      <c r="C71" s="5">
        <v>0</v>
      </c>
      <c r="D71" s="5">
        <v>0</v>
      </c>
      <c r="E71" s="5">
        <v>11</v>
      </c>
      <c r="F71" s="12">
        <v>1</v>
      </c>
      <c r="G71">
        <f t="shared" si="1"/>
        <v>2.4</v>
      </c>
    </row>
    <row r="72" spans="1:7" x14ac:dyDescent="0.25">
      <c r="A72" s="9" t="s">
        <v>163</v>
      </c>
      <c r="B72" s="4">
        <v>6</v>
      </c>
      <c r="C72" s="4">
        <v>0</v>
      </c>
      <c r="D72" s="4">
        <v>0</v>
      </c>
      <c r="E72" s="4">
        <v>6</v>
      </c>
      <c r="F72" s="10">
        <v>0</v>
      </c>
      <c r="G72">
        <f t="shared" si="1"/>
        <v>2.4</v>
      </c>
    </row>
    <row r="73" spans="1:7" x14ac:dyDescent="0.25">
      <c r="A73" s="9" t="s">
        <v>66</v>
      </c>
      <c r="B73" s="4">
        <v>0</v>
      </c>
      <c r="C73" s="4">
        <v>0</v>
      </c>
      <c r="D73" s="4">
        <v>10</v>
      </c>
      <c r="E73" s="4">
        <v>0</v>
      </c>
      <c r="F73" s="10">
        <v>0</v>
      </c>
      <c r="G73">
        <f t="shared" si="1"/>
        <v>2</v>
      </c>
    </row>
    <row r="74" spans="1:7" x14ac:dyDescent="0.25">
      <c r="A74" s="11" t="s">
        <v>106</v>
      </c>
      <c r="B74" s="5">
        <v>0</v>
      </c>
      <c r="C74" s="5">
        <v>0</v>
      </c>
      <c r="D74" s="5">
        <v>1</v>
      </c>
      <c r="E74" s="5">
        <v>8</v>
      </c>
      <c r="F74" s="12">
        <v>0</v>
      </c>
      <c r="G74">
        <f t="shared" si="1"/>
        <v>1.8</v>
      </c>
    </row>
    <row r="75" spans="1:7" x14ac:dyDescent="0.25">
      <c r="A75" s="9" t="s">
        <v>165</v>
      </c>
      <c r="B75" s="4">
        <v>0</v>
      </c>
      <c r="C75" s="4">
        <v>0</v>
      </c>
      <c r="D75" s="4">
        <v>9</v>
      </c>
      <c r="E75" s="4">
        <v>0</v>
      </c>
      <c r="F75" s="10">
        <v>0</v>
      </c>
      <c r="G75">
        <f t="shared" si="1"/>
        <v>1.8</v>
      </c>
    </row>
    <row r="76" spans="1:7" x14ac:dyDescent="0.25">
      <c r="A76" s="9" t="s">
        <v>133</v>
      </c>
      <c r="B76" s="4">
        <v>0</v>
      </c>
      <c r="C76" s="4">
        <v>0</v>
      </c>
      <c r="D76" s="4">
        <v>8</v>
      </c>
      <c r="E76" s="4">
        <v>0</v>
      </c>
      <c r="F76" s="10">
        <v>0</v>
      </c>
      <c r="G76">
        <f t="shared" si="1"/>
        <v>1.6</v>
      </c>
    </row>
    <row r="77" spans="1:7" x14ac:dyDescent="0.25">
      <c r="A77" s="11" t="s">
        <v>162</v>
      </c>
      <c r="B77" s="5">
        <v>0</v>
      </c>
      <c r="C77" s="5">
        <v>0</v>
      </c>
      <c r="D77" s="5">
        <v>0</v>
      </c>
      <c r="E77" s="5">
        <v>6</v>
      </c>
      <c r="F77" s="12">
        <v>0</v>
      </c>
      <c r="G77">
        <f t="shared" si="1"/>
        <v>1.2</v>
      </c>
    </row>
    <row r="78" spans="1:7" x14ac:dyDescent="0.25">
      <c r="A78" s="11" t="s">
        <v>23</v>
      </c>
      <c r="B78" s="5">
        <v>3</v>
      </c>
      <c r="C78" s="5">
        <v>2</v>
      </c>
      <c r="D78" s="5">
        <v>1</v>
      </c>
      <c r="E78" s="5">
        <v>0</v>
      </c>
      <c r="F78" s="12">
        <v>0</v>
      </c>
      <c r="G78">
        <f t="shared" si="1"/>
        <v>1.2</v>
      </c>
    </row>
    <row r="79" spans="1:7" x14ac:dyDescent="0.25">
      <c r="A79" s="11" t="s">
        <v>159</v>
      </c>
      <c r="B79" s="5">
        <v>0</v>
      </c>
      <c r="C79" s="5">
        <v>0</v>
      </c>
      <c r="D79" s="5">
        <v>0</v>
      </c>
      <c r="E79" s="5">
        <v>3</v>
      </c>
      <c r="F79" s="12">
        <v>0</v>
      </c>
      <c r="G79">
        <f t="shared" si="1"/>
        <v>0.6</v>
      </c>
    </row>
    <row r="80" spans="1:7" x14ac:dyDescent="0.25">
      <c r="A80" s="9" t="s">
        <v>50</v>
      </c>
      <c r="B80" s="4">
        <v>0</v>
      </c>
      <c r="C80" s="4">
        <v>2</v>
      </c>
      <c r="D80" s="4">
        <v>0</v>
      </c>
      <c r="E80" s="4">
        <v>0</v>
      </c>
      <c r="F80" s="10">
        <v>0</v>
      </c>
      <c r="G80">
        <f t="shared" si="1"/>
        <v>0.4</v>
      </c>
    </row>
    <row r="81" spans="1:7" x14ac:dyDescent="0.25">
      <c r="A81" s="11" t="s">
        <v>52</v>
      </c>
      <c r="B81" s="5">
        <v>0</v>
      </c>
      <c r="C81" s="5">
        <v>2</v>
      </c>
      <c r="D81" s="5">
        <v>0</v>
      </c>
      <c r="E81" s="5">
        <v>0</v>
      </c>
      <c r="F81" s="12">
        <v>0</v>
      </c>
      <c r="G81">
        <f t="shared" ref="G81:G83" si="2">AVERAGE(B81:F81)</f>
        <v>0.4</v>
      </c>
    </row>
    <row r="82" spans="1:7" x14ac:dyDescent="0.25">
      <c r="A82" s="9" t="s">
        <v>137</v>
      </c>
      <c r="B82" s="4">
        <v>0</v>
      </c>
      <c r="C82" s="4">
        <v>0</v>
      </c>
      <c r="D82" s="4">
        <v>0</v>
      </c>
      <c r="E82" s="4">
        <v>2</v>
      </c>
      <c r="F82" s="10">
        <v>0</v>
      </c>
      <c r="G82">
        <f t="shared" si="2"/>
        <v>0.4</v>
      </c>
    </row>
    <row r="83" spans="1:7" x14ac:dyDescent="0.25">
      <c r="A83" s="13" t="s">
        <v>64</v>
      </c>
      <c r="B83" s="14">
        <v>2</v>
      </c>
      <c r="C83" s="14">
        <v>0</v>
      </c>
      <c r="D83" s="14">
        <v>0</v>
      </c>
      <c r="E83" s="14">
        <v>0</v>
      </c>
      <c r="F83" s="15">
        <v>0</v>
      </c>
      <c r="G83">
        <f t="shared" si="2"/>
        <v>0.4</v>
      </c>
    </row>
  </sheetData>
  <autoFilter ref="A16:G83" xr:uid="{00000000-0009-0000-0000-000005000000}">
    <sortState xmlns:xlrd2="http://schemas.microsoft.com/office/spreadsheetml/2017/richdata2" ref="A17:G83">
      <sortCondition descending="1" ref="G16:G83"/>
    </sortState>
  </autoFilter>
  <mergeCells count="2">
    <mergeCell ref="A1:F1"/>
    <mergeCell ref="A2:F2"/>
  </mergeCells>
  <hyperlinks>
    <hyperlink ref="A4" r:id="rId1" display="http://comtrade.un.org/" xr:uid="{00000000-0004-0000-0500-000000000000}"/>
    <hyperlink ref="A5" r:id="rId2" display="http://www.obr.bi/" xr:uid="{00000000-0004-0000-0500-000001000000}"/>
    <hyperlink ref="A6" r:id="rId3" display="http://comtrade.un.org/" xr:uid="{00000000-0004-0000-05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3254-47B2-4C33-861E-E4F4846648DB}">
  <dimension ref="B1:S62"/>
  <sheetViews>
    <sheetView tabSelected="1" topLeftCell="A49" workbookViewId="0">
      <selection activeCell="I59" sqref="I59"/>
    </sheetView>
  </sheetViews>
  <sheetFormatPr defaultRowHeight="15" x14ac:dyDescent="0.25"/>
  <cols>
    <col min="6" max="6" width="14.5703125" customWidth="1"/>
  </cols>
  <sheetData>
    <row r="1" spans="2:19" x14ac:dyDescent="0.25">
      <c r="C1" t="s">
        <v>171</v>
      </c>
    </row>
    <row r="2" spans="2:19" x14ac:dyDescent="0.25">
      <c r="B2">
        <v>1</v>
      </c>
      <c r="C2" s="9" t="s">
        <v>65</v>
      </c>
      <c r="D2">
        <f>COUNTIF(C2:C61,$C$2)</f>
        <v>1</v>
      </c>
      <c r="F2" t="s">
        <v>172</v>
      </c>
      <c r="G2">
        <f>D2</f>
        <v>1</v>
      </c>
      <c r="H2" s="21">
        <f>G2/$G$8</f>
        <v>1.6666666666666666E-2</v>
      </c>
      <c r="L2" t="s">
        <v>169</v>
      </c>
      <c r="M2" s="11" t="s">
        <v>13</v>
      </c>
      <c r="N2" s="11" t="s">
        <v>13</v>
      </c>
      <c r="O2" s="11" t="s">
        <v>13</v>
      </c>
      <c r="P2" s="11" t="s">
        <v>13</v>
      </c>
      <c r="Q2" s="11" t="s">
        <v>26</v>
      </c>
      <c r="R2" s="11" t="s">
        <v>13</v>
      </c>
      <c r="S2">
        <f>COUNTIF(M2:R11,"India")</f>
        <v>6</v>
      </c>
    </row>
    <row r="3" spans="2:19" x14ac:dyDescent="0.25">
      <c r="B3">
        <v>1</v>
      </c>
      <c r="C3" s="9" t="s">
        <v>50</v>
      </c>
      <c r="D3">
        <v>1</v>
      </c>
      <c r="F3" t="s">
        <v>50</v>
      </c>
      <c r="G3">
        <f>D3</f>
        <v>1</v>
      </c>
      <c r="H3" s="21">
        <f t="shared" ref="H3:H7" si="0">G3/$G$8</f>
        <v>1.6666666666666666E-2</v>
      </c>
      <c r="M3" s="9" t="s">
        <v>14</v>
      </c>
      <c r="N3" s="11" t="s">
        <v>18</v>
      </c>
      <c r="O3" s="9" t="s">
        <v>14</v>
      </c>
      <c r="P3" s="9" t="s">
        <v>117</v>
      </c>
      <c r="Q3" s="9" t="s">
        <v>117</v>
      </c>
      <c r="R3" s="9" t="s">
        <v>14</v>
      </c>
      <c r="S3">
        <f>COUNTIF(M3:R11,"India")</f>
        <v>1</v>
      </c>
    </row>
    <row r="4" spans="2:19" ht="34.5" x14ac:dyDescent="0.25">
      <c r="B4">
        <v>1</v>
      </c>
      <c r="C4" s="9" t="s">
        <v>14</v>
      </c>
      <c r="D4">
        <v>4</v>
      </c>
      <c r="F4" s="22" t="s">
        <v>173</v>
      </c>
      <c r="G4">
        <f>SUM(D4,D16,D19,D21,D34,D46,D55,D57)</f>
        <v>17</v>
      </c>
      <c r="H4" s="21">
        <f t="shared" si="0"/>
        <v>0.28333333333333333</v>
      </c>
      <c r="M4" s="11" t="s">
        <v>17</v>
      </c>
      <c r="N4" s="9" t="s">
        <v>117</v>
      </c>
      <c r="O4" s="11" t="s">
        <v>117</v>
      </c>
      <c r="P4" s="20" t="s">
        <v>16</v>
      </c>
      <c r="Q4" s="9" t="s">
        <v>20</v>
      </c>
      <c r="R4" s="9" t="s">
        <v>24</v>
      </c>
      <c r="S4">
        <f>COUNTIF(M4:R11,"India")</f>
        <v>1</v>
      </c>
    </row>
    <row r="5" spans="2:19" x14ac:dyDescent="0.25">
      <c r="C5" s="11" t="s">
        <v>14</v>
      </c>
      <c r="F5" s="22" t="s">
        <v>174</v>
      </c>
      <c r="G5">
        <f>SUM(D29,D45,D47,D53,D61)</f>
        <v>13</v>
      </c>
      <c r="H5" s="21">
        <f t="shared" si="0"/>
        <v>0.21666666666666667</v>
      </c>
      <c r="M5" s="11" t="s">
        <v>19</v>
      </c>
      <c r="N5" s="9" t="s">
        <v>15</v>
      </c>
      <c r="O5" s="11" t="s">
        <v>24</v>
      </c>
      <c r="P5" s="9" t="s">
        <v>24</v>
      </c>
      <c r="Q5" s="11" t="s">
        <v>15</v>
      </c>
      <c r="R5" s="11" t="s">
        <v>18</v>
      </c>
      <c r="S5">
        <f>COUNTIF(M5:R11,"India")</f>
        <v>1</v>
      </c>
    </row>
    <row r="6" spans="2:19" ht="34.5" x14ac:dyDescent="0.25">
      <c r="C6" s="9" t="s">
        <v>14</v>
      </c>
      <c r="F6" s="22" t="s">
        <v>175</v>
      </c>
      <c r="G6">
        <f>SUM(D9,D23,D35,D40,D50)</f>
        <v>25</v>
      </c>
      <c r="H6" s="21">
        <f t="shared" si="0"/>
        <v>0.41666666666666669</v>
      </c>
      <c r="M6" s="11" t="s">
        <v>15</v>
      </c>
      <c r="N6" s="11" t="s">
        <v>14</v>
      </c>
      <c r="O6" s="20" t="s">
        <v>16</v>
      </c>
      <c r="P6" s="9" t="s">
        <v>15</v>
      </c>
      <c r="Q6" s="9" t="s">
        <v>21</v>
      </c>
      <c r="R6" s="11" t="s">
        <v>15</v>
      </c>
      <c r="S6">
        <f>COUNTIF(M6:R11,"India")</f>
        <v>1</v>
      </c>
    </row>
    <row r="7" spans="2:19" ht="23.25" x14ac:dyDescent="0.25">
      <c r="C7" s="9" t="s">
        <v>14</v>
      </c>
      <c r="F7" t="s">
        <v>176</v>
      </c>
      <c r="G7">
        <f>SUM(D8,D59)</f>
        <v>3</v>
      </c>
      <c r="H7" s="21">
        <f t="shared" si="0"/>
        <v>0.05</v>
      </c>
      <c r="L7" t="s">
        <v>170</v>
      </c>
      <c r="M7" s="11" t="s">
        <v>81</v>
      </c>
      <c r="N7" s="11" t="s">
        <v>81</v>
      </c>
      <c r="O7" s="9" t="s">
        <v>26</v>
      </c>
      <c r="P7" s="9" t="s">
        <v>81</v>
      </c>
      <c r="Q7" s="20" t="s">
        <v>33</v>
      </c>
      <c r="R7" s="20" t="s">
        <v>81</v>
      </c>
      <c r="S7">
        <f>COUNTIF(M7:R11,"India")</f>
        <v>1</v>
      </c>
    </row>
    <row r="8" spans="2:19" ht="34.5" x14ac:dyDescent="0.25">
      <c r="B8">
        <v>1</v>
      </c>
      <c r="C8" s="11" t="s">
        <v>38</v>
      </c>
      <c r="D8">
        <v>1</v>
      </c>
      <c r="G8">
        <f>SUM(G2:G7)</f>
        <v>60</v>
      </c>
      <c r="H8" s="21">
        <f>SUM(H2:H7)</f>
        <v>1</v>
      </c>
      <c r="M8" s="9" t="s">
        <v>26</v>
      </c>
      <c r="N8" s="9" t="s">
        <v>26</v>
      </c>
      <c r="O8" s="11" t="s">
        <v>81</v>
      </c>
      <c r="P8" s="20" t="s">
        <v>38</v>
      </c>
      <c r="Q8" s="20" t="s">
        <v>117</v>
      </c>
      <c r="R8" s="20" t="s">
        <v>55</v>
      </c>
      <c r="S8">
        <f>COUNTIF(M8:R11,"India")</f>
        <v>1</v>
      </c>
    </row>
    <row r="9" spans="2:19" x14ac:dyDescent="0.25">
      <c r="C9" s="11" t="s">
        <v>15</v>
      </c>
      <c r="D9">
        <v>7</v>
      </c>
      <c r="M9" s="9" t="s">
        <v>64</v>
      </c>
      <c r="N9" s="11" t="s">
        <v>64</v>
      </c>
      <c r="O9" s="11" t="s">
        <v>33</v>
      </c>
      <c r="P9" s="9" t="s">
        <v>50</v>
      </c>
      <c r="Q9" s="20" t="s">
        <v>15</v>
      </c>
      <c r="R9" s="20" t="s">
        <v>15</v>
      </c>
      <c r="S9">
        <f>COUNTIF(M9:R11,"India")</f>
        <v>1</v>
      </c>
    </row>
    <row r="10" spans="2:19" ht="34.5" x14ac:dyDescent="0.25">
      <c r="B10">
        <v>1</v>
      </c>
      <c r="C10" s="9" t="s">
        <v>15</v>
      </c>
      <c r="M10" s="9" t="s">
        <v>33</v>
      </c>
      <c r="N10" s="11" t="s">
        <v>55</v>
      </c>
      <c r="O10" s="11" t="s">
        <v>40</v>
      </c>
      <c r="P10" s="11" t="s">
        <v>113</v>
      </c>
      <c r="Q10" s="20" t="s">
        <v>26</v>
      </c>
      <c r="R10" s="20" t="s">
        <v>17</v>
      </c>
      <c r="S10">
        <f>COUNTIF(M10:R11,"India")</f>
        <v>1</v>
      </c>
    </row>
    <row r="11" spans="2:19" ht="34.5" x14ac:dyDescent="0.25">
      <c r="C11" s="9" t="s">
        <v>15</v>
      </c>
      <c r="M11" s="11" t="s">
        <v>40</v>
      </c>
      <c r="N11" s="9" t="s">
        <v>65</v>
      </c>
      <c r="O11" s="9" t="s">
        <v>55</v>
      </c>
      <c r="P11" s="9" t="s">
        <v>19</v>
      </c>
      <c r="Q11" s="9" t="s">
        <v>111</v>
      </c>
      <c r="R11" s="20" t="s">
        <v>13</v>
      </c>
      <c r="S11">
        <f>COUNTIF(M11:R11,"India")</f>
        <v>1</v>
      </c>
    </row>
    <row r="12" spans="2:19" x14ac:dyDescent="0.25">
      <c r="C12" s="11" t="s">
        <v>15</v>
      </c>
    </row>
    <row r="13" spans="2:19" x14ac:dyDescent="0.25">
      <c r="C13" s="20" t="s">
        <v>15</v>
      </c>
    </row>
    <row r="14" spans="2:19" x14ac:dyDescent="0.25">
      <c r="C14" s="11" t="s">
        <v>15</v>
      </c>
    </row>
    <row r="15" spans="2:19" x14ac:dyDescent="0.25">
      <c r="C15" s="20" t="s">
        <v>15</v>
      </c>
    </row>
    <row r="16" spans="2:19" x14ac:dyDescent="0.25">
      <c r="B16">
        <v>1</v>
      </c>
      <c r="C16" s="11" t="s">
        <v>24</v>
      </c>
      <c r="D16">
        <v>3</v>
      </c>
    </row>
    <row r="17" spans="2:4" x14ac:dyDescent="0.25">
      <c r="C17" s="9" t="s">
        <v>24</v>
      </c>
    </row>
    <row r="18" spans="2:4" x14ac:dyDescent="0.25">
      <c r="C18" s="9" t="s">
        <v>24</v>
      </c>
    </row>
    <row r="19" spans="2:4" x14ac:dyDescent="0.25">
      <c r="B19">
        <v>1</v>
      </c>
      <c r="C19" s="11" t="s">
        <v>18</v>
      </c>
      <c r="D19">
        <v>2</v>
      </c>
    </row>
    <row r="20" spans="2:4" x14ac:dyDescent="0.25">
      <c r="C20" s="11" t="s">
        <v>18</v>
      </c>
    </row>
    <row r="21" spans="2:4" x14ac:dyDescent="0.25">
      <c r="C21" s="11" t="s">
        <v>19</v>
      </c>
      <c r="D21">
        <v>2</v>
      </c>
    </row>
    <row r="22" spans="2:4" x14ac:dyDescent="0.25">
      <c r="B22">
        <v>1</v>
      </c>
      <c r="C22" s="9" t="s">
        <v>19</v>
      </c>
    </row>
    <row r="23" spans="2:4" x14ac:dyDescent="0.25">
      <c r="C23" s="11" t="s">
        <v>13</v>
      </c>
      <c r="D23">
        <v>6</v>
      </c>
    </row>
    <row r="24" spans="2:4" x14ac:dyDescent="0.25">
      <c r="C24" s="11" t="s">
        <v>13</v>
      </c>
    </row>
    <row r="25" spans="2:4" x14ac:dyDescent="0.25">
      <c r="B25">
        <v>1</v>
      </c>
      <c r="C25" s="11" t="s">
        <v>13</v>
      </c>
    </row>
    <row r="26" spans="2:4" x14ac:dyDescent="0.25">
      <c r="C26" s="11" t="s">
        <v>13</v>
      </c>
    </row>
    <row r="27" spans="2:4" x14ac:dyDescent="0.25">
      <c r="C27" s="11" t="s">
        <v>13</v>
      </c>
    </row>
    <row r="28" spans="2:4" x14ac:dyDescent="0.25">
      <c r="C28" s="20" t="s">
        <v>13</v>
      </c>
    </row>
    <row r="29" spans="2:4" x14ac:dyDescent="0.25">
      <c r="C29" s="9" t="s">
        <v>117</v>
      </c>
      <c r="D29">
        <v>5</v>
      </c>
    </row>
    <row r="30" spans="2:4" x14ac:dyDescent="0.25">
      <c r="B30">
        <v>1</v>
      </c>
      <c r="C30" s="11" t="s">
        <v>117</v>
      </c>
    </row>
    <row r="31" spans="2:4" x14ac:dyDescent="0.25">
      <c r="C31" s="9" t="s">
        <v>117</v>
      </c>
    </row>
    <row r="32" spans="2:4" x14ac:dyDescent="0.25">
      <c r="C32" s="9" t="s">
        <v>117</v>
      </c>
    </row>
    <row r="33" spans="2:4" x14ac:dyDescent="0.25">
      <c r="C33" s="20" t="s">
        <v>117</v>
      </c>
    </row>
    <row r="34" spans="2:4" ht="23.25" x14ac:dyDescent="0.25">
      <c r="B34">
        <v>1</v>
      </c>
      <c r="C34" s="9" t="s">
        <v>21</v>
      </c>
      <c r="D34">
        <v>1</v>
      </c>
    </row>
    <row r="35" spans="2:4" x14ac:dyDescent="0.25">
      <c r="C35" s="9" t="s">
        <v>26</v>
      </c>
      <c r="D35">
        <v>5</v>
      </c>
    </row>
    <row r="36" spans="2:4" x14ac:dyDescent="0.25">
      <c r="C36" s="9" t="s">
        <v>26</v>
      </c>
    </row>
    <row r="37" spans="2:4" x14ac:dyDescent="0.25">
      <c r="B37">
        <v>1</v>
      </c>
      <c r="C37" s="9" t="s">
        <v>26</v>
      </c>
    </row>
    <row r="38" spans="2:4" x14ac:dyDescent="0.25">
      <c r="C38" s="11" t="s">
        <v>26</v>
      </c>
    </row>
    <row r="39" spans="2:4" x14ac:dyDescent="0.25">
      <c r="C39" s="20" t="s">
        <v>26</v>
      </c>
    </row>
    <row r="40" spans="2:4" ht="23.25" x14ac:dyDescent="0.25">
      <c r="B40">
        <v>1</v>
      </c>
      <c r="C40" s="11" t="s">
        <v>81</v>
      </c>
      <c r="D40">
        <v>5</v>
      </c>
    </row>
    <row r="41" spans="2:4" ht="23.25" x14ac:dyDescent="0.25">
      <c r="C41" s="11" t="s">
        <v>81</v>
      </c>
    </row>
    <row r="42" spans="2:4" ht="23.25" x14ac:dyDescent="0.25">
      <c r="C42" s="11" t="s">
        <v>81</v>
      </c>
    </row>
    <row r="43" spans="2:4" ht="23.25" x14ac:dyDescent="0.25">
      <c r="C43" s="9" t="s">
        <v>81</v>
      </c>
    </row>
    <row r="44" spans="2:4" ht="23.25" x14ac:dyDescent="0.25">
      <c r="C44" s="20" t="s">
        <v>81</v>
      </c>
    </row>
    <row r="45" spans="2:4" x14ac:dyDescent="0.25">
      <c r="B45">
        <v>1</v>
      </c>
      <c r="C45" s="9" t="s">
        <v>111</v>
      </c>
      <c r="D45">
        <v>1</v>
      </c>
    </row>
    <row r="46" spans="2:4" x14ac:dyDescent="0.25">
      <c r="B46">
        <v>1</v>
      </c>
      <c r="C46" s="9" t="s">
        <v>20</v>
      </c>
      <c r="D46">
        <v>1</v>
      </c>
    </row>
    <row r="47" spans="2:4" ht="34.5" x14ac:dyDescent="0.25">
      <c r="C47" s="11" t="s">
        <v>55</v>
      </c>
      <c r="D47">
        <v>3</v>
      </c>
    </row>
    <row r="48" spans="2:4" ht="34.5" x14ac:dyDescent="0.25">
      <c r="B48">
        <v>1</v>
      </c>
      <c r="C48" s="9" t="s">
        <v>55</v>
      </c>
    </row>
    <row r="49" spans="2:4" ht="34.5" x14ac:dyDescent="0.25">
      <c r="C49" s="20" t="s">
        <v>55</v>
      </c>
    </row>
    <row r="50" spans="2:4" x14ac:dyDescent="0.25">
      <c r="B50">
        <v>1</v>
      </c>
      <c r="C50" s="11" t="s">
        <v>40</v>
      </c>
      <c r="D50">
        <v>2</v>
      </c>
    </row>
    <row r="51" spans="2:4" x14ac:dyDescent="0.25">
      <c r="C51" s="11" t="s">
        <v>40</v>
      </c>
    </row>
    <row r="52" spans="2:4" x14ac:dyDescent="0.25">
      <c r="C52" s="9" t="s">
        <v>33</v>
      </c>
    </row>
    <row r="53" spans="2:4" x14ac:dyDescent="0.25">
      <c r="B53">
        <v>1</v>
      </c>
      <c r="C53" s="11" t="s">
        <v>33</v>
      </c>
      <c r="D53">
        <v>3</v>
      </c>
    </row>
    <row r="54" spans="2:4" x14ac:dyDescent="0.25">
      <c r="C54" s="20" t="s">
        <v>33</v>
      </c>
    </row>
    <row r="55" spans="2:4" x14ac:dyDescent="0.25">
      <c r="B55">
        <v>1</v>
      </c>
      <c r="C55" s="9" t="s">
        <v>64</v>
      </c>
      <c r="D55">
        <v>2</v>
      </c>
    </row>
    <row r="56" spans="2:4" x14ac:dyDescent="0.25">
      <c r="C56" s="11" t="s">
        <v>64</v>
      </c>
    </row>
    <row r="57" spans="2:4" ht="23.25" x14ac:dyDescent="0.25">
      <c r="B57">
        <v>1</v>
      </c>
      <c r="C57" s="11" t="s">
        <v>17</v>
      </c>
      <c r="D57">
        <v>2</v>
      </c>
    </row>
    <row r="58" spans="2:4" ht="23.25" x14ac:dyDescent="0.25">
      <c r="C58" s="20" t="s">
        <v>17</v>
      </c>
    </row>
    <row r="59" spans="2:4" ht="34.5" x14ac:dyDescent="0.25">
      <c r="B59">
        <v>1</v>
      </c>
      <c r="C59" s="11" t="s">
        <v>16</v>
      </c>
      <c r="D59">
        <v>2</v>
      </c>
    </row>
    <row r="60" spans="2:4" ht="34.5" x14ac:dyDescent="0.25">
      <c r="C60" s="11" t="s">
        <v>16</v>
      </c>
    </row>
    <row r="61" spans="2:4" x14ac:dyDescent="0.25">
      <c r="B61">
        <v>1</v>
      </c>
      <c r="C61" s="11" t="s">
        <v>113</v>
      </c>
      <c r="D61">
        <v>1</v>
      </c>
    </row>
    <row r="62" spans="2:4" x14ac:dyDescent="0.25">
      <c r="B62">
        <f>SUM(B2:B61)</f>
        <v>22</v>
      </c>
      <c r="D62">
        <f>SUM(D2:D61)</f>
        <v>60</v>
      </c>
    </row>
  </sheetData>
  <sortState xmlns:xlrd2="http://schemas.microsoft.com/office/spreadsheetml/2017/richdata2" ref="C2:C61">
    <sortCondition ref="C1"/>
  </sortState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7E41-231D-4C48-A367-D304E455F311}">
  <dimension ref="A1:Y23"/>
  <sheetViews>
    <sheetView workbookViewId="0">
      <selection activeCell="AB15" sqref="AB15"/>
    </sheetView>
  </sheetViews>
  <sheetFormatPr defaultRowHeight="15" x14ac:dyDescent="0.25"/>
  <cols>
    <col min="3" max="4" width="12.7109375" hidden="1" customWidth="1"/>
    <col min="5" max="5" width="18.140625" hidden="1" customWidth="1"/>
    <col min="6" max="24" width="0" hidden="1" customWidth="1"/>
  </cols>
  <sheetData>
    <row r="1" spans="1:25" x14ac:dyDescent="0.25">
      <c r="A1" t="s">
        <v>177</v>
      </c>
      <c r="B1" t="s">
        <v>178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 t="s">
        <v>202</v>
      </c>
    </row>
    <row r="2" spans="1:25" x14ac:dyDescent="0.25">
      <c r="A2" t="s">
        <v>179</v>
      </c>
      <c r="B2" t="s">
        <v>153</v>
      </c>
      <c r="C2">
        <v>42.3277342854566</v>
      </c>
      <c r="D2">
        <v>42.502006513140998</v>
      </c>
      <c r="E2">
        <v>42.506656511099003</v>
      </c>
      <c r="F2">
        <v>42.540017111600903</v>
      </c>
      <c r="G2">
        <v>42.8070950271401</v>
      </c>
      <c r="H2">
        <v>43.066779344341597</v>
      </c>
      <c r="I2">
        <v>43.2495409062766</v>
      </c>
      <c r="J2">
        <v>43.454097809560899</v>
      </c>
      <c r="K2">
        <v>43.819492522098997</v>
      </c>
      <c r="L2">
        <v>44.385147881389997</v>
      </c>
      <c r="M2">
        <v>45.191415271959897</v>
      </c>
      <c r="N2">
        <v>45.1256042884919</v>
      </c>
      <c r="O2">
        <v>44.878679510713198</v>
      </c>
      <c r="P2">
        <v>44.9627657061449</v>
      </c>
      <c r="Q2">
        <v>44.776666986059602</v>
      </c>
      <c r="R2">
        <v>44.750152817838902</v>
      </c>
      <c r="S2">
        <v>44.491698383933297</v>
      </c>
      <c r="T2">
        <v>44.364011699531602</v>
      </c>
      <c r="U2">
        <v>44.730538432972203</v>
      </c>
      <c r="V2">
        <v>44.533723910850597</v>
      </c>
      <c r="W2">
        <v>44.717973222027602</v>
      </c>
      <c r="X2">
        <v>44.9085910029508</v>
      </c>
      <c r="Y2">
        <v>45.2300023773671</v>
      </c>
    </row>
    <row r="3" spans="1:25" x14ac:dyDescent="0.25">
      <c r="A3" t="s">
        <v>180</v>
      </c>
      <c r="B3" t="s">
        <v>52</v>
      </c>
      <c r="C3">
        <v>68.099456905760903</v>
      </c>
      <c r="D3">
        <v>68.592590926351704</v>
      </c>
      <c r="E3">
        <v>68.7817941707183</v>
      </c>
      <c r="F3">
        <v>68.945217587672303</v>
      </c>
      <c r="G3">
        <v>69.166974902025402</v>
      </c>
      <c r="H3">
        <v>69.374452735870506</v>
      </c>
      <c r="I3">
        <v>69.775882436516696</v>
      </c>
      <c r="J3">
        <v>70.115356228114194</v>
      </c>
      <c r="K3">
        <v>69.993562762099899</v>
      </c>
      <c r="L3">
        <v>70.209217309632194</v>
      </c>
      <c r="M3">
        <v>70.249400242669097</v>
      </c>
      <c r="N3">
        <v>70.354950288067101</v>
      </c>
      <c r="O3">
        <v>70.685411724905094</v>
      </c>
      <c r="P3">
        <v>70.348875880888798</v>
      </c>
      <c r="Q3">
        <v>69.381196841882797</v>
      </c>
      <c r="R3">
        <v>69.170573239720298</v>
      </c>
      <c r="S3">
        <v>69.228699325552995</v>
      </c>
      <c r="T3">
        <v>69.392041950567304</v>
      </c>
      <c r="U3">
        <v>69.782599534236496</v>
      </c>
      <c r="V3">
        <v>70.331083085963698</v>
      </c>
      <c r="W3">
        <v>70.426437431399606</v>
      </c>
      <c r="X3">
        <v>70.358062192340995</v>
      </c>
      <c r="Y3">
        <v>70.468352308699195</v>
      </c>
    </row>
    <row r="4" spans="1:25" x14ac:dyDescent="0.25">
      <c r="A4" t="s">
        <v>181</v>
      </c>
      <c r="B4" t="s">
        <v>14</v>
      </c>
      <c r="C4">
        <v>60.770530245685897</v>
      </c>
      <c r="D4">
        <v>61.027721576831503</v>
      </c>
      <c r="E4">
        <v>60.978970829793099</v>
      </c>
      <c r="F4">
        <v>60.626742678450803</v>
      </c>
      <c r="G4">
        <v>60.761029040703498</v>
      </c>
      <c r="H4">
        <v>61.212895425167297</v>
      </c>
      <c r="I4">
        <v>61.4205876734759</v>
      </c>
      <c r="J4">
        <v>61.838691137072097</v>
      </c>
      <c r="K4">
        <v>61.4664444941697</v>
      </c>
      <c r="L4">
        <v>61.479184589627103</v>
      </c>
      <c r="M4">
        <v>61.751788912424601</v>
      </c>
      <c r="N4">
        <v>61.731097227105003</v>
      </c>
      <c r="O4">
        <v>61.755402581621901</v>
      </c>
      <c r="P4">
        <v>62.022146561580598</v>
      </c>
      <c r="Q4">
        <v>62.303644057595697</v>
      </c>
      <c r="R4">
        <v>62.285883130732699</v>
      </c>
      <c r="S4">
        <v>62.376404589492402</v>
      </c>
      <c r="T4">
        <v>62.510582325802503</v>
      </c>
      <c r="U4">
        <v>62.5998362997179</v>
      </c>
      <c r="V4">
        <v>62.012002830726601</v>
      </c>
      <c r="W4">
        <v>61.991377684534399</v>
      </c>
      <c r="X4">
        <v>61.987827058853703</v>
      </c>
      <c r="Y4">
        <v>61.719526405972303</v>
      </c>
    </row>
    <row r="5" spans="1:25" x14ac:dyDescent="0.25">
      <c r="A5" t="s">
        <v>182</v>
      </c>
      <c r="B5" t="s">
        <v>38</v>
      </c>
      <c r="C5">
        <v>67.816089527085296</v>
      </c>
      <c r="D5">
        <v>67.8907287244499</v>
      </c>
      <c r="E5">
        <v>67.998182584534604</v>
      </c>
      <c r="F5">
        <v>67.844435042122797</v>
      </c>
      <c r="G5">
        <v>68.197015677778296</v>
      </c>
      <c r="H5">
        <v>68.495601487266796</v>
      </c>
      <c r="I5">
        <v>68.562947736343602</v>
      </c>
      <c r="J5">
        <v>68.567389435550197</v>
      </c>
      <c r="K5">
        <v>68.499504346943198</v>
      </c>
      <c r="L5">
        <v>69.162042841045306</v>
      </c>
      <c r="M5">
        <v>69.295420493674996</v>
      </c>
      <c r="N5">
        <v>69.992567444289705</v>
      </c>
      <c r="O5">
        <v>69.750180240792801</v>
      </c>
      <c r="P5">
        <v>69.721433798307899</v>
      </c>
      <c r="Q5">
        <v>69.772297848432601</v>
      </c>
      <c r="R5">
        <v>69.216252950783897</v>
      </c>
      <c r="S5">
        <v>69.615359479401405</v>
      </c>
      <c r="T5">
        <v>69.363197470960003</v>
      </c>
      <c r="U5">
        <v>69.287368590112806</v>
      </c>
      <c r="V5">
        <v>69.286552422848203</v>
      </c>
      <c r="W5">
        <v>68.961539142037793</v>
      </c>
      <c r="X5">
        <v>68.9359786735548</v>
      </c>
      <c r="Y5">
        <v>68.831318161814494</v>
      </c>
    </row>
    <row r="6" spans="1:25" x14ac:dyDescent="0.25">
      <c r="A6" t="s">
        <v>183</v>
      </c>
      <c r="B6" t="s">
        <v>15</v>
      </c>
      <c r="C6">
        <v>45.274906022973198</v>
      </c>
      <c r="D6">
        <v>45.512552708405103</v>
      </c>
      <c r="E6">
        <v>45.560871319289802</v>
      </c>
      <c r="F6">
        <v>45.584306913598603</v>
      </c>
      <c r="G6">
        <v>45.707978942948301</v>
      </c>
      <c r="H6">
        <v>46.000523217707702</v>
      </c>
      <c r="I6">
        <v>45.989712290655497</v>
      </c>
      <c r="J6">
        <v>46.086743069429602</v>
      </c>
      <c r="K6">
        <v>45.903007982796602</v>
      </c>
      <c r="L6">
        <v>46.290898788930697</v>
      </c>
      <c r="M6">
        <v>46.6866306209876</v>
      </c>
      <c r="N6">
        <v>47.359103906936198</v>
      </c>
      <c r="O6">
        <v>48.769303950274299</v>
      </c>
      <c r="P6">
        <v>49.8994686483517</v>
      </c>
      <c r="Q6">
        <v>50.866096689677001</v>
      </c>
      <c r="R6">
        <v>51.810258482786303</v>
      </c>
      <c r="S6">
        <v>52.069031624102699</v>
      </c>
      <c r="T6">
        <v>51.930282856374703</v>
      </c>
      <c r="U6">
        <v>52.3029646296037</v>
      </c>
      <c r="V6">
        <v>52.648841603014297</v>
      </c>
      <c r="W6">
        <v>53.338141235875597</v>
      </c>
      <c r="X6">
        <v>53.544615472636799</v>
      </c>
      <c r="Y6">
        <v>53.952354175658598</v>
      </c>
    </row>
    <row r="7" spans="1:25" x14ac:dyDescent="0.25">
      <c r="A7" t="s">
        <v>184</v>
      </c>
      <c r="B7" t="s">
        <v>24</v>
      </c>
      <c r="C7">
        <v>68.582146758479098</v>
      </c>
      <c r="D7">
        <v>68.6795954607895</v>
      </c>
      <c r="E7">
        <v>69.231014133499698</v>
      </c>
      <c r="F7">
        <v>69.258194829817</v>
      </c>
      <c r="G7">
        <v>69.836869023730003</v>
      </c>
      <c r="H7">
        <v>70.381227716474797</v>
      </c>
      <c r="I7">
        <v>70.679457020160399</v>
      </c>
      <c r="J7">
        <v>71.059806620381707</v>
      </c>
      <c r="K7">
        <v>71.115718938241997</v>
      </c>
      <c r="L7">
        <v>71.439224362235507</v>
      </c>
      <c r="M7">
        <v>71.456970134634801</v>
      </c>
      <c r="N7">
        <v>71.505194532109201</v>
      </c>
      <c r="O7">
        <v>71.672818607177703</v>
      </c>
      <c r="P7">
        <v>71.423822272931105</v>
      </c>
      <c r="Q7">
        <v>71.050993907362496</v>
      </c>
      <c r="R7">
        <v>70.738191810102904</v>
      </c>
      <c r="S7">
        <v>71.170816979511599</v>
      </c>
      <c r="T7">
        <v>71.130146425312603</v>
      </c>
      <c r="U7">
        <v>71.067788711686902</v>
      </c>
      <c r="V7">
        <v>70.995437634912093</v>
      </c>
      <c r="W7">
        <v>70.923004234358302</v>
      </c>
      <c r="X7">
        <v>70.683047431264896</v>
      </c>
      <c r="Y7">
        <v>70.629778064667704</v>
      </c>
    </row>
    <row r="8" spans="1:25" x14ac:dyDescent="0.25">
      <c r="A8" t="s">
        <v>185</v>
      </c>
      <c r="B8" t="s">
        <v>18</v>
      </c>
      <c r="C8">
        <v>63.842603718398301</v>
      </c>
      <c r="D8">
        <v>64.048951793188905</v>
      </c>
      <c r="E8">
        <v>64.093964730861302</v>
      </c>
      <c r="F8">
        <v>64.055793692423293</v>
      </c>
      <c r="G8">
        <v>64.338342626296196</v>
      </c>
      <c r="H8">
        <v>64.474201557892698</v>
      </c>
      <c r="I8">
        <v>64.414551410017495</v>
      </c>
      <c r="J8">
        <v>64.366204392477599</v>
      </c>
      <c r="K8">
        <v>64.374934963024202</v>
      </c>
      <c r="L8">
        <v>64.834249406973399</v>
      </c>
      <c r="M8">
        <v>65.509655076202904</v>
      </c>
      <c r="N8">
        <v>65.971080110340594</v>
      </c>
      <c r="O8">
        <v>66.7024999937356</v>
      </c>
      <c r="P8">
        <v>66.808740638277399</v>
      </c>
      <c r="Q8">
        <v>66.669230305978502</v>
      </c>
      <c r="R8">
        <v>67.172489481572498</v>
      </c>
      <c r="S8">
        <v>66.996171696336305</v>
      </c>
      <c r="T8">
        <v>66.614447237681503</v>
      </c>
      <c r="U8">
        <v>66.267746808155096</v>
      </c>
      <c r="V8">
        <v>66.748531354109105</v>
      </c>
      <c r="W8">
        <v>66.613296749283194</v>
      </c>
      <c r="X8">
        <v>66.459805441328399</v>
      </c>
      <c r="Y8">
        <v>66.639136527241405</v>
      </c>
    </row>
    <row r="9" spans="1:25" x14ac:dyDescent="0.25">
      <c r="A9" t="s">
        <v>186</v>
      </c>
      <c r="B9" t="s">
        <v>19</v>
      </c>
      <c r="C9">
        <v>69.644688450616101</v>
      </c>
      <c r="D9">
        <v>69.737508433242596</v>
      </c>
      <c r="E9">
        <v>69.773108979137106</v>
      </c>
      <c r="F9">
        <v>69.861184778920702</v>
      </c>
      <c r="G9">
        <v>70.119554584128196</v>
      </c>
      <c r="H9">
        <v>70.442078814685303</v>
      </c>
      <c r="I9">
        <v>70.466659172426304</v>
      </c>
      <c r="J9">
        <v>70.626410967073795</v>
      </c>
      <c r="K9">
        <v>70.331181806297593</v>
      </c>
      <c r="L9">
        <v>70.366299368008498</v>
      </c>
      <c r="M9">
        <v>70.702503172839798</v>
      </c>
      <c r="N9">
        <v>70.438206123945903</v>
      </c>
      <c r="O9">
        <v>69.791587346199805</v>
      </c>
      <c r="P9">
        <v>69.601308361863005</v>
      </c>
      <c r="Q9">
        <v>69.129566650186405</v>
      </c>
      <c r="R9">
        <v>69.034066074496707</v>
      </c>
      <c r="S9">
        <v>68.900800118505003</v>
      </c>
      <c r="T9">
        <v>68.826498238341301</v>
      </c>
      <c r="U9">
        <v>69.005679006239404</v>
      </c>
      <c r="V9">
        <v>69.991114284590196</v>
      </c>
      <c r="W9">
        <v>69.411595350344001</v>
      </c>
      <c r="X9">
        <v>69.496814621046298</v>
      </c>
      <c r="Y9">
        <v>69.313931183983897</v>
      </c>
    </row>
    <row r="10" spans="1:25" x14ac:dyDescent="0.25">
      <c r="A10" t="s">
        <v>187</v>
      </c>
      <c r="B10" t="s">
        <v>13</v>
      </c>
      <c r="C10">
        <v>36.770740657514601</v>
      </c>
      <c r="D10">
        <v>37.010204681324304</v>
      </c>
      <c r="E10">
        <v>37.155652723422101</v>
      </c>
      <c r="F10">
        <v>37.411483619679899</v>
      </c>
      <c r="G10">
        <v>37.654687611765198</v>
      </c>
      <c r="H10">
        <v>37.962483925343903</v>
      </c>
      <c r="I10">
        <v>37.597266599527003</v>
      </c>
      <c r="J10">
        <v>37.570735571219103</v>
      </c>
      <c r="K10">
        <v>37.6479567271289</v>
      </c>
      <c r="L10">
        <v>37.825945333666198</v>
      </c>
      <c r="M10">
        <v>38.447626482053302</v>
      </c>
      <c r="N10">
        <v>38.709411030333399</v>
      </c>
      <c r="O10">
        <v>39.163082732409599</v>
      </c>
      <c r="P10">
        <v>39.672599377683603</v>
      </c>
      <c r="Q10">
        <v>39.575165510546597</v>
      </c>
      <c r="R10">
        <v>39.652367248573498</v>
      </c>
      <c r="S10">
        <v>39.924821542541601</v>
      </c>
      <c r="T10">
        <v>40.532170379820698</v>
      </c>
      <c r="U10">
        <v>40.672399763428103</v>
      </c>
      <c r="V10">
        <v>40.827203030625299</v>
      </c>
      <c r="W10">
        <v>41.158593642811901</v>
      </c>
      <c r="X10">
        <v>41.989414276387897</v>
      </c>
      <c r="Y10">
        <v>42.204313194963802</v>
      </c>
    </row>
    <row r="11" spans="1:25" x14ac:dyDescent="0.25">
      <c r="A11" t="s">
        <v>188</v>
      </c>
      <c r="B11" t="s">
        <v>117</v>
      </c>
      <c r="C11">
        <v>35.758237260402403</v>
      </c>
      <c r="D11">
        <v>35.639725444346404</v>
      </c>
      <c r="E11">
        <v>35.514521154570403</v>
      </c>
      <c r="F11">
        <v>35.566793579655801</v>
      </c>
      <c r="G11">
        <v>35.559435168775202</v>
      </c>
      <c r="H11">
        <v>35.881971416340598</v>
      </c>
      <c r="I11">
        <v>35.7699531324931</v>
      </c>
      <c r="J11">
        <v>35.872969590242903</v>
      </c>
      <c r="K11">
        <v>36.243998769952</v>
      </c>
      <c r="L11">
        <v>36.1653552651618</v>
      </c>
      <c r="M11">
        <v>35.833467343269298</v>
      </c>
      <c r="N11">
        <v>36.130657845415797</v>
      </c>
      <c r="O11">
        <v>35.5776188050204</v>
      </c>
      <c r="P11">
        <v>35.628295492462897</v>
      </c>
      <c r="Q11">
        <v>35.611975150147401</v>
      </c>
      <c r="R11">
        <v>35.1896186215101</v>
      </c>
      <c r="S11">
        <v>35.089295343321602</v>
      </c>
      <c r="T11">
        <v>34.714784052010799</v>
      </c>
      <c r="U11">
        <v>35.162287033825599</v>
      </c>
      <c r="V11">
        <v>35.373521466514497</v>
      </c>
      <c r="W11">
        <v>35.4981689627257</v>
      </c>
      <c r="X11">
        <v>36.669752289206002</v>
      </c>
      <c r="Y11">
        <v>36.902064769972803</v>
      </c>
    </row>
    <row r="12" spans="1:25" x14ac:dyDescent="0.25">
      <c r="A12" t="s">
        <v>189</v>
      </c>
      <c r="B12" t="s">
        <v>21</v>
      </c>
      <c r="C12">
        <v>64.417512672236001</v>
      </c>
      <c r="D12">
        <v>64.733812519507893</v>
      </c>
      <c r="E12">
        <v>64.947424562077899</v>
      </c>
      <c r="F12">
        <v>65.2868127772891</v>
      </c>
      <c r="G12">
        <v>65.868934374111305</v>
      </c>
      <c r="H12">
        <v>66.061282603625003</v>
      </c>
      <c r="I12">
        <v>65.306786757809604</v>
      </c>
      <c r="J12">
        <v>65.069299437965398</v>
      </c>
      <c r="K12">
        <v>64.977231695872902</v>
      </c>
      <c r="L12">
        <v>64.940810751666604</v>
      </c>
      <c r="M12">
        <v>65.0863313131468</v>
      </c>
      <c r="N12">
        <v>65.168157883352805</v>
      </c>
      <c r="O12">
        <v>65.439185154852694</v>
      </c>
      <c r="P12">
        <v>65.951357250196907</v>
      </c>
      <c r="Q12">
        <v>65.926726684676595</v>
      </c>
      <c r="R12">
        <v>65.797998746254905</v>
      </c>
      <c r="S12">
        <v>66.376693994213795</v>
      </c>
      <c r="T12">
        <v>66.023889850413795</v>
      </c>
      <c r="U12">
        <v>66.290653977571296</v>
      </c>
      <c r="V12">
        <v>66.906307199720203</v>
      </c>
      <c r="W12">
        <v>66.492833438919206</v>
      </c>
      <c r="X12">
        <v>66.489116751072601</v>
      </c>
      <c r="Y12">
        <v>66.473284159774494</v>
      </c>
    </row>
    <row r="13" spans="1:25" x14ac:dyDescent="0.25">
      <c r="A13" t="s">
        <v>190</v>
      </c>
      <c r="B13" t="s">
        <v>26</v>
      </c>
      <c r="C13">
        <v>37.862569431144401</v>
      </c>
      <c r="D13">
        <v>37.977395367412399</v>
      </c>
      <c r="E13">
        <v>37.999072956804397</v>
      </c>
      <c r="F13">
        <v>38.036389668553298</v>
      </c>
      <c r="G13">
        <v>38.192026583745601</v>
      </c>
      <c r="H13">
        <v>38.2804934860348</v>
      </c>
      <c r="I13">
        <v>38.209464385363503</v>
      </c>
      <c r="J13">
        <v>38.154770348842099</v>
      </c>
      <c r="K13">
        <v>38.312002530126598</v>
      </c>
      <c r="L13">
        <v>38.065675895571403</v>
      </c>
      <c r="M13">
        <v>38.284963699082397</v>
      </c>
      <c r="N13">
        <v>38.9581904339245</v>
      </c>
      <c r="O13">
        <v>38.923946602156597</v>
      </c>
      <c r="P13">
        <v>38.374493745069103</v>
      </c>
      <c r="Q13">
        <v>38.114252521473098</v>
      </c>
      <c r="R13">
        <v>38.058454370676998</v>
      </c>
      <c r="S13">
        <v>38.027496361128101</v>
      </c>
      <c r="T13">
        <v>38.395658563590501</v>
      </c>
      <c r="U13">
        <v>38.420465314587197</v>
      </c>
      <c r="V13">
        <v>38.973437916054799</v>
      </c>
      <c r="W13">
        <v>38.817899587877001</v>
      </c>
      <c r="X13">
        <v>38.687559811512202</v>
      </c>
      <c r="Y13">
        <v>38.964548424874899</v>
      </c>
    </row>
    <row r="14" spans="1:25" x14ac:dyDescent="0.25">
      <c r="A14" t="s">
        <v>191</v>
      </c>
      <c r="B14" t="s">
        <v>81</v>
      </c>
      <c r="C14">
        <v>49.147237293878398</v>
      </c>
      <c r="D14">
        <v>49.234839277245598</v>
      </c>
      <c r="E14">
        <v>49.1809492275273</v>
      </c>
      <c r="F14">
        <v>49.661608760863999</v>
      </c>
      <c r="G14">
        <v>50.192583871434799</v>
      </c>
      <c r="H14">
        <v>50.578440325682799</v>
      </c>
      <c r="I14">
        <v>51.646280565250301</v>
      </c>
      <c r="J14">
        <v>52.643458422662</v>
      </c>
      <c r="K14">
        <v>52.951392082055101</v>
      </c>
      <c r="L14">
        <v>52.648222811077098</v>
      </c>
      <c r="M14">
        <v>53.691777850045803</v>
      </c>
      <c r="N14">
        <v>54.271842414566201</v>
      </c>
      <c r="O14">
        <v>54.063148354818402</v>
      </c>
      <c r="P14">
        <v>54.474968871330702</v>
      </c>
      <c r="Q14">
        <v>53.952591556208802</v>
      </c>
      <c r="R14">
        <v>54.828429089002199</v>
      </c>
      <c r="S14">
        <v>54.390061274447497</v>
      </c>
      <c r="T14">
        <v>54.9818456472238</v>
      </c>
      <c r="U14">
        <v>55.687891271919902</v>
      </c>
      <c r="V14">
        <v>57.330675833251199</v>
      </c>
      <c r="W14">
        <v>58.361817547606698</v>
      </c>
      <c r="X14">
        <v>58.763644519245901</v>
      </c>
      <c r="Y14">
        <v>58.887228090617</v>
      </c>
    </row>
    <row r="15" spans="1:25" x14ac:dyDescent="0.25">
      <c r="A15" t="s">
        <v>192</v>
      </c>
      <c r="B15" t="s">
        <v>111</v>
      </c>
      <c r="C15">
        <v>29.821301415991702</v>
      </c>
      <c r="D15">
        <v>29.777334372315298</v>
      </c>
      <c r="E15">
        <v>29.9544875103722</v>
      </c>
      <c r="F15">
        <v>30.1816143303061</v>
      </c>
      <c r="G15">
        <v>30.294686800926002</v>
      </c>
      <c r="H15">
        <v>30.3923924800104</v>
      </c>
      <c r="I15">
        <v>30.827452033939</v>
      </c>
      <c r="J15">
        <v>31.160770275262198</v>
      </c>
      <c r="K15">
        <v>30.6773990232501</v>
      </c>
      <c r="L15">
        <v>31.301098155809601</v>
      </c>
      <c r="M15">
        <v>30.719991897575699</v>
      </c>
      <c r="N15">
        <v>31.310293686255498</v>
      </c>
      <c r="O15">
        <v>31.3759722408697</v>
      </c>
      <c r="P15">
        <v>31.217707942713599</v>
      </c>
      <c r="Q15">
        <v>31.367963776750599</v>
      </c>
      <c r="R15">
        <v>30.8205570431147</v>
      </c>
      <c r="S15">
        <v>30.8065686627254</v>
      </c>
      <c r="T15">
        <v>30.299395015128599</v>
      </c>
      <c r="U15">
        <v>30.352936264991499</v>
      </c>
      <c r="V15">
        <v>30.184623184584702</v>
      </c>
      <c r="W15">
        <v>29.993139105805799</v>
      </c>
      <c r="X15">
        <v>30.107878275089</v>
      </c>
      <c r="Y15">
        <v>30.421110255330099</v>
      </c>
    </row>
    <row r="16" spans="1:25" x14ac:dyDescent="0.25">
      <c r="A16" t="s">
        <v>193</v>
      </c>
      <c r="B16" t="s">
        <v>20</v>
      </c>
      <c r="C16">
        <v>70.056373650719394</v>
      </c>
      <c r="D16">
        <v>70.143035084683504</v>
      </c>
      <c r="E16">
        <v>70.428649300410399</v>
      </c>
      <c r="F16">
        <v>70.773144580975398</v>
      </c>
      <c r="G16">
        <v>71.159436588627301</v>
      </c>
      <c r="H16">
        <v>71.537426326783205</v>
      </c>
      <c r="I16">
        <v>71.686648957673796</v>
      </c>
      <c r="J16">
        <v>71.834161665791299</v>
      </c>
      <c r="K16">
        <v>71.699968928570001</v>
      </c>
      <c r="L16">
        <v>71.703653292049907</v>
      </c>
      <c r="M16">
        <v>71.587514228343096</v>
      </c>
      <c r="N16">
        <v>71.828007256164</v>
      </c>
      <c r="O16">
        <v>71.960410679148495</v>
      </c>
      <c r="P16">
        <v>71.436708939948403</v>
      </c>
      <c r="Q16">
        <v>71.218312653020405</v>
      </c>
      <c r="R16">
        <v>70.9619981025795</v>
      </c>
      <c r="S16">
        <v>70.762040025402001</v>
      </c>
      <c r="T16">
        <v>70.616745112334499</v>
      </c>
      <c r="U16">
        <v>70.753264329485106</v>
      </c>
      <c r="V16">
        <v>70.970351602040196</v>
      </c>
      <c r="W16">
        <v>71.166075178427803</v>
      </c>
      <c r="X16">
        <v>70.979086658687507</v>
      </c>
      <c r="Y16">
        <v>70.896103088138503</v>
      </c>
    </row>
    <row r="17" spans="1:25" x14ac:dyDescent="0.25">
      <c r="A17" t="s">
        <v>194</v>
      </c>
      <c r="B17" t="s">
        <v>55</v>
      </c>
      <c r="C17">
        <v>37.5767557996083</v>
      </c>
      <c r="D17">
        <v>37.637676889067002</v>
      </c>
      <c r="E17">
        <v>37.365426158517998</v>
      </c>
      <c r="F17">
        <v>37.353194517919803</v>
      </c>
      <c r="G17">
        <v>36.820130298106399</v>
      </c>
      <c r="H17">
        <v>36.861151019772102</v>
      </c>
      <c r="I17">
        <v>37.525548224519198</v>
      </c>
      <c r="J17">
        <v>37.915864953037797</v>
      </c>
      <c r="K17">
        <v>36.7743684773748</v>
      </c>
      <c r="L17">
        <v>37.401092428082002</v>
      </c>
      <c r="M17">
        <v>37.304594833102897</v>
      </c>
      <c r="N17">
        <v>37.704104044646897</v>
      </c>
      <c r="O17">
        <v>37.825148051322998</v>
      </c>
      <c r="P17">
        <v>37.781316139471699</v>
      </c>
      <c r="Q17">
        <v>37.8705695762849</v>
      </c>
      <c r="R17">
        <v>37.56987312807</v>
      </c>
      <c r="S17">
        <v>37.764154480236897</v>
      </c>
      <c r="T17">
        <v>37.578262739401303</v>
      </c>
      <c r="U17">
        <v>37.929122056557198</v>
      </c>
      <c r="V17">
        <v>36.696609831845201</v>
      </c>
      <c r="W17">
        <v>36.745761516544697</v>
      </c>
      <c r="X17">
        <v>37.276314729400397</v>
      </c>
      <c r="Y17">
        <v>37.040614326598899</v>
      </c>
    </row>
    <row r="18" spans="1:25" x14ac:dyDescent="0.25">
      <c r="A18" t="s">
        <v>195</v>
      </c>
      <c r="B18" t="s">
        <v>40</v>
      </c>
      <c r="C18">
        <v>50.268032956111497</v>
      </c>
      <c r="D18">
        <v>50.346893479804798</v>
      </c>
      <c r="E18">
        <v>50.7330214619004</v>
      </c>
      <c r="F18">
        <v>51.262989917254998</v>
      </c>
      <c r="G18">
        <v>51.534340378296399</v>
      </c>
      <c r="H18">
        <v>51.709281633989796</v>
      </c>
      <c r="I18">
        <v>51.803278213067699</v>
      </c>
      <c r="J18">
        <v>51.8830873971282</v>
      </c>
      <c r="K18">
        <v>51.821150578399397</v>
      </c>
      <c r="L18">
        <v>51.401582288818503</v>
      </c>
      <c r="M18">
        <v>51.802801665663701</v>
      </c>
      <c r="N18">
        <v>51.352348493700099</v>
      </c>
      <c r="O18">
        <v>51.372348490082402</v>
      </c>
      <c r="P18">
        <v>51.594435414152301</v>
      </c>
      <c r="Q18">
        <v>52.779477485298699</v>
      </c>
      <c r="R18">
        <v>52.662538261886198</v>
      </c>
      <c r="S18">
        <v>52.681202730146303</v>
      </c>
      <c r="T18">
        <v>52.819598696864603</v>
      </c>
      <c r="U18">
        <v>53.023842695941198</v>
      </c>
      <c r="V18">
        <v>53.216896587037603</v>
      </c>
      <c r="W18">
        <v>52.958253573784297</v>
      </c>
      <c r="X18">
        <v>53.160683212835302</v>
      </c>
      <c r="Y18">
        <v>53.421651473744703</v>
      </c>
    </row>
    <row r="19" spans="1:25" x14ac:dyDescent="0.25">
      <c r="A19" t="s">
        <v>196</v>
      </c>
      <c r="B19" t="s">
        <v>33</v>
      </c>
      <c r="C19">
        <v>35.328644984863502</v>
      </c>
      <c r="D19">
        <v>35.199854572434901</v>
      </c>
      <c r="E19">
        <v>34.906360429923602</v>
      </c>
      <c r="F19">
        <v>34.553165985254203</v>
      </c>
      <c r="G19">
        <v>34.185212660598097</v>
      </c>
      <c r="H19">
        <v>34.036074253833704</v>
      </c>
      <c r="I19">
        <v>34.2364274297273</v>
      </c>
      <c r="J19">
        <v>34.538934326272297</v>
      </c>
      <c r="K19">
        <v>34.997096161625201</v>
      </c>
      <c r="L19">
        <v>34.534925294717397</v>
      </c>
      <c r="M19">
        <v>34.227816927982701</v>
      </c>
      <c r="N19">
        <v>34.832126496219203</v>
      </c>
      <c r="O19">
        <v>34.848688453986497</v>
      </c>
      <c r="P19">
        <v>34.474929098978798</v>
      </c>
      <c r="Q19">
        <v>34.297145352605398</v>
      </c>
      <c r="R19">
        <v>34.424469576447798</v>
      </c>
      <c r="S19">
        <v>34.8750563591299</v>
      </c>
      <c r="T19">
        <v>34.445243602128599</v>
      </c>
      <c r="U19">
        <v>34.399713239281802</v>
      </c>
      <c r="V19">
        <v>34.680503550776798</v>
      </c>
      <c r="W19">
        <v>34.8595414087712</v>
      </c>
      <c r="X19">
        <v>35.6602700996065</v>
      </c>
      <c r="Y19">
        <v>35.781117174882702</v>
      </c>
    </row>
    <row r="20" spans="1:25" x14ac:dyDescent="0.25">
      <c r="A20" t="s">
        <v>197</v>
      </c>
      <c r="B20" t="s">
        <v>64</v>
      </c>
      <c r="C20">
        <v>44.741310218703198</v>
      </c>
      <c r="D20">
        <v>44.623264872413003</v>
      </c>
      <c r="E20">
        <v>45.004002148768798</v>
      </c>
      <c r="F20">
        <v>45.303571411888498</v>
      </c>
      <c r="G20">
        <v>45.677918368035897</v>
      </c>
      <c r="H20">
        <v>45.857667923283302</v>
      </c>
      <c r="I20">
        <v>46.932060895179603</v>
      </c>
      <c r="J20">
        <v>45.265526639339903</v>
      </c>
      <c r="K20">
        <v>45.747212540494303</v>
      </c>
      <c r="L20">
        <v>47.026613321970103</v>
      </c>
      <c r="M20">
        <v>47.613940217460097</v>
      </c>
      <c r="N20">
        <v>48.453929007070997</v>
      </c>
      <c r="O20">
        <v>49.0798029954356</v>
      </c>
      <c r="P20">
        <v>49.0747132442945</v>
      </c>
      <c r="Q20">
        <v>48.340120720275401</v>
      </c>
      <c r="R20">
        <v>48.8861029859304</v>
      </c>
      <c r="S20">
        <v>49.355759321542202</v>
      </c>
      <c r="T20">
        <v>49.4447973463461</v>
      </c>
      <c r="U20">
        <v>49.882878611693002</v>
      </c>
      <c r="V20">
        <v>50.791605083908102</v>
      </c>
      <c r="W20">
        <v>51.224018511795798</v>
      </c>
      <c r="X20">
        <v>51.946680121282398</v>
      </c>
      <c r="Y20">
        <v>52.058413286003102</v>
      </c>
    </row>
    <row r="21" spans="1:25" x14ac:dyDescent="0.25">
      <c r="A21" t="s">
        <v>198</v>
      </c>
      <c r="B21" t="s">
        <v>17</v>
      </c>
      <c r="C21">
        <v>70.0786255797195</v>
      </c>
      <c r="D21">
        <v>70.214456920144698</v>
      </c>
      <c r="E21">
        <v>70.498679673757096</v>
      </c>
      <c r="F21">
        <v>70.679115740817096</v>
      </c>
      <c r="G21">
        <v>70.915561485697296</v>
      </c>
      <c r="H21">
        <v>70.829712246765396</v>
      </c>
      <c r="I21">
        <v>70.625714398284401</v>
      </c>
      <c r="J21">
        <v>70.710277370819398</v>
      </c>
      <c r="K21">
        <v>70.435785476482394</v>
      </c>
      <c r="L21">
        <v>70.292768584783303</v>
      </c>
      <c r="M21">
        <v>70.009331466666097</v>
      </c>
      <c r="N21">
        <v>70.482608684612501</v>
      </c>
      <c r="O21">
        <v>70.214693527551802</v>
      </c>
      <c r="P21">
        <v>69.9021374946837</v>
      </c>
      <c r="Q21">
        <v>69.403369228511096</v>
      </c>
      <c r="R21">
        <v>69.549689455042895</v>
      </c>
      <c r="S21">
        <v>69.341572334096298</v>
      </c>
      <c r="T21">
        <v>68.686668941989396</v>
      </c>
      <c r="U21">
        <v>68.791762894711198</v>
      </c>
      <c r="V21">
        <v>69.276387575369995</v>
      </c>
      <c r="W21">
        <v>69.626788457877097</v>
      </c>
      <c r="X21">
        <v>69.310080978648102</v>
      </c>
      <c r="Y21">
        <v>69.129711373897706</v>
      </c>
    </row>
    <row r="22" spans="1:25" x14ac:dyDescent="0.25">
      <c r="A22" t="s">
        <v>199</v>
      </c>
      <c r="B22" t="s">
        <v>200</v>
      </c>
      <c r="C22">
        <v>68.3102450195004</v>
      </c>
      <c r="D22">
        <v>68.400141977003898</v>
      </c>
      <c r="E22">
        <v>68.419531866567795</v>
      </c>
      <c r="F22">
        <v>68.520343394557997</v>
      </c>
      <c r="G22">
        <v>68.826972063246501</v>
      </c>
      <c r="H22">
        <v>69.159682330127694</v>
      </c>
      <c r="I22">
        <v>69.082142328708102</v>
      </c>
      <c r="J22">
        <v>69.016463618418996</v>
      </c>
      <c r="K22">
        <v>68.8589983518319</v>
      </c>
      <c r="L22">
        <v>68.654407225862698</v>
      </c>
      <c r="M22">
        <v>68.725031409743394</v>
      </c>
      <c r="N22">
        <v>69.102657180066103</v>
      </c>
      <c r="O22">
        <v>68.892474578794193</v>
      </c>
      <c r="P22">
        <v>69.050963533116899</v>
      </c>
      <c r="Q22">
        <v>68.843784081977105</v>
      </c>
      <c r="R22">
        <v>68.835183730122395</v>
      </c>
      <c r="S22">
        <v>68.741455310104399</v>
      </c>
      <c r="T22">
        <v>68.795028571115395</v>
      </c>
      <c r="U22">
        <v>68.4022799873281</v>
      </c>
      <c r="V22">
        <v>67.990207733492795</v>
      </c>
      <c r="W22">
        <v>67.957040200233905</v>
      </c>
      <c r="X22">
        <v>67.863752972058705</v>
      </c>
      <c r="Y22">
        <v>67.918342666839095</v>
      </c>
    </row>
    <row r="23" spans="1:25" x14ac:dyDescent="0.25">
      <c r="A23" t="s">
        <v>201</v>
      </c>
      <c r="B23" t="s">
        <v>113</v>
      </c>
      <c r="C23">
        <v>37.508189189951899</v>
      </c>
      <c r="D23">
        <v>37.292640048323001</v>
      </c>
      <c r="E23">
        <v>37.319360403286801</v>
      </c>
      <c r="F23">
        <v>37.582373913516797</v>
      </c>
      <c r="G23">
        <v>38.235377805573201</v>
      </c>
      <c r="H23">
        <v>37.898622783129802</v>
      </c>
      <c r="I23">
        <v>38.138803968350402</v>
      </c>
      <c r="J23">
        <v>37.4678973266968</v>
      </c>
      <c r="K23">
        <v>38.201043113302298</v>
      </c>
      <c r="L23">
        <v>37.543817431530798</v>
      </c>
      <c r="M23">
        <v>37.315420331756698</v>
      </c>
      <c r="N23">
        <v>37.750274336866703</v>
      </c>
      <c r="O23">
        <v>37.4963329861367</v>
      </c>
      <c r="P23">
        <v>38.165144150390098</v>
      </c>
      <c r="Q23">
        <v>37.708047198158503</v>
      </c>
      <c r="R23">
        <v>37.495135063621603</v>
      </c>
      <c r="S23">
        <v>37.941093421709901</v>
      </c>
      <c r="T23">
        <v>38.201963980619801</v>
      </c>
      <c r="U23">
        <v>38.706460878134401</v>
      </c>
      <c r="V23">
        <v>38.590929673253598</v>
      </c>
      <c r="W23">
        <v>38.7986905272219</v>
      </c>
      <c r="X23">
        <v>38.788787298613201</v>
      </c>
      <c r="Y23">
        <v>38.645653215512397</v>
      </c>
    </row>
  </sheetData>
  <conditionalFormatting sqref="C1:D2 C6:D1048576 C3:C5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Kenya</vt:lpstr>
      <vt:lpstr>Uganda</vt:lpstr>
      <vt:lpstr>Rwanda</vt:lpstr>
      <vt:lpstr>Tanzania</vt:lpstr>
      <vt:lpstr>South Sudan</vt:lpstr>
      <vt:lpstr>Burundi</vt:lpstr>
      <vt:lpstr>Regional distribution</vt:lpstr>
      <vt:lpstr>Vulnerability_Health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TABBY</dc:creator>
  <cp:lastModifiedBy>TABBY</cp:lastModifiedBy>
  <dcterms:created xsi:type="dcterms:W3CDTF">2020-04-08T11:40:59Z</dcterms:created>
  <dcterms:modified xsi:type="dcterms:W3CDTF">2020-04-10T11:02:13Z</dcterms:modified>
</cp:coreProperties>
</file>