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vil Lab\Desktop\tabish\Phd\Git_Repository\StrucPy\InputFiles\"/>
    </mc:Choice>
  </mc:AlternateContent>
  <xr:revisionPtr revIDLastSave="0" documentId="13_ncr:1_{B634C57B-238C-4163-A111-0000474906ED}" xr6:coauthVersionLast="47" xr6:coauthVersionMax="47" xr10:uidLastSave="{00000000-0000-0000-0000-000000000000}"/>
  <bookViews>
    <workbookView xWindow="0" yWindow="570" windowWidth="15360" windowHeight="10530" tabRatio="800" activeTab="1" xr2:uid="{138F3D20-9DB7-4AF8-94FC-BC1433BA6811}"/>
  </bookViews>
  <sheets>
    <sheet name="Seismic_Defination" sheetId="2" r:id="rId1"/>
    <sheet name="load_combinations_2" sheetId="4" r:id="rId2"/>
    <sheet name="Manual Calculation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5" l="1"/>
  <c r="O9" i="5"/>
  <c r="K9" i="5"/>
  <c r="O8" i="5"/>
  <c r="O3" i="5"/>
  <c r="O4" i="5"/>
  <c r="O5" i="5"/>
  <c r="O6" i="5"/>
  <c r="O7" i="5"/>
  <c r="O2" i="5"/>
  <c r="K30" i="5"/>
  <c r="K28" i="5"/>
  <c r="L28" i="5"/>
  <c r="L26" i="5"/>
  <c r="K26" i="5"/>
  <c r="L12" i="5"/>
  <c r="L13" i="5"/>
  <c r="L14" i="5"/>
  <c r="L15" i="5"/>
  <c r="L16" i="5"/>
  <c r="L11" i="5"/>
  <c r="K12" i="5"/>
  <c r="K13" i="5"/>
  <c r="K14" i="5"/>
  <c r="K11" i="5"/>
  <c r="K3" i="5"/>
  <c r="K4" i="5"/>
  <c r="K5" i="5"/>
  <c r="K6" i="5"/>
  <c r="K2" i="5"/>
  <c r="L3" i="5"/>
  <c r="L4" i="5"/>
  <c r="L5" i="5"/>
  <c r="L6" i="5"/>
  <c r="L2" i="5"/>
  <c r="J7" i="5"/>
  <c r="J32" i="5"/>
  <c r="J31" i="5"/>
  <c r="J30" i="5"/>
  <c r="J29" i="5"/>
  <c r="J28" i="5"/>
  <c r="J27" i="5"/>
  <c r="J26" i="5"/>
  <c r="J22" i="5"/>
  <c r="J21" i="5"/>
  <c r="J20" i="5"/>
  <c r="J19" i="5"/>
  <c r="J18" i="5"/>
  <c r="J11" i="5"/>
  <c r="J12" i="5"/>
  <c r="J13" i="5"/>
  <c r="J14" i="5"/>
  <c r="J15" i="5"/>
  <c r="J16" i="5"/>
  <c r="J10" i="5"/>
  <c r="J8" i="5"/>
  <c r="J6" i="5"/>
  <c r="J4" i="5"/>
  <c r="J5" i="5"/>
  <c r="J3" i="5"/>
  <c r="J2" i="5"/>
  <c r="H32" i="5"/>
  <c r="H28" i="5"/>
  <c r="H29" i="5"/>
  <c r="H30" i="5"/>
  <c r="H31" i="5"/>
  <c r="H27" i="5"/>
  <c r="H18" i="5"/>
  <c r="H10" i="5"/>
  <c r="H24" i="5"/>
  <c r="L8" i="5" s="1"/>
  <c r="H23" i="5"/>
  <c r="L7" i="5" s="1"/>
  <c r="H22" i="5"/>
  <c r="H21" i="5"/>
  <c r="H20" i="5"/>
  <c r="H19" i="5"/>
  <c r="H12" i="5"/>
  <c r="H13" i="5"/>
  <c r="H14" i="5"/>
  <c r="H15" i="5"/>
  <c r="H16" i="5"/>
  <c r="H11" i="5"/>
  <c r="G26" i="5"/>
  <c r="H3" i="5"/>
  <c r="H4" i="5"/>
  <c r="H5" i="5"/>
  <c r="H6" i="5"/>
  <c r="H7" i="5"/>
  <c r="H8" i="5"/>
  <c r="H2" i="5"/>
  <c r="G32" i="5"/>
  <c r="G31" i="5"/>
  <c r="G30" i="5"/>
  <c r="G29" i="5"/>
  <c r="G28" i="5"/>
  <c r="G27" i="5"/>
  <c r="G24" i="5"/>
  <c r="J24" i="5" s="1"/>
  <c r="G23" i="5"/>
  <c r="J23" i="5" s="1"/>
  <c r="G22" i="5"/>
  <c r="G21" i="5"/>
  <c r="G20" i="5"/>
  <c r="G19" i="5"/>
  <c r="G18" i="5"/>
  <c r="G11" i="5"/>
  <c r="G12" i="5"/>
  <c r="G13" i="5"/>
  <c r="G14" i="5"/>
  <c r="G15" i="5"/>
  <c r="G16" i="5"/>
  <c r="G10" i="5"/>
  <c r="G3" i="5"/>
  <c r="G4" i="5"/>
  <c r="G5" i="5"/>
  <c r="G6" i="5"/>
  <c r="G7" i="5"/>
  <c r="G8" i="5"/>
  <c r="G2" i="5"/>
  <c r="H26" i="5"/>
  <c r="D2" i="5"/>
  <c r="D10" i="5"/>
  <c r="D18" i="5"/>
  <c r="D26" i="5"/>
  <c r="R3" i="5"/>
  <c r="D32" i="5"/>
  <c r="D31" i="5"/>
  <c r="D30" i="5"/>
  <c r="D29" i="5"/>
  <c r="D28" i="5"/>
  <c r="D27" i="5"/>
  <c r="D24" i="5"/>
  <c r="D23" i="5"/>
  <c r="D22" i="5"/>
  <c r="D21" i="5"/>
  <c r="D20" i="5"/>
  <c r="D19" i="5"/>
  <c r="D16" i="5"/>
  <c r="D15" i="5"/>
  <c r="D14" i="5"/>
  <c r="D13" i="5"/>
  <c r="D12" i="5"/>
  <c r="D11" i="5"/>
  <c r="D8" i="5"/>
  <c r="D7" i="5"/>
  <c r="D6" i="5"/>
  <c r="D5" i="5"/>
  <c r="D4" i="5"/>
  <c r="D3" i="5"/>
  <c r="K16" i="5" l="1"/>
  <c r="K8" i="5"/>
  <c r="K15" i="5"/>
  <c r="K7" i="5"/>
  <c r="Q3" i="5"/>
  <c r="Q6" i="5"/>
  <c r="Q4" i="5"/>
  <c r="Q5" i="5"/>
  <c r="G34" i="5"/>
  <c r="Q8" i="5"/>
  <c r="Q7" i="5"/>
  <c r="H34" i="5"/>
  <c r="J34" i="5" l="1"/>
  <c r="Q9" i="5"/>
</calcChain>
</file>

<file path=xl/sharedStrings.xml><?xml version="1.0" encoding="utf-8"?>
<sst xmlns="http://schemas.openxmlformats.org/spreadsheetml/2006/main" count="58" uniqueCount="36">
  <si>
    <t>Index</t>
  </si>
  <si>
    <t xml:space="preserve">Zone </t>
  </si>
  <si>
    <t>Importance Factor (I)</t>
  </si>
  <si>
    <t>Response Reduction Factor (R)</t>
  </si>
  <si>
    <t>Design Acceleration Coefficient (Sag)</t>
  </si>
  <si>
    <t>Damping(%)</t>
  </si>
  <si>
    <t>Rock and Site Factor (S)</t>
  </si>
  <si>
    <t>Time Period</t>
  </si>
  <si>
    <t>Dead_Load</t>
  </si>
  <si>
    <t xml:space="preserve">Live_Load </t>
  </si>
  <si>
    <t>Earthquake_Load (x- direction)</t>
  </si>
  <si>
    <t>Earthquake_Load (- x- direction)</t>
  </si>
  <si>
    <t>Earthquake_Load (z- direction)</t>
  </si>
  <si>
    <t>Earthquake_Load (-z- direction)</t>
  </si>
  <si>
    <t xml:space="preserve">Col </t>
  </si>
  <si>
    <t>1st</t>
  </si>
  <si>
    <t>2nd</t>
  </si>
  <si>
    <t>3rd</t>
  </si>
  <si>
    <t>4th</t>
  </si>
  <si>
    <t>5th</t>
  </si>
  <si>
    <t>6th</t>
  </si>
  <si>
    <t>No.</t>
  </si>
  <si>
    <t>area</t>
  </si>
  <si>
    <t>self-Weight</t>
  </si>
  <si>
    <t>Length</t>
  </si>
  <si>
    <t>Beamx</t>
  </si>
  <si>
    <t>Beamz</t>
  </si>
  <si>
    <t>Member Load</t>
  </si>
  <si>
    <t>Total MEM Load</t>
  </si>
  <si>
    <t>Floors</t>
  </si>
  <si>
    <t>Floor Loads</t>
  </si>
  <si>
    <t>Self-weight</t>
  </si>
  <si>
    <t>Other</t>
  </si>
  <si>
    <t>GL</t>
  </si>
  <si>
    <t>Other Loads</t>
  </si>
  <si>
    <t>Self Weight LUMP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</si>
</sst>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border outline="0">
        <top style="medium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medium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488673-014C-40AA-982B-FD4F0015DAB8}" name="Table7" displayName="Table7" ref="A1:H2" totalsRowShown="0" headerRowDxfId="22" dataDxfId="20" headerRowBorderDxfId="21" tableBorderDxfId="19">
  <tableColumns count="8">
    <tableColumn id="1" xr3:uid="{4F90AA72-4D57-4598-91A6-CEDBD812E062}" name="Index" dataDxfId="18"/>
    <tableColumn id="2" xr3:uid="{0FD36982-8D2D-4A6C-A265-44E4DEAF4C39}" name="Zone " dataDxfId="17"/>
    <tableColumn id="3" xr3:uid="{C8B7F081-F00B-44E8-A58A-88C8517B5B9B}" name="Importance Factor (I)" dataDxfId="16"/>
    <tableColumn id="4" xr3:uid="{844F09EC-E667-4868-A2B3-5A7782E54F58}" name="Response Reduction Factor (R)" dataDxfId="15"/>
    <tableColumn id="5" xr3:uid="{C621DA8D-3D31-4382-9CD1-F85D48D43619}" name="Design Acceleration Coefficient (Sag)" dataDxfId="14"/>
    <tableColumn id="6" xr3:uid="{6D443A51-58F1-43BA-ABEC-2952D520D212}" name="Damping(%)" dataDxfId="13"/>
    <tableColumn id="7" xr3:uid="{1DD6E231-EC2D-4F32-A266-419294054391}" name="Rock and Site Factor (S)" dataDxfId="12"/>
    <tableColumn id="8" xr3:uid="{E689A47E-17C0-443A-B124-BB92C283FA5C}" name="Time Period" dataDxfId="11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2E9B9C-B5B2-4F96-901C-29FA9BDA59B9}" name="Table6" displayName="Table6" ref="A1:G10" totalsRowShown="0" headerRowDxfId="10" dataDxfId="8" headerRowBorderDxfId="9" tableBorderDxfId="7">
  <tableColumns count="7">
    <tableColumn id="1" xr3:uid="{97735D9C-2B1E-4231-A643-C8F0B498AADF}" name="Index" dataDxfId="6"/>
    <tableColumn id="2" xr3:uid="{48FA74AD-B827-4197-87EF-C0345B5F4062}" name="Dead_Load" dataDxfId="5"/>
    <tableColumn id="3" xr3:uid="{843B1A50-A8AE-4F82-AF2C-42494BAB3AA7}" name="Live_Load " dataDxfId="4"/>
    <tableColumn id="4" xr3:uid="{CB283EC3-E5CC-45C2-B932-05A7FFBBE520}" name="Earthquake_Load (x- direction)" dataDxfId="3"/>
    <tableColumn id="5" xr3:uid="{B7318015-9E9A-47EE-B02B-138857277BB8}" name="Earthquake_Load (- x- direction)" dataDxfId="2"/>
    <tableColumn id="6" xr3:uid="{943A92A3-4193-429C-B19D-A72A1744C122}" name="Earthquake_Load (z- direction)" dataDxfId="1"/>
    <tableColumn id="7" xr3:uid="{495849AE-0190-4B74-869F-5DA81B0478A0}" name="Earthquake_Load (-z- direction)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1323-13E3-4428-9E39-8EF97E3D59AF}">
  <dimension ref="A1:H2"/>
  <sheetViews>
    <sheetView workbookViewId="0">
      <selection activeCell="F22" sqref="F22"/>
    </sheetView>
  </sheetViews>
  <sheetFormatPr defaultRowHeight="15" x14ac:dyDescent="0.25"/>
  <sheetData>
    <row r="1" spans="1:8" ht="13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8.75" x14ac:dyDescent="0.25">
      <c r="A2" s="4">
        <v>1</v>
      </c>
      <c r="B2" s="4">
        <v>0.16</v>
      </c>
      <c r="C2" s="4">
        <v>1.5</v>
      </c>
      <c r="D2" s="4">
        <v>3</v>
      </c>
      <c r="E2" s="4">
        <v>0</v>
      </c>
      <c r="F2" s="4">
        <v>5</v>
      </c>
      <c r="G2" s="4">
        <v>2</v>
      </c>
      <c r="H2" s="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20E1-EA8B-4807-A7B5-EFF219D7F2A7}">
  <dimension ref="A1:G10"/>
  <sheetViews>
    <sheetView tabSelected="1" workbookViewId="0">
      <selection activeCell="D12" sqref="D12"/>
    </sheetView>
  </sheetViews>
  <sheetFormatPr defaultRowHeight="15" x14ac:dyDescent="0.25"/>
  <cols>
    <col min="2" max="2" width="23.28515625" customWidth="1"/>
    <col min="3" max="3" width="21" customWidth="1"/>
    <col min="4" max="4" width="27.7109375" customWidth="1"/>
    <col min="5" max="5" width="26.7109375" customWidth="1"/>
    <col min="6" max="6" width="37.28515625" customWidth="1"/>
    <col min="7" max="7" width="43.140625" customWidth="1"/>
  </cols>
  <sheetData>
    <row r="1" spans="1:7" ht="38.25" thickBot="1" x14ac:dyDescent="0.3">
      <c r="A1" s="6" t="s">
        <v>0</v>
      </c>
      <c r="B1" s="7" t="s">
        <v>8</v>
      </c>
      <c r="C1" s="7" t="s">
        <v>9</v>
      </c>
      <c r="D1" s="2" t="s">
        <v>10</v>
      </c>
      <c r="E1" s="2" t="s">
        <v>11</v>
      </c>
      <c r="F1" s="2" t="s">
        <v>12</v>
      </c>
      <c r="G1" s="3" t="s">
        <v>13</v>
      </c>
    </row>
    <row r="2" spans="1:7" ht="20.25" x14ac:dyDescent="0.25">
      <c r="A2" s="8">
        <v>1</v>
      </c>
      <c r="B2" s="8">
        <v>1</v>
      </c>
      <c r="C2" s="8">
        <v>0</v>
      </c>
      <c r="D2" s="8">
        <v>0</v>
      </c>
      <c r="E2" s="8">
        <v>0</v>
      </c>
      <c r="F2" s="8">
        <v>0</v>
      </c>
      <c r="G2" s="8">
        <v>0</v>
      </c>
    </row>
    <row r="3" spans="1:7" ht="20.25" x14ac:dyDescent="0.25">
      <c r="A3" s="8">
        <v>2</v>
      </c>
      <c r="B3" s="8">
        <v>0</v>
      </c>
      <c r="C3" s="8">
        <v>0</v>
      </c>
      <c r="D3" s="8">
        <v>1</v>
      </c>
      <c r="E3" s="8">
        <v>0</v>
      </c>
      <c r="F3" s="8">
        <v>0</v>
      </c>
      <c r="G3" s="8">
        <v>0</v>
      </c>
    </row>
    <row r="4" spans="1:7" ht="20.25" x14ac:dyDescent="0.25">
      <c r="A4" s="8">
        <v>3</v>
      </c>
      <c r="B4" s="8">
        <v>0</v>
      </c>
      <c r="C4" s="8">
        <v>0</v>
      </c>
      <c r="D4" s="8">
        <v>0</v>
      </c>
      <c r="E4" s="8">
        <v>1</v>
      </c>
      <c r="F4" s="8">
        <v>0</v>
      </c>
      <c r="G4" s="8">
        <v>0</v>
      </c>
    </row>
    <row r="5" spans="1:7" ht="20.25" x14ac:dyDescent="0.25">
      <c r="A5" s="8">
        <v>4</v>
      </c>
      <c r="B5" s="8">
        <v>0</v>
      </c>
      <c r="C5" s="8">
        <v>0</v>
      </c>
      <c r="D5" s="8">
        <v>0</v>
      </c>
      <c r="E5" s="8">
        <v>0</v>
      </c>
      <c r="F5" s="8">
        <v>1</v>
      </c>
      <c r="G5" s="8">
        <v>0</v>
      </c>
    </row>
    <row r="6" spans="1:7" ht="20.25" x14ac:dyDescent="0.25">
      <c r="A6" s="8">
        <v>5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1</v>
      </c>
    </row>
    <row r="7" spans="1:7" ht="20.25" x14ac:dyDescent="0.25">
      <c r="A7" s="8">
        <v>6</v>
      </c>
      <c r="B7" s="8">
        <v>1.5</v>
      </c>
      <c r="C7" s="8">
        <v>0</v>
      </c>
      <c r="D7" s="8">
        <v>0.9</v>
      </c>
      <c r="E7" s="8">
        <v>0</v>
      </c>
      <c r="F7" s="8">
        <v>0</v>
      </c>
      <c r="G7" s="8">
        <v>0</v>
      </c>
    </row>
    <row r="8" spans="1:7" ht="20.25" x14ac:dyDescent="0.25">
      <c r="A8" s="8">
        <v>7</v>
      </c>
      <c r="B8" s="8">
        <v>1.5</v>
      </c>
      <c r="C8" s="8">
        <v>0</v>
      </c>
      <c r="D8" s="8">
        <v>0</v>
      </c>
      <c r="E8" s="8">
        <v>0.9</v>
      </c>
      <c r="F8" s="8">
        <v>0</v>
      </c>
      <c r="G8" s="8">
        <v>0</v>
      </c>
    </row>
    <row r="9" spans="1:7" ht="20.25" x14ac:dyDescent="0.25">
      <c r="A9" s="8">
        <v>8</v>
      </c>
      <c r="B9" s="8">
        <v>1.5</v>
      </c>
      <c r="C9" s="8">
        <v>0</v>
      </c>
      <c r="D9" s="8">
        <v>0</v>
      </c>
      <c r="E9" s="8">
        <v>0</v>
      </c>
      <c r="F9" s="8">
        <v>0.9</v>
      </c>
      <c r="G9" s="8">
        <v>0</v>
      </c>
    </row>
    <row r="10" spans="1:7" ht="20.25" x14ac:dyDescent="0.25">
      <c r="A10" s="8">
        <v>9</v>
      </c>
      <c r="B10" s="9">
        <v>1.5</v>
      </c>
      <c r="C10" s="9">
        <v>0</v>
      </c>
      <c r="D10" s="9">
        <v>0</v>
      </c>
      <c r="E10" s="9">
        <v>0</v>
      </c>
      <c r="F10" s="9">
        <v>0</v>
      </c>
      <c r="G10" s="9">
        <v>0.9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6F5F-2B1C-4F7C-BA35-45FEAB33DA2B}">
  <dimension ref="A1:R34"/>
  <sheetViews>
    <sheetView topLeftCell="C1" zoomScale="130" zoomScaleNormal="130" workbookViewId="0">
      <selection activeCell="M11" sqref="M11"/>
    </sheetView>
  </sheetViews>
  <sheetFormatPr defaultRowHeight="15" x14ac:dyDescent="0.25"/>
  <cols>
    <col min="5" max="5" width="15" customWidth="1"/>
    <col min="6" max="6" width="14.5703125" customWidth="1"/>
    <col min="7" max="7" width="12.28515625" customWidth="1"/>
    <col min="8" max="8" width="15.7109375" customWidth="1"/>
    <col min="11" max="11" width="26.42578125" customWidth="1"/>
    <col min="12" max="12" width="22.42578125" customWidth="1"/>
  </cols>
  <sheetData>
    <row r="1" spans="1:18" x14ac:dyDescent="0.25">
      <c r="C1" t="s">
        <v>21</v>
      </c>
      <c r="D1" t="s">
        <v>22</v>
      </c>
      <c r="E1" t="s">
        <v>24</v>
      </c>
      <c r="F1" t="s">
        <v>27</v>
      </c>
      <c r="G1" t="s">
        <v>23</v>
      </c>
      <c r="H1" t="s">
        <v>28</v>
      </c>
      <c r="K1" s="5" t="s">
        <v>35</v>
      </c>
      <c r="L1" t="s">
        <v>34</v>
      </c>
      <c r="M1" t="s">
        <v>30</v>
      </c>
      <c r="O1" t="s">
        <v>31</v>
      </c>
      <c r="Q1" t="s">
        <v>32</v>
      </c>
    </row>
    <row r="2" spans="1:18" x14ac:dyDescent="0.25">
      <c r="A2" t="s">
        <v>14</v>
      </c>
      <c r="B2" t="s">
        <v>33</v>
      </c>
      <c r="C2">
        <v>15</v>
      </c>
      <c r="D2">
        <f>0.3*0.5</f>
        <v>0.15</v>
      </c>
      <c r="E2">
        <v>5</v>
      </c>
      <c r="F2">
        <v>0</v>
      </c>
      <c r="G2">
        <f>C2*D2*E2*25</f>
        <v>281.25</v>
      </c>
      <c r="H2">
        <f>C2*D2*E2*F2</f>
        <v>0</v>
      </c>
      <c r="J2">
        <f>G2/2</f>
        <v>140.625</v>
      </c>
      <c r="K2">
        <f>J2+J10+J18+J26</f>
        <v>140.625</v>
      </c>
      <c r="L2">
        <f>H2+H10+H18+H26</f>
        <v>0</v>
      </c>
      <c r="O2">
        <f>G2+G10+G18+G26</f>
        <v>281.25</v>
      </c>
    </row>
    <row r="3" spans="1:18" x14ac:dyDescent="0.25">
      <c r="B3" t="s">
        <v>15</v>
      </c>
      <c r="C3">
        <v>15</v>
      </c>
      <c r="D3">
        <f>0.3*0.5</f>
        <v>0.15</v>
      </c>
      <c r="E3">
        <v>5</v>
      </c>
      <c r="F3">
        <v>0</v>
      </c>
      <c r="G3">
        <f t="shared" ref="G3:G8" si="0">C3*D3*E3*25</f>
        <v>281.25</v>
      </c>
      <c r="H3">
        <f t="shared" ref="H3:H8" si="1">C3*D3*E3*F3</f>
        <v>0</v>
      </c>
      <c r="J3">
        <f>(G2/2)+(G3/2)</f>
        <v>281.25</v>
      </c>
      <c r="K3">
        <f t="shared" ref="K3:K8" si="2">J3+J11+J19+J27</f>
        <v>1166.25</v>
      </c>
      <c r="L3">
        <f t="shared" ref="L3:L8" si="3">H3+H11+H19+H27</f>
        <v>3000</v>
      </c>
      <c r="O3">
        <f t="shared" ref="O3:O7" si="4">G3+G11+G19+G27</f>
        <v>1166.25</v>
      </c>
      <c r="Q3">
        <f t="shared" ref="Q3:Q8" si="5">H3+H11+H19+H27</f>
        <v>3000</v>
      </c>
      <c r="R3">
        <f>15*25*0.15*2.5</f>
        <v>140.625</v>
      </c>
    </row>
    <row r="4" spans="1:18" x14ac:dyDescent="0.25">
      <c r="B4" t="s">
        <v>16</v>
      </c>
      <c r="C4">
        <v>15</v>
      </c>
      <c r="D4">
        <f t="shared" ref="D4:D8" si="6">0.3*0.5</f>
        <v>0.15</v>
      </c>
      <c r="E4">
        <v>5</v>
      </c>
      <c r="F4">
        <v>0</v>
      </c>
      <c r="G4">
        <f t="shared" si="0"/>
        <v>281.25</v>
      </c>
      <c r="H4">
        <f t="shared" si="1"/>
        <v>0</v>
      </c>
      <c r="J4">
        <f t="shared" ref="J4:J5" si="7">(G3/2)+(G4/2)</f>
        <v>281.25</v>
      </c>
      <c r="K4">
        <f t="shared" si="2"/>
        <v>1166.25</v>
      </c>
      <c r="L4">
        <f t="shared" si="3"/>
        <v>3000</v>
      </c>
      <c r="O4">
        <f t="shared" si="4"/>
        <v>1166.25</v>
      </c>
      <c r="Q4">
        <f t="shared" si="5"/>
        <v>3000</v>
      </c>
    </row>
    <row r="5" spans="1:18" x14ac:dyDescent="0.25">
      <c r="B5" t="s">
        <v>17</v>
      </c>
      <c r="C5">
        <v>12</v>
      </c>
      <c r="D5">
        <f t="shared" si="6"/>
        <v>0.15</v>
      </c>
      <c r="E5">
        <v>5</v>
      </c>
      <c r="F5">
        <v>0</v>
      </c>
      <c r="G5">
        <f t="shared" si="0"/>
        <v>225</v>
      </c>
      <c r="H5">
        <f t="shared" si="1"/>
        <v>0</v>
      </c>
      <c r="J5">
        <f t="shared" si="7"/>
        <v>253.125</v>
      </c>
      <c r="K5">
        <f t="shared" si="2"/>
        <v>1138.125</v>
      </c>
      <c r="L5">
        <f t="shared" si="3"/>
        <v>3000</v>
      </c>
      <c r="O5">
        <f t="shared" si="4"/>
        <v>1110</v>
      </c>
      <c r="Q5">
        <f t="shared" si="5"/>
        <v>3000</v>
      </c>
    </row>
    <row r="6" spans="1:18" x14ac:dyDescent="0.25">
      <c r="B6" t="s">
        <v>18</v>
      </c>
      <c r="C6">
        <v>9</v>
      </c>
      <c r="D6">
        <f t="shared" si="6"/>
        <v>0.15</v>
      </c>
      <c r="E6">
        <v>5</v>
      </c>
      <c r="F6">
        <v>0</v>
      </c>
      <c r="G6">
        <f t="shared" si="0"/>
        <v>168.74999999999997</v>
      </c>
      <c r="H6">
        <f t="shared" si="1"/>
        <v>0</v>
      </c>
      <c r="J6">
        <f>(G5/2)+(G6/2)</f>
        <v>196.875</v>
      </c>
      <c r="K6">
        <f t="shared" si="2"/>
        <v>871.875</v>
      </c>
      <c r="L6">
        <f t="shared" si="3"/>
        <v>2280</v>
      </c>
      <c r="O6">
        <f t="shared" si="4"/>
        <v>843.75</v>
      </c>
      <c r="Q6">
        <f t="shared" si="5"/>
        <v>2280</v>
      </c>
    </row>
    <row r="7" spans="1:18" x14ac:dyDescent="0.25">
      <c r="B7" t="s">
        <v>19</v>
      </c>
      <c r="C7">
        <v>6</v>
      </c>
      <c r="D7">
        <f t="shared" si="6"/>
        <v>0.15</v>
      </c>
      <c r="E7">
        <v>5</v>
      </c>
      <c r="F7">
        <v>0</v>
      </c>
      <c r="G7">
        <f t="shared" si="0"/>
        <v>112.5</v>
      </c>
      <c r="H7">
        <f t="shared" si="1"/>
        <v>0</v>
      </c>
      <c r="J7">
        <f>(G6/2)+(G7/2)</f>
        <v>140.625</v>
      </c>
      <c r="K7">
        <f t="shared" si="2"/>
        <v>605.625</v>
      </c>
      <c r="L7">
        <f t="shared" si="3"/>
        <v>1560</v>
      </c>
      <c r="O7">
        <f t="shared" si="4"/>
        <v>577.5</v>
      </c>
      <c r="Q7">
        <f t="shared" si="5"/>
        <v>1560</v>
      </c>
    </row>
    <row r="8" spans="1:18" x14ac:dyDescent="0.25">
      <c r="B8" t="s">
        <v>20</v>
      </c>
      <c r="C8">
        <v>0</v>
      </c>
      <c r="D8">
        <f t="shared" si="6"/>
        <v>0.15</v>
      </c>
      <c r="E8">
        <v>5</v>
      </c>
      <c r="F8">
        <v>0</v>
      </c>
      <c r="G8">
        <f t="shared" si="0"/>
        <v>0</v>
      </c>
      <c r="H8">
        <f t="shared" si="1"/>
        <v>0</v>
      </c>
      <c r="J8">
        <f>(G7/2)+(G8/2)</f>
        <v>56.25</v>
      </c>
      <c r="K8">
        <f t="shared" si="2"/>
        <v>311.25</v>
      </c>
      <c r="L8">
        <f t="shared" si="3"/>
        <v>840</v>
      </c>
      <c r="O8">
        <f>G8+G16+G24+G32</f>
        <v>255</v>
      </c>
      <c r="Q8">
        <f t="shared" si="5"/>
        <v>840</v>
      </c>
    </row>
    <row r="9" spans="1:18" ht="26.25" customHeight="1" x14ac:dyDescent="0.25">
      <c r="K9">
        <f>SUM(K2:K8)</f>
        <v>5400</v>
      </c>
      <c r="O9">
        <f>SUM(O2:O8)</f>
        <v>5400</v>
      </c>
      <c r="Q9">
        <f>SUM(Q3:Q8)</f>
        <v>13680</v>
      </c>
    </row>
    <row r="10" spans="1:18" x14ac:dyDescent="0.25">
      <c r="A10" t="s">
        <v>25</v>
      </c>
      <c r="B10" t="s">
        <v>33</v>
      </c>
      <c r="C10">
        <v>0</v>
      </c>
      <c r="D10">
        <f t="shared" ref="D10:D16" si="8">0.3*0.5</f>
        <v>0.15</v>
      </c>
      <c r="E10">
        <v>4</v>
      </c>
      <c r="F10">
        <v>10</v>
      </c>
      <c r="G10">
        <f>C10*D10*E10*25</f>
        <v>0</v>
      </c>
      <c r="H10">
        <f>C10*E10*F10</f>
        <v>0</v>
      </c>
      <c r="J10">
        <f>G10</f>
        <v>0</v>
      </c>
    </row>
    <row r="11" spans="1:18" x14ac:dyDescent="0.25">
      <c r="B11" t="s">
        <v>15</v>
      </c>
      <c r="C11">
        <v>12</v>
      </c>
      <c r="D11">
        <f t="shared" si="8"/>
        <v>0.15</v>
      </c>
      <c r="E11">
        <v>4</v>
      </c>
      <c r="F11">
        <v>10</v>
      </c>
      <c r="G11">
        <f t="shared" ref="G11:G16" si="9">C11*D11*E11*25</f>
        <v>179.99999999999997</v>
      </c>
      <c r="H11">
        <f>C11*E11*F11</f>
        <v>480</v>
      </c>
      <c r="J11">
        <f t="shared" ref="J11:J16" si="10">G11</f>
        <v>179.99999999999997</v>
      </c>
      <c r="K11">
        <f>J11+J19</f>
        <v>405</v>
      </c>
      <c r="L11">
        <f>H11+H19</f>
        <v>1080</v>
      </c>
      <c r="Q11">
        <f>Q9+O9</f>
        <v>19080</v>
      </c>
    </row>
    <row r="12" spans="1:18" x14ac:dyDescent="0.25">
      <c r="B12" t="s">
        <v>16</v>
      </c>
      <c r="C12">
        <v>12</v>
      </c>
      <c r="D12">
        <f t="shared" si="8"/>
        <v>0.15</v>
      </c>
      <c r="E12">
        <v>4</v>
      </c>
      <c r="F12">
        <v>10</v>
      </c>
      <c r="G12">
        <f t="shared" si="9"/>
        <v>179.99999999999997</v>
      </c>
      <c r="H12">
        <f t="shared" ref="H12:H16" si="11">C12*E12*F12</f>
        <v>480</v>
      </c>
      <c r="J12">
        <f t="shared" si="10"/>
        <v>179.99999999999997</v>
      </c>
      <c r="K12">
        <f t="shared" ref="K12:K16" si="12">J12+J20</f>
        <v>405</v>
      </c>
      <c r="L12">
        <f t="shared" ref="L12:L16" si="13">H12+H20</f>
        <v>1080</v>
      </c>
    </row>
    <row r="13" spans="1:18" x14ac:dyDescent="0.25">
      <c r="B13" t="s">
        <v>17</v>
      </c>
      <c r="C13">
        <v>12</v>
      </c>
      <c r="D13">
        <f t="shared" si="8"/>
        <v>0.15</v>
      </c>
      <c r="E13">
        <v>4</v>
      </c>
      <c r="F13">
        <v>10</v>
      </c>
      <c r="G13">
        <f t="shared" si="9"/>
        <v>179.99999999999997</v>
      </c>
      <c r="H13">
        <f t="shared" si="11"/>
        <v>480</v>
      </c>
      <c r="J13">
        <f t="shared" si="10"/>
        <v>179.99999999999997</v>
      </c>
      <c r="K13">
        <f t="shared" si="12"/>
        <v>405</v>
      </c>
      <c r="L13">
        <f t="shared" si="13"/>
        <v>1080</v>
      </c>
    </row>
    <row r="14" spans="1:18" x14ac:dyDescent="0.25">
      <c r="B14" t="s">
        <v>18</v>
      </c>
      <c r="C14">
        <v>9</v>
      </c>
      <c r="D14">
        <f t="shared" si="8"/>
        <v>0.15</v>
      </c>
      <c r="E14">
        <v>4</v>
      </c>
      <c r="F14">
        <v>10</v>
      </c>
      <c r="G14">
        <f t="shared" si="9"/>
        <v>135</v>
      </c>
      <c r="H14">
        <f t="shared" si="11"/>
        <v>360</v>
      </c>
      <c r="J14">
        <f t="shared" si="10"/>
        <v>135</v>
      </c>
      <c r="K14">
        <f t="shared" si="12"/>
        <v>315</v>
      </c>
      <c r="L14">
        <f t="shared" si="13"/>
        <v>840</v>
      </c>
    </row>
    <row r="15" spans="1:18" x14ac:dyDescent="0.25">
      <c r="B15" t="s">
        <v>19</v>
      </c>
      <c r="C15">
        <v>6</v>
      </c>
      <c r="D15">
        <f t="shared" si="8"/>
        <v>0.15</v>
      </c>
      <c r="E15">
        <v>4</v>
      </c>
      <c r="F15">
        <v>10</v>
      </c>
      <c r="G15">
        <f t="shared" si="9"/>
        <v>89.999999999999986</v>
      </c>
      <c r="H15">
        <f t="shared" si="11"/>
        <v>240</v>
      </c>
      <c r="J15">
        <f t="shared" si="10"/>
        <v>89.999999999999986</v>
      </c>
      <c r="K15">
        <f t="shared" si="12"/>
        <v>225</v>
      </c>
      <c r="L15">
        <f t="shared" si="13"/>
        <v>600</v>
      </c>
    </row>
    <row r="16" spans="1:18" x14ac:dyDescent="0.25">
      <c r="B16" t="s">
        <v>20</v>
      </c>
      <c r="C16">
        <v>3</v>
      </c>
      <c r="D16">
        <f t="shared" si="8"/>
        <v>0.15</v>
      </c>
      <c r="E16">
        <v>4</v>
      </c>
      <c r="F16">
        <v>10</v>
      </c>
      <c r="G16">
        <f t="shared" si="9"/>
        <v>44.999999999999993</v>
      </c>
      <c r="H16">
        <f t="shared" si="11"/>
        <v>120</v>
      </c>
      <c r="J16">
        <f t="shared" si="10"/>
        <v>44.999999999999993</v>
      </c>
      <c r="K16">
        <f t="shared" si="12"/>
        <v>134.99999999999997</v>
      </c>
      <c r="L16">
        <f t="shared" si="13"/>
        <v>360</v>
      </c>
    </row>
    <row r="18" spans="1:12" x14ac:dyDescent="0.25">
      <c r="A18" t="s">
        <v>26</v>
      </c>
      <c r="B18" t="s">
        <v>33</v>
      </c>
      <c r="C18">
        <v>0</v>
      </c>
      <c r="D18">
        <f t="shared" ref="D18:D24" si="14">0.3*0.5</f>
        <v>0.15</v>
      </c>
      <c r="E18">
        <v>6</v>
      </c>
      <c r="F18">
        <v>10</v>
      </c>
      <c r="G18">
        <f>C18*D18*E18*25</f>
        <v>0</v>
      </c>
      <c r="H18">
        <f>C18*E18*F18</f>
        <v>0</v>
      </c>
      <c r="J18">
        <f>G18</f>
        <v>0</v>
      </c>
      <c r="K18">
        <v>0</v>
      </c>
      <c r="L18">
        <v>0</v>
      </c>
    </row>
    <row r="19" spans="1:12" x14ac:dyDescent="0.25">
      <c r="B19" t="s">
        <v>15</v>
      </c>
      <c r="C19">
        <v>10</v>
      </c>
      <c r="D19">
        <f t="shared" si="14"/>
        <v>0.15</v>
      </c>
      <c r="E19">
        <v>6</v>
      </c>
      <c r="F19">
        <v>10</v>
      </c>
      <c r="G19">
        <f t="shared" ref="G19:G24" si="15">C19*D19*E19*25</f>
        <v>225</v>
      </c>
      <c r="H19">
        <f>C19*E19*F19</f>
        <v>600</v>
      </c>
      <c r="J19">
        <f t="shared" ref="J19:J24" si="16">G19</f>
        <v>225</v>
      </c>
      <c r="K19">
        <v>480.00000000000006</v>
      </c>
      <c r="L19">
        <v>1920</v>
      </c>
    </row>
    <row r="20" spans="1:12" x14ac:dyDescent="0.25">
      <c r="B20" t="s">
        <v>16</v>
      </c>
      <c r="C20">
        <v>10</v>
      </c>
      <c r="D20">
        <f t="shared" si="14"/>
        <v>0.15</v>
      </c>
      <c r="E20">
        <v>6</v>
      </c>
      <c r="F20">
        <v>10</v>
      </c>
      <c r="G20">
        <f t="shared" si="15"/>
        <v>225</v>
      </c>
      <c r="H20">
        <f t="shared" ref="H20:H24" si="17">C20*E20*F20</f>
        <v>600</v>
      </c>
      <c r="J20">
        <f t="shared" si="16"/>
        <v>225</v>
      </c>
      <c r="K20">
        <v>480.00000000000006</v>
      </c>
      <c r="L20">
        <v>1920</v>
      </c>
    </row>
    <row r="21" spans="1:12" x14ac:dyDescent="0.25">
      <c r="B21" t="s">
        <v>17</v>
      </c>
      <c r="C21">
        <v>10</v>
      </c>
      <c r="D21">
        <f t="shared" si="14"/>
        <v>0.15</v>
      </c>
      <c r="E21">
        <v>6</v>
      </c>
      <c r="F21">
        <v>10</v>
      </c>
      <c r="G21">
        <f t="shared" si="15"/>
        <v>225</v>
      </c>
      <c r="H21">
        <f t="shared" si="17"/>
        <v>600</v>
      </c>
      <c r="J21">
        <f t="shared" si="16"/>
        <v>225</v>
      </c>
      <c r="K21">
        <v>480.00000000000006</v>
      </c>
      <c r="L21">
        <v>1920</v>
      </c>
    </row>
    <row r="22" spans="1:12" x14ac:dyDescent="0.25">
      <c r="B22" t="s">
        <v>18</v>
      </c>
      <c r="C22">
        <v>8</v>
      </c>
      <c r="D22">
        <f t="shared" si="14"/>
        <v>0.15</v>
      </c>
      <c r="E22">
        <v>6</v>
      </c>
      <c r="F22">
        <v>10</v>
      </c>
      <c r="G22">
        <f t="shared" si="15"/>
        <v>179.99999999999997</v>
      </c>
      <c r="H22">
        <f t="shared" si="17"/>
        <v>480</v>
      </c>
      <c r="J22">
        <f t="shared" si="16"/>
        <v>179.99999999999997</v>
      </c>
      <c r="K22">
        <v>360</v>
      </c>
      <c r="L22">
        <v>1440</v>
      </c>
    </row>
    <row r="23" spans="1:12" x14ac:dyDescent="0.25">
      <c r="B23" t="s">
        <v>19</v>
      </c>
      <c r="C23">
        <v>6</v>
      </c>
      <c r="D23">
        <f t="shared" si="14"/>
        <v>0.15</v>
      </c>
      <c r="E23">
        <v>6</v>
      </c>
      <c r="F23">
        <v>10</v>
      </c>
      <c r="G23">
        <f t="shared" si="15"/>
        <v>135</v>
      </c>
      <c r="H23">
        <f t="shared" si="17"/>
        <v>360</v>
      </c>
      <c r="J23">
        <f t="shared" si="16"/>
        <v>135</v>
      </c>
      <c r="K23">
        <v>240.00000000000003</v>
      </c>
      <c r="L23">
        <v>960</v>
      </c>
    </row>
    <row r="24" spans="1:12" x14ac:dyDescent="0.25">
      <c r="B24" t="s">
        <v>20</v>
      </c>
      <c r="C24">
        <v>4</v>
      </c>
      <c r="D24">
        <f t="shared" si="14"/>
        <v>0.15</v>
      </c>
      <c r="E24">
        <v>6</v>
      </c>
      <c r="F24">
        <v>10</v>
      </c>
      <c r="G24">
        <f t="shared" si="15"/>
        <v>89.999999999999986</v>
      </c>
      <c r="H24">
        <f t="shared" si="17"/>
        <v>240</v>
      </c>
      <c r="J24">
        <f t="shared" si="16"/>
        <v>89.999999999999986</v>
      </c>
      <c r="K24">
        <v>120.00000000000001</v>
      </c>
      <c r="L24">
        <v>480</v>
      </c>
    </row>
    <row r="26" spans="1:12" x14ac:dyDescent="0.25">
      <c r="A26" t="s">
        <v>29</v>
      </c>
      <c r="B26" t="s">
        <v>33</v>
      </c>
      <c r="C26">
        <v>0</v>
      </c>
      <c r="D26">
        <f>4*6</f>
        <v>24</v>
      </c>
      <c r="E26">
        <v>0.1</v>
      </c>
      <c r="F26">
        <v>10</v>
      </c>
      <c r="G26">
        <f>C26*D26*E26*25</f>
        <v>0</v>
      </c>
      <c r="H26">
        <f>F26*D26*C26</f>
        <v>0</v>
      </c>
      <c r="J26">
        <f>G26</f>
        <v>0</v>
      </c>
      <c r="K26">
        <f>SUM(K2:K24)</f>
        <v>14850</v>
      </c>
      <c r="L26">
        <f>SUM(L11:L24)</f>
        <v>13680</v>
      </c>
    </row>
    <row r="27" spans="1:12" x14ac:dyDescent="0.25">
      <c r="B27" t="s">
        <v>15</v>
      </c>
      <c r="C27">
        <v>8</v>
      </c>
      <c r="D27">
        <f>4*6</f>
        <v>24</v>
      </c>
      <c r="E27">
        <v>0.1</v>
      </c>
      <c r="F27">
        <v>10</v>
      </c>
      <c r="G27">
        <f t="shared" ref="G27:G32" si="18">C27*D27*E27*25</f>
        <v>480.00000000000006</v>
      </c>
      <c r="H27">
        <f>F27*D27*C27</f>
        <v>1920</v>
      </c>
      <c r="J27">
        <f t="shared" ref="J27:J32" si="19">G27</f>
        <v>480.00000000000006</v>
      </c>
    </row>
    <row r="28" spans="1:12" x14ac:dyDescent="0.25">
      <c r="B28" t="s">
        <v>16</v>
      </c>
      <c r="C28">
        <v>8</v>
      </c>
      <c r="D28">
        <f t="shared" ref="D28:D32" si="20">4*6</f>
        <v>24</v>
      </c>
      <c r="E28">
        <v>0.1</v>
      </c>
      <c r="F28">
        <v>10</v>
      </c>
      <c r="G28">
        <f t="shared" si="18"/>
        <v>480.00000000000006</v>
      </c>
      <c r="H28">
        <f t="shared" ref="H28:H31" si="21">F28*D28*C28</f>
        <v>1920</v>
      </c>
      <c r="J28">
        <f t="shared" si="19"/>
        <v>480.00000000000006</v>
      </c>
      <c r="K28">
        <f>SUM(K18:K24)</f>
        <v>2160.0000000000005</v>
      </c>
      <c r="L28">
        <f>K26+L26</f>
        <v>28530</v>
      </c>
    </row>
    <row r="29" spans="1:12" x14ac:dyDescent="0.25">
      <c r="B29" t="s">
        <v>17</v>
      </c>
      <c r="C29">
        <v>8</v>
      </c>
      <c r="D29">
        <f t="shared" si="20"/>
        <v>24</v>
      </c>
      <c r="E29">
        <v>0.1</v>
      </c>
      <c r="F29">
        <v>10</v>
      </c>
      <c r="G29">
        <f t="shared" si="18"/>
        <v>480.00000000000006</v>
      </c>
      <c r="H29">
        <f t="shared" si="21"/>
        <v>1920</v>
      </c>
      <c r="J29">
        <f t="shared" si="19"/>
        <v>480.00000000000006</v>
      </c>
    </row>
    <row r="30" spans="1:12" x14ac:dyDescent="0.25">
      <c r="B30" t="s">
        <v>18</v>
      </c>
      <c r="C30">
        <v>6</v>
      </c>
      <c r="D30">
        <f t="shared" si="20"/>
        <v>24</v>
      </c>
      <c r="E30">
        <v>0.1</v>
      </c>
      <c r="F30">
        <v>10</v>
      </c>
      <c r="G30">
        <f t="shared" si="18"/>
        <v>360</v>
      </c>
      <c r="H30">
        <f t="shared" si="21"/>
        <v>1440</v>
      </c>
      <c r="J30">
        <f t="shared" si="19"/>
        <v>360</v>
      </c>
      <c r="K30">
        <f>K26-K28</f>
        <v>12690</v>
      </c>
    </row>
    <row r="31" spans="1:12" x14ac:dyDescent="0.25">
      <c r="B31" t="s">
        <v>19</v>
      </c>
      <c r="C31">
        <v>4</v>
      </c>
      <c r="D31">
        <f t="shared" si="20"/>
        <v>24</v>
      </c>
      <c r="E31">
        <v>0.1</v>
      </c>
      <c r="F31">
        <v>10</v>
      </c>
      <c r="G31">
        <f t="shared" si="18"/>
        <v>240.00000000000003</v>
      </c>
      <c r="H31">
        <f t="shared" si="21"/>
        <v>960</v>
      </c>
      <c r="J31">
        <f t="shared" si="19"/>
        <v>240.00000000000003</v>
      </c>
    </row>
    <row r="32" spans="1:12" x14ac:dyDescent="0.25">
      <c r="B32" t="s">
        <v>20</v>
      </c>
      <c r="C32">
        <v>2</v>
      </c>
      <c r="D32">
        <f t="shared" si="20"/>
        <v>24</v>
      </c>
      <c r="E32">
        <v>0.1</v>
      </c>
      <c r="F32">
        <v>10</v>
      </c>
      <c r="G32">
        <f t="shared" si="18"/>
        <v>120.00000000000001</v>
      </c>
      <c r="H32">
        <f>F32*D32*C32</f>
        <v>480</v>
      </c>
      <c r="J32">
        <f t="shared" si="19"/>
        <v>120.00000000000001</v>
      </c>
    </row>
    <row r="34" spans="7:10" x14ac:dyDescent="0.25">
      <c r="G34">
        <f>SUM(G3:G32)</f>
        <v>5118.75</v>
      </c>
      <c r="H34">
        <f>SUM(H3:H32)</f>
        <v>13680</v>
      </c>
      <c r="J34">
        <f>SUM(G34:H34)</f>
        <v>18798.75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Seismic_Defination</vt:lpstr>
      <vt:lpstr>load_combinations_2</vt:lpstr>
      <vt:lpstr>Manual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Civil Lab</dc:creator>
  <cp:lastModifiedBy>Civil Lab</cp:lastModifiedBy>
  <dcterms:created xsi:type="dcterms:W3CDTF">2023-08-25T13:51:11Z</dcterms:created>
  <dcterms:modified xsi:type="dcterms:W3CDTF">2023-09-02T07:28:57Z</dcterms:modified>
</cp:coreProperties>
</file>