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UY\OneDrive\Documents\"/>
    </mc:Choice>
  </mc:AlternateContent>
  <xr:revisionPtr revIDLastSave="0" documentId="13_ncr:1_{315A4530-B1FB-4879-8372-140911FB5E7F}" xr6:coauthVersionLast="47" xr6:coauthVersionMax="47" xr10:uidLastSave="{00000000-0000-0000-0000-000000000000}"/>
  <bookViews>
    <workbookView minimized="1" xWindow="2535" yWindow="1020" windowWidth="15330" windowHeight="9390" xr2:uid="{80A12BF4-5B12-4A79-8F89-F0CD16723310}"/>
  </bookViews>
  <sheets>
    <sheet name="Sheet1" sheetId="1" r:id="rId1"/>
    <sheet name="Sheet4" sheetId="5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7" i="1" s="1"/>
  <c r="AD23" i="1"/>
  <c r="AD24" i="1"/>
  <c r="AD17" i="1"/>
  <c r="AD18" i="1"/>
  <c r="AD19" i="1"/>
  <c r="AD20" i="1"/>
  <c r="AD21" i="1"/>
  <c r="AD5" i="1"/>
  <c r="AD6" i="1"/>
  <c r="AD7" i="1"/>
  <c r="AD8" i="1"/>
  <c r="AD9" i="1"/>
  <c r="AD10" i="1"/>
  <c r="AD11" i="1"/>
  <c r="AD12" i="1"/>
  <c r="AD13" i="1"/>
  <c r="AD14" i="1"/>
  <c r="AD15" i="1"/>
  <c r="AD16" i="1"/>
  <c r="K7" i="4"/>
  <c r="K8" i="4"/>
  <c r="L8" i="4" s="1"/>
  <c r="K9" i="4"/>
  <c r="K10" i="4"/>
  <c r="K6" i="4"/>
  <c r="I6" i="4"/>
  <c r="I7" i="4"/>
  <c r="I8" i="4"/>
  <c r="I9" i="4"/>
  <c r="I10" i="4"/>
  <c r="G6" i="4"/>
  <c r="G7" i="4"/>
  <c r="G8" i="4"/>
  <c r="G9" i="4"/>
  <c r="G10" i="4"/>
  <c r="E6" i="4"/>
  <c r="E7" i="4"/>
  <c r="E8" i="4"/>
  <c r="E9" i="4"/>
  <c r="E10" i="4"/>
  <c r="L10" i="4" s="1"/>
  <c r="C6" i="4"/>
  <c r="C7" i="4"/>
  <c r="C8" i="4"/>
  <c r="C9" i="4"/>
  <c r="C10" i="4"/>
  <c r="D26" i="3"/>
  <c r="C26" i="3"/>
  <c r="C27" i="3"/>
  <c r="C28" i="3"/>
  <c r="E26" i="3"/>
  <c r="F26" i="3"/>
  <c r="F27" i="3"/>
  <c r="D27" i="3"/>
  <c r="E27" i="3"/>
  <c r="F28" i="3"/>
  <c r="E28" i="3"/>
  <c r="D28" i="3"/>
  <c r="K8" i="3"/>
  <c r="I8" i="3"/>
  <c r="H8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5" i="3"/>
  <c r="I5" i="3"/>
  <c r="J5" i="3"/>
  <c r="K5" i="3"/>
  <c r="H6" i="3"/>
  <c r="I6" i="3"/>
  <c r="J6" i="3"/>
  <c r="K6" i="3"/>
  <c r="H7" i="3"/>
  <c r="I7" i="3"/>
  <c r="J7" i="3"/>
  <c r="K7" i="3"/>
  <c r="J8" i="3"/>
  <c r="H9" i="3"/>
  <c r="I9" i="3"/>
  <c r="J9" i="3"/>
  <c r="K9" i="3"/>
  <c r="H10" i="3"/>
  <c r="I10" i="3"/>
  <c r="J10" i="3"/>
  <c r="K10" i="3"/>
  <c r="I4" i="3"/>
  <c r="J4" i="3"/>
  <c r="K4" i="3"/>
  <c r="H4" i="3"/>
  <c r="X28" i="1"/>
  <c r="W28" i="1"/>
  <c r="V28" i="1"/>
  <c r="U28" i="1"/>
  <c r="S28" i="1"/>
  <c r="T28" i="1"/>
  <c r="Q28" i="1"/>
  <c r="R28" i="1"/>
  <c r="O28" i="1"/>
  <c r="P28" i="1"/>
  <c r="K28" i="1"/>
  <c r="L28" i="1"/>
  <c r="M28" i="1"/>
  <c r="J28" i="1"/>
  <c r="I28" i="1"/>
  <c r="G28" i="1"/>
  <c r="H28" i="1"/>
  <c r="E28" i="1"/>
  <c r="F28" i="1"/>
  <c r="L27" i="1"/>
  <c r="M27" i="1"/>
  <c r="J27" i="1"/>
  <c r="K27" i="1"/>
  <c r="I27" i="1"/>
  <c r="H27" i="1"/>
  <c r="G27" i="1"/>
  <c r="F27" i="1"/>
  <c r="M30" i="1"/>
  <c r="L30" i="1"/>
  <c r="K30" i="1"/>
  <c r="I30" i="1"/>
  <c r="J30" i="1"/>
  <c r="H30" i="1"/>
  <c r="F30" i="1"/>
  <c r="G30" i="1"/>
  <c r="E30" i="1"/>
  <c r="C27" i="1"/>
  <c r="E27" i="1"/>
  <c r="H26" i="1"/>
  <c r="G26" i="1"/>
  <c r="F26" i="1"/>
  <c r="E26" i="1"/>
  <c r="D30" i="1"/>
  <c r="AB23" i="1"/>
  <c r="AA7" i="1"/>
  <c r="Y3" i="1"/>
  <c r="Z3" i="1" s="1"/>
  <c r="AA3" i="1" s="1"/>
  <c r="AB3" i="1" s="1"/>
  <c r="T3" i="1"/>
  <c r="U3" i="1" s="1"/>
  <c r="V3" i="1" s="1"/>
  <c r="W3" i="1" s="1"/>
  <c r="R4" i="1"/>
  <c r="R5" i="1"/>
  <c r="R6" i="1"/>
  <c r="R7" i="1"/>
  <c r="R8" i="1"/>
  <c r="R9" i="1"/>
  <c r="R10" i="1"/>
  <c r="R11" i="1"/>
  <c r="R12" i="1"/>
  <c r="AB12" i="1" s="1"/>
  <c r="R13" i="1"/>
  <c r="R14" i="1"/>
  <c r="R15" i="1"/>
  <c r="R16" i="1"/>
  <c r="R17" i="1"/>
  <c r="R18" i="1"/>
  <c r="AB18" i="1" s="1"/>
  <c r="R19" i="1"/>
  <c r="AB19" i="1" s="1"/>
  <c r="R20" i="1"/>
  <c r="R21" i="1"/>
  <c r="R22" i="1"/>
  <c r="R23" i="1"/>
  <c r="R24" i="1"/>
  <c r="AB24" i="1" s="1"/>
  <c r="C30" i="1"/>
  <c r="C26" i="1"/>
  <c r="O3" i="1"/>
  <c r="P3" i="1" s="1"/>
  <c r="Q3" i="1" s="1"/>
  <c r="R3" i="1" s="1"/>
  <c r="N10" i="1"/>
  <c r="X10" i="1" s="1"/>
  <c r="O10" i="1"/>
  <c r="P10" i="1"/>
  <c r="Q10" i="1"/>
  <c r="N11" i="1"/>
  <c r="O11" i="1"/>
  <c r="P11" i="1"/>
  <c r="Q11" i="1"/>
  <c r="N12" i="1"/>
  <c r="O12" i="1"/>
  <c r="P12" i="1"/>
  <c r="Q12" i="1"/>
  <c r="N13" i="1"/>
  <c r="X13" i="1" s="1"/>
  <c r="O13" i="1"/>
  <c r="P13" i="1"/>
  <c r="Q13" i="1"/>
  <c r="AA13" i="1" s="1"/>
  <c r="N14" i="1"/>
  <c r="O14" i="1"/>
  <c r="P14" i="1"/>
  <c r="Z14" i="1" s="1"/>
  <c r="Q14" i="1"/>
  <c r="N15" i="1"/>
  <c r="O15" i="1"/>
  <c r="P15" i="1"/>
  <c r="Q15" i="1"/>
  <c r="N16" i="1"/>
  <c r="O16" i="1"/>
  <c r="P16" i="1"/>
  <c r="Z16" i="1" s="1"/>
  <c r="Q16" i="1"/>
  <c r="N17" i="1"/>
  <c r="O17" i="1"/>
  <c r="Y17" i="1" s="1"/>
  <c r="P17" i="1"/>
  <c r="Q17" i="1"/>
  <c r="N18" i="1"/>
  <c r="O18" i="1"/>
  <c r="P18" i="1"/>
  <c r="Q18" i="1"/>
  <c r="N19" i="1"/>
  <c r="X19" i="1" s="1"/>
  <c r="O19" i="1"/>
  <c r="P19" i="1"/>
  <c r="Q19" i="1"/>
  <c r="AA19" i="1" s="1"/>
  <c r="N20" i="1"/>
  <c r="O20" i="1"/>
  <c r="P20" i="1"/>
  <c r="Z20" i="1" s="1"/>
  <c r="Q20" i="1"/>
  <c r="N21" i="1"/>
  <c r="O21" i="1"/>
  <c r="P21" i="1"/>
  <c r="Z21" i="1" s="1"/>
  <c r="Q21" i="1"/>
  <c r="N22" i="1"/>
  <c r="O22" i="1"/>
  <c r="Y22" i="1" s="1"/>
  <c r="P22" i="1"/>
  <c r="Q22" i="1"/>
  <c r="N23" i="1"/>
  <c r="O23" i="1"/>
  <c r="P23" i="1"/>
  <c r="Z23" i="1" s="1"/>
  <c r="Q23" i="1"/>
  <c r="N24" i="1"/>
  <c r="X24" i="1" s="1"/>
  <c r="O24" i="1"/>
  <c r="P24" i="1"/>
  <c r="Q24" i="1"/>
  <c r="AA24" i="1" s="1"/>
  <c r="N5" i="1"/>
  <c r="X5" i="1" s="1"/>
  <c r="O5" i="1"/>
  <c r="P5" i="1"/>
  <c r="Q5" i="1"/>
  <c r="N6" i="1"/>
  <c r="X6" i="1" s="1"/>
  <c r="O6" i="1"/>
  <c r="P6" i="1"/>
  <c r="Z6" i="1" s="1"/>
  <c r="Q6" i="1"/>
  <c r="N7" i="1"/>
  <c r="X7" i="1" s="1"/>
  <c r="O7" i="1"/>
  <c r="P7" i="1"/>
  <c r="Q7" i="1"/>
  <c r="N8" i="1"/>
  <c r="X8" i="1" s="1"/>
  <c r="O8" i="1"/>
  <c r="P8" i="1"/>
  <c r="Z8" i="1" s="1"/>
  <c r="Q8" i="1"/>
  <c r="N9" i="1"/>
  <c r="O9" i="1"/>
  <c r="P9" i="1"/>
  <c r="Q9" i="1"/>
  <c r="O4" i="1"/>
  <c r="P4" i="1"/>
  <c r="Q4" i="1"/>
  <c r="AA4" i="1" s="1"/>
  <c r="N4" i="1"/>
  <c r="I5" i="1"/>
  <c r="S5" i="1" s="1"/>
  <c r="I21" i="1"/>
  <c r="S21" i="1" s="1"/>
  <c r="J21" i="1"/>
  <c r="T21" i="1" s="1"/>
  <c r="K21" i="1"/>
  <c r="U21" i="1" s="1"/>
  <c r="L21" i="1"/>
  <c r="V21" i="1" s="1"/>
  <c r="AA21" i="1" s="1"/>
  <c r="M21" i="1"/>
  <c r="W21" i="1" s="1"/>
  <c r="I22" i="1"/>
  <c r="S22" i="1" s="1"/>
  <c r="X22" i="1" s="1"/>
  <c r="J22" i="1"/>
  <c r="T22" i="1" s="1"/>
  <c r="K22" i="1"/>
  <c r="U22" i="1" s="1"/>
  <c r="L22" i="1"/>
  <c r="V22" i="1" s="1"/>
  <c r="AA22" i="1" s="1"/>
  <c r="M22" i="1"/>
  <c r="W22" i="1" s="1"/>
  <c r="I23" i="1"/>
  <c r="S23" i="1" s="1"/>
  <c r="J23" i="1"/>
  <c r="T23" i="1" s="1"/>
  <c r="K23" i="1"/>
  <c r="U23" i="1" s="1"/>
  <c r="L23" i="1"/>
  <c r="V23" i="1" s="1"/>
  <c r="AA23" i="1" s="1"/>
  <c r="M23" i="1"/>
  <c r="W23" i="1" s="1"/>
  <c r="I24" i="1"/>
  <c r="S24" i="1" s="1"/>
  <c r="J24" i="1"/>
  <c r="T24" i="1" s="1"/>
  <c r="K24" i="1"/>
  <c r="U24" i="1" s="1"/>
  <c r="L24" i="1"/>
  <c r="V24" i="1" s="1"/>
  <c r="M24" i="1"/>
  <c r="W24" i="1" s="1"/>
  <c r="I16" i="1"/>
  <c r="S16" i="1" s="1"/>
  <c r="J16" i="1"/>
  <c r="T16" i="1" s="1"/>
  <c r="K16" i="1"/>
  <c r="U16" i="1" s="1"/>
  <c r="L16" i="1"/>
  <c r="V16" i="1" s="1"/>
  <c r="AA16" i="1" s="1"/>
  <c r="M16" i="1"/>
  <c r="W16" i="1" s="1"/>
  <c r="I17" i="1"/>
  <c r="S17" i="1" s="1"/>
  <c r="X17" i="1" s="1"/>
  <c r="J17" i="1"/>
  <c r="T17" i="1" s="1"/>
  <c r="K17" i="1"/>
  <c r="U17" i="1" s="1"/>
  <c r="L17" i="1"/>
  <c r="V17" i="1" s="1"/>
  <c r="AA17" i="1" s="1"/>
  <c r="M17" i="1"/>
  <c r="W17" i="1" s="1"/>
  <c r="I18" i="1"/>
  <c r="S18" i="1" s="1"/>
  <c r="J18" i="1"/>
  <c r="T18" i="1" s="1"/>
  <c r="K18" i="1"/>
  <c r="U18" i="1" s="1"/>
  <c r="L18" i="1"/>
  <c r="V18" i="1" s="1"/>
  <c r="AA18" i="1" s="1"/>
  <c r="M18" i="1"/>
  <c r="W18" i="1" s="1"/>
  <c r="I19" i="1"/>
  <c r="S19" i="1" s="1"/>
  <c r="J19" i="1"/>
  <c r="T19" i="1" s="1"/>
  <c r="K19" i="1"/>
  <c r="U19" i="1" s="1"/>
  <c r="L19" i="1"/>
  <c r="V19" i="1" s="1"/>
  <c r="M19" i="1"/>
  <c r="W19" i="1" s="1"/>
  <c r="I20" i="1"/>
  <c r="S20" i="1" s="1"/>
  <c r="J20" i="1"/>
  <c r="T20" i="1" s="1"/>
  <c r="K20" i="1"/>
  <c r="U20" i="1" s="1"/>
  <c r="L20" i="1"/>
  <c r="V20" i="1" s="1"/>
  <c r="AA20" i="1" s="1"/>
  <c r="M20" i="1"/>
  <c r="W20" i="1" s="1"/>
  <c r="I11" i="1"/>
  <c r="S11" i="1" s="1"/>
  <c r="X11" i="1" s="1"/>
  <c r="J11" i="1"/>
  <c r="T11" i="1" s="1"/>
  <c r="K11" i="1"/>
  <c r="U11" i="1" s="1"/>
  <c r="L11" i="1"/>
  <c r="V11" i="1" s="1"/>
  <c r="AA11" i="1" s="1"/>
  <c r="M11" i="1"/>
  <c r="W11" i="1" s="1"/>
  <c r="AB11" i="1" s="1"/>
  <c r="I12" i="1"/>
  <c r="S12" i="1" s="1"/>
  <c r="J12" i="1"/>
  <c r="T12" i="1" s="1"/>
  <c r="K12" i="1"/>
  <c r="U12" i="1" s="1"/>
  <c r="L12" i="1"/>
  <c r="V12" i="1" s="1"/>
  <c r="AA12" i="1" s="1"/>
  <c r="M12" i="1"/>
  <c r="W12" i="1" s="1"/>
  <c r="I13" i="1"/>
  <c r="S13" i="1" s="1"/>
  <c r="J13" i="1"/>
  <c r="T13" i="1" s="1"/>
  <c r="K13" i="1"/>
  <c r="U13" i="1" s="1"/>
  <c r="L13" i="1"/>
  <c r="V13" i="1" s="1"/>
  <c r="M13" i="1"/>
  <c r="W13" i="1" s="1"/>
  <c r="I14" i="1"/>
  <c r="S14" i="1" s="1"/>
  <c r="J14" i="1"/>
  <c r="T14" i="1" s="1"/>
  <c r="K14" i="1"/>
  <c r="U14" i="1" s="1"/>
  <c r="L14" i="1"/>
  <c r="V14" i="1" s="1"/>
  <c r="AA14" i="1" s="1"/>
  <c r="M14" i="1"/>
  <c r="W14" i="1" s="1"/>
  <c r="I15" i="1"/>
  <c r="S15" i="1" s="1"/>
  <c r="X15" i="1" s="1"/>
  <c r="J15" i="1"/>
  <c r="T15" i="1" s="1"/>
  <c r="K15" i="1"/>
  <c r="U15" i="1" s="1"/>
  <c r="L15" i="1"/>
  <c r="V15" i="1" s="1"/>
  <c r="AA15" i="1" s="1"/>
  <c r="M15" i="1"/>
  <c r="W15" i="1" s="1"/>
  <c r="AB15" i="1" s="1"/>
  <c r="J5" i="1"/>
  <c r="T5" i="1" s="1"/>
  <c r="K5" i="1"/>
  <c r="U5" i="1" s="1"/>
  <c r="L5" i="1"/>
  <c r="V5" i="1" s="1"/>
  <c r="M5" i="1"/>
  <c r="W5" i="1" s="1"/>
  <c r="I6" i="1"/>
  <c r="S6" i="1" s="1"/>
  <c r="J6" i="1"/>
  <c r="T6" i="1" s="1"/>
  <c r="K6" i="1"/>
  <c r="U6" i="1" s="1"/>
  <c r="L6" i="1"/>
  <c r="V6" i="1" s="1"/>
  <c r="M6" i="1"/>
  <c r="W6" i="1" s="1"/>
  <c r="I7" i="1"/>
  <c r="S7" i="1" s="1"/>
  <c r="J7" i="1"/>
  <c r="T7" i="1" s="1"/>
  <c r="K7" i="1"/>
  <c r="U7" i="1" s="1"/>
  <c r="L7" i="1"/>
  <c r="V7" i="1" s="1"/>
  <c r="M7" i="1"/>
  <c r="W7" i="1" s="1"/>
  <c r="AB7" i="1" s="1"/>
  <c r="I8" i="1"/>
  <c r="S8" i="1" s="1"/>
  <c r="J8" i="1"/>
  <c r="T8" i="1" s="1"/>
  <c r="K8" i="1"/>
  <c r="U8" i="1" s="1"/>
  <c r="L8" i="1"/>
  <c r="V8" i="1" s="1"/>
  <c r="AA8" i="1" s="1"/>
  <c r="M8" i="1"/>
  <c r="W8" i="1" s="1"/>
  <c r="AB8" i="1" s="1"/>
  <c r="I9" i="1"/>
  <c r="S9" i="1" s="1"/>
  <c r="X9" i="1" s="1"/>
  <c r="J9" i="1"/>
  <c r="T9" i="1" s="1"/>
  <c r="K9" i="1"/>
  <c r="U9" i="1" s="1"/>
  <c r="L9" i="1"/>
  <c r="V9" i="1" s="1"/>
  <c r="M9" i="1"/>
  <c r="W9" i="1" s="1"/>
  <c r="I10" i="1"/>
  <c r="S10" i="1" s="1"/>
  <c r="J10" i="1"/>
  <c r="T10" i="1" s="1"/>
  <c r="K10" i="1"/>
  <c r="U10" i="1" s="1"/>
  <c r="L10" i="1"/>
  <c r="V10" i="1" s="1"/>
  <c r="M10" i="1"/>
  <c r="W10" i="1" s="1"/>
  <c r="M4" i="1"/>
  <c r="W4" i="1" s="1"/>
  <c r="L4" i="1"/>
  <c r="V4" i="1" s="1"/>
  <c r="J4" i="1"/>
  <c r="T4" i="1" s="1"/>
  <c r="T27" i="1" s="1"/>
  <c r="K4" i="1"/>
  <c r="U4" i="1" s="1"/>
  <c r="I4" i="1"/>
  <c r="S4" i="1" s="1"/>
  <c r="J3" i="1"/>
  <c r="K3" i="1" s="1"/>
  <c r="L3" i="1" s="1"/>
  <c r="M3" i="1" s="1"/>
  <c r="E3" i="1"/>
  <c r="F3" i="1" s="1"/>
  <c r="G3" i="1" s="1"/>
  <c r="H3" i="1" s="1"/>
  <c r="D26" i="1"/>
  <c r="C28" i="1"/>
  <c r="D28" i="1"/>
  <c r="D27" i="1"/>
  <c r="K27" i="3" l="1"/>
  <c r="AD26" i="1"/>
  <c r="AD28" i="1"/>
  <c r="AD30" i="1"/>
  <c r="L7" i="4"/>
  <c r="L6" i="4"/>
  <c r="L9" i="4"/>
  <c r="M4" i="3"/>
  <c r="K28" i="3"/>
  <c r="K26" i="3"/>
  <c r="M10" i="3"/>
  <c r="M9" i="3"/>
  <c r="J28" i="3"/>
  <c r="J26" i="3"/>
  <c r="J27" i="3"/>
  <c r="M24" i="3"/>
  <c r="M23" i="3"/>
  <c r="M21" i="3"/>
  <c r="M20" i="3"/>
  <c r="M19" i="3"/>
  <c r="M18" i="3"/>
  <c r="M17" i="3"/>
  <c r="M16" i="3"/>
  <c r="M15" i="3"/>
  <c r="M14" i="3"/>
  <c r="M13" i="3"/>
  <c r="M12" i="3"/>
  <c r="I28" i="3"/>
  <c r="I26" i="3"/>
  <c r="I27" i="3"/>
  <c r="M7" i="3"/>
  <c r="M6" i="3"/>
  <c r="M11" i="3"/>
  <c r="M22" i="3"/>
  <c r="H28" i="3"/>
  <c r="H26" i="3"/>
  <c r="H27" i="3"/>
  <c r="M5" i="3"/>
  <c r="M8" i="3"/>
  <c r="Y4" i="1"/>
  <c r="X12" i="1"/>
  <c r="R26" i="1"/>
  <c r="AB4" i="1"/>
  <c r="X18" i="1"/>
  <c r="X23" i="1"/>
  <c r="N30" i="1"/>
  <c r="AA9" i="1"/>
  <c r="AA6" i="1"/>
  <c r="AA5" i="1"/>
  <c r="AA27" i="1" s="1"/>
  <c r="AA10" i="1"/>
  <c r="X4" i="1"/>
  <c r="Z22" i="1"/>
  <c r="Z19" i="1"/>
  <c r="Z18" i="1"/>
  <c r="Z17" i="1"/>
  <c r="Z15" i="1"/>
  <c r="Z13" i="1"/>
  <c r="Z12" i="1"/>
  <c r="Z11" i="1"/>
  <c r="Z10" i="1"/>
  <c r="AB22" i="1"/>
  <c r="AB14" i="1"/>
  <c r="AB10" i="1"/>
  <c r="AB6" i="1"/>
  <c r="W30" i="1"/>
  <c r="Z9" i="1"/>
  <c r="Z7" i="1"/>
  <c r="Z5" i="1"/>
  <c r="Z24" i="1"/>
  <c r="X14" i="1"/>
  <c r="AB20" i="1"/>
  <c r="X20" i="1"/>
  <c r="AB16" i="1"/>
  <c r="X16" i="1"/>
  <c r="X21" i="1"/>
  <c r="P30" i="1"/>
  <c r="Y9" i="1"/>
  <c r="Y8" i="1"/>
  <c r="Y7" i="1"/>
  <c r="Y6" i="1"/>
  <c r="O27" i="1"/>
  <c r="Y24" i="1"/>
  <c r="Y23" i="1"/>
  <c r="Y21" i="1"/>
  <c r="Y20" i="1"/>
  <c r="Y19" i="1"/>
  <c r="Y18" i="1"/>
  <c r="Y16" i="1"/>
  <c r="Y15" i="1"/>
  <c r="Y13" i="1"/>
  <c r="Y12" i="1"/>
  <c r="Y11" i="1"/>
  <c r="Y10" i="1"/>
  <c r="AB21" i="1"/>
  <c r="AB17" i="1"/>
  <c r="AB13" i="1"/>
  <c r="AB9" i="1"/>
  <c r="R27" i="1"/>
  <c r="AA28" i="1"/>
  <c r="AA26" i="1"/>
  <c r="S30" i="1"/>
  <c r="Y14" i="1"/>
  <c r="Y30" i="1" s="1"/>
  <c r="O26" i="1"/>
  <c r="S26" i="1"/>
  <c r="Q27" i="1"/>
  <c r="S27" i="1"/>
  <c r="W27" i="1"/>
  <c r="O30" i="1"/>
  <c r="V30" i="1"/>
  <c r="K26" i="1"/>
  <c r="Y5" i="1"/>
  <c r="V26" i="1"/>
  <c r="P27" i="1"/>
  <c r="V27" i="1"/>
  <c r="U30" i="1"/>
  <c r="X30" i="1"/>
  <c r="L26" i="1"/>
  <c r="Z4" i="1"/>
  <c r="AB5" i="1"/>
  <c r="AB28" i="1" s="1"/>
  <c r="Q26" i="1"/>
  <c r="U26" i="1"/>
  <c r="W26" i="1"/>
  <c r="U27" i="1"/>
  <c r="Q30" i="1"/>
  <c r="R30" i="1"/>
  <c r="T30" i="1"/>
  <c r="M26" i="1"/>
  <c r="P26" i="1"/>
  <c r="T26" i="1"/>
  <c r="J26" i="1"/>
  <c r="N27" i="1"/>
  <c r="N26" i="1"/>
  <c r="I26" i="1"/>
  <c r="N28" i="1"/>
  <c r="AB26" i="1" l="1"/>
  <c r="AB30" i="1"/>
  <c r="X27" i="1"/>
  <c r="AA30" i="1"/>
  <c r="Z30" i="1"/>
  <c r="Z28" i="1"/>
  <c r="Z26" i="1"/>
  <c r="Z27" i="1"/>
  <c r="Y26" i="1"/>
  <c r="Y27" i="1"/>
  <c r="AB27" i="1"/>
  <c r="AD4" i="1"/>
  <c r="Y28" i="1"/>
  <c r="X26" i="1"/>
</calcChain>
</file>

<file path=xl/sharedStrings.xml><?xml version="1.0" encoding="utf-8"?>
<sst xmlns="http://schemas.openxmlformats.org/spreadsheetml/2006/main" count="128" uniqueCount="76">
  <si>
    <t>Employee Payroll</t>
  </si>
  <si>
    <t>First Name</t>
  </si>
  <si>
    <t>Last Name</t>
  </si>
  <si>
    <t>Hourly Wage</t>
  </si>
  <si>
    <t>Hours Worked</t>
  </si>
  <si>
    <t>Pay</t>
  </si>
  <si>
    <t>Musa</t>
  </si>
  <si>
    <t>Tijjani</t>
  </si>
  <si>
    <t>Carter</t>
  </si>
  <si>
    <t>Alexander</t>
  </si>
  <si>
    <t>Phillip</t>
  </si>
  <si>
    <t>Elijah</t>
  </si>
  <si>
    <t>Nik</t>
  </si>
  <si>
    <t>Collins</t>
  </si>
  <si>
    <t>Ojochogwu</t>
  </si>
  <si>
    <t>Young</t>
  </si>
  <si>
    <t>Ronaldo</t>
  </si>
  <si>
    <t>Mpappe</t>
  </si>
  <si>
    <t>Massala</t>
  </si>
  <si>
    <t>Messi</t>
  </si>
  <si>
    <t>Jakes</t>
  </si>
  <si>
    <t>Trey</t>
  </si>
  <si>
    <t>Fridayy</t>
  </si>
  <si>
    <t>Giveon</t>
  </si>
  <si>
    <t>Jerry</t>
  </si>
  <si>
    <t>Paul</t>
  </si>
  <si>
    <t>Enenche</t>
  </si>
  <si>
    <t>Eze</t>
  </si>
  <si>
    <t>Mariam</t>
  </si>
  <si>
    <t>Karima</t>
  </si>
  <si>
    <t>Firdausi</t>
  </si>
  <si>
    <t>James</t>
  </si>
  <si>
    <t>Kevin</t>
  </si>
  <si>
    <t>Khloe</t>
  </si>
  <si>
    <t>Cassandra</t>
  </si>
  <si>
    <t>Lukas</t>
  </si>
  <si>
    <t>Nils</t>
  </si>
  <si>
    <t>Trent</t>
  </si>
  <si>
    <t>Dior</t>
  </si>
  <si>
    <t>Christiano</t>
  </si>
  <si>
    <t>Jesse</t>
  </si>
  <si>
    <t>Ngolo</t>
  </si>
  <si>
    <t>Adebola</t>
  </si>
  <si>
    <t>Tobenna</t>
  </si>
  <si>
    <t>Ufedo</t>
  </si>
  <si>
    <t>Amina</t>
  </si>
  <si>
    <t>Falilat</t>
  </si>
  <si>
    <t>Max</t>
  </si>
  <si>
    <t>Ave</t>
  </si>
  <si>
    <t>Min</t>
  </si>
  <si>
    <t>Total</t>
  </si>
  <si>
    <t>Musa Mariam Work</t>
  </si>
  <si>
    <t>Overtime Hours</t>
  </si>
  <si>
    <t>Overtime Bonus</t>
  </si>
  <si>
    <t>Total Pay</t>
  </si>
  <si>
    <t>Janury Pay</t>
  </si>
  <si>
    <t>Gradebook</t>
  </si>
  <si>
    <t>Safety Test</t>
  </si>
  <si>
    <t>Company Philosophy Test</t>
  </si>
  <si>
    <t>Financial Skill Test</t>
  </si>
  <si>
    <t>Drug Test</t>
  </si>
  <si>
    <t>Points Possible</t>
  </si>
  <si>
    <t>Fire Employee?</t>
  </si>
  <si>
    <t>Average</t>
  </si>
  <si>
    <t>Career Decision making</t>
  </si>
  <si>
    <t>Job</t>
  </si>
  <si>
    <t>Data Analyst</t>
  </si>
  <si>
    <t>Surgeon</t>
  </si>
  <si>
    <t>NFL</t>
  </si>
  <si>
    <t>Airforce</t>
  </si>
  <si>
    <t>Lawyer</t>
  </si>
  <si>
    <t>Job Market</t>
  </si>
  <si>
    <t>Enjoyment</t>
  </si>
  <si>
    <t>Schooling</t>
  </si>
  <si>
    <t>My Talent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</si>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</sst>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44" fontId="0" fillId="4" borderId="0" xfId="0" applyNumberFormat="1" applyFill="1"/>
    <xf numFmtId="16" fontId="0" fillId="4" borderId="0" xfId="0" applyNumberFormat="1" applyFill="1"/>
    <xf numFmtId="44" fontId="0" fillId="6" borderId="0" xfId="1" applyFont="1" applyFill="1"/>
    <xf numFmtId="16" fontId="0" fillId="6" borderId="0" xfId="0" applyNumberFormat="1" applyFill="1"/>
    <xf numFmtId="16" fontId="0" fillId="7" borderId="0" xfId="0" applyNumberFormat="1" applyFill="1"/>
    <xf numFmtId="44" fontId="0" fillId="7" borderId="0" xfId="0" applyNumberFormat="1" applyFill="1"/>
    <xf numFmtId="165" fontId="0" fillId="0" borderId="0" xfId="0" applyNumberFormat="1"/>
    <xf numFmtId="0" fontId="0" fillId="0" borderId="0" xfId="1" applyNumberFormat="1" applyFont="1"/>
    <xf numFmtId="0" fontId="0" fillId="0" borderId="0" xfId="0" applyAlignment="1">
      <alignment textRotation="90"/>
    </xf>
    <xf numFmtId="0" fontId="2" fillId="0" borderId="0" xfId="0" applyFont="1"/>
    <xf numFmtId="9" fontId="0" fillId="0" borderId="0" xfId="2" applyFont="1"/>
    <xf numFmtId="9" fontId="0" fillId="0" borderId="0" xfId="0" applyNumberFormat="1"/>
    <xf numFmtId="0" fontId="0" fillId="7" borderId="0" xfId="0" applyFill="1"/>
    <xf numFmtId="0" fontId="0" fillId="6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99868766404195E-2"/>
          <c:y val="0.1902314814814815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1"/>
                <c:pt idx="0">
                  <c:v>Musa</c:v>
                </c:pt>
                <c:pt idx="1">
                  <c:v>Tijjani</c:v>
                </c:pt>
                <c:pt idx="2">
                  <c:v>Musa</c:v>
                </c:pt>
                <c:pt idx="3">
                  <c:v>Carter</c:v>
                </c:pt>
                <c:pt idx="4">
                  <c:v>Alexander</c:v>
                </c:pt>
                <c:pt idx="5">
                  <c:v>Phillip</c:v>
                </c:pt>
                <c:pt idx="6">
                  <c:v>Elijah</c:v>
                </c:pt>
                <c:pt idx="7">
                  <c:v>Nik</c:v>
                </c:pt>
                <c:pt idx="8">
                  <c:v>Collins</c:v>
                </c:pt>
                <c:pt idx="9">
                  <c:v>Ojochogwu</c:v>
                </c:pt>
                <c:pt idx="10">
                  <c:v>Young</c:v>
                </c:pt>
                <c:pt idx="11">
                  <c:v>Ronaldo</c:v>
                </c:pt>
                <c:pt idx="12">
                  <c:v>Mpappe</c:v>
                </c:pt>
                <c:pt idx="13">
                  <c:v>Massala</c:v>
                </c:pt>
                <c:pt idx="14">
                  <c:v>Messi</c:v>
                </c:pt>
                <c:pt idx="15">
                  <c:v>Jakes</c:v>
                </c:pt>
                <c:pt idx="16">
                  <c:v>Trey</c:v>
                </c:pt>
                <c:pt idx="17">
                  <c:v>Fridayy</c:v>
                </c:pt>
                <c:pt idx="18">
                  <c:v>Giveon</c:v>
                </c:pt>
                <c:pt idx="19">
                  <c:v>Jerry</c:v>
                </c:pt>
                <c:pt idx="20">
                  <c:v>Paul</c:v>
                </c:pt>
              </c:strCache>
            </c:strRef>
          </c:cat>
          <c:val>
            <c:numRef>
              <c:f>Sheet2!$C$4:$C$24</c:f>
              <c:numCache>
                <c:formatCode>General</c:formatCode>
                <c:ptCount val="21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B-4F32-992A-535DB374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22368"/>
        <c:axId val="48563488"/>
      </c:barChart>
      <c:catAx>
        <c:axId val="1562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8563488"/>
        <c:crosses val="autoZero"/>
        <c:auto val="1"/>
        <c:lblAlgn val="ctr"/>
        <c:lblOffset val="100"/>
        <c:noMultiLvlLbl val="0"/>
      </c:catAx>
      <c:valAx>
        <c:axId val="485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Sheet2!$A$4:$A$24</c:f>
              <c:strCache>
                <c:ptCount val="21"/>
                <c:pt idx="0">
                  <c:v>Musa</c:v>
                </c:pt>
                <c:pt idx="1">
                  <c:v>Tijjani</c:v>
                </c:pt>
                <c:pt idx="2">
                  <c:v>Musa</c:v>
                </c:pt>
                <c:pt idx="3">
                  <c:v>Carter</c:v>
                </c:pt>
                <c:pt idx="4">
                  <c:v>Alexander</c:v>
                </c:pt>
                <c:pt idx="5">
                  <c:v>Phillip</c:v>
                </c:pt>
                <c:pt idx="6">
                  <c:v>Elijah</c:v>
                </c:pt>
                <c:pt idx="7">
                  <c:v>Nik</c:v>
                </c:pt>
                <c:pt idx="8">
                  <c:v>Collins</c:v>
                </c:pt>
                <c:pt idx="9">
                  <c:v>Ojochogwu</c:v>
                </c:pt>
                <c:pt idx="10">
                  <c:v>Young</c:v>
                </c:pt>
                <c:pt idx="11">
                  <c:v>Ronaldo</c:v>
                </c:pt>
                <c:pt idx="12">
                  <c:v>Mpappe</c:v>
                </c:pt>
                <c:pt idx="13">
                  <c:v>Massala</c:v>
                </c:pt>
                <c:pt idx="14">
                  <c:v>Messi</c:v>
                </c:pt>
                <c:pt idx="15">
                  <c:v>Jakes</c:v>
                </c:pt>
                <c:pt idx="16">
                  <c:v>Trey</c:v>
                </c:pt>
                <c:pt idx="17">
                  <c:v>Fridayy</c:v>
                </c:pt>
                <c:pt idx="18">
                  <c:v>Giveon</c:v>
                </c:pt>
                <c:pt idx="19">
                  <c:v>Jerry</c:v>
                </c:pt>
                <c:pt idx="20">
                  <c:v>Paul</c:v>
                </c:pt>
              </c:strCache>
            </c:strRef>
          </c:cat>
          <c:val>
            <c:numRef>
              <c:f>Sheet2!$D$4:$D$24</c:f>
              <c:numCache>
                <c:formatCode>General</c:formatCode>
                <c:ptCount val="21"/>
                <c:pt idx="0">
                  <c:v>47</c:v>
                </c:pt>
                <c:pt idx="1">
                  <c:v>38</c:v>
                </c:pt>
                <c:pt idx="2">
                  <c:v>34</c:v>
                </c:pt>
                <c:pt idx="3">
                  <c:v>45</c:v>
                </c:pt>
                <c:pt idx="4">
                  <c:v>23</c:v>
                </c:pt>
                <c:pt idx="5">
                  <c:v>47</c:v>
                </c:pt>
                <c:pt idx="6">
                  <c:v>34</c:v>
                </c:pt>
                <c:pt idx="7">
                  <c:v>21</c:v>
                </c:pt>
                <c:pt idx="8">
                  <c:v>34</c:v>
                </c:pt>
                <c:pt idx="9">
                  <c:v>38</c:v>
                </c:pt>
                <c:pt idx="10">
                  <c:v>29</c:v>
                </c:pt>
                <c:pt idx="11">
                  <c:v>39</c:v>
                </c:pt>
                <c:pt idx="12">
                  <c:v>41</c:v>
                </c:pt>
                <c:pt idx="13">
                  <c:v>38</c:v>
                </c:pt>
                <c:pt idx="14">
                  <c:v>27</c:v>
                </c:pt>
                <c:pt idx="15">
                  <c:v>44</c:v>
                </c:pt>
                <c:pt idx="16">
                  <c:v>32</c:v>
                </c:pt>
                <c:pt idx="17">
                  <c:v>28</c:v>
                </c:pt>
                <c:pt idx="18">
                  <c:v>26</c:v>
                </c:pt>
                <c:pt idx="19">
                  <c:v>33</c:v>
                </c:pt>
                <c:pt idx="2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B-4E83-AC7A-98652FA4C7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29112656"/>
        <c:axId val="100341680"/>
      </c:barChart>
      <c:catAx>
        <c:axId val="2029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1680"/>
        <c:crosses val="autoZero"/>
        <c:auto val="1"/>
        <c:lblAlgn val="ctr"/>
        <c:lblOffset val="100"/>
        <c:noMultiLvlLbl val="0"/>
      </c:catAx>
      <c:valAx>
        <c:axId val="10034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91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491688538933"/>
          <c:y val="0.15782407407407409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Sheet2!$A$4:$A$24</c:f>
              <c:strCache>
                <c:ptCount val="21"/>
                <c:pt idx="0">
                  <c:v>Musa</c:v>
                </c:pt>
                <c:pt idx="1">
                  <c:v>Tijjani</c:v>
                </c:pt>
                <c:pt idx="2">
                  <c:v>Musa</c:v>
                </c:pt>
                <c:pt idx="3">
                  <c:v>Carter</c:v>
                </c:pt>
                <c:pt idx="4">
                  <c:v>Alexander</c:v>
                </c:pt>
                <c:pt idx="5">
                  <c:v>Phillip</c:v>
                </c:pt>
                <c:pt idx="6">
                  <c:v>Elijah</c:v>
                </c:pt>
                <c:pt idx="7">
                  <c:v>Nik</c:v>
                </c:pt>
                <c:pt idx="8">
                  <c:v>Collins</c:v>
                </c:pt>
                <c:pt idx="9">
                  <c:v>Ojochogwu</c:v>
                </c:pt>
                <c:pt idx="10">
                  <c:v>Young</c:v>
                </c:pt>
                <c:pt idx="11">
                  <c:v>Ronaldo</c:v>
                </c:pt>
                <c:pt idx="12">
                  <c:v>Mpappe</c:v>
                </c:pt>
                <c:pt idx="13">
                  <c:v>Massala</c:v>
                </c:pt>
                <c:pt idx="14">
                  <c:v>Messi</c:v>
                </c:pt>
                <c:pt idx="15">
                  <c:v>Jakes</c:v>
                </c:pt>
                <c:pt idx="16">
                  <c:v>Trey</c:v>
                </c:pt>
                <c:pt idx="17">
                  <c:v>Fridayy</c:v>
                </c:pt>
                <c:pt idx="18">
                  <c:v>Giveon</c:v>
                </c:pt>
                <c:pt idx="19">
                  <c:v>Jerry</c:v>
                </c:pt>
                <c:pt idx="20">
                  <c:v>Paul</c:v>
                </c:pt>
              </c:strCache>
            </c:strRef>
          </c:cat>
          <c:val>
            <c:numRef>
              <c:f>Sheet2!$E$4:$E$24</c:f>
              <c:numCache>
                <c:formatCode>General</c:formatCode>
                <c:ptCount val="21"/>
                <c:pt idx="0">
                  <c:v>75</c:v>
                </c:pt>
                <c:pt idx="1">
                  <c:v>80</c:v>
                </c:pt>
                <c:pt idx="2">
                  <c:v>34</c:v>
                </c:pt>
                <c:pt idx="3">
                  <c:v>89</c:v>
                </c:pt>
                <c:pt idx="4">
                  <c:v>56</c:v>
                </c:pt>
                <c:pt idx="5">
                  <c:v>45</c:v>
                </c:pt>
                <c:pt idx="6">
                  <c:v>76</c:v>
                </c:pt>
                <c:pt idx="7">
                  <c:v>98</c:v>
                </c:pt>
                <c:pt idx="8">
                  <c:v>56</c:v>
                </c:pt>
                <c:pt idx="9">
                  <c:v>34</c:v>
                </c:pt>
                <c:pt idx="10">
                  <c:v>45</c:v>
                </c:pt>
                <c:pt idx="11">
                  <c:v>67</c:v>
                </c:pt>
                <c:pt idx="12">
                  <c:v>87</c:v>
                </c:pt>
                <c:pt idx="13">
                  <c:v>34</c:v>
                </c:pt>
                <c:pt idx="14">
                  <c:v>20</c:v>
                </c:pt>
                <c:pt idx="15">
                  <c:v>65</c:v>
                </c:pt>
                <c:pt idx="16">
                  <c:v>34</c:v>
                </c:pt>
                <c:pt idx="17">
                  <c:v>78</c:v>
                </c:pt>
                <c:pt idx="18">
                  <c:v>85</c:v>
                </c:pt>
                <c:pt idx="19">
                  <c:v>91</c:v>
                </c:pt>
                <c:pt idx="2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2-4A7E-A1F3-28110754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94288"/>
        <c:axId val="100348624"/>
      </c:barChart>
      <c:catAx>
        <c:axId val="21071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0348624"/>
        <c:crosses val="autoZero"/>
        <c:auto val="1"/>
        <c:lblAlgn val="ctr"/>
        <c:lblOffset val="100"/>
        <c:noMultiLvlLbl val="0"/>
      </c:catAx>
      <c:valAx>
        <c:axId val="1003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152400</xdr:rowOff>
    </xdr:from>
    <xdr:to>
      <xdr:col>19</xdr:col>
      <xdr:colOff>171450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FAED1-D631-74A1-5744-6793D7083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18</xdr:row>
      <xdr:rowOff>104775</xdr:rowOff>
    </xdr:from>
    <xdr:to>
      <xdr:col>19</xdr:col>
      <xdr:colOff>180975</xdr:colOff>
      <xdr:row>31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9CFBD-6AA8-95CC-86C9-B202F38D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504825</xdr:colOff>
      <xdr:row>4</xdr:row>
      <xdr:rowOff>90487</xdr:rowOff>
    </xdr:from>
    <xdr:to>
      <xdr:col>26</xdr:col>
      <xdr:colOff>361950</xdr:colOff>
      <xdr:row>17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26CA56-31F7-8DF1-6B35-426B08A8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D663-E3CC-467F-A54C-5151F6A5ED2A}">
  <sheetPr>
    <pageSetUpPr fitToPage="1"/>
  </sheetPr>
  <dimension ref="A1:AE32"/>
  <sheetViews>
    <sheetView tabSelected="1" topLeftCell="X4" zoomScaleNormal="100" workbookViewId="0">
      <selection activeCell="AD4" sqref="AD4:AD24"/>
    </sheetView>
  </sheetViews>
  <sheetFormatPr defaultRowHeight="15" x14ac:dyDescent="0.25"/>
  <cols>
    <col min="1" max="1" width="10.42578125" customWidth="1"/>
    <col min="2" max="2" width="10" customWidth="1"/>
    <col min="3" max="3" width="11" customWidth="1"/>
    <col min="4" max="4" width="13.7109375" bestFit="1" customWidth="1"/>
    <col min="5" max="13" width="13.7109375" customWidth="1"/>
    <col min="14" max="18" width="11.5703125" customWidth="1"/>
    <col min="19" max="23" width="11" customWidth="1"/>
    <col min="24" max="28" width="11.5703125" bestFit="1" customWidth="1"/>
    <col min="30" max="30" width="12.5703125" bestFit="1" customWidth="1"/>
  </cols>
  <sheetData>
    <row r="1" spans="1:30" x14ac:dyDescent="0.25">
      <c r="A1" t="s">
        <v>0</v>
      </c>
      <c r="D1" t="s">
        <v>51</v>
      </c>
    </row>
    <row r="2" spans="1:30" x14ac:dyDescent="0.25">
      <c r="D2" t="s">
        <v>4</v>
      </c>
      <c r="I2" t="s">
        <v>52</v>
      </c>
      <c r="N2" t="s">
        <v>5</v>
      </c>
      <c r="S2" t="s">
        <v>53</v>
      </c>
      <c r="X2" t="s">
        <v>54</v>
      </c>
      <c r="AD2" t="s">
        <v>55</v>
      </c>
    </row>
    <row r="3" spans="1:30" x14ac:dyDescent="0.25">
      <c r="A3" t="s">
        <v>2</v>
      </c>
      <c r="B3" t="s">
        <v>1</v>
      </c>
      <c r="C3" t="s">
        <v>3</v>
      </c>
      <c r="D3" s="4">
        <v>45292</v>
      </c>
      <c r="E3" s="4">
        <f>D3+7</f>
        <v>45299</v>
      </c>
      <c r="F3" s="4">
        <f>E3+7</f>
        <v>45306</v>
      </c>
      <c r="G3" s="4">
        <f>F3+7</f>
        <v>45313</v>
      </c>
      <c r="H3" s="4">
        <f>G3+7</f>
        <v>45320</v>
      </c>
      <c r="I3" s="6">
        <v>45292</v>
      </c>
      <c r="J3" s="6">
        <f>I3+7</f>
        <v>45299</v>
      </c>
      <c r="K3" s="6">
        <f>J3+7</f>
        <v>45306</v>
      </c>
      <c r="L3" s="6">
        <f>K3+7</f>
        <v>45313</v>
      </c>
      <c r="M3" s="6">
        <f>L3+7</f>
        <v>45320</v>
      </c>
      <c r="N3" s="9">
        <v>45292</v>
      </c>
      <c r="O3" s="9">
        <f>N3+7</f>
        <v>45299</v>
      </c>
      <c r="P3" s="9">
        <f>O3+7</f>
        <v>45306</v>
      </c>
      <c r="Q3" s="9">
        <f>P3+7</f>
        <v>45313</v>
      </c>
      <c r="R3" s="9">
        <f>Q3+7</f>
        <v>45320</v>
      </c>
      <c r="S3" s="11">
        <v>45292</v>
      </c>
      <c r="T3" s="11">
        <f>S3+7</f>
        <v>45299</v>
      </c>
      <c r="U3" s="11">
        <f>T3+7</f>
        <v>45306</v>
      </c>
      <c r="V3" s="11">
        <f t="shared" ref="V3:W3" si="0">U3+7</f>
        <v>45313</v>
      </c>
      <c r="W3" s="11">
        <f t="shared" si="0"/>
        <v>45320</v>
      </c>
      <c r="X3" s="12">
        <v>45292</v>
      </c>
      <c r="Y3" s="12">
        <f>X3+7</f>
        <v>45299</v>
      </c>
      <c r="Z3" s="12">
        <f>Y3+7</f>
        <v>45306</v>
      </c>
      <c r="AA3" s="12">
        <f>Z3+7</f>
        <v>45313</v>
      </c>
      <c r="AB3" s="12">
        <f>AA3+7</f>
        <v>45320</v>
      </c>
    </row>
    <row r="4" spans="1:30" x14ac:dyDescent="0.25">
      <c r="A4" t="s">
        <v>6</v>
      </c>
      <c r="B4" t="s">
        <v>28</v>
      </c>
      <c r="C4" s="1">
        <v>89.9</v>
      </c>
      <c r="D4" s="5">
        <v>45</v>
      </c>
      <c r="E4" s="5">
        <v>38</v>
      </c>
      <c r="F4" s="5">
        <v>38</v>
      </c>
      <c r="G4" s="5">
        <v>45</v>
      </c>
      <c r="H4" s="5">
        <v>29</v>
      </c>
      <c r="I4" s="7">
        <f>IF(D4&gt;25,D4-25,0)</f>
        <v>20</v>
      </c>
      <c r="J4" s="7">
        <f t="shared" ref="J4:K4" si="1">IF(E4&gt;25,E4-25,0)</f>
        <v>13</v>
      </c>
      <c r="K4" s="7">
        <f t="shared" si="1"/>
        <v>13</v>
      </c>
      <c r="L4" s="7">
        <f>IF(G4&gt;25,G4-25,0)</f>
        <v>20</v>
      </c>
      <c r="M4" s="7">
        <f>IF(H4&gt;25,H4-25,0)</f>
        <v>4</v>
      </c>
      <c r="N4" s="8">
        <f>($C4*D4)</f>
        <v>4045.5000000000005</v>
      </c>
      <c r="O4" s="8">
        <f t="shared" ref="O4:Q4" si="2">($C4*E4)</f>
        <v>3416.2000000000003</v>
      </c>
      <c r="P4" s="8">
        <f t="shared" si="2"/>
        <v>3416.2000000000003</v>
      </c>
      <c r="Q4" s="8">
        <f t="shared" si="2"/>
        <v>4045.5000000000005</v>
      </c>
      <c r="R4" s="8">
        <f t="shared" ref="R4:R24" si="3">($C4*H4)</f>
        <v>2607.1000000000004</v>
      </c>
      <c r="S4" s="10">
        <f>0.5*$C4*I4</f>
        <v>899</v>
      </c>
      <c r="T4" s="10">
        <f>0.5*$C4*J4</f>
        <v>584.35</v>
      </c>
      <c r="U4" s="10">
        <f>0.5*$C4*K4</f>
        <v>584.35</v>
      </c>
      <c r="V4" s="10">
        <f>0.5*$C4*L4</f>
        <v>899</v>
      </c>
      <c r="W4" s="10">
        <f>0.5*$C4*M4</f>
        <v>179.8</v>
      </c>
      <c r="X4" s="13">
        <f>N4+S4</f>
        <v>4944.5</v>
      </c>
      <c r="Y4" s="13">
        <f t="shared" ref="Y4:Z4" si="4">O4+T4</f>
        <v>4000.55</v>
      </c>
      <c r="Z4" s="13">
        <f t="shared" si="4"/>
        <v>4000.55</v>
      </c>
      <c r="AA4" s="13">
        <f>Q4+V4</f>
        <v>4944.5</v>
      </c>
      <c r="AB4" s="13">
        <f>R4+W4</f>
        <v>2786.9000000000005</v>
      </c>
      <c r="AD4" s="2">
        <f>SUM(X4:AB4)</f>
        <v>20677</v>
      </c>
    </row>
    <row r="5" spans="1:30" x14ac:dyDescent="0.25">
      <c r="A5" t="s">
        <v>7</v>
      </c>
      <c r="B5" t="s">
        <v>29</v>
      </c>
      <c r="C5" s="1">
        <v>68.5</v>
      </c>
      <c r="D5" s="5">
        <v>38</v>
      </c>
      <c r="E5" s="5">
        <v>46</v>
      </c>
      <c r="F5" s="5">
        <v>30</v>
      </c>
      <c r="G5" s="5">
        <v>31</v>
      </c>
      <c r="H5" s="5">
        <v>32</v>
      </c>
      <c r="I5" s="7">
        <f>IF(D5&gt;25,D5-25,0)</f>
        <v>13</v>
      </c>
      <c r="J5" s="7">
        <f t="shared" ref="J5:J11" si="5">IF(E5&gt;25,E5-25,0)</f>
        <v>21</v>
      </c>
      <c r="K5" s="7">
        <f t="shared" ref="K5:K11" si="6">IF(F5&gt;25,F5-25,0)</f>
        <v>5</v>
      </c>
      <c r="L5" s="7">
        <f t="shared" ref="L5:L10" si="7">IF(G5&gt;25,G5-25,0)</f>
        <v>6</v>
      </c>
      <c r="M5" s="7">
        <f t="shared" ref="M5:M10" si="8">IF(H5&gt;25,H5-25,0)</f>
        <v>7</v>
      </c>
      <c r="N5" s="8">
        <f t="shared" ref="N5:N10" si="9">($C5*D5)</f>
        <v>2603</v>
      </c>
      <c r="O5" s="8">
        <f t="shared" ref="O5:O10" si="10">($C5*E5)</f>
        <v>3151</v>
      </c>
      <c r="P5" s="8">
        <f t="shared" ref="P5:P10" si="11">($C5*F5)</f>
        <v>2055</v>
      </c>
      <c r="Q5" s="8">
        <f t="shared" ref="Q5:Q10" si="12">($C5*G5)</f>
        <v>2123.5</v>
      </c>
      <c r="R5" s="8">
        <f t="shared" si="3"/>
        <v>2192</v>
      </c>
      <c r="S5" s="10">
        <f t="shared" ref="S5:S24" si="13">0.5*$C5*I5</f>
        <v>445.25</v>
      </c>
      <c r="T5" s="10">
        <f t="shared" ref="T5:T24" si="14">0.5*$C5*J5</f>
        <v>719.25</v>
      </c>
      <c r="U5" s="10">
        <f t="shared" ref="U5:U24" si="15">0.5*$C5*K5</f>
        <v>171.25</v>
      </c>
      <c r="V5" s="10">
        <f t="shared" ref="V5:V24" si="16">0.5*$C5*L5</f>
        <v>205.5</v>
      </c>
      <c r="W5" s="10">
        <f t="shared" ref="W5:W24" si="17">0.5*$C5*M5</f>
        <v>239.75</v>
      </c>
      <c r="X5" s="13">
        <f t="shared" ref="X5:X13" si="18">N5+S5</f>
        <v>3048.25</v>
      </c>
      <c r="Y5" s="13">
        <f t="shared" ref="Y5:Y13" si="19">O5+T5</f>
        <v>3870.25</v>
      </c>
      <c r="Z5" s="13">
        <f t="shared" ref="Z5:AB20" si="20">P5+U5</f>
        <v>2226.25</v>
      </c>
      <c r="AA5" s="13">
        <f t="shared" si="20"/>
        <v>2329</v>
      </c>
      <c r="AB5" s="13">
        <f t="shared" si="20"/>
        <v>2431.75</v>
      </c>
      <c r="AD5" s="2">
        <f t="shared" ref="AD5:AD31" si="21">SUM(X5:AB5)</f>
        <v>13905.5</v>
      </c>
    </row>
    <row r="6" spans="1:30" x14ac:dyDescent="0.25">
      <c r="A6" t="s">
        <v>6</v>
      </c>
      <c r="B6" t="s">
        <v>30</v>
      </c>
      <c r="C6" s="1">
        <v>39.1</v>
      </c>
      <c r="D6" s="5">
        <v>21</v>
      </c>
      <c r="E6" s="5">
        <v>29</v>
      </c>
      <c r="F6" s="5">
        <v>36</v>
      </c>
      <c r="G6" s="5">
        <v>43</v>
      </c>
      <c r="H6" s="5">
        <v>21</v>
      </c>
      <c r="I6" s="7">
        <f t="shared" ref="I6:I10" si="22">IF(D6&gt;25,D6-25,0)</f>
        <v>0</v>
      </c>
      <c r="J6" s="7">
        <f t="shared" si="5"/>
        <v>4</v>
      </c>
      <c r="K6" s="7">
        <f t="shared" si="6"/>
        <v>11</v>
      </c>
      <c r="L6" s="7">
        <f t="shared" si="7"/>
        <v>18</v>
      </c>
      <c r="M6" s="7">
        <f t="shared" si="8"/>
        <v>0</v>
      </c>
      <c r="N6" s="8">
        <f t="shared" si="9"/>
        <v>821.1</v>
      </c>
      <c r="O6" s="8">
        <f t="shared" si="10"/>
        <v>1133.9000000000001</v>
      </c>
      <c r="P6" s="8">
        <f t="shared" si="11"/>
        <v>1407.6000000000001</v>
      </c>
      <c r="Q6" s="8">
        <f t="shared" si="12"/>
        <v>1681.3</v>
      </c>
      <c r="R6" s="8">
        <f t="shared" si="3"/>
        <v>821.1</v>
      </c>
      <c r="S6" s="10">
        <f t="shared" si="13"/>
        <v>0</v>
      </c>
      <c r="T6" s="10">
        <f t="shared" si="14"/>
        <v>78.2</v>
      </c>
      <c r="U6" s="10">
        <f t="shared" si="15"/>
        <v>215.05</v>
      </c>
      <c r="V6" s="10">
        <f t="shared" si="16"/>
        <v>351.90000000000003</v>
      </c>
      <c r="W6" s="10">
        <f t="shared" si="17"/>
        <v>0</v>
      </c>
      <c r="X6" s="13">
        <f t="shared" si="18"/>
        <v>821.1</v>
      </c>
      <c r="Y6" s="13">
        <f t="shared" si="19"/>
        <v>1212.1000000000001</v>
      </c>
      <c r="Z6" s="13">
        <f t="shared" si="20"/>
        <v>1622.65</v>
      </c>
      <c r="AA6" s="13">
        <f t="shared" si="20"/>
        <v>2033.2</v>
      </c>
      <c r="AB6" s="13">
        <f t="shared" si="20"/>
        <v>821.1</v>
      </c>
      <c r="AD6" s="2">
        <f t="shared" si="21"/>
        <v>6510.1500000000005</v>
      </c>
    </row>
    <row r="7" spans="1:30" x14ac:dyDescent="0.25">
      <c r="A7" t="s">
        <v>8</v>
      </c>
      <c r="B7" t="s">
        <v>31</v>
      </c>
      <c r="C7" s="1">
        <v>34</v>
      </c>
      <c r="D7" s="5">
        <v>20</v>
      </c>
      <c r="E7" s="5">
        <v>25</v>
      </c>
      <c r="F7" s="5">
        <v>41</v>
      </c>
      <c r="G7" s="5">
        <v>38</v>
      </c>
      <c r="H7" s="5">
        <v>26</v>
      </c>
      <c r="I7" s="7">
        <f t="shared" si="22"/>
        <v>0</v>
      </c>
      <c r="J7" s="7">
        <f t="shared" si="5"/>
        <v>0</v>
      </c>
      <c r="K7" s="7">
        <f t="shared" si="6"/>
        <v>16</v>
      </c>
      <c r="L7" s="7">
        <f t="shared" si="7"/>
        <v>13</v>
      </c>
      <c r="M7" s="7">
        <f t="shared" si="8"/>
        <v>1</v>
      </c>
      <c r="N7" s="8">
        <f t="shared" si="9"/>
        <v>680</v>
      </c>
      <c r="O7" s="8">
        <f t="shared" si="10"/>
        <v>850</v>
      </c>
      <c r="P7" s="8">
        <f t="shared" si="11"/>
        <v>1394</v>
      </c>
      <c r="Q7" s="8">
        <f t="shared" si="12"/>
        <v>1292</v>
      </c>
      <c r="R7" s="8">
        <f t="shared" si="3"/>
        <v>884</v>
      </c>
      <c r="S7" s="10">
        <f t="shared" si="13"/>
        <v>0</v>
      </c>
      <c r="T7" s="10">
        <f t="shared" si="14"/>
        <v>0</v>
      </c>
      <c r="U7" s="10">
        <f t="shared" si="15"/>
        <v>272</v>
      </c>
      <c r="V7" s="10">
        <f t="shared" si="16"/>
        <v>221</v>
      </c>
      <c r="W7" s="10">
        <f t="shared" si="17"/>
        <v>17</v>
      </c>
      <c r="X7" s="13">
        <f t="shared" si="18"/>
        <v>680</v>
      </c>
      <c r="Y7" s="13">
        <f t="shared" si="19"/>
        <v>850</v>
      </c>
      <c r="Z7" s="13">
        <f t="shared" si="20"/>
        <v>1666</v>
      </c>
      <c r="AA7" s="13">
        <f t="shared" si="20"/>
        <v>1513</v>
      </c>
      <c r="AB7" s="13">
        <f t="shared" si="20"/>
        <v>901</v>
      </c>
      <c r="AD7" s="2">
        <f t="shared" si="21"/>
        <v>5610</v>
      </c>
    </row>
    <row r="8" spans="1:30" x14ac:dyDescent="0.25">
      <c r="A8" t="s">
        <v>9</v>
      </c>
      <c r="B8" t="s">
        <v>32</v>
      </c>
      <c r="C8" s="1">
        <v>13.5</v>
      </c>
      <c r="D8" s="5">
        <v>9</v>
      </c>
      <c r="E8" s="5">
        <v>46</v>
      </c>
      <c r="F8" s="5">
        <v>32</v>
      </c>
      <c r="G8" s="5">
        <v>12</v>
      </c>
      <c r="H8" s="5">
        <v>16</v>
      </c>
      <c r="I8" s="7">
        <f t="shared" si="22"/>
        <v>0</v>
      </c>
      <c r="J8" s="7">
        <f t="shared" si="5"/>
        <v>21</v>
      </c>
      <c r="K8" s="7">
        <f t="shared" si="6"/>
        <v>7</v>
      </c>
      <c r="L8" s="7">
        <f t="shared" si="7"/>
        <v>0</v>
      </c>
      <c r="M8" s="7">
        <f t="shared" si="8"/>
        <v>0</v>
      </c>
      <c r="N8" s="8">
        <f t="shared" si="9"/>
        <v>121.5</v>
      </c>
      <c r="O8" s="8">
        <f t="shared" si="10"/>
        <v>621</v>
      </c>
      <c r="P8" s="8">
        <f t="shared" si="11"/>
        <v>432</v>
      </c>
      <c r="Q8" s="8">
        <f t="shared" si="12"/>
        <v>162</v>
      </c>
      <c r="R8" s="8">
        <f t="shared" si="3"/>
        <v>216</v>
      </c>
      <c r="S8" s="10">
        <f t="shared" si="13"/>
        <v>0</v>
      </c>
      <c r="T8" s="10">
        <f t="shared" si="14"/>
        <v>141.75</v>
      </c>
      <c r="U8" s="10">
        <f t="shared" si="15"/>
        <v>47.25</v>
      </c>
      <c r="V8" s="10">
        <f t="shared" si="16"/>
        <v>0</v>
      </c>
      <c r="W8" s="10">
        <f t="shared" si="17"/>
        <v>0</v>
      </c>
      <c r="X8" s="13">
        <f t="shared" si="18"/>
        <v>121.5</v>
      </c>
      <c r="Y8" s="13">
        <f t="shared" si="19"/>
        <v>762.75</v>
      </c>
      <c r="Z8" s="13">
        <f t="shared" si="20"/>
        <v>479.25</v>
      </c>
      <c r="AA8" s="13">
        <f t="shared" si="20"/>
        <v>162</v>
      </c>
      <c r="AB8" s="13">
        <f t="shared" si="20"/>
        <v>216</v>
      </c>
      <c r="AD8" s="2">
        <f t="shared" si="21"/>
        <v>1741.5</v>
      </c>
    </row>
    <row r="9" spans="1:30" x14ac:dyDescent="0.25">
      <c r="A9" t="s">
        <v>10</v>
      </c>
      <c r="B9" t="s">
        <v>33</v>
      </c>
      <c r="C9" s="1">
        <v>65.400000000000006</v>
      </c>
      <c r="D9" s="5">
        <v>37</v>
      </c>
      <c r="E9" s="5">
        <v>34</v>
      </c>
      <c r="F9" s="5">
        <v>34</v>
      </c>
      <c r="G9" s="5">
        <v>43</v>
      </c>
      <c r="H9" s="5">
        <v>29</v>
      </c>
      <c r="I9" s="7">
        <f t="shared" si="22"/>
        <v>12</v>
      </c>
      <c r="J9" s="7">
        <f t="shared" si="5"/>
        <v>9</v>
      </c>
      <c r="K9" s="7">
        <f t="shared" si="6"/>
        <v>9</v>
      </c>
      <c r="L9" s="7">
        <f t="shared" si="7"/>
        <v>18</v>
      </c>
      <c r="M9" s="7">
        <f t="shared" si="8"/>
        <v>4</v>
      </c>
      <c r="N9" s="8">
        <f t="shared" si="9"/>
        <v>2419.8000000000002</v>
      </c>
      <c r="O9" s="8">
        <f t="shared" si="10"/>
        <v>2223.6000000000004</v>
      </c>
      <c r="P9" s="8">
        <f t="shared" si="11"/>
        <v>2223.6000000000004</v>
      </c>
      <c r="Q9" s="8">
        <f t="shared" si="12"/>
        <v>2812.2000000000003</v>
      </c>
      <c r="R9" s="8">
        <f t="shared" si="3"/>
        <v>1896.6000000000001</v>
      </c>
      <c r="S9" s="10">
        <f t="shared" si="13"/>
        <v>392.40000000000003</v>
      </c>
      <c r="T9" s="10">
        <f t="shared" si="14"/>
        <v>294.3</v>
      </c>
      <c r="U9" s="10">
        <f t="shared" si="15"/>
        <v>294.3</v>
      </c>
      <c r="V9" s="10">
        <f t="shared" si="16"/>
        <v>588.6</v>
      </c>
      <c r="W9" s="10">
        <f t="shared" si="17"/>
        <v>130.80000000000001</v>
      </c>
      <c r="X9" s="13">
        <f t="shared" si="18"/>
        <v>2812.2000000000003</v>
      </c>
      <c r="Y9" s="13">
        <f t="shared" si="19"/>
        <v>2517.9000000000005</v>
      </c>
      <c r="Z9" s="13">
        <f t="shared" si="20"/>
        <v>2517.9000000000005</v>
      </c>
      <c r="AA9" s="13">
        <f t="shared" si="20"/>
        <v>3400.8</v>
      </c>
      <c r="AB9" s="13">
        <f t="shared" si="20"/>
        <v>2027.4</v>
      </c>
      <c r="AD9" s="2">
        <f t="shared" si="21"/>
        <v>13276.2</v>
      </c>
    </row>
    <row r="10" spans="1:30" x14ac:dyDescent="0.25">
      <c r="A10" t="s">
        <v>11</v>
      </c>
      <c r="B10" t="s">
        <v>34</v>
      </c>
      <c r="C10" s="1">
        <v>21</v>
      </c>
      <c r="D10" s="5">
        <v>12</v>
      </c>
      <c r="E10" s="5">
        <v>28</v>
      </c>
      <c r="F10" s="5">
        <v>24</v>
      </c>
      <c r="G10" s="5">
        <v>23</v>
      </c>
      <c r="H10" s="5">
        <v>32</v>
      </c>
      <c r="I10" s="7">
        <f t="shared" si="22"/>
        <v>0</v>
      </c>
      <c r="J10" s="7">
        <f t="shared" si="5"/>
        <v>3</v>
      </c>
      <c r="K10" s="7">
        <f t="shared" si="6"/>
        <v>0</v>
      </c>
      <c r="L10" s="7">
        <f t="shared" si="7"/>
        <v>0</v>
      </c>
      <c r="M10" s="7">
        <f t="shared" si="8"/>
        <v>7</v>
      </c>
      <c r="N10" s="8">
        <f t="shared" si="9"/>
        <v>252</v>
      </c>
      <c r="O10" s="8">
        <f t="shared" si="10"/>
        <v>588</v>
      </c>
      <c r="P10" s="8">
        <f t="shared" si="11"/>
        <v>504</v>
      </c>
      <c r="Q10" s="8">
        <f t="shared" si="12"/>
        <v>483</v>
      </c>
      <c r="R10" s="8">
        <f t="shared" si="3"/>
        <v>672</v>
      </c>
      <c r="S10" s="10">
        <f t="shared" si="13"/>
        <v>0</v>
      </c>
      <c r="T10" s="10">
        <f t="shared" si="14"/>
        <v>31.5</v>
      </c>
      <c r="U10" s="10">
        <f t="shared" si="15"/>
        <v>0</v>
      </c>
      <c r="V10" s="10">
        <f t="shared" si="16"/>
        <v>0</v>
      </c>
      <c r="W10" s="10">
        <f t="shared" si="17"/>
        <v>73.5</v>
      </c>
      <c r="X10" s="13">
        <f t="shared" si="18"/>
        <v>252</v>
      </c>
      <c r="Y10" s="13">
        <f t="shared" si="19"/>
        <v>619.5</v>
      </c>
      <c r="Z10" s="13">
        <f t="shared" si="20"/>
        <v>504</v>
      </c>
      <c r="AA10" s="13">
        <f t="shared" si="20"/>
        <v>483</v>
      </c>
      <c r="AB10" s="13">
        <f t="shared" si="20"/>
        <v>745.5</v>
      </c>
      <c r="AD10" s="2">
        <f t="shared" si="21"/>
        <v>2604</v>
      </c>
    </row>
    <row r="11" spans="1:30" x14ac:dyDescent="0.25">
      <c r="A11" t="s">
        <v>12</v>
      </c>
      <c r="B11" t="s">
        <v>35</v>
      </c>
      <c r="C11" s="1">
        <v>11</v>
      </c>
      <c r="D11" s="5">
        <v>7</v>
      </c>
      <c r="E11" s="5">
        <v>40</v>
      </c>
      <c r="F11" s="5">
        <v>34</v>
      </c>
      <c r="G11" s="5">
        <v>23</v>
      </c>
      <c r="H11" s="5">
        <v>32</v>
      </c>
      <c r="I11" s="7">
        <f>IF(D11&gt;25,D11-25,0)</f>
        <v>0</v>
      </c>
      <c r="J11" s="7">
        <f t="shared" si="5"/>
        <v>15</v>
      </c>
      <c r="K11" s="7">
        <f t="shared" si="6"/>
        <v>9</v>
      </c>
      <c r="L11" s="7">
        <f>IF(G11&gt;25,G11-25,0)</f>
        <v>0</v>
      </c>
      <c r="M11" s="7">
        <f>IF(H11&gt;25,H11-25,0)</f>
        <v>7</v>
      </c>
      <c r="N11" s="8">
        <f t="shared" ref="N11:N24" si="23">($C11*D11)</f>
        <v>77</v>
      </c>
      <c r="O11" s="8">
        <f t="shared" ref="O11:O24" si="24">($C11*E11)</f>
        <v>440</v>
      </c>
      <c r="P11" s="8">
        <f t="shared" ref="P11:P24" si="25">($C11*F11)</f>
        <v>374</v>
      </c>
      <c r="Q11" s="8">
        <f t="shared" ref="Q11:Q24" si="26">($C11*G11)</f>
        <v>253</v>
      </c>
      <c r="R11" s="8">
        <f t="shared" si="3"/>
        <v>352</v>
      </c>
      <c r="S11" s="10">
        <f t="shared" si="13"/>
        <v>0</v>
      </c>
      <c r="T11" s="10">
        <f t="shared" si="14"/>
        <v>82.5</v>
      </c>
      <c r="U11" s="10">
        <f t="shared" si="15"/>
        <v>49.5</v>
      </c>
      <c r="V11" s="10">
        <f t="shared" si="16"/>
        <v>0</v>
      </c>
      <c r="W11" s="10">
        <f t="shared" si="17"/>
        <v>38.5</v>
      </c>
      <c r="X11" s="13">
        <f t="shared" si="18"/>
        <v>77</v>
      </c>
      <c r="Y11" s="13">
        <f t="shared" si="19"/>
        <v>522.5</v>
      </c>
      <c r="Z11" s="13">
        <f t="shared" si="20"/>
        <v>423.5</v>
      </c>
      <c r="AA11" s="13">
        <f t="shared" si="20"/>
        <v>253</v>
      </c>
      <c r="AB11" s="13">
        <f t="shared" si="20"/>
        <v>390.5</v>
      </c>
      <c r="AD11" s="2">
        <f t="shared" si="21"/>
        <v>1666.5</v>
      </c>
    </row>
    <row r="12" spans="1:30" x14ac:dyDescent="0.25">
      <c r="A12" t="s">
        <v>13</v>
      </c>
      <c r="B12" t="s">
        <v>36</v>
      </c>
      <c r="C12" s="1">
        <v>34</v>
      </c>
      <c r="D12" s="5">
        <v>26</v>
      </c>
      <c r="E12" s="5">
        <v>27</v>
      </c>
      <c r="F12" s="5">
        <v>18</v>
      </c>
      <c r="G12" s="5">
        <v>16</v>
      </c>
      <c r="H12" s="5">
        <v>34</v>
      </c>
      <c r="I12" s="7">
        <f t="shared" ref="I12:I15" si="27">IF(D12&gt;25,D12-25,0)</f>
        <v>1</v>
      </c>
      <c r="J12" s="7">
        <f t="shared" ref="J12:J24" si="28">IF(E12&gt;25,E12-25,0)</f>
        <v>2</v>
      </c>
      <c r="K12" s="7">
        <f t="shared" ref="K12:K24" si="29">IF(F12&gt;25,F12-25,0)</f>
        <v>0</v>
      </c>
      <c r="L12" s="7">
        <f t="shared" ref="L12:L15" si="30">IF(G12&gt;25,G12-25,0)</f>
        <v>0</v>
      </c>
      <c r="M12" s="7">
        <f t="shared" ref="M12:M15" si="31">IF(H12&gt;25,H12-25,0)</f>
        <v>9</v>
      </c>
      <c r="N12" s="8">
        <f t="shared" si="23"/>
        <v>884</v>
      </c>
      <c r="O12" s="8">
        <f t="shared" si="24"/>
        <v>918</v>
      </c>
      <c r="P12" s="8">
        <f t="shared" si="25"/>
        <v>612</v>
      </c>
      <c r="Q12" s="8">
        <f t="shared" si="26"/>
        <v>544</v>
      </c>
      <c r="R12" s="8">
        <f t="shared" si="3"/>
        <v>1156</v>
      </c>
      <c r="S12" s="10">
        <f t="shared" si="13"/>
        <v>17</v>
      </c>
      <c r="T12" s="10">
        <f t="shared" si="14"/>
        <v>34</v>
      </c>
      <c r="U12" s="10">
        <f t="shared" si="15"/>
        <v>0</v>
      </c>
      <c r="V12" s="10">
        <f t="shared" si="16"/>
        <v>0</v>
      </c>
      <c r="W12" s="10">
        <f t="shared" si="17"/>
        <v>153</v>
      </c>
      <c r="X12" s="13">
        <f t="shared" si="18"/>
        <v>901</v>
      </c>
      <c r="Y12" s="13">
        <f t="shared" si="19"/>
        <v>952</v>
      </c>
      <c r="Z12" s="13">
        <f t="shared" si="20"/>
        <v>612</v>
      </c>
      <c r="AA12" s="13">
        <f t="shared" si="20"/>
        <v>544</v>
      </c>
      <c r="AB12" s="13">
        <f t="shared" si="20"/>
        <v>1309</v>
      </c>
      <c r="AD12" s="2">
        <f t="shared" si="21"/>
        <v>4318</v>
      </c>
    </row>
    <row r="13" spans="1:30" x14ac:dyDescent="0.25">
      <c r="A13" t="s">
        <v>14</v>
      </c>
      <c r="B13" t="s">
        <v>37</v>
      </c>
      <c r="C13" s="1">
        <v>45</v>
      </c>
      <c r="D13" s="5">
        <v>27</v>
      </c>
      <c r="E13" s="5">
        <v>38</v>
      </c>
      <c r="F13" s="5">
        <v>37</v>
      </c>
      <c r="G13" s="5">
        <v>31</v>
      </c>
      <c r="H13" s="5">
        <v>23</v>
      </c>
      <c r="I13" s="7">
        <f t="shared" si="27"/>
        <v>2</v>
      </c>
      <c r="J13" s="7">
        <f t="shared" si="28"/>
        <v>13</v>
      </c>
      <c r="K13" s="7">
        <f t="shared" si="29"/>
        <v>12</v>
      </c>
      <c r="L13" s="7">
        <f t="shared" si="30"/>
        <v>6</v>
      </c>
      <c r="M13" s="7">
        <f t="shared" si="31"/>
        <v>0</v>
      </c>
      <c r="N13" s="8">
        <f t="shared" si="23"/>
        <v>1215</v>
      </c>
      <c r="O13" s="8">
        <f t="shared" si="24"/>
        <v>1710</v>
      </c>
      <c r="P13" s="8">
        <f t="shared" si="25"/>
        <v>1665</v>
      </c>
      <c r="Q13" s="8">
        <f t="shared" si="26"/>
        <v>1395</v>
      </c>
      <c r="R13" s="8">
        <f t="shared" si="3"/>
        <v>1035</v>
      </c>
      <c r="S13" s="10">
        <f t="shared" si="13"/>
        <v>45</v>
      </c>
      <c r="T13" s="10">
        <f t="shared" si="14"/>
        <v>292.5</v>
      </c>
      <c r="U13" s="10">
        <f t="shared" si="15"/>
        <v>270</v>
      </c>
      <c r="V13" s="10">
        <f t="shared" si="16"/>
        <v>135</v>
      </c>
      <c r="W13" s="10">
        <f t="shared" si="17"/>
        <v>0</v>
      </c>
      <c r="X13" s="13">
        <f t="shared" si="18"/>
        <v>1260</v>
      </c>
      <c r="Y13" s="13">
        <f t="shared" si="19"/>
        <v>2002.5</v>
      </c>
      <c r="Z13" s="13">
        <f t="shared" si="20"/>
        <v>1935</v>
      </c>
      <c r="AA13" s="13">
        <f t="shared" si="20"/>
        <v>1530</v>
      </c>
      <c r="AB13" s="13">
        <f t="shared" si="20"/>
        <v>1035</v>
      </c>
      <c r="AD13" s="2">
        <f t="shared" si="21"/>
        <v>7762.5</v>
      </c>
    </row>
    <row r="14" spans="1:30" x14ac:dyDescent="0.25">
      <c r="A14" t="s">
        <v>15</v>
      </c>
      <c r="B14" t="s">
        <v>38</v>
      </c>
      <c r="C14" s="1">
        <v>21.3</v>
      </c>
      <c r="D14" s="5">
        <v>11</v>
      </c>
      <c r="E14" s="5">
        <v>36</v>
      </c>
      <c r="F14" s="5">
        <v>17</v>
      </c>
      <c r="G14" s="5">
        <v>27</v>
      </c>
      <c r="H14" s="5">
        <v>41</v>
      </c>
      <c r="I14" s="7">
        <f t="shared" si="27"/>
        <v>0</v>
      </c>
      <c r="J14" s="7">
        <f t="shared" si="28"/>
        <v>11</v>
      </c>
      <c r="K14" s="7">
        <f t="shared" si="29"/>
        <v>0</v>
      </c>
      <c r="L14" s="7">
        <f t="shared" si="30"/>
        <v>2</v>
      </c>
      <c r="M14" s="7">
        <f t="shared" si="31"/>
        <v>16</v>
      </c>
      <c r="N14" s="8">
        <f t="shared" si="23"/>
        <v>234.3</v>
      </c>
      <c r="O14" s="8">
        <f t="shared" si="24"/>
        <v>766.80000000000007</v>
      </c>
      <c r="P14" s="8">
        <f t="shared" si="25"/>
        <v>362.1</v>
      </c>
      <c r="Q14" s="8">
        <f t="shared" si="26"/>
        <v>575.1</v>
      </c>
      <c r="R14" s="8">
        <f t="shared" si="3"/>
        <v>873.30000000000007</v>
      </c>
      <c r="S14" s="10">
        <f t="shared" si="13"/>
        <v>0</v>
      </c>
      <c r="T14" s="10">
        <f t="shared" si="14"/>
        <v>117.15</v>
      </c>
      <c r="U14" s="10">
        <f t="shared" si="15"/>
        <v>0</v>
      </c>
      <c r="V14" s="10">
        <f t="shared" si="16"/>
        <v>21.3</v>
      </c>
      <c r="W14" s="10">
        <f t="shared" si="17"/>
        <v>170.4</v>
      </c>
      <c r="X14" s="13">
        <f t="shared" ref="X14:X24" si="32">N14+S14</f>
        <v>234.3</v>
      </c>
      <c r="Y14" s="13">
        <f t="shared" ref="Y14:Y24" si="33">O14+T14</f>
        <v>883.95</v>
      </c>
      <c r="Z14" s="13">
        <f t="shared" ref="Z14:Z24" si="34">P14+U14</f>
        <v>362.1</v>
      </c>
      <c r="AA14" s="13">
        <f t="shared" ref="AA14:AB24" si="35">Q14+V14</f>
        <v>596.4</v>
      </c>
      <c r="AB14" s="13">
        <f t="shared" si="20"/>
        <v>1043.7</v>
      </c>
      <c r="AD14" s="2">
        <f t="shared" si="21"/>
        <v>3120.45</v>
      </c>
    </row>
    <row r="15" spans="1:30" x14ac:dyDescent="0.25">
      <c r="A15" t="s">
        <v>16</v>
      </c>
      <c r="B15" t="s">
        <v>39</v>
      </c>
      <c r="C15" s="1">
        <v>15.7</v>
      </c>
      <c r="D15" s="5">
        <v>8</v>
      </c>
      <c r="E15" s="5">
        <v>39</v>
      </c>
      <c r="F15" s="5">
        <v>28</v>
      </c>
      <c r="G15" s="5">
        <v>21</v>
      </c>
      <c r="H15" s="5">
        <v>38</v>
      </c>
      <c r="I15" s="7">
        <f t="shared" si="27"/>
        <v>0</v>
      </c>
      <c r="J15" s="7">
        <f t="shared" si="28"/>
        <v>14</v>
      </c>
      <c r="K15" s="7">
        <f t="shared" si="29"/>
        <v>3</v>
      </c>
      <c r="L15" s="7">
        <f t="shared" si="30"/>
        <v>0</v>
      </c>
      <c r="M15" s="7">
        <f t="shared" si="31"/>
        <v>13</v>
      </c>
      <c r="N15" s="8">
        <f t="shared" si="23"/>
        <v>125.6</v>
      </c>
      <c r="O15" s="8">
        <f t="shared" si="24"/>
        <v>612.29999999999995</v>
      </c>
      <c r="P15" s="8">
        <f t="shared" si="25"/>
        <v>439.59999999999997</v>
      </c>
      <c r="Q15" s="8">
        <f t="shared" si="26"/>
        <v>329.7</v>
      </c>
      <c r="R15" s="8">
        <f t="shared" si="3"/>
        <v>596.6</v>
      </c>
      <c r="S15" s="10">
        <f t="shared" si="13"/>
        <v>0</v>
      </c>
      <c r="T15" s="10">
        <f t="shared" si="14"/>
        <v>109.89999999999999</v>
      </c>
      <c r="U15" s="10">
        <f t="shared" si="15"/>
        <v>23.549999999999997</v>
      </c>
      <c r="V15" s="10">
        <f t="shared" si="16"/>
        <v>0</v>
      </c>
      <c r="W15" s="10">
        <f t="shared" si="17"/>
        <v>102.05</v>
      </c>
      <c r="X15" s="13">
        <f t="shared" si="32"/>
        <v>125.6</v>
      </c>
      <c r="Y15" s="13">
        <f t="shared" si="33"/>
        <v>722.19999999999993</v>
      </c>
      <c r="Z15" s="13">
        <f t="shared" si="34"/>
        <v>463.15</v>
      </c>
      <c r="AA15" s="13">
        <f t="shared" si="35"/>
        <v>329.7</v>
      </c>
      <c r="AB15" s="13">
        <f t="shared" si="20"/>
        <v>698.65</v>
      </c>
      <c r="AD15" s="2">
        <f t="shared" si="21"/>
        <v>2339.2999999999997</v>
      </c>
    </row>
    <row r="16" spans="1:30" x14ac:dyDescent="0.25">
      <c r="A16" t="s">
        <v>17</v>
      </c>
      <c r="B16" t="s">
        <v>40</v>
      </c>
      <c r="C16" s="1">
        <v>8.6999999999999993</v>
      </c>
      <c r="D16" s="5">
        <v>4</v>
      </c>
      <c r="E16" s="5">
        <v>37</v>
      </c>
      <c r="F16" s="5">
        <v>42</v>
      </c>
      <c r="G16" s="5">
        <v>41</v>
      </c>
      <c r="H16" s="5">
        <v>37</v>
      </c>
      <c r="I16" s="7">
        <f>IF(D16&gt;25,D16-25,0)</f>
        <v>0</v>
      </c>
      <c r="J16" s="7">
        <f t="shared" si="28"/>
        <v>12</v>
      </c>
      <c r="K16" s="7">
        <f t="shared" si="29"/>
        <v>17</v>
      </c>
      <c r="L16" s="7">
        <f>IF(G16&gt;25,G16-25,0)</f>
        <v>16</v>
      </c>
      <c r="M16" s="7">
        <f>IF(H16&gt;25,H16-25,0)</f>
        <v>12</v>
      </c>
      <c r="N16" s="8">
        <f t="shared" si="23"/>
        <v>34.799999999999997</v>
      </c>
      <c r="O16" s="8">
        <f t="shared" si="24"/>
        <v>321.89999999999998</v>
      </c>
      <c r="P16" s="8">
        <f t="shared" si="25"/>
        <v>365.4</v>
      </c>
      <c r="Q16" s="8">
        <f t="shared" si="26"/>
        <v>356.7</v>
      </c>
      <c r="R16" s="8">
        <f t="shared" si="3"/>
        <v>321.89999999999998</v>
      </c>
      <c r="S16" s="10">
        <f t="shared" si="13"/>
        <v>0</v>
      </c>
      <c r="T16" s="10">
        <f t="shared" si="14"/>
        <v>52.199999999999996</v>
      </c>
      <c r="U16" s="10">
        <f t="shared" si="15"/>
        <v>73.949999999999989</v>
      </c>
      <c r="V16" s="10">
        <f t="shared" si="16"/>
        <v>69.599999999999994</v>
      </c>
      <c r="W16" s="10">
        <f t="shared" si="17"/>
        <v>52.199999999999996</v>
      </c>
      <c r="X16" s="13">
        <f t="shared" si="32"/>
        <v>34.799999999999997</v>
      </c>
      <c r="Y16" s="13">
        <f t="shared" si="33"/>
        <v>374.09999999999997</v>
      </c>
      <c r="Z16" s="13">
        <f t="shared" si="34"/>
        <v>439.34999999999997</v>
      </c>
      <c r="AA16" s="13">
        <f t="shared" si="35"/>
        <v>426.29999999999995</v>
      </c>
      <c r="AB16" s="13">
        <f t="shared" si="20"/>
        <v>374.09999999999997</v>
      </c>
      <c r="AD16" s="2">
        <f t="shared" si="21"/>
        <v>1648.6499999999999</v>
      </c>
    </row>
    <row r="17" spans="1:31" x14ac:dyDescent="0.25">
      <c r="A17" t="s">
        <v>18</v>
      </c>
      <c r="B17" t="s">
        <v>41</v>
      </c>
      <c r="C17" s="1">
        <v>4.9000000000000004</v>
      </c>
      <c r="D17" s="5">
        <v>3</v>
      </c>
      <c r="E17" s="5">
        <v>43</v>
      </c>
      <c r="F17" s="5">
        <v>24</v>
      </c>
      <c r="G17" s="5">
        <v>36</v>
      </c>
      <c r="H17" s="5">
        <v>29</v>
      </c>
      <c r="I17" s="7">
        <f t="shared" ref="I17:I20" si="36">IF(D17&gt;25,D17-25,0)</f>
        <v>0</v>
      </c>
      <c r="J17" s="7">
        <f t="shared" si="28"/>
        <v>18</v>
      </c>
      <c r="K17" s="7">
        <f t="shared" si="29"/>
        <v>0</v>
      </c>
      <c r="L17" s="7">
        <f t="shared" ref="L17:L20" si="37">IF(G17&gt;25,G17-25,0)</f>
        <v>11</v>
      </c>
      <c r="M17" s="7">
        <f t="shared" ref="M17:M20" si="38">IF(H17&gt;25,H17-25,0)</f>
        <v>4</v>
      </c>
      <c r="N17" s="8">
        <f t="shared" si="23"/>
        <v>14.700000000000001</v>
      </c>
      <c r="O17" s="8">
        <f t="shared" si="24"/>
        <v>210.70000000000002</v>
      </c>
      <c r="P17" s="8">
        <f t="shared" si="25"/>
        <v>117.60000000000001</v>
      </c>
      <c r="Q17" s="8">
        <f t="shared" si="26"/>
        <v>176.4</v>
      </c>
      <c r="R17" s="8">
        <f t="shared" si="3"/>
        <v>142.10000000000002</v>
      </c>
      <c r="S17" s="10">
        <f t="shared" si="13"/>
        <v>0</v>
      </c>
      <c r="T17" s="10">
        <f t="shared" si="14"/>
        <v>44.1</v>
      </c>
      <c r="U17" s="10">
        <f t="shared" si="15"/>
        <v>0</v>
      </c>
      <c r="V17" s="10">
        <f t="shared" si="16"/>
        <v>26.950000000000003</v>
      </c>
      <c r="W17" s="10">
        <f t="shared" si="17"/>
        <v>9.8000000000000007</v>
      </c>
      <c r="X17" s="13">
        <f t="shared" si="32"/>
        <v>14.700000000000001</v>
      </c>
      <c r="Y17" s="13">
        <f t="shared" si="33"/>
        <v>254.8</v>
      </c>
      <c r="Z17" s="13">
        <f t="shared" si="34"/>
        <v>117.60000000000001</v>
      </c>
      <c r="AA17" s="13">
        <f t="shared" si="35"/>
        <v>203.35000000000002</v>
      </c>
      <c r="AB17" s="13">
        <f t="shared" si="20"/>
        <v>151.90000000000003</v>
      </c>
      <c r="AD17" s="2">
        <f>SUM(X17:AB17)</f>
        <v>742.35000000000014</v>
      </c>
    </row>
    <row r="18" spans="1:31" x14ac:dyDescent="0.25">
      <c r="A18" t="s">
        <v>19</v>
      </c>
      <c r="B18" t="s">
        <v>42</v>
      </c>
      <c r="C18" s="1">
        <v>34.979999999999997</v>
      </c>
      <c r="D18" s="5">
        <v>28</v>
      </c>
      <c r="E18" s="5">
        <v>32</v>
      </c>
      <c r="F18" s="5">
        <v>43</v>
      </c>
      <c r="G18" s="5">
        <v>32</v>
      </c>
      <c r="H18" s="5">
        <v>27</v>
      </c>
      <c r="I18" s="7">
        <f t="shared" si="36"/>
        <v>3</v>
      </c>
      <c r="J18" s="7">
        <f t="shared" si="28"/>
        <v>7</v>
      </c>
      <c r="K18" s="7">
        <f t="shared" si="29"/>
        <v>18</v>
      </c>
      <c r="L18" s="7">
        <f t="shared" si="37"/>
        <v>7</v>
      </c>
      <c r="M18" s="7">
        <f t="shared" si="38"/>
        <v>2</v>
      </c>
      <c r="N18" s="8">
        <f t="shared" si="23"/>
        <v>979.43999999999994</v>
      </c>
      <c r="O18" s="8">
        <f t="shared" si="24"/>
        <v>1119.3599999999999</v>
      </c>
      <c r="P18" s="8">
        <f t="shared" si="25"/>
        <v>1504.1399999999999</v>
      </c>
      <c r="Q18" s="8">
        <f t="shared" si="26"/>
        <v>1119.3599999999999</v>
      </c>
      <c r="R18" s="8">
        <f t="shared" si="3"/>
        <v>944.45999999999992</v>
      </c>
      <c r="S18" s="10">
        <f t="shared" si="13"/>
        <v>52.47</v>
      </c>
      <c r="T18" s="10">
        <f t="shared" si="14"/>
        <v>122.42999999999999</v>
      </c>
      <c r="U18" s="10">
        <f t="shared" si="15"/>
        <v>314.82</v>
      </c>
      <c r="V18" s="10">
        <f t="shared" si="16"/>
        <v>122.42999999999999</v>
      </c>
      <c r="W18" s="10">
        <f t="shared" si="17"/>
        <v>34.979999999999997</v>
      </c>
      <c r="X18" s="13">
        <f t="shared" si="32"/>
        <v>1031.9099999999999</v>
      </c>
      <c r="Y18" s="13">
        <f t="shared" si="33"/>
        <v>1241.79</v>
      </c>
      <c r="Z18" s="13">
        <f t="shared" si="34"/>
        <v>1818.9599999999998</v>
      </c>
      <c r="AA18" s="13">
        <f t="shared" si="35"/>
        <v>1241.79</v>
      </c>
      <c r="AB18" s="13">
        <f t="shared" si="20"/>
        <v>979.43999999999994</v>
      </c>
      <c r="AD18" s="2">
        <f t="shared" si="21"/>
        <v>6313.8899999999994</v>
      </c>
    </row>
    <row r="19" spans="1:31" x14ac:dyDescent="0.25">
      <c r="A19" t="s">
        <v>20</v>
      </c>
      <c r="B19" t="s">
        <v>43</v>
      </c>
      <c r="C19" s="1">
        <v>19.600000000000001</v>
      </c>
      <c r="D19" s="5">
        <v>9</v>
      </c>
      <c r="E19" s="5">
        <v>38</v>
      </c>
      <c r="F19" s="5">
        <v>31</v>
      </c>
      <c r="G19" s="5">
        <v>39</v>
      </c>
      <c r="H19" s="5">
        <v>40</v>
      </c>
      <c r="I19" s="7">
        <f t="shared" si="36"/>
        <v>0</v>
      </c>
      <c r="J19" s="7">
        <f t="shared" si="28"/>
        <v>13</v>
      </c>
      <c r="K19" s="7">
        <f t="shared" si="29"/>
        <v>6</v>
      </c>
      <c r="L19" s="7">
        <f t="shared" si="37"/>
        <v>14</v>
      </c>
      <c r="M19" s="7">
        <f t="shared" si="38"/>
        <v>15</v>
      </c>
      <c r="N19" s="8">
        <f t="shared" si="23"/>
        <v>176.4</v>
      </c>
      <c r="O19" s="8">
        <f t="shared" si="24"/>
        <v>744.80000000000007</v>
      </c>
      <c r="P19" s="8">
        <f t="shared" si="25"/>
        <v>607.6</v>
      </c>
      <c r="Q19" s="8">
        <f t="shared" si="26"/>
        <v>764.40000000000009</v>
      </c>
      <c r="R19" s="8">
        <f t="shared" si="3"/>
        <v>784</v>
      </c>
      <c r="S19" s="10">
        <f t="shared" si="13"/>
        <v>0</v>
      </c>
      <c r="T19" s="10">
        <f t="shared" si="14"/>
        <v>127.4</v>
      </c>
      <c r="U19" s="10">
        <f t="shared" si="15"/>
        <v>58.800000000000004</v>
      </c>
      <c r="V19" s="10">
        <f t="shared" si="16"/>
        <v>137.20000000000002</v>
      </c>
      <c r="W19" s="10">
        <f t="shared" si="17"/>
        <v>147</v>
      </c>
      <c r="X19" s="13">
        <f t="shared" si="32"/>
        <v>176.4</v>
      </c>
      <c r="Y19" s="13">
        <f t="shared" si="33"/>
        <v>872.2</v>
      </c>
      <c r="Z19" s="13">
        <f t="shared" si="34"/>
        <v>666.4</v>
      </c>
      <c r="AA19" s="13">
        <f t="shared" si="35"/>
        <v>901.60000000000014</v>
      </c>
      <c r="AB19" s="13">
        <f t="shared" si="20"/>
        <v>931</v>
      </c>
      <c r="AD19" s="2">
        <f t="shared" si="21"/>
        <v>3547.6000000000004</v>
      </c>
    </row>
    <row r="20" spans="1:31" x14ac:dyDescent="0.25">
      <c r="A20" t="s">
        <v>21</v>
      </c>
      <c r="B20" t="s">
        <v>44</v>
      </c>
      <c r="C20" s="1">
        <v>32</v>
      </c>
      <c r="D20" s="5">
        <v>19</v>
      </c>
      <c r="E20" s="5">
        <v>46</v>
      </c>
      <c r="F20" s="5">
        <v>25</v>
      </c>
      <c r="G20" s="5">
        <v>21</v>
      </c>
      <c r="H20" s="5">
        <v>42</v>
      </c>
      <c r="I20" s="7">
        <f t="shared" si="36"/>
        <v>0</v>
      </c>
      <c r="J20" s="7">
        <f t="shared" si="28"/>
        <v>21</v>
      </c>
      <c r="K20" s="7">
        <f t="shared" si="29"/>
        <v>0</v>
      </c>
      <c r="L20" s="7">
        <f t="shared" si="37"/>
        <v>0</v>
      </c>
      <c r="M20" s="7">
        <f t="shared" si="38"/>
        <v>17</v>
      </c>
      <c r="N20" s="8">
        <f t="shared" si="23"/>
        <v>608</v>
      </c>
      <c r="O20" s="8">
        <f t="shared" si="24"/>
        <v>1472</v>
      </c>
      <c r="P20" s="8">
        <f t="shared" si="25"/>
        <v>800</v>
      </c>
      <c r="Q20" s="8">
        <f t="shared" si="26"/>
        <v>672</v>
      </c>
      <c r="R20" s="8">
        <f t="shared" si="3"/>
        <v>1344</v>
      </c>
      <c r="S20" s="10">
        <f t="shared" si="13"/>
        <v>0</v>
      </c>
      <c r="T20" s="10">
        <f t="shared" si="14"/>
        <v>336</v>
      </c>
      <c r="U20" s="10">
        <f t="shared" si="15"/>
        <v>0</v>
      </c>
      <c r="V20" s="10">
        <f t="shared" si="16"/>
        <v>0</v>
      </c>
      <c r="W20" s="10">
        <f t="shared" si="17"/>
        <v>272</v>
      </c>
      <c r="X20" s="13">
        <f t="shared" si="32"/>
        <v>608</v>
      </c>
      <c r="Y20" s="13">
        <f t="shared" si="33"/>
        <v>1808</v>
      </c>
      <c r="Z20" s="13">
        <f t="shared" si="34"/>
        <v>800</v>
      </c>
      <c r="AA20" s="13">
        <f t="shared" si="35"/>
        <v>672</v>
      </c>
      <c r="AB20" s="13">
        <f t="shared" si="20"/>
        <v>1616</v>
      </c>
      <c r="AD20" s="2">
        <f t="shared" si="21"/>
        <v>5504</v>
      </c>
    </row>
    <row r="21" spans="1:31" x14ac:dyDescent="0.25">
      <c r="A21" t="s">
        <v>22</v>
      </c>
      <c r="B21" t="s">
        <v>45</v>
      </c>
      <c r="C21" s="1">
        <v>25.2</v>
      </c>
      <c r="D21" s="5">
        <v>13</v>
      </c>
      <c r="E21" s="5">
        <v>23</v>
      </c>
      <c r="F21" s="5">
        <v>32</v>
      </c>
      <c r="G21" s="5">
        <v>43</v>
      </c>
      <c r="H21" s="5">
        <v>21</v>
      </c>
      <c r="I21" s="7">
        <f>IF(D21&gt;25,D21-25,0)</f>
        <v>0</v>
      </c>
      <c r="J21" s="7">
        <f t="shared" si="28"/>
        <v>0</v>
      </c>
      <c r="K21" s="7">
        <f t="shared" si="29"/>
        <v>7</v>
      </c>
      <c r="L21" s="7">
        <f>IF(G21&gt;25,G21-25,0)</f>
        <v>18</v>
      </c>
      <c r="M21" s="7">
        <f>IF(H21&gt;25,H21-25,0)</f>
        <v>0</v>
      </c>
      <c r="N21" s="8">
        <f t="shared" si="23"/>
        <v>327.59999999999997</v>
      </c>
      <c r="O21" s="8">
        <f t="shared" si="24"/>
        <v>579.6</v>
      </c>
      <c r="P21" s="8">
        <f t="shared" si="25"/>
        <v>806.4</v>
      </c>
      <c r="Q21" s="8">
        <f t="shared" si="26"/>
        <v>1083.5999999999999</v>
      </c>
      <c r="R21" s="8">
        <f t="shared" si="3"/>
        <v>529.19999999999993</v>
      </c>
      <c r="S21" s="10">
        <f t="shared" si="13"/>
        <v>0</v>
      </c>
      <c r="T21" s="10">
        <f t="shared" si="14"/>
        <v>0</v>
      </c>
      <c r="U21" s="10">
        <f t="shared" si="15"/>
        <v>88.2</v>
      </c>
      <c r="V21" s="10">
        <f t="shared" si="16"/>
        <v>226.79999999999998</v>
      </c>
      <c r="W21" s="10">
        <f t="shared" si="17"/>
        <v>0</v>
      </c>
      <c r="X21" s="13">
        <f t="shared" si="32"/>
        <v>327.59999999999997</v>
      </c>
      <c r="Y21" s="13">
        <f t="shared" si="33"/>
        <v>579.6</v>
      </c>
      <c r="Z21" s="13">
        <f t="shared" si="34"/>
        <v>894.6</v>
      </c>
      <c r="AA21" s="13">
        <f t="shared" si="35"/>
        <v>1310.3999999999999</v>
      </c>
      <c r="AB21" s="13">
        <f t="shared" si="35"/>
        <v>529.19999999999993</v>
      </c>
      <c r="AD21" s="2">
        <f t="shared" si="21"/>
        <v>3641.3999999999996</v>
      </c>
    </row>
    <row r="22" spans="1:31" x14ac:dyDescent="0.25">
      <c r="A22" t="s">
        <v>23</v>
      </c>
      <c r="B22" t="s">
        <v>46</v>
      </c>
      <c r="C22" s="1">
        <v>17.100000000000001</v>
      </c>
      <c r="D22" s="5">
        <v>15</v>
      </c>
      <c r="E22" s="5">
        <v>39</v>
      </c>
      <c r="F22" s="5">
        <v>21</v>
      </c>
      <c r="G22" s="5">
        <v>322</v>
      </c>
      <c r="H22" s="5">
        <v>34</v>
      </c>
      <c r="I22" s="7">
        <f t="shared" ref="I22:I24" si="39">IF(D22&gt;25,D22-25,0)</f>
        <v>0</v>
      </c>
      <c r="J22" s="7">
        <f t="shared" si="28"/>
        <v>14</v>
      </c>
      <c r="K22" s="7">
        <f t="shared" si="29"/>
        <v>0</v>
      </c>
      <c r="L22" s="7">
        <f t="shared" ref="L22:L24" si="40">IF(G22&gt;25,G22-25,0)</f>
        <v>297</v>
      </c>
      <c r="M22" s="7">
        <f t="shared" ref="M22:M24" si="41">IF(H22&gt;25,H22-25,0)</f>
        <v>9</v>
      </c>
      <c r="N22" s="8">
        <f t="shared" si="23"/>
        <v>256.5</v>
      </c>
      <c r="O22" s="8">
        <f t="shared" si="24"/>
        <v>666.90000000000009</v>
      </c>
      <c r="P22" s="8">
        <f t="shared" si="25"/>
        <v>359.1</v>
      </c>
      <c r="Q22" s="8">
        <f t="shared" si="26"/>
        <v>5506.2000000000007</v>
      </c>
      <c r="R22" s="8">
        <f t="shared" si="3"/>
        <v>581.40000000000009</v>
      </c>
      <c r="S22" s="10">
        <f t="shared" si="13"/>
        <v>0</v>
      </c>
      <c r="T22" s="10">
        <f t="shared" si="14"/>
        <v>119.70000000000002</v>
      </c>
      <c r="U22" s="10">
        <f t="shared" si="15"/>
        <v>0</v>
      </c>
      <c r="V22" s="10">
        <f t="shared" si="16"/>
        <v>2539.3500000000004</v>
      </c>
      <c r="W22" s="10">
        <f t="shared" si="17"/>
        <v>76.95</v>
      </c>
      <c r="X22" s="13">
        <f t="shared" si="32"/>
        <v>256.5</v>
      </c>
      <c r="Y22" s="13">
        <f t="shared" si="33"/>
        <v>786.60000000000014</v>
      </c>
      <c r="Z22" s="13">
        <f t="shared" si="34"/>
        <v>359.1</v>
      </c>
      <c r="AA22" s="13">
        <f t="shared" si="35"/>
        <v>8045.5500000000011</v>
      </c>
      <c r="AB22" s="13">
        <f t="shared" si="35"/>
        <v>658.35000000000014</v>
      </c>
      <c r="AD22" s="2">
        <f>SUM(X22:AB22)</f>
        <v>10106.100000000002</v>
      </c>
    </row>
    <row r="23" spans="1:31" x14ac:dyDescent="0.25">
      <c r="A23" t="s">
        <v>24</v>
      </c>
      <c r="B23" t="s">
        <v>27</v>
      </c>
      <c r="C23" s="1">
        <v>47</v>
      </c>
      <c r="D23" s="5">
        <v>29</v>
      </c>
      <c r="E23" s="5">
        <v>40</v>
      </c>
      <c r="F23" s="5">
        <v>29</v>
      </c>
      <c r="G23" s="5">
        <v>40</v>
      </c>
      <c r="H23" s="5">
        <v>36</v>
      </c>
      <c r="I23" s="7">
        <f t="shared" si="39"/>
        <v>4</v>
      </c>
      <c r="J23" s="7">
        <f t="shared" si="28"/>
        <v>15</v>
      </c>
      <c r="K23" s="7">
        <f t="shared" si="29"/>
        <v>4</v>
      </c>
      <c r="L23" s="7">
        <f t="shared" si="40"/>
        <v>15</v>
      </c>
      <c r="M23" s="7">
        <f t="shared" si="41"/>
        <v>11</v>
      </c>
      <c r="N23" s="8">
        <f t="shared" si="23"/>
        <v>1363</v>
      </c>
      <c r="O23" s="8">
        <f t="shared" si="24"/>
        <v>1880</v>
      </c>
      <c r="P23" s="8">
        <f t="shared" si="25"/>
        <v>1363</v>
      </c>
      <c r="Q23" s="8">
        <f t="shared" si="26"/>
        <v>1880</v>
      </c>
      <c r="R23" s="8">
        <f t="shared" si="3"/>
        <v>1692</v>
      </c>
      <c r="S23" s="10">
        <f t="shared" si="13"/>
        <v>94</v>
      </c>
      <c r="T23" s="10">
        <f t="shared" si="14"/>
        <v>352.5</v>
      </c>
      <c r="U23" s="10">
        <f t="shared" si="15"/>
        <v>94</v>
      </c>
      <c r="V23" s="10">
        <f t="shared" si="16"/>
        <v>352.5</v>
      </c>
      <c r="W23" s="10">
        <f t="shared" si="17"/>
        <v>258.5</v>
      </c>
      <c r="X23" s="13">
        <f t="shared" si="32"/>
        <v>1457</v>
      </c>
      <c r="Y23" s="13">
        <f t="shared" si="33"/>
        <v>2232.5</v>
      </c>
      <c r="Z23" s="13">
        <f t="shared" si="34"/>
        <v>1457</v>
      </c>
      <c r="AA23" s="13">
        <f t="shared" si="35"/>
        <v>2232.5</v>
      </c>
      <c r="AB23" s="13">
        <f t="shared" si="35"/>
        <v>1950.5</v>
      </c>
      <c r="AD23" s="2">
        <f t="shared" si="21"/>
        <v>9329.5</v>
      </c>
    </row>
    <row r="24" spans="1:31" x14ac:dyDescent="0.25">
      <c r="A24" t="s">
        <v>25</v>
      </c>
      <c r="B24" t="s">
        <v>26</v>
      </c>
      <c r="C24" s="1">
        <v>13.9</v>
      </c>
      <c r="D24" s="5">
        <v>8</v>
      </c>
      <c r="E24" s="5">
        <v>30</v>
      </c>
      <c r="F24" s="5">
        <v>19</v>
      </c>
      <c r="G24" s="5">
        <v>37</v>
      </c>
      <c r="H24" s="5">
        <v>23</v>
      </c>
      <c r="I24" s="7">
        <f t="shared" si="39"/>
        <v>0</v>
      </c>
      <c r="J24" s="7">
        <f t="shared" si="28"/>
        <v>5</v>
      </c>
      <c r="K24" s="7">
        <f t="shared" si="29"/>
        <v>0</v>
      </c>
      <c r="L24" s="7">
        <f t="shared" si="40"/>
        <v>12</v>
      </c>
      <c r="M24" s="7">
        <f t="shared" si="41"/>
        <v>0</v>
      </c>
      <c r="N24" s="8">
        <f t="shared" si="23"/>
        <v>111.2</v>
      </c>
      <c r="O24" s="8">
        <f t="shared" si="24"/>
        <v>417</v>
      </c>
      <c r="P24" s="8">
        <f t="shared" si="25"/>
        <v>264.10000000000002</v>
      </c>
      <c r="Q24" s="8">
        <f t="shared" si="26"/>
        <v>514.30000000000007</v>
      </c>
      <c r="R24" s="8">
        <f t="shared" si="3"/>
        <v>319.7</v>
      </c>
      <c r="S24" s="10">
        <f t="shared" si="13"/>
        <v>0</v>
      </c>
      <c r="T24" s="10">
        <f t="shared" si="14"/>
        <v>34.75</v>
      </c>
      <c r="U24" s="10">
        <f t="shared" si="15"/>
        <v>0</v>
      </c>
      <c r="V24" s="10">
        <f t="shared" si="16"/>
        <v>83.4</v>
      </c>
      <c r="W24" s="10">
        <f t="shared" si="17"/>
        <v>0</v>
      </c>
      <c r="X24" s="13">
        <f t="shared" si="32"/>
        <v>111.2</v>
      </c>
      <c r="Y24" s="13">
        <f t="shared" si="33"/>
        <v>451.75</v>
      </c>
      <c r="Z24" s="13">
        <f t="shared" si="34"/>
        <v>264.10000000000002</v>
      </c>
      <c r="AA24" s="13">
        <f t="shared" si="35"/>
        <v>597.70000000000005</v>
      </c>
      <c r="AB24" s="13">
        <f t="shared" si="35"/>
        <v>319.7</v>
      </c>
      <c r="AD24" s="2">
        <f t="shared" si="21"/>
        <v>1744.45</v>
      </c>
    </row>
    <row r="25" spans="1:31" x14ac:dyDescent="0.25">
      <c r="N25" s="2"/>
      <c r="S25" s="1"/>
      <c r="T25" s="1"/>
      <c r="U25" s="1"/>
      <c r="V25" s="1"/>
      <c r="W25" s="1"/>
      <c r="X25" s="2"/>
      <c r="Y25" s="2"/>
      <c r="Z25" s="2"/>
      <c r="AA25" s="2"/>
      <c r="AB25" s="2"/>
      <c r="AD25" s="2"/>
    </row>
    <row r="26" spans="1:31" x14ac:dyDescent="0.25">
      <c r="B26" t="s">
        <v>47</v>
      </c>
      <c r="C26" s="2">
        <f>MAX(C4:C24)</f>
        <v>89.9</v>
      </c>
      <c r="D26" s="3">
        <f>MAX((D4:D24))</f>
        <v>45</v>
      </c>
      <c r="E26" s="3">
        <f>MAX((E4:E24))</f>
        <v>46</v>
      </c>
      <c r="F26" s="3">
        <f>MAX((F4:F24))</f>
        <v>43</v>
      </c>
      <c r="G26" s="3">
        <f>MAX((G4:G24))</f>
        <v>322</v>
      </c>
      <c r="H26" s="3">
        <f>MAX((H4:H24))</f>
        <v>42</v>
      </c>
      <c r="I26">
        <f t="shared" ref="I26:N26" si="42">MAX(I4:I24)</f>
        <v>20</v>
      </c>
      <c r="J26">
        <f t="shared" si="42"/>
        <v>21</v>
      </c>
      <c r="K26">
        <f t="shared" si="42"/>
        <v>18</v>
      </c>
      <c r="L26">
        <f t="shared" si="42"/>
        <v>297</v>
      </c>
      <c r="M26">
        <f t="shared" si="42"/>
        <v>17</v>
      </c>
      <c r="N26" s="2">
        <f t="shared" si="42"/>
        <v>4045.5000000000005</v>
      </c>
      <c r="O26" s="2">
        <f t="shared" ref="O26:W26" si="43">MAX(O4:O24)</f>
        <v>3416.2000000000003</v>
      </c>
      <c r="P26" s="2">
        <f t="shared" si="43"/>
        <v>3416.2000000000003</v>
      </c>
      <c r="Q26" s="2">
        <f t="shared" si="43"/>
        <v>5506.2000000000007</v>
      </c>
      <c r="R26" s="2">
        <f t="shared" si="43"/>
        <v>2607.1000000000004</v>
      </c>
      <c r="S26" s="2">
        <f t="shared" si="43"/>
        <v>899</v>
      </c>
      <c r="T26" s="2">
        <f t="shared" si="43"/>
        <v>719.25</v>
      </c>
      <c r="U26" s="2">
        <f t="shared" si="43"/>
        <v>584.35</v>
      </c>
      <c r="V26" s="2">
        <f t="shared" si="43"/>
        <v>2539.3500000000004</v>
      </c>
      <c r="W26" s="2">
        <f t="shared" si="43"/>
        <v>272</v>
      </c>
      <c r="X26" s="1">
        <f>MAX((X4:X24))</f>
        <v>4944.5</v>
      </c>
      <c r="Y26" s="1">
        <f>MAX((Y4:Y24))</f>
        <v>4000.55</v>
      </c>
      <c r="Z26" s="1">
        <f t="shared" ref="Z26:AD26" si="44">MAX((Z4:Z24))</f>
        <v>4000.55</v>
      </c>
      <c r="AA26" s="1">
        <f t="shared" si="44"/>
        <v>8045.5500000000011</v>
      </c>
      <c r="AB26" s="1">
        <f t="shared" si="44"/>
        <v>2786.9000000000005</v>
      </c>
      <c r="AC26" s="1"/>
      <c r="AD26" s="1">
        <f t="shared" si="44"/>
        <v>20677</v>
      </c>
    </row>
    <row r="27" spans="1:31" x14ac:dyDescent="0.25">
      <c r="B27" t="s">
        <v>48</v>
      </c>
      <c r="C27" s="2">
        <f>AVERAGE(C4:C24)</f>
        <v>31.513333333333332</v>
      </c>
      <c r="D27" s="14">
        <f t="shared" ref="D27:I27" si="45">AVERAGE((D4:D24))</f>
        <v>18.523809523809526</v>
      </c>
      <c r="E27" s="14">
        <f t="shared" si="45"/>
        <v>35.904761904761905</v>
      </c>
      <c r="F27" s="14">
        <f t="shared" si="45"/>
        <v>30.238095238095237</v>
      </c>
      <c r="G27" s="14">
        <f t="shared" si="45"/>
        <v>45.904761904761905</v>
      </c>
      <c r="H27" s="14">
        <f t="shared" si="45"/>
        <v>30.571428571428573</v>
      </c>
      <c r="I27" s="14">
        <f t="shared" si="45"/>
        <v>2.6190476190476191</v>
      </c>
      <c r="J27" s="14">
        <f t="shared" ref="J27:M27" si="46">AVERAGE((J4:J24))</f>
        <v>11</v>
      </c>
      <c r="K27" s="14">
        <f t="shared" si="46"/>
        <v>6.5238095238095237</v>
      </c>
      <c r="L27" s="14">
        <f>AVERAGE((L4:L24))</f>
        <v>22.523809523809526</v>
      </c>
      <c r="M27" s="14">
        <f t="shared" si="46"/>
        <v>6.5714285714285712</v>
      </c>
      <c r="N27" s="2">
        <f>AVERAGE(N4:N24)</f>
        <v>826.21142857142866</v>
      </c>
      <c r="O27" s="2">
        <f t="shared" ref="O27:X27" si="47">AVERAGE(O4:O24)</f>
        <v>1135.3838095238095</v>
      </c>
      <c r="P27" s="2">
        <f t="shared" si="47"/>
        <v>1003.4495238095237</v>
      </c>
      <c r="Q27" s="2">
        <f t="shared" si="47"/>
        <v>1322.3457142857144</v>
      </c>
      <c r="R27" s="2">
        <f t="shared" si="47"/>
        <v>950.4980952380954</v>
      </c>
      <c r="S27" s="2">
        <f t="shared" si="47"/>
        <v>92.624761904761911</v>
      </c>
      <c r="T27" s="2">
        <f t="shared" si="47"/>
        <v>174.97523809523807</v>
      </c>
      <c r="U27" s="2">
        <f t="shared" si="47"/>
        <v>121.76285714285714</v>
      </c>
      <c r="V27" s="2">
        <f t="shared" si="47"/>
        <v>284.78714285714284</v>
      </c>
      <c r="W27" s="2">
        <f t="shared" si="47"/>
        <v>93.153809523809528</v>
      </c>
      <c r="X27" s="2">
        <f t="shared" si="47"/>
        <v>918.8361904761905</v>
      </c>
      <c r="Y27" s="2">
        <f t="shared" ref="Y27:AD27" si="48">AVERAGE((Y4:Y24))</f>
        <v>1310.3590476190475</v>
      </c>
      <c r="Z27" s="2">
        <f t="shared" si="48"/>
        <v>1125.2123809523807</v>
      </c>
      <c r="AA27" s="2">
        <f t="shared" si="48"/>
        <v>1607.1328571428571</v>
      </c>
      <c r="AB27" s="2">
        <f t="shared" si="48"/>
        <v>1043.6519047619049</v>
      </c>
      <c r="AC27" s="2"/>
      <c r="AD27" s="2">
        <f t="shared" si="48"/>
        <v>6005.1923809523814</v>
      </c>
    </row>
    <row r="28" spans="1:31" x14ac:dyDescent="0.25">
      <c r="B28" t="s">
        <v>49</v>
      </c>
      <c r="C28" s="2">
        <f>MIN((C4:C24))</f>
        <v>4.9000000000000004</v>
      </c>
      <c r="D28">
        <f>MIN((D4:D24))</f>
        <v>3</v>
      </c>
      <c r="E28">
        <f t="shared" ref="E28:M28" si="49">MIN((E4:E24))</f>
        <v>23</v>
      </c>
      <c r="F28">
        <f t="shared" si="49"/>
        <v>17</v>
      </c>
      <c r="G28">
        <f t="shared" si="49"/>
        <v>12</v>
      </c>
      <c r="H28">
        <f t="shared" si="49"/>
        <v>16</v>
      </c>
      <c r="I28">
        <f t="shared" si="49"/>
        <v>0</v>
      </c>
      <c r="J28">
        <f t="shared" si="49"/>
        <v>0</v>
      </c>
      <c r="K28">
        <f t="shared" si="49"/>
        <v>0</v>
      </c>
      <c r="L28">
        <f t="shared" si="49"/>
        <v>0</v>
      </c>
      <c r="M28">
        <f t="shared" si="49"/>
        <v>0</v>
      </c>
      <c r="N28" s="2">
        <f>MIN((N4:N24))</f>
        <v>14.700000000000001</v>
      </c>
      <c r="O28" s="2">
        <f t="shared" ref="O28:W28" si="50">MIN((O4:O24))</f>
        <v>210.70000000000002</v>
      </c>
      <c r="P28" s="2">
        <f t="shared" si="50"/>
        <v>117.60000000000001</v>
      </c>
      <c r="Q28" s="2">
        <f t="shared" si="50"/>
        <v>162</v>
      </c>
      <c r="R28" s="2">
        <f t="shared" si="50"/>
        <v>142.10000000000002</v>
      </c>
      <c r="S28" s="2">
        <f t="shared" si="50"/>
        <v>0</v>
      </c>
      <c r="T28" s="2">
        <f t="shared" si="50"/>
        <v>0</v>
      </c>
      <c r="U28" s="2">
        <f t="shared" si="50"/>
        <v>0</v>
      </c>
      <c r="V28" s="2">
        <f t="shared" si="50"/>
        <v>0</v>
      </c>
      <c r="W28" s="2">
        <f t="shared" si="50"/>
        <v>0</v>
      </c>
      <c r="X28" s="2">
        <f>MIN((X4:X24))</f>
        <v>14.700000000000001</v>
      </c>
      <c r="Y28" s="2">
        <f t="shared" ref="Y28:AD28" si="51">MIN((Y4:Y24))</f>
        <v>254.8</v>
      </c>
      <c r="Z28" s="2">
        <f t="shared" si="51"/>
        <v>117.60000000000001</v>
      </c>
      <c r="AA28" s="2">
        <f t="shared" si="51"/>
        <v>162</v>
      </c>
      <c r="AB28" s="2">
        <f t="shared" si="51"/>
        <v>151.90000000000003</v>
      </c>
      <c r="AC28" s="2"/>
      <c r="AD28" s="2">
        <f t="shared" si="51"/>
        <v>742.35000000000014</v>
      </c>
    </row>
    <row r="29" spans="1:3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2"/>
      <c r="Y29" s="2"/>
    </row>
    <row r="30" spans="1:31" x14ac:dyDescent="0.25">
      <c r="B30" t="s">
        <v>50</v>
      </c>
      <c r="C30" s="1">
        <f t="shared" ref="C30:M30" si="52">SUM(C4:C24)</f>
        <v>661.78</v>
      </c>
      <c r="D30" s="15">
        <f t="shared" si="52"/>
        <v>389</v>
      </c>
      <c r="E30" s="15">
        <f t="shared" si="52"/>
        <v>754</v>
      </c>
      <c r="F30" s="15">
        <f t="shared" si="52"/>
        <v>635</v>
      </c>
      <c r="G30" s="15">
        <f t="shared" si="52"/>
        <v>964</v>
      </c>
      <c r="H30" s="15">
        <f t="shared" si="52"/>
        <v>642</v>
      </c>
      <c r="I30" s="15">
        <f t="shared" si="52"/>
        <v>55</v>
      </c>
      <c r="J30" s="15">
        <f t="shared" si="52"/>
        <v>231</v>
      </c>
      <c r="K30" s="15">
        <f t="shared" si="52"/>
        <v>137</v>
      </c>
      <c r="L30" s="15">
        <f t="shared" si="52"/>
        <v>473</v>
      </c>
      <c r="M30" s="15">
        <f t="shared" si="52"/>
        <v>138</v>
      </c>
      <c r="N30" s="1">
        <f t="shared" ref="N30:AD30" si="53">SUM(N4:N24)</f>
        <v>17350.440000000002</v>
      </c>
      <c r="O30" s="1">
        <f t="shared" si="53"/>
        <v>23843.06</v>
      </c>
      <c r="P30" s="1">
        <f t="shared" si="53"/>
        <v>21072.44</v>
      </c>
      <c r="Q30" s="1">
        <f t="shared" si="53"/>
        <v>27769.260000000002</v>
      </c>
      <c r="R30" s="1">
        <f t="shared" si="53"/>
        <v>19960.460000000003</v>
      </c>
      <c r="S30" s="1">
        <f t="shared" si="53"/>
        <v>1945.1200000000001</v>
      </c>
      <c r="T30" s="1">
        <f t="shared" si="53"/>
        <v>3674.4799999999996</v>
      </c>
      <c r="U30" s="1">
        <f t="shared" si="53"/>
        <v>2557.02</v>
      </c>
      <c r="V30" s="1">
        <f t="shared" si="53"/>
        <v>5980.53</v>
      </c>
      <c r="W30" s="1">
        <f t="shared" si="53"/>
        <v>1956.23</v>
      </c>
      <c r="X30" s="1">
        <f t="shared" si="53"/>
        <v>19295.560000000001</v>
      </c>
      <c r="Y30" s="1">
        <f t="shared" si="53"/>
        <v>27517.539999999997</v>
      </c>
      <c r="Z30" s="1">
        <f t="shared" si="53"/>
        <v>23629.459999999995</v>
      </c>
      <c r="AA30" s="1">
        <f t="shared" si="53"/>
        <v>33749.79</v>
      </c>
      <c r="AB30" s="1">
        <f t="shared" si="53"/>
        <v>21916.690000000002</v>
      </c>
      <c r="AC30" s="1"/>
      <c r="AD30" s="1">
        <f t="shared" si="53"/>
        <v>126109.04000000001</v>
      </c>
      <c r="AE30" s="1"/>
    </row>
    <row r="31" spans="1:31" x14ac:dyDescent="0.25">
      <c r="S31" s="1"/>
      <c r="T31" s="1"/>
      <c r="U31" s="1"/>
      <c r="V31" s="1"/>
      <c r="W31" s="1"/>
    </row>
    <row r="32" spans="1:31" x14ac:dyDescent="0.25">
      <c r="S32" s="1"/>
      <c r="T32" s="1"/>
      <c r="U32" s="1"/>
      <c r="V32" s="1"/>
      <c r="W32" s="1"/>
    </row>
  </sheetData>
  <pageMargins left="0.7" right="0.7" top="0.75" bottom="0.75" header="0.3" footer="0.3"/>
  <pageSetup scale="3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9132-B767-4C13-B8DA-BE9F9478F6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8855-442A-438F-975C-2C9D913C99B3}">
  <dimension ref="A1:M28"/>
  <sheetViews>
    <sheetView zoomScale="71" zoomScaleNormal="71" workbookViewId="0">
      <selection activeCell="F4" sqref="F4"/>
    </sheetView>
  </sheetViews>
  <sheetFormatPr defaultRowHeight="15" x14ac:dyDescent="0.25"/>
  <cols>
    <col min="2" max="2" width="11.140625" customWidth="1"/>
    <col min="3" max="3" width="7.7109375" customWidth="1"/>
    <col min="4" max="4" width="7.28515625" customWidth="1"/>
    <col min="5" max="5" width="8.28515625" customWidth="1"/>
    <col min="6" max="6" width="8" customWidth="1"/>
    <col min="8" max="8" width="7.85546875" customWidth="1"/>
    <col min="9" max="9" width="6.7109375" customWidth="1"/>
    <col min="10" max="10" width="6.42578125" customWidth="1"/>
    <col min="11" max="11" width="6.42578125" bestFit="1" customWidth="1"/>
  </cols>
  <sheetData>
    <row r="1" spans="1:13" ht="126.75" x14ac:dyDescent="0.25">
      <c r="A1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H1" s="16" t="s">
        <v>57</v>
      </c>
      <c r="I1" s="16" t="s">
        <v>58</v>
      </c>
      <c r="J1" s="16" t="s">
        <v>59</v>
      </c>
      <c r="K1" s="16" t="s">
        <v>60</v>
      </c>
      <c r="M1" s="16" t="s">
        <v>62</v>
      </c>
    </row>
    <row r="2" spans="1:13" x14ac:dyDescent="0.25">
      <c r="B2" t="s">
        <v>61</v>
      </c>
      <c r="C2">
        <v>10</v>
      </c>
      <c r="D2">
        <v>50</v>
      </c>
      <c r="E2">
        <v>100</v>
      </c>
      <c r="F2">
        <v>1</v>
      </c>
    </row>
    <row r="3" spans="1:13" x14ac:dyDescent="0.25">
      <c r="A3" t="s">
        <v>2</v>
      </c>
      <c r="B3" t="s">
        <v>1</v>
      </c>
    </row>
    <row r="4" spans="1:13" x14ac:dyDescent="0.25">
      <c r="A4" t="s">
        <v>6</v>
      </c>
      <c r="B4" s="17" t="s">
        <v>28</v>
      </c>
      <c r="C4">
        <v>8</v>
      </c>
      <c r="D4">
        <v>47</v>
      </c>
      <c r="E4">
        <v>75</v>
      </c>
      <c r="F4">
        <v>1</v>
      </c>
      <c r="G4" s="18"/>
      <c r="H4" s="18">
        <f>C4/C$2</f>
        <v>0.8</v>
      </c>
      <c r="I4" s="18">
        <f t="shared" ref="I4:K4" si="0">D4/D$2</f>
        <v>0.94</v>
      </c>
      <c r="J4" s="18">
        <f t="shared" si="0"/>
        <v>0.75</v>
      </c>
      <c r="K4" s="18">
        <f t="shared" si="0"/>
        <v>1</v>
      </c>
      <c r="L4" s="18"/>
      <c r="M4" s="18" t="b">
        <f>OR(H4&lt;0.5,I4&lt;0.5,J4&lt;0.5,K4&lt;0.5)</f>
        <v>0</v>
      </c>
    </row>
    <row r="5" spans="1:13" x14ac:dyDescent="0.25">
      <c r="A5" t="s">
        <v>7</v>
      </c>
      <c r="B5" t="s">
        <v>29</v>
      </c>
      <c r="C5">
        <v>7</v>
      </c>
      <c r="D5">
        <v>38</v>
      </c>
      <c r="E5">
        <v>80</v>
      </c>
      <c r="F5">
        <v>1</v>
      </c>
      <c r="G5" s="18"/>
      <c r="H5" s="18">
        <f t="shared" ref="H5:H11" si="1">C5/C$2</f>
        <v>0.7</v>
      </c>
      <c r="I5" s="18">
        <f t="shared" ref="I5:I11" si="2">D5/D$2</f>
        <v>0.76</v>
      </c>
      <c r="J5" s="18">
        <f t="shared" ref="J5:J24" si="3">E5/E$2</f>
        <v>0.8</v>
      </c>
      <c r="K5" s="18">
        <f t="shared" ref="K5:K11" si="4">F5/F$2</f>
        <v>1</v>
      </c>
      <c r="L5" s="18"/>
      <c r="M5" s="18" t="b">
        <f t="shared" ref="M5:M24" si="5">OR(H5&lt;0.5,I5&lt;0.5,J5&lt;0.5,K5&lt;0.5)</f>
        <v>0</v>
      </c>
    </row>
    <row r="6" spans="1:13" x14ac:dyDescent="0.25">
      <c r="A6" t="s">
        <v>6</v>
      </c>
      <c r="B6" t="s">
        <v>30</v>
      </c>
      <c r="C6">
        <v>4</v>
      </c>
      <c r="D6">
        <v>34</v>
      </c>
      <c r="E6">
        <v>34</v>
      </c>
      <c r="F6">
        <v>1</v>
      </c>
      <c r="G6" s="18"/>
      <c r="H6" s="18">
        <f t="shared" si="1"/>
        <v>0.4</v>
      </c>
      <c r="I6" s="18">
        <f t="shared" si="2"/>
        <v>0.68</v>
      </c>
      <c r="J6" s="18">
        <f t="shared" si="3"/>
        <v>0.34</v>
      </c>
      <c r="K6" s="18">
        <f t="shared" si="4"/>
        <v>1</v>
      </c>
      <c r="L6" s="18"/>
      <c r="M6" s="18" t="b">
        <f t="shared" si="5"/>
        <v>1</v>
      </c>
    </row>
    <row r="7" spans="1:13" x14ac:dyDescent="0.25">
      <c r="A7" t="s">
        <v>8</v>
      </c>
      <c r="B7" t="s">
        <v>31</v>
      </c>
      <c r="C7">
        <v>8</v>
      </c>
      <c r="D7">
        <v>45</v>
      </c>
      <c r="E7">
        <v>89</v>
      </c>
      <c r="F7">
        <v>0</v>
      </c>
      <c r="G7" s="18"/>
      <c r="H7" s="18">
        <f t="shared" si="1"/>
        <v>0.8</v>
      </c>
      <c r="I7" s="18">
        <f t="shared" si="2"/>
        <v>0.9</v>
      </c>
      <c r="J7" s="18">
        <f t="shared" si="3"/>
        <v>0.89</v>
      </c>
      <c r="K7" s="18">
        <f t="shared" si="4"/>
        <v>0</v>
      </c>
      <c r="L7" s="18"/>
      <c r="M7" s="18" t="b">
        <f t="shared" si="5"/>
        <v>1</v>
      </c>
    </row>
    <row r="8" spans="1:13" x14ac:dyDescent="0.25">
      <c r="A8" t="s">
        <v>9</v>
      </c>
      <c r="B8" t="s">
        <v>32</v>
      </c>
      <c r="C8">
        <v>2</v>
      </c>
      <c r="D8">
        <v>23</v>
      </c>
      <c r="E8">
        <v>56</v>
      </c>
      <c r="F8">
        <v>0</v>
      </c>
      <c r="G8" s="18"/>
      <c r="H8" s="18">
        <f t="shared" si="1"/>
        <v>0.2</v>
      </c>
      <c r="I8" s="18">
        <f t="shared" si="2"/>
        <v>0.46</v>
      </c>
      <c r="J8" s="18">
        <f t="shared" si="3"/>
        <v>0.56000000000000005</v>
      </c>
      <c r="K8" s="18">
        <f t="shared" si="4"/>
        <v>0</v>
      </c>
      <c r="L8" s="18"/>
      <c r="M8" s="18" t="b">
        <f t="shared" si="5"/>
        <v>1</v>
      </c>
    </row>
    <row r="9" spans="1:13" x14ac:dyDescent="0.25">
      <c r="A9" t="s">
        <v>10</v>
      </c>
      <c r="B9" t="s">
        <v>33</v>
      </c>
      <c r="C9">
        <v>5</v>
      </c>
      <c r="D9">
        <v>47</v>
      </c>
      <c r="E9">
        <v>45</v>
      </c>
      <c r="F9">
        <v>1</v>
      </c>
      <c r="G9" s="18"/>
      <c r="H9" s="18">
        <f t="shared" si="1"/>
        <v>0.5</v>
      </c>
      <c r="I9" s="18">
        <f t="shared" si="2"/>
        <v>0.94</v>
      </c>
      <c r="J9" s="18">
        <f t="shared" si="3"/>
        <v>0.45</v>
      </c>
      <c r="K9" s="18">
        <f t="shared" si="4"/>
        <v>1</v>
      </c>
      <c r="L9" s="18"/>
      <c r="M9" s="18" t="b">
        <f t="shared" si="5"/>
        <v>1</v>
      </c>
    </row>
    <row r="10" spans="1:13" x14ac:dyDescent="0.25">
      <c r="A10" t="s">
        <v>11</v>
      </c>
      <c r="B10" t="s">
        <v>34</v>
      </c>
      <c r="C10">
        <v>9</v>
      </c>
      <c r="D10">
        <v>34</v>
      </c>
      <c r="E10">
        <v>76</v>
      </c>
      <c r="F10">
        <v>1</v>
      </c>
      <c r="G10" s="18"/>
      <c r="H10" s="18">
        <f t="shared" si="1"/>
        <v>0.9</v>
      </c>
      <c r="I10" s="18">
        <f t="shared" si="2"/>
        <v>0.68</v>
      </c>
      <c r="J10" s="18">
        <f t="shared" si="3"/>
        <v>0.76</v>
      </c>
      <c r="K10" s="18">
        <f t="shared" si="4"/>
        <v>1</v>
      </c>
      <c r="L10" s="18"/>
      <c r="M10" s="18" t="b">
        <f t="shared" si="5"/>
        <v>0</v>
      </c>
    </row>
    <row r="11" spans="1:13" x14ac:dyDescent="0.25">
      <c r="A11" t="s">
        <v>12</v>
      </c>
      <c r="B11" t="s">
        <v>35</v>
      </c>
      <c r="C11">
        <v>3</v>
      </c>
      <c r="D11">
        <v>21</v>
      </c>
      <c r="E11">
        <v>98</v>
      </c>
      <c r="F11">
        <v>0</v>
      </c>
      <c r="G11" s="18"/>
      <c r="H11" s="18">
        <f t="shared" si="1"/>
        <v>0.3</v>
      </c>
      <c r="I11" s="18">
        <f t="shared" si="2"/>
        <v>0.42</v>
      </c>
      <c r="J11" s="18">
        <f t="shared" si="3"/>
        <v>0.98</v>
      </c>
      <c r="K11" s="18">
        <f t="shared" si="4"/>
        <v>0</v>
      </c>
      <c r="L11" s="18"/>
      <c r="M11" s="18" t="b">
        <f t="shared" si="5"/>
        <v>1</v>
      </c>
    </row>
    <row r="12" spans="1:13" x14ac:dyDescent="0.25">
      <c r="A12" t="s">
        <v>13</v>
      </c>
      <c r="B12" t="s">
        <v>36</v>
      </c>
      <c r="C12">
        <v>5</v>
      </c>
      <c r="D12">
        <v>34</v>
      </c>
      <c r="E12">
        <v>56</v>
      </c>
      <c r="F12">
        <v>1</v>
      </c>
      <c r="G12" s="18"/>
      <c r="H12" s="18">
        <f t="shared" ref="H12:H24" si="6">C12/C$2</f>
        <v>0.5</v>
      </c>
      <c r="I12" s="18">
        <f t="shared" ref="I12:I24" si="7">D12/D$2</f>
        <v>0.68</v>
      </c>
      <c r="J12" s="18">
        <f t="shared" si="3"/>
        <v>0.56000000000000005</v>
      </c>
      <c r="K12" s="18">
        <f t="shared" ref="K12:K24" si="8">F12/F$2</f>
        <v>1</v>
      </c>
      <c r="L12" s="18"/>
      <c r="M12" s="18" t="b">
        <f t="shared" si="5"/>
        <v>0</v>
      </c>
    </row>
    <row r="13" spans="1:13" x14ac:dyDescent="0.25">
      <c r="A13" t="s">
        <v>14</v>
      </c>
      <c r="B13" t="s">
        <v>37</v>
      </c>
      <c r="C13">
        <v>6</v>
      </c>
      <c r="D13">
        <v>38</v>
      </c>
      <c r="E13">
        <v>34</v>
      </c>
      <c r="F13">
        <v>0</v>
      </c>
      <c r="H13" s="18">
        <f t="shared" si="6"/>
        <v>0.6</v>
      </c>
      <c r="I13" s="18">
        <f t="shared" si="7"/>
        <v>0.76</v>
      </c>
      <c r="J13" s="18">
        <f t="shared" si="3"/>
        <v>0.34</v>
      </c>
      <c r="K13" s="18">
        <f t="shared" si="8"/>
        <v>0</v>
      </c>
      <c r="L13" s="18"/>
      <c r="M13" s="18" t="b">
        <f t="shared" si="5"/>
        <v>1</v>
      </c>
    </row>
    <row r="14" spans="1:13" x14ac:dyDescent="0.25">
      <c r="A14" t="s">
        <v>15</v>
      </c>
      <c r="B14" t="s">
        <v>38</v>
      </c>
      <c r="C14">
        <v>8</v>
      </c>
      <c r="D14">
        <v>29</v>
      </c>
      <c r="E14">
        <v>45</v>
      </c>
      <c r="F14">
        <v>1</v>
      </c>
      <c r="H14" s="18">
        <f t="shared" si="6"/>
        <v>0.8</v>
      </c>
      <c r="I14" s="18">
        <f t="shared" si="7"/>
        <v>0.57999999999999996</v>
      </c>
      <c r="J14" s="18">
        <f t="shared" si="3"/>
        <v>0.45</v>
      </c>
      <c r="K14" s="18">
        <f t="shared" si="8"/>
        <v>1</v>
      </c>
      <c r="L14" s="18"/>
      <c r="M14" s="18" t="b">
        <f t="shared" si="5"/>
        <v>1</v>
      </c>
    </row>
    <row r="15" spans="1:13" x14ac:dyDescent="0.25">
      <c r="A15" t="s">
        <v>16</v>
      </c>
      <c r="B15" t="s">
        <v>39</v>
      </c>
      <c r="C15">
        <v>5</v>
      </c>
      <c r="D15">
        <v>39</v>
      </c>
      <c r="E15">
        <v>67</v>
      </c>
      <c r="F15">
        <v>1</v>
      </c>
      <c r="H15" s="18">
        <f t="shared" si="6"/>
        <v>0.5</v>
      </c>
      <c r="I15" s="18">
        <f t="shared" si="7"/>
        <v>0.78</v>
      </c>
      <c r="J15" s="18">
        <f t="shared" si="3"/>
        <v>0.67</v>
      </c>
      <c r="K15" s="18">
        <f t="shared" si="8"/>
        <v>1</v>
      </c>
      <c r="L15" s="18"/>
      <c r="M15" s="18" t="b">
        <f t="shared" si="5"/>
        <v>0</v>
      </c>
    </row>
    <row r="16" spans="1:13" x14ac:dyDescent="0.25">
      <c r="A16" t="s">
        <v>17</v>
      </c>
      <c r="B16" t="s">
        <v>40</v>
      </c>
      <c r="C16">
        <v>7</v>
      </c>
      <c r="D16">
        <v>41</v>
      </c>
      <c r="E16">
        <v>87</v>
      </c>
      <c r="F16">
        <v>1</v>
      </c>
      <c r="H16" s="18">
        <f t="shared" si="6"/>
        <v>0.7</v>
      </c>
      <c r="I16" s="18">
        <f t="shared" si="7"/>
        <v>0.82</v>
      </c>
      <c r="J16" s="18">
        <f t="shared" si="3"/>
        <v>0.87</v>
      </c>
      <c r="K16" s="18">
        <f t="shared" si="8"/>
        <v>1</v>
      </c>
      <c r="L16" s="18"/>
      <c r="M16" s="18" t="b">
        <f t="shared" si="5"/>
        <v>0</v>
      </c>
    </row>
    <row r="17" spans="1:13" x14ac:dyDescent="0.25">
      <c r="A17" t="s">
        <v>18</v>
      </c>
      <c r="B17" t="s">
        <v>41</v>
      </c>
      <c r="C17">
        <v>1</v>
      </c>
      <c r="D17">
        <v>38</v>
      </c>
      <c r="E17">
        <v>34</v>
      </c>
      <c r="F17">
        <v>1</v>
      </c>
      <c r="H17" s="18">
        <f t="shared" si="6"/>
        <v>0.1</v>
      </c>
      <c r="I17" s="18">
        <f t="shared" si="7"/>
        <v>0.76</v>
      </c>
      <c r="J17" s="18">
        <f t="shared" si="3"/>
        <v>0.34</v>
      </c>
      <c r="K17" s="18">
        <f t="shared" si="8"/>
        <v>1</v>
      </c>
      <c r="L17" s="18"/>
      <c r="M17" s="18" t="b">
        <f t="shared" si="5"/>
        <v>1</v>
      </c>
    </row>
    <row r="18" spans="1:13" x14ac:dyDescent="0.25">
      <c r="A18" t="s">
        <v>19</v>
      </c>
      <c r="B18" t="s">
        <v>42</v>
      </c>
      <c r="C18">
        <v>7</v>
      </c>
      <c r="D18">
        <v>27</v>
      </c>
      <c r="E18">
        <v>20</v>
      </c>
      <c r="F18">
        <v>0</v>
      </c>
      <c r="H18" s="18">
        <f t="shared" si="6"/>
        <v>0.7</v>
      </c>
      <c r="I18" s="18">
        <f t="shared" si="7"/>
        <v>0.54</v>
      </c>
      <c r="J18" s="18">
        <f t="shared" si="3"/>
        <v>0.2</v>
      </c>
      <c r="K18" s="18">
        <f t="shared" si="8"/>
        <v>0</v>
      </c>
      <c r="L18" s="18"/>
      <c r="M18" s="18" t="b">
        <f t="shared" si="5"/>
        <v>1</v>
      </c>
    </row>
    <row r="19" spans="1:13" x14ac:dyDescent="0.25">
      <c r="A19" t="s">
        <v>20</v>
      </c>
      <c r="B19" t="s">
        <v>43</v>
      </c>
      <c r="C19">
        <v>9</v>
      </c>
      <c r="D19">
        <v>44</v>
      </c>
      <c r="E19">
        <v>65</v>
      </c>
      <c r="F19">
        <v>1</v>
      </c>
      <c r="H19" s="18">
        <f t="shared" si="6"/>
        <v>0.9</v>
      </c>
      <c r="I19" s="18">
        <f t="shared" si="7"/>
        <v>0.88</v>
      </c>
      <c r="J19" s="18">
        <f t="shared" si="3"/>
        <v>0.65</v>
      </c>
      <c r="K19" s="18">
        <f t="shared" si="8"/>
        <v>1</v>
      </c>
      <c r="L19" s="18"/>
      <c r="M19" s="18" t="b">
        <f t="shared" si="5"/>
        <v>0</v>
      </c>
    </row>
    <row r="20" spans="1:13" x14ac:dyDescent="0.25">
      <c r="A20" t="s">
        <v>21</v>
      </c>
      <c r="B20" t="s">
        <v>44</v>
      </c>
      <c r="C20">
        <v>5</v>
      </c>
      <c r="D20">
        <v>32</v>
      </c>
      <c r="E20">
        <v>34</v>
      </c>
      <c r="F20">
        <v>1</v>
      </c>
      <c r="H20" s="18">
        <f t="shared" si="6"/>
        <v>0.5</v>
      </c>
      <c r="I20" s="18">
        <f t="shared" si="7"/>
        <v>0.64</v>
      </c>
      <c r="J20" s="18">
        <f t="shared" si="3"/>
        <v>0.34</v>
      </c>
      <c r="K20" s="18">
        <f t="shared" si="8"/>
        <v>1</v>
      </c>
      <c r="L20" s="18"/>
      <c r="M20" s="18" t="b">
        <f t="shared" si="5"/>
        <v>1</v>
      </c>
    </row>
    <row r="21" spans="1:13" x14ac:dyDescent="0.25">
      <c r="A21" t="s">
        <v>22</v>
      </c>
      <c r="B21" t="s">
        <v>45</v>
      </c>
      <c r="C21">
        <v>4</v>
      </c>
      <c r="D21">
        <v>28</v>
      </c>
      <c r="E21">
        <v>78</v>
      </c>
      <c r="F21">
        <v>1</v>
      </c>
      <c r="H21" s="18">
        <f t="shared" si="6"/>
        <v>0.4</v>
      </c>
      <c r="I21" s="18">
        <f t="shared" si="7"/>
        <v>0.56000000000000005</v>
      </c>
      <c r="J21" s="18">
        <f t="shared" si="3"/>
        <v>0.78</v>
      </c>
      <c r="K21" s="18">
        <f t="shared" si="8"/>
        <v>1</v>
      </c>
      <c r="L21" s="18"/>
      <c r="M21" s="18" t="b">
        <f t="shared" si="5"/>
        <v>1</v>
      </c>
    </row>
    <row r="22" spans="1:13" x14ac:dyDescent="0.25">
      <c r="A22" t="s">
        <v>23</v>
      </c>
      <c r="B22" t="s">
        <v>46</v>
      </c>
      <c r="C22">
        <v>7</v>
      </c>
      <c r="D22">
        <v>26</v>
      </c>
      <c r="E22">
        <v>85</v>
      </c>
      <c r="F22">
        <v>1</v>
      </c>
      <c r="H22" s="18">
        <f t="shared" si="6"/>
        <v>0.7</v>
      </c>
      <c r="I22" s="18">
        <f t="shared" si="7"/>
        <v>0.52</v>
      </c>
      <c r="J22" s="18">
        <f t="shared" si="3"/>
        <v>0.85</v>
      </c>
      <c r="K22" s="18">
        <f t="shared" si="8"/>
        <v>1</v>
      </c>
      <c r="L22" s="18"/>
      <c r="M22" s="18" t="b">
        <f t="shared" si="5"/>
        <v>0</v>
      </c>
    </row>
    <row r="23" spans="1:13" x14ac:dyDescent="0.25">
      <c r="A23" t="s">
        <v>24</v>
      </c>
      <c r="B23" t="s">
        <v>27</v>
      </c>
      <c r="C23">
        <v>6</v>
      </c>
      <c r="D23">
        <v>33</v>
      </c>
      <c r="E23">
        <v>91</v>
      </c>
      <c r="F23">
        <v>1</v>
      </c>
      <c r="H23" s="18">
        <f t="shared" si="6"/>
        <v>0.6</v>
      </c>
      <c r="I23" s="18">
        <f t="shared" si="7"/>
        <v>0.66</v>
      </c>
      <c r="J23" s="18">
        <f t="shared" si="3"/>
        <v>0.91</v>
      </c>
      <c r="K23" s="18">
        <f t="shared" si="8"/>
        <v>1</v>
      </c>
      <c r="L23" s="18"/>
      <c r="M23" s="18" t="b">
        <f>OR(H23&lt;0.5,I23&lt;0.5,J23&lt;0.5,K23&lt;0.5)</f>
        <v>0</v>
      </c>
    </row>
    <row r="24" spans="1:13" x14ac:dyDescent="0.25">
      <c r="A24" t="s">
        <v>25</v>
      </c>
      <c r="B24" t="s">
        <v>26</v>
      </c>
      <c r="C24">
        <v>9</v>
      </c>
      <c r="D24">
        <v>43</v>
      </c>
      <c r="E24">
        <v>90</v>
      </c>
      <c r="F24">
        <v>1</v>
      </c>
      <c r="H24" s="18">
        <f t="shared" si="6"/>
        <v>0.9</v>
      </c>
      <c r="I24" s="18">
        <f t="shared" si="7"/>
        <v>0.86</v>
      </c>
      <c r="J24" s="18">
        <f t="shared" si="3"/>
        <v>0.9</v>
      </c>
      <c r="K24" s="18">
        <f t="shared" si="8"/>
        <v>1</v>
      </c>
      <c r="L24" s="18"/>
      <c r="M24" s="18" t="b">
        <f t="shared" si="5"/>
        <v>0</v>
      </c>
    </row>
    <row r="26" spans="1:13" x14ac:dyDescent="0.25">
      <c r="A26" t="s">
        <v>47</v>
      </c>
      <c r="C26">
        <f>MAX(C4:C24)</f>
        <v>9</v>
      </c>
      <c r="D26">
        <f>MAX(D4:D24)</f>
        <v>47</v>
      </c>
      <c r="E26">
        <f>MAX(E4:E24)</f>
        <v>98</v>
      </c>
      <c r="F26">
        <f>MAX(F24:F24)</f>
        <v>1</v>
      </c>
      <c r="H26" s="19">
        <f>MAX(H4:H24)</f>
        <v>0.9</v>
      </c>
      <c r="I26" s="19">
        <f>MAX(I4:I24)</f>
        <v>0.94</v>
      </c>
      <c r="J26" s="19">
        <f>MAX(J4:J24)</f>
        <v>0.98</v>
      </c>
      <c r="K26" s="19">
        <f>MAX(K4:K24)</f>
        <v>1</v>
      </c>
    </row>
    <row r="27" spans="1:13" x14ac:dyDescent="0.25">
      <c r="A27" t="s">
        <v>49</v>
      </c>
      <c r="C27">
        <f>MIN(C4:C24)</f>
        <v>1</v>
      </c>
      <c r="D27">
        <f t="shared" ref="D27:F27" si="9">MIN(D4:D24)</f>
        <v>21</v>
      </c>
      <c r="E27">
        <f>MIN(E4:E24)</f>
        <v>20</v>
      </c>
      <c r="F27">
        <f t="shared" si="9"/>
        <v>0</v>
      </c>
      <c r="H27" s="19">
        <f>MIN(H4:H24)</f>
        <v>0.1</v>
      </c>
      <c r="I27" s="19">
        <f t="shared" ref="I27:J27" si="10">MIN(I4:I24)</f>
        <v>0.42</v>
      </c>
      <c r="J27" s="19">
        <f t="shared" si="10"/>
        <v>0.2</v>
      </c>
      <c r="K27" s="19">
        <f>MIN(K4:K24)</f>
        <v>0</v>
      </c>
    </row>
    <row r="28" spans="1:13" x14ac:dyDescent="0.25">
      <c r="A28" t="s">
        <v>63</v>
      </c>
      <c r="C28">
        <f>AVERAGE(C4:C24)</f>
        <v>5.9523809523809526</v>
      </c>
      <c r="D28">
        <f>AVERAGE(D4:D24)</f>
        <v>35.285714285714285</v>
      </c>
      <c r="E28" s="14">
        <f>AVERAGE(E4:E24)</f>
        <v>63.761904761904759</v>
      </c>
      <c r="F28" s="14">
        <f>AVERAGE(F4:F24)</f>
        <v>0.76190476190476186</v>
      </c>
      <c r="H28" s="19">
        <f>AVERAGE(H4:H24)</f>
        <v>0.59523809523809523</v>
      </c>
      <c r="I28" s="19">
        <f>AVERAGE(I4:I24)</f>
        <v>0.70571428571428574</v>
      </c>
      <c r="J28" s="19">
        <f>AVERAGE(J4:J24)</f>
        <v>0.63761904761904764</v>
      </c>
      <c r="K28" s="19">
        <f>AVERAGE(K4:K24)</f>
        <v>0.76190476190476186</v>
      </c>
    </row>
  </sheetData>
  <conditionalFormatting sqref="C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9:D1048576 D1:D25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6:F27 C1:C104857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26:F28 C1:C1048576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9:E1048576 E1:E2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:F25 F29:F104857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4 M4:M24">
    <cfRule type="cellIs" dxfId="2" priority="4" operator="lessThan">
      <formula>0.5</formula>
    </cfRule>
  </conditionalFormatting>
  <conditionalFormatting sqref="M1:M1048576">
    <cfRule type="cellIs" dxfId="1" priority="3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7FF1-0FFF-4480-BA41-5FE8A8A2E0DC}">
  <dimension ref="A1:L10"/>
  <sheetViews>
    <sheetView workbookViewId="0">
      <selection activeCell="J11" sqref="J11"/>
    </sheetView>
  </sheetViews>
  <sheetFormatPr defaultRowHeight="15" x14ac:dyDescent="0.25"/>
  <sheetData>
    <row r="1" spans="1:12" x14ac:dyDescent="0.25">
      <c r="A1" t="s">
        <v>64</v>
      </c>
    </row>
    <row r="5" spans="1:12" x14ac:dyDescent="0.25">
      <c r="A5" t="s">
        <v>65</v>
      </c>
      <c r="B5" s="20" t="s">
        <v>5</v>
      </c>
      <c r="C5" s="20">
        <v>5</v>
      </c>
      <c r="D5" s="21" t="s">
        <v>71</v>
      </c>
      <c r="E5" s="21">
        <v>5</v>
      </c>
      <c r="F5" s="22" t="s">
        <v>72</v>
      </c>
      <c r="G5" s="22">
        <v>5</v>
      </c>
      <c r="H5" s="23" t="s">
        <v>74</v>
      </c>
      <c r="I5" s="23">
        <v>5</v>
      </c>
      <c r="J5" s="24" t="s">
        <v>73</v>
      </c>
      <c r="K5" s="24">
        <v>5</v>
      </c>
      <c r="L5" s="25" t="s">
        <v>75</v>
      </c>
    </row>
    <row r="6" spans="1:12" x14ac:dyDescent="0.25">
      <c r="A6" t="s">
        <v>66</v>
      </c>
      <c r="B6" s="20">
        <v>4</v>
      </c>
      <c r="C6" s="20">
        <f>C$5*B6</f>
        <v>20</v>
      </c>
      <c r="D6" s="21">
        <v>3</v>
      </c>
      <c r="E6" s="21">
        <f>E$5*D6</f>
        <v>15</v>
      </c>
      <c r="F6" s="22">
        <v>4</v>
      </c>
      <c r="G6" s="22">
        <f>G$5*F6</f>
        <v>20</v>
      </c>
      <c r="H6" s="23">
        <v>5</v>
      </c>
      <c r="I6" s="23">
        <f>I$5*H6</f>
        <v>25</v>
      </c>
      <c r="J6" s="24">
        <v>4</v>
      </c>
      <c r="K6" s="24">
        <f>K$5*J6</f>
        <v>20</v>
      </c>
      <c r="L6" s="25">
        <f>C6+E6+G6+I6+K6</f>
        <v>100</v>
      </c>
    </row>
    <row r="7" spans="1:12" x14ac:dyDescent="0.25">
      <c r="A7" t="s">
        <v>67</v>
      </c>
      <c r="B7" s="20">
        <v>2</v>
      </c>
      <c r="C7" s="20">
        <f t="shared" ref="C7:C10" si="0">C$5*B7</f>
        <v>10</v>
      </c>
      <c r="D7" s="21">
        <v>4</v>
      </c>
      <c r="E7" s="21">
        <f t="shared" ref="E7:E10" si="1">E$5*D7</f>
        <v>20</v>
      </c>
      <c r="F7" s="22">
        <v>2</v>
      </c>
      <c r="G7" s="22">
        <f t="shared" ref="G7:G9" si="2">G$5*F7</f>
        <v>10</v>
      </c>
      <c r="H7" s="23">
        <v>4</v>
      </c>
      <c r="I7" s="23">
        <f t="shared" ref="I7:I10" si="3">I$5*H7</f>
        <v>20</v>
      </c>
      <c r="J7" s="24">
        <v>2</v>
      </c>
      <c r="K7" s="24">
        <f t="shared" ref="K7:K10" si="4">K$5*J7</f>
        <v>10</v>
      </c>
      <c r="L7" s="25">
        <f t="shared" ref="L7:L10" si="5">C7+E7+G7+I7+K7</f>
        <v>70</v>
      </c>
    </row>
    <row r="8" spans="1:12" x14ac:dyDescent="0.25">
      <c r="A8" t="s">
        <v>68</v>
      </c>
      <c r="B8" s="20">
        <v>3</v>
      </c>
      <c r="C8" s="20">
        <f t="shared" si="0"/>
        <v>15</v>
      </c>
      <c r="D8" s="21">
        <v>1</v>
      </c>
      <c r="E8" s="21">
        <f t="shared" si="1"/>
        <v>5</v>
      </c>
      <c r="F8" s="22">
        <v>5</v>
      </c>
      <c r="G8" s="22">
        <f t="shared" si="2"/>
        <v>25</v>
      </c>
      <c r="H8" s="23">
        <v>4</v>
      </c>
      <c r="I8" s="23">
        <f t="shared" si="3"/>
        <v>20</v>
      </c>
      <c r="J8" s="24">
        <v>3</v>
      </c>
      <c r="K8" s="24">
        <f t="shared" si="4"/>
        <v>15</v>
      </c>
      <c r="L8" s="25">
        <f t="shared" si="5"/>
        <v>80</v>
      </c>
    </row>
    <row r="9" spans="1:12" x14ac:dyDescent="0.25">
      <c r="A9" t="s">
        <v>69</v>
      </c>
      <c r="B9" s="20">
        <v>2</v>
      </c>
      <c r="C9" s="20">
        <f t="shared" si="0"/>
        <v>10</v>
      </c>
      <c r="D9" s="21">
        <v>3</v>
      </c>
      <c r="E9" s="21">
        <f t="shared" si="1"/>
        <v>15</v>
      </c>
      <c r="F9" s="22">
        <v>4</v>
      </c>
      <c r="G9" s="22">
        <f t="shared" si="2"/>
        <v>20</v>
      </c>
      <c r="H9" s="23">
        <v>3</v>
      </c>
      <c r="I9" s="23">
        <f t="shared" si="3"/>
        <v>15</v>
      </c>
      <c r="J9" s="24">
        <v>2</v>
      </c>
      <c r="K9" s="24">
        <f t="shared" si="4"/>
        <v>10</v>
      </c>
      <c r="L9" s="25">
        <f t="shared" si="5"/>
        <v>70</v>
      </c>
    </row>
    <row r="10" spans="1:12" x14ac:dyDescent="0.25">
      <c r="A10" t="s">
        <v>70</v>
      </c>
      <c r="B10" s="20">
        <v>3</v>
      </c>
      <c r="C10" s="20">
        <f t="shared" si="0"/>
        <v>15</v>
      </c>
      <c r="D10" s="21">
        <v>3</v>
      </c>
      <c r="E10" s="21">
        <f t="shared" si="1"/>
        <v>15</v>
      </c>
      <c r="F10" s="22">
        <v>4</v>
      </c>
      <c r="G10" s="22">
        <f>G$5*F10</f>
        <v>20</v>
      </c>
      <c r="H10" s="23">
        <v>2</v>
      </c>
      <c r="I10" s="23">
        <f t="shared" si="3"/>
        <v>10</v>
      </c>
      <c r="J10" s="24">
        <v>1</v>
      </c>
      <c r="K10" s="24">
        <f t="shared" si="4"/>
        <v>5</v>
      </c>
      <c r="L10" s="25">
        <f t="shared" si="5"/>
        <v>65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Musa</dc:creator>
  <cp:lastModifiedBy>Tabitha Musa</cp:lastModifiedBy>
  <cp:lastPrinted>2024-12-25T23:23:08Z</cp:lastPrinted>
  <dcterms:created xsi:type="dcterms:W3CDTF">2024-12-25T19:47:59Z</dcterms:created>
  <dcterms:modified xsi:type="dcterms:W3CDTF">2024-12-26T15:21:15Z</dcterms:modified>
</cp:coreProperties>
</file>