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Валентина\Desktop\Age-of-Worms\"/>
    </mc:Choice>
  </mc:AlternateContent>
  <bookViews>
    <workbookView xWindow="0" yWindow="0" windowWidth="21570" windowHeight="8145"/>
  </bookViews>
  <sheets>
    <sheet name="weather calendar" sheetId="3" r:id="rId1"/>
    <sheet name="weather" sheetId="1" r:id="rId2"/>
    <sheet name="lookup" sheetId="2" r:id="rId3"/>
  </sheets>
  <definedNames>
    <definedName name="_xlnm.Print_Area" localSheetId="0">'weather calendar'!$A$2:$H$161</definedName>
  </definedNames>
  <calcPr calcId="162913"/>
</workbook>
</file>

<file path=xl/calcChain.xml><?xml version="1.0" encoding="utf-8"?>
<calcChain xmlns="http://schemas.openxmlformats.org/spreadsheetml/2006/main">
  <c r="G3" i="2" l="1"/>
  <c r="H3" i="2"/>
  <c r="I3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J7" i="1"/>
  <c r="J8" i="1"/>
  <c r="J9" i="1"/>
  <c r="J10" i="1"/>
  <c r="J11" i="1"/>
  <c r="D12" i="1"/>
  <c r="C18" i="1"/>
  <c r="H18" i="1" s="1"/>
  <c r="D18" i="1"/>
  <c r="I18" i="1"/>
  <c r="J18" i="1"/>
  <c r="C19" i="1"/>
  <c r="D19" i="1"/>
  <c r="I19" i="1"/>
  <c r="J19" i="1"/>
  <c r="C20" i="1"/>
  <c r="D20" i="1"/>
  <c r="I20" i="1"/>
  <c r="J20" i="1"/>
  <c r="C21" i="1"/>
  <c r="D21" i="1"/>
  <c r="I21" i="1"/>
  <c r="J21" i="1"/>
  <c r="C22" i="1"/>
  <c r="D22" i="1"/>
  <c r="I22" i="1"/>
  <c r="J22" i="1"/>
  <c r="C23" i="1"/>
  <c r="D23" i="1"/>
  <c r="I23" i="1"/>
  <c r="J23" i="1"/>
  <c r="C24" i="1"/>
  <c r="D24" i="1"/>
  <c r="I24" i="1"/>
  <c r="J24" i="1"/>
  <c r="C25" i="1"/>
  <c r="D25" i="1"/>
  <c r="I25" i="1"/>
  <c r="J25" i="1"/>
  <c r="C26" i="1"/>
  <c r="D26" i="1"/>
  <c r="I26" i="1"/>
  <c r="J26" i="1"/>
  <c r="C27" i="1"/>
  <c r="D27" i="1"/>
  <c r="I27" i="1"/>
  <c r="J27" i="1"/>
  <c r="C28" i="1"/>
  <c r="D28" i="1"/>
  <c r="I28" i="1"/>
  <c r="J28" i="1"/>
  <c r="C29" i="1"/>
  <c r="D29" i="1"/>
  <c r="I29" i="1"/>
  <c r="J29" i="1"/>
  <c r="C30" i="1"/>
  <c r="D30" i="1"/>
  <c r="I30" i="1"/>
  <c r="J30" i="1"/>
  <c r="C31" i="1"/>
  <c r="D31" i="1"/>
  <c r="I31" i="1"/>
  <c r="J31" i="1"/>
  <c r="C32" i="1"/>
  <c r="D32" i="1"/>
  <c r="I32" i="1"/>
  <c r="J32" i="1"/>
  <c r="C33" i="1"/>
  <c r="D33" i="1"/>
  <c r="I33" i="1"/>
  <c r="J33" i="1"/>
  <c r="C34" i="1"/>
  <c r="D34" i="1"/>
  <c r="I34" i="1"/>
  <c r="J34" i="1"/>
  <c r="C35" i="1"/>
  <c r="D35" i="1"/>
  <c r="I35" i="1"/>
  <c r="J35" i="1"/>
  <c r="C36" i="1"/>
  <c r="D36" i="1"/>
  <c r="I36" i="1"/>
  <c r="J36" i="1"/>
  <c r="C37" i="1"/>
  <c r="D37" i="1"/>
  <c r="I37" i="1"/>
  <c r="J37" i="1"/>
  <c r="C38" i="1"/>
  <c r="D38" i="1"/>
  <c r="I38" i="1"/>
  <c r="J38" i="1"/>
  <c r="C39" i="1"/>
  <c r="Y39" i="1" s="1"/>
  <c r="D39" i="1"/>
  <c r="I39" i="1"/>
  <c r="J39" i="1"/>
  <c r="C40" i="1"/>
  <c r="Y40" i="1" s="1"/>
  <c r="D40" i="1"/>
  <c r="I40" i="1"/>
  <c r="J40" i="1"/>
  <c r="C41" i="1"/>
  <c r="Y41" i="1" s="1"/>
  <c r="D41" i="1"/>
  <c r="I41" i="1"/>
  <c r="J41" i="1"/>
  <c r="C42" i="1"/>
  <c r="Y42" i="1" s="1"/>
  <c r="D42" i="1"/>
  <c r="I42" i="1"/>
  <c r="J42" i="1"/>
  <c r="C43" i="1"/>
  <c r="Y43" i="1" s="1"/>
  <c r="D43" i="1"/>
  <c r="I43" i="1"/>
  <c r="J43" i="1"/>
  <c r="C44" i="1"/>
  <c r="Y44" i="1" s="1"/>
  <c r="D44" i="1"/>
  <c r="I44" i="1"/>
  <c r="J44" i="1"/>
  <c r="C45" i="1"/>
  <c r="Y45" i="1" s="1"/>
  <c r="D45" i="1"/>
  <c r="I45" i="1"/>
  <c r="J45" i="1"/>
  <c r="C46" i="1"/>
  <c r="Y46" i="1" s="1"/>
  <c r="D46" i="1"/>
  <c r="I46" i="1"/>
  <c r="J46" i="1"/>
  <c r="C47" i="1"/>
  <c r="Y47" i="1" s="1"/>
  <c r="D47" i="1"/>
  <c r="I47" i="1"/>
  <c r="J47" i="1"/>
  <c r="C48" i="1"/>
  <c r="Y48" i="1" s="1"/>
  <c r="D48" i="1"/>
  <c r="I48" i="1"/>
  <c r="J48" i="1"/>
  <c r="C49" i="1"/>
  <c r="Y49" i="1" s="1"/>
  <c r="D49" i="1"/>
  <c r="I49" i="1"/>
  <c r="J49" i="1"/>
  <c r="C50" i="1"/>
  <c r="Y50" i="1" s="1"/>
  <c r="D50" i="1"/>
  <c r="I50" i="1"/>
  <c r="J50" i="1"/>
  <c r="C51" i="1"/>
  <c r="Y51" i="1" s="1"/>
  <c r="D51" i="1"/>
  <c r="I51" i="1"/>
  <c r="J51" i="1"/>
  <c r="C52" i="1"/>
  <c r="Y52" i="1" s="1"/>
  <c r="D52" i="1"/>
  <c r="I52" i="1"/>
  <c r="J52" i="1"/>
  <c r="C53" i="1"/>
  <c r="Y53" i="1" s="1"/>
  <c r="D53" i="1"/>
  <c r="I53" i="1"/>
  <c r="J53" i="1"/>
  <c r="C54" i="1"/>
  <c r="Y54" i="1" s="1"/>
  <c r="D54" i="1"/>
  <c r="I54" i="1"/>
  <c r="J54" i="1"/>
  <c r="C55" i="1"/>
  <c r="Y55" i="1" s="1"/>
  <c r="D55" i="1"/>
  <c r="I55" i="1"/>
  <c r="J55" i="1"/>
  <c r="C56" i="1"/>
  <c r="Y56" i="1" s="1"/>
  <c r="D56" i="1"/>
  <c r="I56" i="1"/>
  <c r="J56" i="1"/>
  <c r="C57" i="1"/>
  <c r="Y57" i="1" s="1"/>
  <c r="D57" i="1"/>
  <c r="I57" i="1"/>
  <c r="J57" i="1"/>
  <c r="C58" i="1"/>
  <c r="Y58" i="1" s="1"/>
  <c r="D58" i="1"/>
  <c r="I58" i="1"/>
  <c r="J58" i="1"/>
  <c r="C59" i="1"/>
  <c r="Y59" i="1" s="1"/>
  <c r="D59" i="1"/>
  <c r="I59" i="1"/>
  <c r="J59" i="1"/>
  <c r="C60" i="1"/>
  <c r="Y60" i="1" s="1"/>
  <c r="D60" i="1"/>
  <c r="I60" i="1"/>
  <c r="J60" i="1"/>
  <c r="C61" i="1"/>
  <c r="Y61" i="1" s="1"/>
  <c r="D61" i="1"/>
  <c r="I61" i="1"/>
  <c r="J61" i="1"/>
  <c r="C62" i="1"/>
  <c r="Y62" i="1" s="1"/>
  <c r="D62" i="1"/>
  <c r="I62" i="1"/>
  <c r="J62" i="1"/>
  <c r="C63" i="1"/>
  <c r="Y63" i="1" s="1"/>
  <c r="D63" i="1"/>
  <c r="I63" i="1"/>
  <c r="J63" i="1"/>
  <c r="C64" i="1"/>
  <c r="Y64" i="1" s="1"/>
  <c r="D64" i="1"/>
  <c r="I64" i="1"/>
  <c r="J64" i="1"/>
  <c r="C65" i="1"/>
  <c r="Y65" i="1" s="1"/>
  <c r="D65" i="1"/>
  <c r="I65" i="1"/>
  <c r="J65" i="1"/>
  <c r="C66" i="1"/>
  <c r="D66" i="1"/>
  <c r="I66" i="1"/>
  <c r="J66" i="1"/>
  <c r="Y66" i="1"/>
  <c r="C67" i="1"/>
  <c r="D67" i="1"/>
  <c r="I67" i="1"/>
  <c r="J67" i="1"/>
  <c r="Y67" i="1"/>
  <c r="C68" i="1"/>
  <c r="Y68" i="1" s="1"/>
  <c r="D68" i="1"/>
  <c r="I68" i="1"/>
  <c r="J68" i="1"/>
  <c r="C69" i="1"/>
  <c r="Y69" i="1" s="1"/>
  <c r="D69" i="1"/>
  <c r="I69" i="1"/>
  <c r="J69" i="1"/>
  <c r="C70" i="1"/>
  <c r="Y70" i="1" s="1"/>
  <c r="D70" i="1"/>
  <c r="I70" i="1"/>
  <c r="J70" i="1"/>
  <c r="C71" i="1"/>
  <c r="Y71" i="1" s="1"/>
  <c r="D71" i="1"/>
  <c r="I71" i="1"/>
  <c r="J71" i="1"/>
  <c r="C72" i="1"/>
  <c r="D72" i="1"/>
  <c r="I72" i="1"/>
  <c r="J72" i="1"/>
  <c r="Y72" i="1"/>
  <c r="C73" i="1"/>
  <c r="D73" i="1"/>
  <c r="I73" i="1"/>
  <c r="J73" i="1"/>
  <c r="Y73" i="1"/>
  <c r="C74" i="1"/>
  <c r="D74" i="1"/>
  <c r="I74" i="1"/>
  <c r="J74" i="1"/>
  <c r="Y74" i="1"/>
  <c r="C75" i="1"/>
  <c r="Y75" i="1" s="1"/>
  <c r="D75" i="1"/>
  <c r="I75" i="1"/>
  <c r="J75" i="1"/>
  <c r="C76" i="1"/>
  <c r="Y76" i="1" s="1"/>
  <c r="D76" i="1"/>
  <c r="I76" i="1"/>
  <c r="J76" i="1"/>
  <c r="C77" i="1"/>
  <c r="Y77" i="1" s="1"/>
  <c r="D77" i="1"/>
  <c r="I77" i="1"/>
  <c r="J77" i="1"/>
  <c r="C78" i="1"/>
  <c r="D78" i="1"/>
  <c r="E78" i="1"/>
  <c r="G78" i="1"/>
  <c r="H78" i="1"/>
  <c r="F78" i="1" s="1"/>
  <c r="I78" i="1"/>
  <c r="J78" i="1"/>
  <c r="Y78" i="1"/>
  <c r="C79" i="1"/>
  <c r="Y79" i="1" s="1"/>
  <c r="D79" i="1"/>
  <c r="I79" i="1"/>
  <c r="J79" i="1"/>
  <c r="C80" i="1"/>
  <c r="Y80" i="1" s="1"/>
  <c r="D80" i="1"/>
  <c r="I80" i="1"/>
  <c r="J80" i="1"/>
  <c r="C81" i="1"/>
  <c r="D81" i="1"/>
  <c r="I81" i="1"/>
  <c r="J81" i="1"/>
  <c r="Y81" i="1"/>
  <c r="C82" i="1"/>
  <c r="D82" i="1"/>
  <c r="I82" i="1"/>
  <c r="J82" i="1"/>
  <c r="Y82" i="1"/>
  <c r="C83" i="1"/>
  <c r="Y83" i="1" s="1"/>
  <c r="D83" i="1"/>
  <c r="I83" i="1"/>
  <c r="J83" i="1"/>
  <c r="C84" i="1"/>
  <c r="Y84" i="1" s="1"/>
  <c r="D84" i="1"/>
  <c r="I84" i="1"/>
  <c r="J84" i="1"/>
  <c r="C85" i="1"/>
  <c r="Y85" i="1" s="1"/>
  <c r="D85" i="1"/>
  <c r="I85" i="1"/>
  <c r="J85" i="1"/>
  <c r="C86" i="1"/>
  <c r="Y86" i="1" s="1"/>
  <c r="D86" i="1"/>
  <c r="I86" i="1"/>
  <c r="J86" i="1"/>
  <c r="C87" i="1"/>
  <c r="D87" i="1"/>
  <c r="I87" i="1"/>
  <c r="J87" i="1"/>
  <c r="Y87" i="1"/>
  <c r="C88" i="1"/>
  <c r="D88" i="1"/>
  <c r="I88" i="1"/>
  <c r="J88" i="1"/>
  <c r="Y88" i="1"/>
  <c r="C89" i="1"/>
  <c r="Y89" i="1" s="1"/>
  <c r="D89" i="1"/>
  <c r="I89" i="1"/>
  <c r="J89" i="1"/>
  <c r="C90" i="1"/>
  <c r="Y90" i="1" s="1"/>
  <c r="D90" i="1"/>
  <c r="I90" i="1"/>
  <c r="J90" i="1"/>
  <c r="C91" i="1"/>
  <c r="Y91" i="1" s="1"/>
  <c r="D91" i="1"/>
  <c r="I91" i="1"/>
  <c r="J91" i="1"/>
  <c r="C92" i="1"/>
  <c r="Y92" i="1" s="1"/>
  <c r="D92" i="1"/>
  <c r="I92" i="1"/>
  <c r="J92" i="1"/>
  <c r="C93" i="1"/>
  <c r="D93" i="1"/>
  <c r="I93" i="1"/>
  <c r="J93" i="1"/>
  <c r="Y93" i="1"/>
  <c r="C94" i="1"/>
  <c r="D94" i="1"/>
  <c r="I94" i="1"/>
  <c r="J94" i="1"/>
  <c r="Y94" i="1"/>
  <c r="C95" i="1"/>
  <c r="Y95" i="1" s="1"/>
  <c r="D95" i="1"/>
  <c r="I95" i="1"/>
  <c r="J95" i="1"/>
  <c r="C96" i="1"/>
  <c r="D96" i="1"/>
  <c r="I96" i="1"/>
  <c r="J96" i="1"/>
  <c r="C97" i="1"/>
  <c r="D97" i="1"/>
  <c r="I97" i="1"/>
  <c r="J97" i="1"/>
  <c r="C98" i="1"/>
  <c r="D98" i="1"/>
  <c r="I98" i="1"/>
  <c r="J98" i="1"/>
  <c r="C99" i="1"/>
  <c r="D99" i="1"/>
  <c r="I99" i="1"/>
  <c r="J99" i="1"/>
  <c r="C100" i="1"/>
  <c r="D100" i="1"/>
  <c r="I100" i="1"/>
  <c r="J100" i="1"/>
  <c r="C101" i="1"/>
  <c r="D101" i="1"/>
  <c r="I101" i="1"/>
  <c r="J101" i="1"/>
  <c r="C102" i="1"/>
  <c r="D102" i="1"/>
  <c r="I102" i="1"/>
  <c r="J102" i="1"/>
  <c r="C103" i="1"/>
  <c r="D103" i="1"/>
  <c r="I103" i="1"/>
  <c r="J103" i="1"/>
  <c r="C104" i="1"/>
  <c r="D104" i="1"/>
  <c r="I104" i="1"/>
  <c r="J104" i="1"/>
  <c r="C105" i="1"/>
  <c r="D105" i="1"/>
  <c r="I105" i="1"/>
  <c r="J105" i="1"/>
  <c r="C106" i="1"/>
  <c r="D106" i="1"/>
  <c r="I106" i="1"/>
  <c r="J106" i="1"/>
  <c r="C107" i="1"/>
  <c r="D107" i="1"/>
  <c r="I107" i="1"/>
  <c r="J107" i="1"/>
  <c r="C108" i="1"/>
  <c r="D108" i="1"/>
  <c r="I108" i="1"/>
  <c r="J108" i="1"/>
  <c r="C109" i="1"/>
  <c r="D109" i="1"/>
  <c r="I109" i="1"/>
  <c r="J109" i="1"/>
  <c r="C110" i="1"/>
  <c r="D110" i="1"/>
  <c r="I110" i="1"/>
  <c r="J110" i="1"/>
  <c r="C111" i="1"/>
  <c r="D111" i="1"/>
  <c r="I111" i="1"/>
  <c r="J111" i="1"/>
  <c r="C112" i="1"/>
  <c r="D112" i="1"/>
  <c r="I112" i="1"/>
  <c r="J112" i="1"/>
  <c r="C113" i="1"/>
  <c r="D113" i="1"/>
  <c r="I113" i="1"/>
  <c r="J113" i="1"/>
  <c r="C114" i="1"/>
  <c r="D114" i="1"/>
  <c r="I114" i="1"/>
  <c r="J114" i="1"/>
  <c r="C115" i="1"/>
  <c r="D115" i="1"/>
  <c r="I115" i="1"/>
  <c r="J115" i="1"/>
  <c r="C116" i="1"/>
  <c r="D116" i="1"/>
  <c r="I116" i="1"/>
  <c r="J116" i="1"/>
  <c r="C117" i="1"/>
  <c r="D117" i="1"/>
  <c r="I117" i="1"/>
  <c r="J117" i="1"/>
  <c r="C118" i="1"/>
  <c r="D118" i="1"/>
  <c r="I118" i="1"/>
  <c r="J118" i="1"/>
  <c r="C119" i="1"/>
  <c r="D119" i="1"/>
  <c r="I119" i="1"/>
  <c r="J119" i="1"/>
  <c r="C120" i="1"/>
  <c r="D120" i="1"/>
  <c r="I120" i="1"/>
  <c r="J120" i="1"/>
  <c r="C121" i="1"/>
  <c r="D121" i="1"/>
  <c r="I121" i="1"/>
  <c r="J121" i="1"/>
  <c r="C122" i="1"/>
  <c r="D122" i="1"/>
  <c r="I122" i="1"/>
  <c r="J122" i="1"/>
  <c r="C123" i="1"/>
  <c r="D123" i="1"/>
  <c r="I123" i="1"/>
  <c r="J123" i="1"/>
  <c r="C124" i="1"/>
  <c r="D124" i="1"/>
  <c r="I124" i="1"/>
  <c r="J124" i="1"/>
  <c r="C125" i="1"/>
  <c r="D125" i="1"/>
  <c r="I125" i="1"/>
  <c r="J125" i="1"/>
  <c r="C126" i="1"/>
  <c r="Y126" i="1" s="1"/>
  <c r="D126" i="1"/>
  <c r="I126" i="1"/>
  <c r="J126" i="1"/>
  <c r="C127" i="1"/>
  <c r="Y127" i="1" s="1"/>
  <c r="D127" i="1"/>
  <c r="I127" i="1"/>
  <c r="J127" i="1"/>
  <c r="C128" i="1"/>
  <c r="Y128" i="1" s="1"/>
  <c r="D128" i="1"/>
  <c r="I128" i="1"/>
  <c r="J128" i="1"/>
  <c r="C129" i="1"/>
  <c r="Y129" i="1" s="1"/>
  <c r="D129" i="1"/>
  <c r="I129" i="1"/>
  <c r="J129" i="1"/>
  <c r="C130" i="1"/>
  <c r="Y130" i="1" s="1"/>
  <c r="D130" i="1"/>
  <c r="I130" i="1"/>
  <c r="J130" i="1"/>
  <c r="C131" i="1"/>
  <c r="D131" i="1"/>
  <c r="I131" i="1"/>
  <c r="J131" i="1"/>
  <c r="Y131" i="1"/>
  <c r="C132" i="1"/>
  <c r="Y132" i="1" s="1"/>
  <c r="D132" i="1"/>
  <c r="I132" i="1"/>
  <c r="J132" i="1"/>
  <c r="C133" i="1"/>
  <c r="D133" i="1"/>
  <c r="I133" i="1"/>
  <c r="J133" i="1"/>
  <c r="Y133" i="1"/>
  <c r="C134" i="1"/>
  <c r="Y134" i="1" s="1"/>
  <c r="D134" i="1"/>
  <c r="I134" i="1"/>
  <c r="J134" i="1"/>
  <c r="C135" i="1"/>
  <c r="Y135" i="1" s="1"/>
  <c r="D135" i="1"/>
  <c r="I135" i="1"/>
  <c r="J135" i="1"/>
  <c r="C136" i="1"/>
  <c r="D136" i="1"/>
  <c r="I136" i="1"/>
  <c r="J136" i="1"/>
  <c r="Y136" i="1"/>
  <c r="C137" i="1"/>
  <c r="D137" i="1"/>
  <c r="I137" i="1"/>
  <c r="J137" i="1"/>
  <c r="Y137" i="1"/>
  <c r="C138" i="1"/>
  <c r="Y138" i="1" s="1"/>
  <c r="D138" i="1"/>
  <c r="I138" i="1"/>
  <c r="J138" i="1"/>
  <c r="C139" i="1"/>
  <c r="D139" i="1"/>
  <c r="I139" i="1"/>
  <c r="J139" i="1"/>
  <c r="Y139" i="1"/>
  <c r="C140" i="1"/>
  <c r="D140" i="1"/>
  <c r="I140" i="1"/>
  <c r="J140" i="1"/>
  <c r="Y140" i="1"/>
  <c r="C141" i="1"/>
  <c r="Y141" i="1" s="1"/>
  <c r="D141" i="1"/>
  <c r="I141" i="1"/>
  <c r="J141" i="1"/>
  <c r="C142" i="1"/>
  <c r="Y142" i="1" s="1"/>
  <c r="D142" i="1"/>
  <c r="I142" i="1"/>
  <c r="J142" i="1"/>
  <c r="C143" i="1"/>
  <c r="Y143" i="1" s="1"/>
  <c r="D143" i="1"/>
  <c r="I143" i="1"/>
  <c r="J143" i="1"/>
  <c r="C144" i="1"/>
  <c r="Y144" i="1" s="1"/>
  <c r="D144" i="1"/>
  <c r="I144" i="1"/>
  <c r="J144" i="1"/>
  <c r="C145" i="1"/>
  <c r="D145" i="1"/>
  <c r="I145" i="1"/>
  <c r="J145" i="1"/>
  <c r="Y145" i="1"/>
  <c r="C146" i="1"/>
  <c r="Y146" i="1" s="1"/>
  <c r="D146" i="1"/>
  <c r="I146" i="1"/>
  <c r="J146" i="1"/>
  <c r="C147" i="1"/>
  <c r="Y147" i="1" s="1"/>
  <c r="D147" i="1"/>
  <c r="I147" i="1"/>
  <c r="J147" i="1"/>
  <c r="C148" i="1"/>
  <c r="Y148" i="1" s="1"/>
  <c r="D148" i="1"/>
  <c r="I148" i="1"/>
  <c r="J148" i="1"/>
  <c r="C149" i="1"/>
  <c r="Y149" i="1" s="1"/>
  <c r="D149" i="1"/>
  <c r="I149" i="1"/>
  <c r="J149" i="1"/>
  <c r="C150" i="1"/>
  <c r="Y150" i="1" s="1"/>
  <c r="D150" i="1"/>
  <c r="I150" i="1"/>
  <c r="J150" i="1"/>
  <c r="C151" i="1"/>
  <c r="D151" i="1"/>
  <c r="I151" i="1"/>
  <c r="J151" i="1"/>
  <c r="Y151" i="1"/>
  <c r="C152" i="1"/>
  <c r="D152" i="1"/>
  <c r="I152" i="1"/>
  <c r="J152" i="1"/>
  <c r="Y152" i="1"/>
  <c r="C153" i="1"/>
  <c r="Y153" i="1" s="1"/>
  <c r="D153" i="1"/>
  <c r="I153" i="1"/>
  <c r="J153" i="1"/>
  <c r="C154" i="1"/>
  <c r="Y154" i="1" s="1"/>
  <c r="D154" i="1"/>
  <c r="I154" i="1"/>
  <c r="J154" i="1"/>
  <c r="C155" i="1"/>
  <c r="Y155" i="1" s="1"/>
  <c r="D155" i="1"/>
  <c r="I155" i="1"/>
  <c r="J155" i="1"/>
  <c r="C156" i="1"/>
  <c r="Y156" i="1" s="1"/>
  <c r="D156" i="1"/>
  <c r="I156" i="1"/>
  <c r="J156" i="1"/>
  <c r="C157" i="1"/>
  <c r="D157" i="1"/>
  <c r="I157" i="1"/>
  <c r="J157" i="1"/>
  <c r="Y157" i="1"/>
  <c r="C158" i="1"/>
  <c r="Y158" i="1" s="1"/>
  <c r="D158" i="1"/>
  <c r="I158" i="1"/>
  <c r="J158" i="1"/>
  <c r="C159" i="1"/>
  <c r="Y159" i="1" s="1"/>
  <c r="D159" i="1"/>
  <c r="I159" i="1"/>
  <c r="J159" i="1"/>
  <c r="C160" i="1"/>
  <c r="Y160" i="1" s="1"/>
  <c r="D160" i="1"/>
  <c r="I160" i="1"/>
  <c r="J160" i="1"/>
  <c r="C161" i="1"/>
  <c r="Y161" i="1" s="1"/>
  <c r="D161" i="1"/>
  <c r="I161" i="1"/>
  <c r="J161" i="1"/>
  <c r="C162" i="1"/>
  <c r="Y162" i="1" s="1"/>
  <c r="D162" i="1"/>
  <c r="I162" i="1"/>
  <c r="J162" i="1"/>
  <c r="C163" i="1"/>
  <c r="D163" i="1"/>
  <c r="I163" i="1"/>
  <c r="J163" i="1"/>
  <c r="Y163" i="1"/>
  <c r="C164" i="1"/>
  <c r="D164" i="1"/>
  <c r="I164" i="1"/>
  <c r="J164" i="1"/>
  <c r="Y164" i="1"/>
  <c r="C165" i="1"/>
  <c r="Y165" i="1" s="1"/>
  <c r="D165" i="1"/>
  <c r="I165" i="1"/>
  <c r="J165" i="1"/>
  <c r="C166" i="1"/>
  <c r="Y166" i="1" s="1"/>
  <c r="D166" i="1"/>
  <c r="I166" i="1"/>
  <c r="J166" i="1"/>
  <c r="C167" i="1"/>
  <c r="Y167" i="1" s="1"/>
  <c r="D167" i="1"/>
  <c r="I167" i="1"/>
  <c r="J167" i="1"/>
  <c r="C168" i="1"/>
  <c r="G168" i="1" s="1"/>
  <c r="E168" i="1" s="1"/>
  <c r="D168" i="1"/>
  <c r="F168" i="1"/>
  <c r="H168" i="1"/>
  <c r="I168" i="1"/>
  <c r="J168" i="1"/>
  <c r="Y168" i="1"/>
  <c r="C169" i="1"/>
  <c r="Y169" i="1" s="1"/>
  <c r="D169" i="1"/>
  <c r="I169" i="1"/>
  <c r="J169" i="1"/>
  <c r="C170" i="1"/>
  <c r="Y170" i="1" s="1"/>
  <c r="D170" i="1"/>
  <c r="I170" i="1"/>
  <c r="J170" i="1"/>
  <c r="C171" i="1"/>
  <c r="Y171" i="1" s="1"/>
  <c r="D171" i="1"/>
  <c r="I171" i="1"/>
  <c r="J171" i="1"/>
  <c r="C172" i="1"/>
  <c r="Y172" i="1" s="1"/>
  <c r="D172" i="1"/>
  <c r="I172" i="1"/>
  <c r="J172" i="1"/>
  <c r="C173" i="1"/>
  <c r="D173" i="1"/>
  <c r="I173" i="1"/>
  <c r="J173" i="1"/>
  <c r="Y173" i="1"/>
  <c r="C174" i="1"/>
  <c r="Y174" i="1" s="1"/>
  <c r="D174" i="1"/>
  <c r="I174" i="1"/>
  <c r="J174" i="1"/>
  <c r="C175" i="1"/>
  <c r="Y175" i="1" s="1"/>
  <c r="D175" i="1"/>
  <c r="I175" i="1"/>
  <c r="J175" i="1"/>
  <c r="C176" i="1"/>
  <c r="Y176" i="1" s="1"/>
  <c r="D176" i="1"/>
  <c r="I176" i="1"/>
  <c r="J176" i="1"/>
  <c r="C177" i="1"/>
  <c r="Y177" i="1" s="1"/>
  <c r="D177" i="1"/>
  <c r="I177" i="1"/>
  <c r="J177" i="1"/>
  <c r="C178" i="1"/>
  <c r="Y178" i="1" s="1"/>
  <c r="D178" i="1"/>
  <c r="I178" i="1"/>
  <c r="J178" i="1"/>
  <c r="C179" i="1"/>
  <c r="D179" i="1"/>
  <c r="I179" i="1"/>
  <c r="J179" i="1"/>
  <c r="Y179" i="1"/>
  <c r="C180" i="1"/>
  <c r="D180" i="1"/>
  <c r="I180" i="1"/>
  <c r="J180" i="1"/>
  <c r="Y180" i="1"/>
  <c r="C181" i="1"/>
  <c r="Y181" i="1" s="1"/>
  <c r="D181" i="1"/>
  <c r="I181" i="1"/>
  <c r="J181" i="1"/>
  <c r="C182" i="1"/>
  <c r="Y182" i="1" s="1"/>
  <c r="D182" i="1"/>
  <c r="I182" i="1"/>
  <c r="J182" i="1"/>
  <c r="C183" i="1"/>
  <c r="Y183" i="1" s="1"/>
  <c r="D183" i="1"/>
  <c r="I183" i="1"/>
  <c r="J183" i="1"/>
  <c r="C184" i="1"/>
  <c r="Y184" i="1" s="1"/>
  <c r="D184" i="1"/>
  <c r="I184" i="1"/>
  <c r="J184" i="1"/>
  <c r="C185" i="1"/>
  <c r="D185" i="1"/>
  <c r="I185" i="1"/>
  <c r="J185" i="1"/>
  <c r="Y185" i="1"/>
  <c r="C186" i="1"/>
  <c r="Y186" i="1" s="1"/>
  <c r="D186" i="1"/>
  <c r="I186" i="1"/>
  <c r="J186" i="1"/>
  <c r="C187" i="1"/>
  <c r="Y187" i="1" s="1"/>
  <c r="D187" i="1"/>
  <c r="I187" i="1"/>
  <c r="J187" i="1"/>
  <c r="C188" i="1"/>
  <c r="Y188" i="1" s="1"/>
  <c r="D188" i="1"/>
  <c r="I188" i="1"/>
  <c r="J188" i="1"/>
  <c r="C189" i="1"/>
  <c r="Y189" i="1" s="1"/>
  <c r="D189" i="1"/>
  <c r="I189" i="1"/>
  <c r="J189" i="1"/>
  <c r="C190" i="1"/>
  <c r="D190" i="1"/>
  <c r="I190" i="1"/>
  <c r="J190" i="1"/>
  <c r="Y190" i="1"/>
  <c r="C191" i="1"/>
  <c r="D191" i="1"/>
  <c r="I191" i="1"/>
  <c r="J191" i="1"/>
  <c r="Y191" i="1"/>
  <c r="C192" i="1"/>
  <c r="D192" i="1"/>
  <c r="I192" i="1"/>
  <c r="J192" i="1"/>
  <c r="Y192" i="1"/>
  <c r="C193" i="1"/>
  <c r="Y193" i="1" s="1"/>
  <c r="D193" i="1"/>
  <c r="I193" i="1"/>
  <c r="J193" i="1"/>
  <c r="C194" i="1"/>
  <c r="Y194" i="1" s="1"/>
  <c r="D194" i="1"/>
  <c r="I194" i="1"/>
  <c r="J194" i="1"/>
  <c r="C195" i="1"/>
  <c r="Y195" i="1" s="1"/>
  <c r="D195" i="1"/>
  <c r="I195" i="1"/>
  <c r="J195" i="1"/>
  <c r="C196" i="1"/>
  <c r="Y196" i="1" s="1"/>
  <c r="D196" i="1"/>
  <c r="I196" i="1"/>
  <c r="J196" i="1"/>
  <c r="C197" i="1"/>
  <c r="Y197" i="1" s="1"/>
  <c r="D197" i="1"/>
  <c r="I197" i="1"/>
  <c r="J197" i="1"/>
  <c r="C198" i="1"/>
  <c r="Y198" i="1" s="1"/>
  <c r="D198" i="1"/>
  <c r="G198" i="1"/>
  <c r="E198" i="1" s="1"/>
  <c r="I198" i="1"/>
  <c r="J198" i="1"/>
  <c r="C199" i="1"/>
  <c r="Y199" i="1" s="1"/>
  <c r="D199" i="1"/>
  <c r="I199" i="1"/>
  <c r="J199" i="1"/>
  <c r="C200" i="1"/>
  <c r="Y200" i="1" s="1"/>
  <c r="D200" i="1"/>
  <c r="I200" i="1"/>
  <c r="J200" i="1"/>
  <c r="C201" i="1"/>
  <c r="Y201" i="1" s="1"/>
  <c r="D201" i="1"/>
  <c r="I201" i="1"/>
  <c r="J201" i="1"/>
  <c r="C202" i="1"/>
  <c r="Y202" i="1" s="1"/>
  <c r="D202" i="1"/>
  <c r="I202" i="1"/>
  <c r="J202" i="1"/>
  <c r="C203" i="1"/>
  <c r="Y203" i="1" s="1"/>
  <c r="D203" i="1"/>
  <c r="I203" i="1"/>
  <c r="J203" i="1"/>
  <c r="C204" i="1"/>
  <c r="Y204" i="1" s="1"/>
  <c r="D204" i="1"/>
  <c r="I204" i="1"/>
  <c r="J204" i="1"/>
  <c r="C205" i="1"/>
  <c r="Y205" i="1" s="1"/>
  <c r="D205" i="1"/>
  <c r="I205" i="1"/>
  <c r="J205" i="1"/>
  <c r="C206" i="1"/>
  <c r="Y206" i="1" s="1"/>
  <c r="D206" i="1"/>
  <c r="I206" i="1"/>
  <c r="J206" i="1"/>
  <c r="C207" i="1"/>
  <c r="Y207" i="1" s="1"/>
  <c r="D207" i="1"/>
  <c r="I207" i="1"/>
  <c r="J207" i="1"/>
  <c r="C208" i="1"/>
  <c r="Y208" i="1" s="1"/>
  <c r="D208" i="1"/>
  <c r="I208" i="1"/>
  <c r="J208" i="1"/>
  <c r="C209" i="1"/>
  <c r="Y209" i="1" s="1"/>
  <c r="D209" i="1"/>
  <c r="I209" i="1"/>
  <c r="J209" i="1"/>
  <c r="C210" i="1"/>
  <c r="D210" i="1"/>
  <c r="I210" i="1"/>
  <c r="J210" i="1"/>
  <c r="C211" i="1"/>
  <c r="D211" i="1"/>
  <c r="I211" i="1"/>
  <c r="J211" i="1"/>
  <c r="C212" i="1"/>
  <c r="Y212" i="1" s="1"/>
  <c r="D212" i="1"/>
  <c r="I212" i="1"/>
  <c r="J212" i="1"/>
  <c r="C213" i="1"/>
  <c r="Y213" i="1" s="1"/>
  <c r="D213" i="1"/>
  <c r="I213" i="1"/>
  <c r="J213" i="1"/>
  <c r="C214" i="1"/>
  <c r="D214" i="1"/>
  <c r="I214" i="1"/>
  <c r="J214" i="1"/>
  <c r="C215" i="1"/>
  <c r="D215" i="1"/>
  <c r="I215" i="1"/>
  <c r="J215" i="1"/>
  <c r="C216" i="1"/>
  <c r="Y216" i="1" s="1"/>
  <c r="D216" i="1"/>
  <c r="I216" i="1"/>
  <c r="J216" i="1"/>
  <c r="C217" i="1"/>
  <c r="Y217" i="1" s="1"/>
  <c r="D217" i="1"/>
  <c r="I217" i="1"/>
  <c r="J217" i="1"/>
  <c r="C218" i="1"/>
  <c r="D218" i="1"/>
  <c r="I218" i="1"/>
  <c r="J218" i="1"/>
  <c r="C219" i="1"/>
  <c r="D219" i="1"/>
  <c r="I219" i="1"/>
  <c r="J219" i="1"/>
  <c r="C220" i="1"/>
  <c r="Y220" i="1" s="1"/>
  <c r="D220" i="1"/>
  <c r="I220" i="1"/>
  <c r="J220" i="1"/>
  <c r="C221" i="1"/>
  <c r="D221" i="1"/>
  <c r="I221" i="1"/>
  <c r="J221" i="1"/>
  <c r="C222" i="1"/>
  <c r="Y222" i="1" s="1"/>
  <c r="D222" i="1"/>
  <c r="I222" i="1"/>
  <c r="J222" i="1"/>
  <c r="C223" i="1"/>
  <c r="D223" i="1"/>
  <c r="I223" i="1"/>
  <c r="J223" i="1"/>
  <c r="C224" i="1"/>
  <c r="Y224" i="1" s="1"/>
  <c r="D224" i="1"/>
  <c r="I224" i="1"/>
  <c r="J224" i="1"/>
  <c r="C225" i="1"/>
  <c r="D225" i="1"/>
  <c r="I225" i="1"/>
  <c r="J225" i="1"/>
  <c r="C226" i="1"/>
  <c r="Y226" i="1" s="1"/>
  <c r="D226" i="1"/>
  <c r="I226" i="1"/>
  <c r="J226" i="1"/>
  <c r="C227" i="1"/>
  <c r="D227" i="1"/>
  <c r="I227" i="1"/>
  <c r="J227" i="1"/>
  <c r="C228" i="1"/>
  <c r="H228" i="1" s="1"/>
  <c r="D228" i="1"/>
  <c r="I228" i="1"/>
  <c r="J228" i="1"/>
  <c r="C229" i="1"/>
  <c r="D229" i="1"/>
  <c r="I229" i="1"/>
  <c r="J229" i="1"/>
  <c r="C230" i="1"/>
  <c r="Y230" i="1" s="1"/>
  <c r="D230" i="1"/>
  <c r="I230" i="1"/>
  <c r="J230" i="1"/>
  <c r="C231" i="1"/>
  <c r="D231" i="1"/>
  <c r="I231" i="1"/>
  <c r="J231" i="1"/>
  <c r="C232" i="1"/>
  <c r="Y232" i="1" s="1"/>
  <c r="D232" i="1"/>
  <c r="I232" i="1"/>
  <c r="J232" i="1"/>
  <c r="C233" i="1"/>
  <c r="D233" i="1"/>
  <c r="I233" i="1"/>
  <c r="J233" i="1"/>
  <c r="C234" i="1"/>
  <c r="Y234" i="1" s="1"/>
  <c r="D234" i="1"/>
  <c r="I234" i="1"/>
  <c r="J234" i="1"/>
  <c r="C235" i="1"/>
  <c r="Y235" i="1" s="1"/>
  <c r="D235" i="1"/>
  <c r="I235" i="1"/>
  <c r="J235" i="1"/>
  <c r="C236" i="1"/>
  <c r="Y236" i="1" s="1"/>
  <c r="D236" i="1"/>
  <c r="I236" i="1"/>
  <c r="J236" i="1"/>
  <c r="C237" i="1"/>
  <c r="Y237" i="1" s="1"/>
  <c r="D237" i="1"/>
  <c r="I237" i="1"/>
  <c r="J237" i="1"/>
  <c r="C238" i="1"/>
  <c r="D238" i="1"/>
  <c r="I238" i="1"/>
  <c r="J238" i="1"/>
  <c r="C239" i="1"/>
  <c r="Y239" i="1" s="1"/>
  <c r="D239" i="1"/>
  <c r="I239" i="1"/>
  <c r="J239" i="1"/>
  <c r="C240" i="1"/>
  <c r="Y240" i="1" s="1"/>
  <c r="D240" i="1"/>
  <c r="I240" i="1"/>
  <c r="J240" i="1"/>
  <c r="C241" i="1"/>
  <c r="Y241" i="1" s="1"/>
  <c r="D241" i="1"/>
  <c r="I241" i="1"/>
  <c r="J241" i="1"/>
  <c r="C242" i="1"/>
  <c r="D242" i="1"/>
  <c r="I242" i="1"/>
  <c r="J242" i="1"/>
  <c r="C243" i="1"/>
  <c r="Y243" i="1" s="1"/>
  <c r="D243" i="1"/>
  <c r="I243" i="1"/>
  <c r="J243" i="1"/>
  <c r="C244" i="1"/>
  <c r="Y244" i="1" s="1"/>
  <c r="D244" i="1"/>
  <c r="I244" i="1"/>
  <c r="J244" i="1"/>
  <c r="C245" i="1"/>
  <c r="Y245" i="1" s="1"/>
  <c r="D245" i="1"/>
  <c r="I245" i="1"/>
  <c r="J245" i="1"/>
  <c r="C246" i="1"/>
  <c r="D246" i="1"/>
  <c r="I246" i="1"/>
  <c r="J246" i="1"/>
  <c r="C247" i="1"/>
  <c r="Y247" i="1" s="1"/>
  <c r="D247" i="1"/>
  <c r="I247" i="1"/>
  <c r="J247" i="1"/>
  <c r="C248" i="1"/>
  <c r="Y248" i="1" s="1"/>
  <c r="D248" i="1"/>
  <c r="I248" i="1"/>
  <c r="J248" i="1"/>
  <c r="C249" i="1"/>
  <c r="Y249" i="1" s="1"/>
  <c r="D249" i="1"/>
  <c r="I249" i="1"/>
  <c r="J249" i="1"/>
  <c r="C250" i="1"/>
  <c r="D250" i="1"/>
  <c r="I250" i="1"/>
  <c r="J250" i="1"/>
  <c r="C251" i="1"/>
  <c r="Y251" i="1" s="1"/>
  <c r="D251" i="1"/>
  <c r="I251" i="1"/>
  <c r="J251" i="1"/>
  <c r="C252" i="1"/>
  <c r="Y252" i="1" s="1"/>
  <c r="D252" i="1"/>
  <c r="I252" i="1"/>
  <c r="J252" i="1"/>
  <c r="C253" i="1"/>
  <c r="Y253" i="1" s="1"/>
  <c r="D253" i="1"/>
  <c r="I253" i="1"/>
  <c r="J253" i="1"/>
  <c r="C254" i="1"/>
  <c r="D254" i="1"/>
  <c r="I254" i="1"/>
  <c r="J254" i="1"/>
  <c r="C255" i="1"/>
  <c r="Y255" i="1" s="1"/>
  <c r="D255" i="1"/>
  <c r="I255" i="1"/>
  <c r="J255" i="1"/>
  <c r="C256" i="1"/>
  <c r="Y256" i="1" s="1"/>
  <c r="D256" i="1"/>
  <c r="I256" i="1"/>
  <c r="J256" i="1"/>
  <c r="C257" i="1"/>
  <c r="Y257" i="1" s="1"/>
  <c r="D257" i="1"/>
  <c r="I257" i="1"/>
  <c r="J257" i="1"/>
  <c r="C258" i="1"/>
  <c r="D258" i="1"/>
  <c r="I258" i="1"/>
  <c r="J258" i="1"/>
  <c r="C259" i="1"/>
  <c r="Y259" i="1" s="1"/>
  <c r="D259" i="1"/>
  <c r="I259" i="1"/>
  <c r="J259" i="1"/>
  <c r="C260" i="1"/>
  <c r="Y260" i="1" s="1"/>
  <c r="D260" i="1"/>
  <c r="I260" i="1"/>
  <c r="J260" i="1"/>
  <c r="C261" i="1"/>
  <c r="Y261" i="1" s="1"/>
  <c r="D261" i="1"/>
  <c r="I261" i="1"/>
  <c r="J261" i="1"/>
  <c r="C262" i="1"/>
  <c r="D262" i="1"/>
  <c r="I262" i="1"/>
  <c r="J262" i="1"/>
  <c r="C263" i="1"/>
  <c r="Y263" i="1" s="1"/>
  <c r="D263" i="1"/>
  <c r="I263" i="1"/>
  <c r="J263" i="1"/>
  <c r="C264" i="1"/>
  <c r="Y264" i="1" s="1"/>
  <c r="D264" i="1"/>
  <c r="I264" i="1"/>
  <c r="J264" i="1"/>
  <c r="C265" i="1"/>
  <c r="Y265" i="1" s="1"/>
  <c r="D265" i="1"/>
  <c r="I265" i="1"/>
  <c r="J265" i="1"/>
  <c r="C266" i="1"/>
  <c r="D266" i="1"/>
  <c r="I266" i="1"/>
  <c r="J266" i="1"/>
  <c r="C267" i="1"/>
  <c r="Y267" i="1" s="1"/>
  <c r="D267" i="1"/>
  <c r="I267" i="1"/>
  <c r="J267" i="1"/>
  <c r="C268" i="1"/>
  <c r="Y268" i="1" s="1"/>
  <c r="D268" i="1"/>
  <c r="I268" i="1"/>
  <c r="J268" i="1"/>
  <c r="C269" i="1"/>
  <c r="Y269" i="1" s="1"/>
  <c r="D269" i="1"/>
  <c r="I269" i="1"/>
  <c r="J269" i="1"/>
  <c r="C270" i="1"/>
  <c r="D270" i="1"/>
  <c r="I270" i="1"/>
  <c r="J270" i="1"/>
  <c r="C271" i="1"/>
  <c r="Y271" i="1" s="1"/>
  <c r="D271" i="1"/>
  <c r="I271" i="1"/>
  <c r="J271" i="1"/>
  <c r="C272" i="1"/>
  <c r="Y272" i="1" s="1"/>
  <c r="D272" i="1"/>
  <c r="I272" i="1"/>
  <c r="J272" i="1"/>
  <c r="C273" i="1"/>
  <c r="Y273" i="1" s="1"/>
  <c r="D273" i="1"/>
  <c r="I273" i="1"/>
  <c r="J273" i="1"/>
  <c r="C274" i="1"/>
  <c r="Y274" i="1" s="1"/>
  <c r="D274" i="1"/>
  <c r="I274" i="1"/>
  <c r="J274" i="1"/>
  <c r="C275" i="1"/>
  <c r="Y275" i="1" s="1"/>
  <c r="D275" i="1"/>
  <c r="I275" i="1"/>
  <c r="J275" i="1"/>
  <c r="C276" i="1"/>
  <c r="Y276" i="1" s="1"/>
  <c r="D276" i="1"/>
  <c r="I276" i="1"/>
  <c r="J276" i="1"/>
  <c r="C277" i="1"/>
  <c r="Y277" i="1" s="1"/>
  <c r="D277" i="1"/>
  <c r="I277" i="1"/>
  <c r="J277" i="1"/>
  <c r="C278" i="1"/>
  <c r="Y278" i="1" s="1"/>
  <c r="D278" i="1"/>
  <c r="I278" i="1"/>
  <c r="J278" i="1"/>
  <c r="C279" i="1"/>
  <c r="Y279" i="1" s="1"/>
  <c r="D279" i="1"/>
  <c r="I279" i="1"/>
  <c r="J279" i="1"/>
  <c r="C280" i="1"/>
  <c r="Y280" i="1" s="1"/>
  <c r="D280" i="1"/>
  <c r="I280" i="1"/>
  <c r="J280" i="1"/>
  <c r="C281" i="1"/>
  <c r="Y281" i="1" s="1"/>
  <c r="D281" i="1"/>
  <c r="I281" i="1"/>
  <c r="J281" i="1"/>
  <c r="C282" i="1"/>
  <c r="Y282" i="1" s="1"/>
  <c r="D282" i="1"/>
  <c r="I282" i="1"/>
  <c r="J282" i="1"/>
  <c r="C283" i="1"/>
  <c r="Y283" i="1" s="1"/>
  <c r="D283" i="1"/>
  <c r="I283" i="1"/>
  <c r="J283" i="1"/>
  <c r="C284" i="1"/>
  <c r="Y284" i="1" s="1"/>
  <c r="D284" i="1"/>
  <c r="I284" i="1"/>
  <c r="J284" i="1"/>
  <c r="C285" i="1"/>
  <c r="Y285" i="1" s="1"/>
  <c r="D285" i="1"/>
  <c r="I285" i="1"/>
  <c r="J285" i="1"/>
  <c r="C286" i="1"/>
  <c r="Y286" i="1" s="1"/>
  <c r="D286" i="1"/>
  <c r="I286" i="1"/>
  <c r="J286" i="1"/>
  <c r="C287" i="1"/>
  <c r="Y287" i="1" s="1"/>
  <c r="D287" i="1"/>
  <c r="I287" i="1"/>
  <c r="J287" i="1"/>
  <c r="C288" i="1"/>
  <c r="D288" i="1"/>
  <c r="H288" i="1"/>
  <c r="F288" i="1" s="1"/>
  <c r="I288" i="1"/>
  <c r="J288" i="1"/>
  <c r="C289" i="1"/>
  <c r="Y289" i="1" s="1"/>
  <c r="D289" i="1"/>
  <c r="I289" i="1"/>
  <c r="J289" i="1"/>
  <c r="C290" i="1"/>
  <c r="Y290" i="1" s="1"/>
  <c r="D290" i="1"/>
  <c r="I290" i="1"/>
  <c r="J290" i="1"/>
  <c r="C291" i="1"/>
  <c r="Y291" i="1" s="1"/>
  <c r="D291" i="1"/>
  <c r="I291" i="1"/>
  <c r="J291" i="1"/>
  <c r="C292" i="1"/>
  <c r="Y292" i="1" s="1"/>
  <c r="D292" i="1"/>
  <c r="I292" i="1"/>
  <c r="J292" i="1"/>
  <c r="C293" i="1"/>
  <c r="Y293" i="1" s="1"/>
  <c r="D293" i="1"/>
  <c r="I293" i="1"/>
  <c r="J293" i="1"/>
  <c r="C294" i="1"/>
  <c r="Y294" i="1" s="1"/>
  <c r="D294" i="1"/>
  <c r="I294" i="1"/>
  <c r="J294" i="1"/>
  <c r="C295" i="1"/>
  <c r="Y295" i="1" s="1"/>
  <c r="D295" i="1"/>
  <c r="I295" i="1"/>
  <c r="J295" i="1"/>
  <c r="C296" i="1"/>
  <c r="Y296" i="1" s="1"/>
  <c r="D296" i="1"/>
  <c r="I296" i="1"/>
  <c r="J296" i="1"/>
  <c r="C297" i="1"/>
  <c r="Y297" i="1" s="1"/>
  <c r="D297" i="1"/>
  <c r="I297" i="1"/>
  <c r="J297" i="1"/>
  <c r="C298" i="1"/>
  <c r="Y298" i="1" s="1"/>
  <c r="D298" i="1"/>
  <c r="I298" i="1"/>
  <c r="J298" i="1"/>
  <c r="C299" i="1"/>
  <c r="Y299" i="1" s="1"/>
  <c r="D299" i="1"/>
  <c r="I299" i="1"/>
  <c r="J299" i="1"/>
  <c r="C300" i="1"/>
  <c r="Y300" i="1" s="1"/>
  <c r="D300" i="1"/>
  <c r="I300" i="1"/>
  <c r="J300" i="1"/>
  <c r="C301" i="1"/>
  <c r="Y301" i="1" s="1"/>
  <c r="D301" i="1"/>
  <c r="I301" i="1"/>
  <c r="J301" i="1"/>
  <c r="C302" i="1"/>
  <c r="Y302" i="1" s="1"/>
  <c r="D302" i="1"/>
  <c r="I302" i="1"/>
  <c r="J302" i="1"/>
  <c r="C303" i="1"/>
  <c r="Y303" i="1" s="1"/>
  <c r="D303" i="1"/>
  <c r="I303" i="1"/>
  <c r="J303" i="1"/>
  <c r="C304" i="1"/>
  <c r="Y304" i="1" s="1"/>
  <c r="D304" i="1"/>
  <c r="I304" i="1"/>
  <c r="J304" i="1"/>
  <c r="C305" i="1"/>
  <c r="Y305" i="1" s="1"/>
  <c r="D305" i="1"/>
  <c r="I305" i="1"/>
  <c r="J305" i="1"/>
  <c r="C306" i="1"/>
  <c r="Y306" i="1" s="1"/>
  <c r="D306" i="1"/>
  <c r="I306" i="1"/>
  <c r="J306" i="1"/>
  <c r="C307" i="1"/>
  <c r="Y307" i="1" s="1"/>
  <c r="D307" i="1"/>
  <c r="I307" i="1"/>
  <c r="J307" i="1"/>
  <c r="C308" i="1"/>
  <c r="Y308" i="1" s="1"/>
  <c r="D308" i="1"/>
  <c r="I308" i="1"/>
  <c r="J308" i="1"/>
  <c r="C309" i="1"/>
  <c r="Y309" i="1" s="1"/>
  <c r="D309" i="1"/>
  <c r="I309" i="1"/>
  <c r="J309" i="1"/>
  <c r="C310" i="1"/>
  <c r="Y310" i="1" s="1"/>
  <c r="D310" i="1"/>
  <c r="I310" i="1"/>
  <c r="J310" i="1"/>
  <c r="C311" i="1"/>
  <c r="Y311" i="1" s="1"/>
  <c r="D311" i="1"/>
  <c r="I311" i="1"/>
  <c r="J311" i="1"/>
  <c r="C312" i="1"/>
  <c r="Y312" i="1" s="1"/>
  <c r="D312" i="1"/>
  <c r="I312" i="1"/>
  <c r="J312" i="1"/>
  <c r="C313" i="1"/>
  <c r="Y313" i="1" s="1"/>
  <c r="D313" i="1"/>
  <c r="I313" i="1"/>
  <c r="J313" i="1"/>
  <c r="C314" i="1"/>
  <c r="Y314" i="1" s="1"/>
  <c r="D314" i="1"/>
  <c r="I314" i="1"/>
  <c r="J314" i="1"/>
  <c r="C315" i="1"/>
  <c r="Y315" i="1" s="1"/>
  <c r="D315" i="1"/>
  <c r="I315" i="1"/>
  <c r="J315" i="1"/>
  <c r="C316" i="1"/>
  <c r="Y316" i="1" s="1"/>
  <c r="D316" i="1"/>
  <c r="I316" i="1"/>
  <c r="J316" i="1"/>
  <c r="C317" i="1"/>
  <c r="Y317" i="1" s="1"/>
  <c r="D317" i="1"/>
  <c r="I317" i="1"/>
  <c r="J317" i="1"/>
  <c r="C318" i="1"/>
  <c r="Y318" i="1" s="1"/>
  <c r="D318" i="1"/>
  <c r="I318" i="1"/>
  <c r="J318" i="1"/>
  <c r="C319" i="1"/>
  <c r="Y319" i="1" s="1"/>
  <c r="D319" i="1"/>
  <c r="I319" i="1"/>
  <c r="J319" i="1"/>
  <c r="C320" i="1"/>
  <c r="Y320" i="1" s="1"/>
  <c r="D320" i="1"/>
  <c r="I320" i="1"/>
  <c r="J320" i="1"/>
  <c r="C321" i="1"/>
  <c r="Y321" i="1" s="1"/>
  <c r="D321" i="1"/>
  <c r="I321" i="1"/>
  <c r="J321" i="1"/>
  <c r="C322" i="1"/>
  <c r="Y322" i="1" s="1"/>
  <c r="D322" i="1"/>
  <c r="I322" i="1"/>
  <c r="J322" i="1"/>
  <c r="C323" i="1"/>
  <c r="Y323" i="1" s="1"/>
  <c r="D323" i="1"/>
  <c r="I323" i="1"/>
  <c r="J323" i="1"/>
  <c r="C324" i="1"/>
  <c r="Y324" i="1" s="1"/>
  <c r="D324" i="1"/>
  <c r="I324" i="1"/>
  <c r="J324" i="1"/>
  <c r="C325" i="1"/>
  <c r="Y325" i="1" s="1"/>
  <c r="D325" i="1"/>
  <c r="I325" i="1"/>
  <c r="J325" i="1"/>
  <c r="C326" i="1"/>
  <c r="Y326" i="1" s="1"/>
  <c r="D326" i="1"/>
  <c r="I326" i="1"/>
  <c r="J326" i="1"/>
  <c r="C327" i="1"/>
  <c r="Y327" i="1" s="1"/>
  <c r="D327" i="1"/>
  <c r="I327" i="1"/>
  <c r="J327" i="1"/>
  <c r="C328" i="1"/>
  <c r="Y328" i="1" s="1"/>
  <c r="D328" i="1"/>
  <c r="I328" i="1"/>
  <c r="J328" i="1"/>
  <c r="C329" i="1"/>
  <c r="Y329" i="1" s="1"/>
  <c r="D329" i="1"/>
  <c r="I329" i="1"/>
  <c r="J329" i="1"/>
  <c r="C330" i="1"/>
  <c r="Y330" i="1" s="1"/>
  <c r="D330" i="1"/>
  <c r="I330" i="1"/>
  <c r="J330" i="1"/>
  <c r="C331" i="1"/>
  <c r="Y331" i="1" s="1"/>
  <c r="D331" i="1"/>
  <c r="I331" i="1"/>
  <c r="J331" i="1"/>
  <c r="C332" i="1"/>
  <c r="Y332" i="1" s="1"/>
  <c r="D332" i="1"/>
  <c r="I332" i="1"/>
  <c r="J332" i="1"/>
  <c r="C333" i="1"/>
  <c r="Y333" i="1" s="1"/>
  <c r="D333" i="1"/>
  <c r="I333" i="1"/>
  <c r="J333" i="1"/>
  <c r="C334" i="1"/>
  <c r="Y334" i="1" s="1"/>
  <c r="D334" i="1"/>
  <c r="I334" i="1"/>
  <c r="J334" i="1"/>
  <c r="C335" i="1"/>
  <c r="Y335" i="1" s="1"/>
  <c r="D335" i="1"/>
  <c r="I335" i="1"/>
  <c r="J335" i="1"/>
  <c r="C336" i="1"/>
  <c r="Y336" i="1" s="1"/>
  <c r="D336" i="1"/>
  <c r="I336" i="1"/>
  <c r="J336" i="1"/>
  <c r="C337" i="1"/>
  <c r="Y337" i="1" s="1"/>
  <c r="D337" i="1"/>
  <c r="I337" i="1"/>
  <c r="J337" i="1"/>
  <c r="C338" i="1"/>
  <c r="Y338" i="1" s="1"/>
  <c r="D338" i="1"/>
  <c r="I338" i="1"/>
  <c r="J338" i="1"/>
  <c r="C339" i="1"/>
  <c r="Y339" i="1" s="1"/>
  <c r="D339" i="1"/>
  <c r="I339" i="1"/>
  <c r="J339" i="1"/>
  <c r="C340" i="1"/>
  <c r="Y340" i="1" s="1"/>
  <c r="D340" i="1"/>
  <c r="I340" i="1"/>
  <c r="J340" i="1"/>
  <c r="C341" i="1"/>
  <c r="Y341" i="1" s="1"/>
  <c r="D341" i="1"/>
  <c r="I341" i="1"/>
  <c r="J341" i="1"/>
  <c r="C342" i="1"/>
  <c r="Y342" i="1" s="1"/>
  <c r="D342" i="1"/>
  <c r="I342" i="1"/>
  <c r="J342" i="1"/>
  <c r="C343" i="1"/>
  <c r="Y343" i="1" s="1"/>
  <c r="D343" i="1"/>
  <c r="I343" i="1"/>
  <c r="J343" i="1"/>
  <c r="C344" i="1"/>
  <c r="Y344" i="1" s="1"/>
  <c r="D344" i="1"/>
  <c r="I344" i="1"/>
  <c r="J344" i="1"/>
  <c r="C345" i="1"/>
  <c r="Y345" i="1" s="1"/>
  <c r="D345" i="1"/>
  <c r="I345" i="1"/>
  <c r="J345" i="1"/>
  <c r="C346" i="1"/>
  <c r="Y346" i="1" s="1"/>
  <c r="D346" i="1"/>
  <c r="I346" i="1"/>
  <c r="J346" i="1"/>
  <c r="C347" i="1"/>
  <c r="Y347" i="1" s="1"/>
  <c r="D347" i="1"/>
  <c r="I347" i="1"/>
  <c r="J347" i="1"/>
  <c r="C348" i="1"/>
  <c r="Y348" i="1" s="1"/>
  <c r="D348" i="1"/>
  <c r="G348" i="1"/>
  <c r="E348" i="1" s="1"/>
  <c r="I348" i="1"/>
  <c r="J348" i="1"/>
  <c r="C349" i="1"/>
  <c r="Y349" i="1" s="1"/>
  <c r="D349" i="1"/>
  <c r="I349" i="1"/>
  <c r="J349" i="1"/>
  <c r="C350" i="1"/>
  <c r="Y350" i="1" s="1"/>
  <c r="D350" i="1"/>
  <c r="I350" i="1"/>
  <c r="J350" i="1"/>
  <c r="C351" i="1"/>
  <c r="Y351" i="1" s="1"/>
  <c r="D351" i="1"/>
  <c r="I351" i="1"/>
  <c r="J351" i="1"/>
  <c r="C352" i="1"/>
  <c r="Y352" i="1" s="1"/>
  <c r="D352" i="1"/>
  <c r="I352" i="1"/>
  <c r="J352" i="1"/>
  <c r="C353" i="1"/>
  <c r="Y353" i="1" s="1"/>
  <c r="D353" i="1"/>
  <c r="I353" i="1"/>
  <c r="J353" i="1"/>
  <c r="C354" i="1"/>
  <c r="Y354" i="1" s="1"/>
  <c r="D354" i="1"/>
  <c r="I354" i="1"/>
  <c r="J354" i="1"/>
  <c r="C355" i="1"/>
  <c r="Y355" i="1" s="1"/>
  <c r="D355" i="1"/>
  <c r="I355" i="1"/>
  <c r="J355" i="1"/>
  <c r="C356" i="1"/>
  <c r="Y356" i="1" s="1"/>
  <c r="D356" i="1"/>
  <c r="I356" i="1"/>
  <c r="J356" i="1"/>
  <c r="C357" i="1"/>
  <c r="Y357" i="1" s="1"/>
  <c r="D357" i="1"/>
  <c r="I357" i="1"/>
  <c r="J357" i="1"/>
  <c r="C358" i="1"/>
  <c r="Y358" i="1" s="1"/>
  <c r="D358" i="1"/>
  <c r="I358" i="1"/>
  <c r="J358" i="1"/>
  <c r="C359" i="1"/>
  <c r="Y359" i="1" s="1"/>
  <c r="D359" i="1"/>
  <c r="I359" i="1"/>
  <c r="J359" i="1"/>
  <c r="C360" i="1"/>
  <c r="Y360" i="1" s="1"/>
  <c r="D360" i="1"/>
  <c r="I360" i="1"/>
  <c r="J360" i="1"/>
  <c r="C361" i="1"/>
  <c r="Y361" i="1" s="1"/>
  <c r="D361" i="1"/>
  <c r="I361" i="1"/>
  <c r="J361" i="1"/>
  <c r="C362" i="1"/>
  <c r="Y362" i="1" s="1"/>
  <c r="D362" i="1"/>
  <c r="I362" i="1"/>
  <c r="J362" i="1"/>
  <c r="C363" i="1"/>
  <c r="Y363" i="1" s="1"/>
  <c r="D363" i="1"/>
  <c r="I363" i="1"/>
  <c r="J363" i="1"/>
  <c r="C364" i="1"/>
  <c r="Y364" i="1" s="1"/>
  <c r="D364" i="1"/>
  <c r="I364" i="1"/>
  <c r="J364" i="1"/>
  <c r="C365" i="1"/>
  <c r="Y365" i="1" s="1"/>
  <c r="D365" i="1"/>
  <c r="I365" i="1"/>
  <c r="J365" i="1"/>
  <c r="C366" i="1"/>
  <c r="Y366" i="1" s="1"/>
  <c r="D366" i="1"/>
  <c r="I366" i="1"/>
  <c r="J366" i="1"/>
  <c r="C367" i="1"/>
  <c r="Y367" i="1" s="1"/>
  <c r="D367" i="1"/>
  <c r="I367" i="1"/>
  <c r="J367" i="1"/>
  <c r="C368" i="1"/>
  <c r="Y368" i="1" s="1"/>
  <c r="D368" i="1"/>
  <c r="I368" i="1"/>
  <c r="J368" i="1"/>
  <c r="C369" i="1"/>
  <c r="Y369" i="1" s="1"/>
  <c r="D369" i="1"/>
  <c r="I369" i="1"/>
  <c r="J369" i="1"/>
  <c r="C370" i="1"/>
  <c r="Y370" i="1" s="1"/>
  <c r="D370" i="1"/>
  <c r="I370" i="1"/>
  <c r="J370" i="1"/>
  <c r="C371" i="1"/>
  <c r="Y371" i="1" s="1"/>
  <c r="D371" i="1"/>
  <c r="I371" i="1"/>
  <c r="J371" i="1"/>
  <c r="C372" i="1"/>
  <c r="Y372" i="1" s="1"/>
  <c r="D372" i="1"/>
  <c r="I372" i="1"/>
  <c r="J372" i="1"/>
  <c r="C373" i="1"/>
  <c r="Y373" i="1" s="1"/>
  <c r="D373" i="1"/>
  <c r="I373" i="1"/>
  <c r="J373" i="1"/>
  <c r="C374" i="1"/>
  <c r="Y374" i="1" s="1"/>
  <c r="D374" i="1"/>
  <c r="I374" i="1"/>
  <c r="J374" i="1"/>
  <c r="C375" i="1"/>
  <c r="Y375" i="1" s="1"/>
  <c r="D375" i="1"/>
  <c r="I375" i="1"/>
  <c r="J375" i="1"/>
  <c r="C376" i="1"/>
  <c r="Y376" i="1" s="1"/>
  <c r="D376" i="1"/>
  <c r="I376" i="1"/>
  <c r="J376" i="1"/>
  <c r="C377" i="1"/>
  <c r="Y377" i="1" s="1"/>
  <c r="D377" i="1"/>
  <c r="I377" i="1"/>
  <c r="J377" i="1"/>
  <c r="I378" i="1"/>
  <c r="J378" i="1"/>
  <c r="Y378" i="1"/>
  <c r="I379" i="1"/>
  <c r="J379" i="1"/>
  <c r="Y379" i="1"/>
  <c r="I380" i="1"/>
  <c r="J380" i="1"/>
  <c r="Y380" i="1"/>
  <c r="I381" i="1"/>
  <c r="J381" i="1"/>
  <c r="Y381" i="1"/>
  <c r="H138" i="1" l="1"/>
  <c r="F138" i="1" s="1"/>
  <c r="G138" i="1"/>
  <c r="E138" i="1" s="1"/>
  <c r="Y18" i="1"/>
  <c r="G18" i="1"/>
  <c r="E18" i="1" s="1"/>
  <c r="H348" i="1"/>
  <c r="F348" i="1" s="1"/>
  <c r="W348" i="1" s="1"/>
  <c r="H198" i="1"/>
  <c r="H48" i="1"/>
  <c r="F48" i="1" s="1"/>
  <c r="G48" i="1"/>
  <c r="E48" i="1" s="1"/>
  <c r="L164" i="1"/>
  <c r="L160" i="1"/>
  <c r="L156" i="1"/>
  <c r="V274" i="1"/>
  <c r="M32" i="1"/>
  <c r="V21" i="1"/>
  <c r="M19" i="1"/>
  <c r="N19" i="1" s="1"/>
  <c r="V57" i="1"/>
  <c r="L56" i="1"/>
  <c r="M54" i="1"/>
  <c r="M53" i="1"/>
  <c r="M50" i="1"/>
  <c r="M49" i="1"/>
  <c r="V18" i="1"/>
  <c r="M340" i="1"/>
  <c r="V314" i="1"/>
  <c r="M309" i="1"/>
  <c r="V306" i="1"/>
  <c r="M301" i="1"/>
  <c r="M297" i="1"/>
  <c r="L159" i="1"/>
  <c r="M202" i="1"/>
  <c r="V93" i="1"/>
  <c r="K125" i="1"/>
  <c r="O125" i="1" s="1"/>
  <c r="P125" i="1" s="1"/>
  <c r="V114" i="1"/>
  <c r="K113" i="1"/>
  <c r="O113" i="1" s="1"/>
  <c r="P113" i="1" s="1"/>
  <c r="V205" i="1"/>
  <c r="M379" i="1"/>
  <c r="V363" i="1"/>
  <c r="K274" i="1"/>
  <c r="O274" i="1" s="1"/>
  <c r="P274" i="1" s="1"/>
  <c r="V272" i="1"/>
  <c r="L271" i="1"/>
  <c r="M270" i="1"/>
  <c r="L268" i="1"/>
  <c r="M267" i="1"/>
  <c r="M265" i="1"/>
  <c r="M264" i="1"/>
  <c r="V246" i="1"/>
  <c r="V243" i="1"/>
  <c r="V239" i="1"/>
  <c r="V236" i="1"/>
  <c r="V233" i="1"/>
  <c r="V229" i="1"/>
  <c r="M194" i="1"/>
  <c r="V333" i="1"/>
  <c r="V322" i="1"/>
  <c r="M316" i="1"/>
  <c r="M219" i="1"/>
  <c r="V218" i="1"/>
  <c r="V99" i="1"/>
  <c r="V277" i="1"/>
  <c r="K195" i="1"/>
  <c r="O195" i="1" s="1"/>
  <c r="P195" i="1" s="1"/>
  <c r="L286" i="1"/>
  <c r="V253" i="1"/>
  <c r="M252" i="1"/>
  <c r="M249" i="1"/>
  <c r="V203" i="1"/>
  <c r="V59" i="1"/>
  <c r="V58" i="1"/>
  <c r="V359" i="1"/>
  <c r="V340" i="1"/>
  <c r="V338" i="1"/>
  <c r="V337" i="1"/>
  <c r="M336" i="1"/>
  <c r="M335" i="1"/>
  <c r="L324" i="1"/>
  <c r="V297" i="1"/>
  <c r="V221" i="1"/>
  <c r="V212" i="1"/>
  <c r="M211" i="1"/>
  <c r="M208" i="1"/>
  <c r="M117" i="1"/>
  <c r="K116" i="1"/>
  <c r="O116" i="1" s="1"/>
  <c r="P116" i="1" s="1"/>
  <c r="K381" i="1"/>
  <c r="O381" i="1" s="1"/>
  <c r="P381" i="1" s="1"/>
  <c r="V377" i="1"/>
  <c r="V376" i="1"/>
  <c r="V374" i="1"/>
  <c r="V372" i="1"/>
  <c r="V346" i="1"/>
  <c r="K343" i="1"/>
  <c r="O343" i="1" s="1"/>
  <c r="P343" i="1" s="1"/>
  <c r="V335" i="1"/>
  <c r="V321" i="1"/>
  <c r="M320" i="1"/>
  <c r="K319" i="1"/>
  <c r="O319" i="1" s="1"/>
  <c r="P319" i="1" s="1"/>
  <c r="K317" i="1"/>
  <c r="O317" i="1" s="1"/>
  <c r="P317" i="1" s="1"/>
  <c r="K316" i="1"/>
  <c r="O316" i="1" s="1"/>
  <c r="P316" i="1" s="1"/>
  <c r="M310" i="1"/>
  <c r="K270" i="1"/>
  <c r="O270" i="1" s="1"/>
  <c r="P270" i="1" s="1"/>
  <c r="M268" i="1"/>
  <c r="L202" i="1"/>
  <c r="L167" i="1"/>
  <c r="M159" i="1"/>
  <c r="M156" i="1"/>
  <c r="K112" i="1"/>
  <c r="O112" i="1" s="1"/>
  <c r="P112" i="1" s="1"/>
  <c r="K111" i="1"/>
  <c r="O111" i="1" s="1"/>
  <c r="P111" i="1" s="1"/>
  <c r="K109" i="1"/>
  <c r="O109" i="1" s="1"/>
  <c r="P109" i="1" s="1"/>
  <c r="K105" i="1"/>
  <c r="O105" i="1" s="1"/>
  <c r="P105" i="1" s="1"/>
  <c r="K104" i="1"/>
  <c r="O104" i="1" s="1"/>
  <c r="P104" i="1" s="1"/>
  <c r="M98" i="1"/>
  <c r="K97" i="1"/>
  <c r="O97" i="1" s="1"/>
  <c r="P97" i="1" s="1"/>
  <c r="M72" i="1"/>
  <c r="V355" i="1"/>
  <c r="V351" i="1"/>
  <c r="K332" i="1"/>
  <c r="O332" i="1" s="1"/>
  <c r="P332" i="1" s="1"/>
  <c r="V330" i="1"/>
  <c r="V329" i="1"/>
  <c r="M326" i="1"/>
  <c r="M324" i="1"/>
  <c r="V278" i="1"/>
  <c r="M212" i="1"/>
  <c r="L199" i="1"/>
  <c r="L198" i="1"/>
  <c r="V122" i="1"/>
  <c r="K121" i="1"/>
  <c r="O121" i="1" s="1"/>
  <c r="P121" i="1" s="1"/>
  <c r="K120" i="1"/>
  <c r="O120" i="1" s="1"/>
  <c r="P120" i="1" s="1"/>
  <c r="V118" i="1"/>
  <c r="L67" i="1"/>
  <c r="V60" i="1"/>
  <c r="V301" i="1"/>
  <c r="V367" i="1"/>
  <c r="K349" i="1"/>
  <c r="O349" i="1" s="1"/>
  <c r="P349" i="1" s="1"/>
  <c r="L332" i="1"/>
  <c r="M263" i="1"/>
  <c r="V258" i="1"/>
  <c r="L256" i="1"/>
  <c r="V255" i="1"/>
  <c r="M199" i="1"/>
  <c r="L163" i="1"/>
  <c r="K117" i="1"/>
  <c r="O117" i="1" s="1"/>
  <c r="P117" i="1" s="1"/>
  <c r="K102" i="1"/>
  <c r="O102" i="1" s="1"/>
  <c r="P102" i="1" s="1"/>
  <c r="M90" i="1"/>
  <c r="M86" i="1"/>
  <c r="M82" i="1"/>
  <c r="L77" i="1"/>
  <c r="L73" i="1"/>
  <c r="L66" i="1"/>
  <c r="V369" i="1"/>
  <c r="L340" i="1"/>
  <c r="M325" i="1"/>
  <c r="K303" i="1"/>
  <c r="O303" i="1" s="1"/>
  <c r="P303" i="1" s="1"/>
  <c r="K298" i="1"/>
  <c r="O298" i="1" s="1"/>
  <c r="P298" i="1" s="1"/>
  <c r="K283" i="1"/>
  <c r="O283" i="1" s="1"/>
  <c r="P283" i="1" s="1"/>
  <c r="K376" i="1"/>
  <c r="O376" i="1" s="1"/>
  <c r="P376" i="1" s="1"/>
  <c r="V349" i="1"/>
  <c r="K340" i="1"/>
  <c r="O340" i="1" s="1"/>
  <c r="P340" i="1" s="1"/>
  <c r="K333" i="1"/>
  <c r="O333" i="1" s="1"/>
  <c r="P333" i="1" s="1"/>
  <c r="V317" i="1"/>
  <c r="V313" i="1"/>
  <c r="M311" i="1"/>
  <c r="K309" i="1"/>
  <c r="O309" i="1" s="1"/>
  <c r="P309" i="1" s="1"/>
  <c r="K301" i="1"/>
  <c r="O301" i="1" s="1"/>
  <c r="P301" i="1" s="1"/>
  <c r="V293" i="1"/>
  <c r="K292" i="1"/>
  <c r="O292" i="1" s="1"/>
  <c r="P292" i="1" s="1"/>
  <c r="K289" i="1"/>
  <c r="O289" i="1" s="1"/>
  <c r="P289" i="1" s="1"/>
  <c r="K288" i="1"/>
  <c r="O288" i="1" s="1"/>
  <c r="P288" i="1" s="1"/>
  <c r="V286" i="1"/>
  <c r="V251" i="1"/>
  <c r="M246" i="1"/>
  <c r="V225" i="1"/>
  <c r="V219" i="1"/>
  <c r="M205" i="1"/>
  <c r="L204" i="1"/>
  <c r="V200" i="1"/>
  <c r="V197" i="1"/>
  <c r="M155" i="1"/>
  <c r="M125" i="1"/>
  <c r="M123" i="1"/>
  <c r="M113" i="1"/>
  <c r="M95" i="1"/>
  <c r="M75" i="1"/>
  <c r="M57" i="1"/>
  <c r="K56" i="1"/>
  <c r="O56" i="1" s="1"/>
  <c r="P56" i="1" s="1"/>
  <c r="M34" i="1"/>
  <c r="M23" i="1"/>
  <c r="V370" i="1"/>
  <c r="M348" i="1"/>
  <c r="M341" i="1"/>
  <c r="V309" i="1"/>
  <c r="K374" i="1"/>
  <c r="O374" i="1" s="1"/>
  <c r="P374" i="1" s="1"/>
  <c r="M349" i="1"/>
  <c r="V341" i="1"/>
  <c r="M332" i="1"/>
  <c r="M300" i="1"/>
  <c r="V298" i="1"/>
  <c r="M271" i="1"/>
  <c r="M241" i="1"/>
  <c r="M236" i="1"/>
  <c r="M231" i="1"/>
  <c r="M216" i="1"/>
  <c r="M167" i="1"/>
  <c r="M164" i="1"/>
  <c r="M105" i="1"/>
  <c r="M87" i="1"/>
  <c r="M83" i="1"/>
  <c r="M67" i="1"/>
  <c r="M63" i="1"/>
  <c r="M56" i="1"/>
  <c r="V318" i="1"/>
  <c r="M318" i="1"/>
  <c r="M317" i="1"/>
  <c r="V234" i="1"/>
  <c r="K234" i="1"/>
  <c r="O234" i="1" s="1"/>
  <c r="P234" i="1" s="1"/>
  <c r="V231" i="1"/>
  <c r="M215" i="1"/>
  <c r="K215" i="1"/>
  <c r="O215" i="1" s="1"/>
  <c r="P215" i="1" s="1"/>
  <c r="K101" i="1"/>
  <c r="O101" i="1" s="1"/>
  <c r="P101" i="1" s="1"/>
  <c r="V61" i="1"/>
  <c r="V289" i="1"/>
  <c r="L94" i="1"/>
  <c r="K94" i="1"/>
  <c r="O94" i="1" s="1"/>
  <c r="P94" i="1" s="1"/>
  <c r="L55" i="1"/>
  <c r="M55" i="1"/>
  <c r="V381" i="1"/>
  <c r="V342" i="1"/>
  <c r="K327" i="1"/>
  <c r="O327" i="1" s="1"/>
  <c r="P327" i="1" s="1"/>
  <c r="V327" i="1"/>
  <c r="V325" i="1"/>
  <c r="V308" i="1"/>
  <c r="K308" i="1"/>
  <c r="O308" i="1" s="1"/>
  <c r="P308" i="1" s="1"/>
  <c r="V303" i="1"/>
  <c r="K290" i="1"/>
  <c r="O290" i="1" s="1"/>
  <c r="P290" i="1" s="1"/>
  <c r="V290" i="1"/>
  <c r="M289" i="1"/>
  <c r="K281" i="1"/>
  <c r="O281" i="1" s="1"/>
  <c r="P281" i="1" s="1"/>
  <c r="V281" i="1"/>
  <c r="K280" i="1"/>
  <c r="O280" i="1" s="1"/>
  <c r="P280" i="1" s="1"/>
  <c r="V269" i="1"/>
  <c r="K269" i="1"/>
  <c r="O269" i="1" s="1"/>
  <c r="P269" i="1" s="1"/>
  <c r="V266" i="1"/>
  <c r="V249" i="1"/>
  <c r="K220" i="1"/>
  <c r="O220" i="1" s="1"/>
  <c r="P220" i="1" s="1"/>
  <c r="L220" i="1"/>
  <c r="M213" i="1"/>
  <c r="V213" i="1"/>
  <c r="M204" i="1"/>
  <c r="V204" i="1"/>
  <c r="V373" i="1"/>
  <c r="K372" i="1"/>
  <c r="O372" i="1" s="1"/>
  <c r="P372" i="1" s="1"/>
  <c r="V345" i="1"/>
  <c r="M343" i="1"/>
  <c r="K341" i="1"/>
  <c r="O341" i="1" s="1"/>
  <c r="P341" i="1" s="1"/>
  <c r="K335" i="1"/>
  <c r="O335" i="1" s="1"/>
  <c r="P335" i="1" s="1"/>
  <c r="V334" i="1"/>
  <c r="M334" i="1"/>
  <c r="M333" i="1"/>
  <c r="K325" i="1"/>
  <c r="O325" i="1" s="1"/>
  <c r="P325" i="1" s="1"/>
  <c r="V324" i="1"/>
  <c r="K324" i="1"/>
  <c r="O324" i="1" s="1"/>
  <c r="P324" i="1" s="1"/>
  <c r="V319" i="1"/>
  <c r="M308" i="1"/>
  <c r="V305" i="1"/>
  <c r="M303" i="1"/>
  <c r="L300" i="1"/>
  <c r="L297" i="1"/>
  <c r="L289" i="1"/>
  <c r="V283" i="1"/>
  <c r="M272" i="1"/>
  <c r="V271" i="1"/>
  <c r="K271" i="1"/>
  <c r="O271" i="1" s="1"/>
  <c r="P271" i="1" s="1"/>
  <c r="M256" i="1"/>
  <c r="L236" i="1"/>
  <c r="V216" i="1"/>
  <c r="M203" i="1"/>
  <c r="M160" i="1"/>
  <c r="L155" i="1"/>
  <c r="K98" i="1"/>
  <c r="O98" i="1" s="1"/>
  <c r="P98" i="1" s="1"/>
  <c r="K93" i="1"/>
  <c r="O93" i="1" s="1"/>
  <c r="P93" i="1" s="1"/>
  <c r="L93" i="1"/>
  <c r="K311" i="1"/>
  <c r="O311" i="1" s="1"/>
  <c r="P311" i="1" s="1"/>
  <c r="V311" i="1"/>
  <c r="V302" i="1"/>
  <c r="M302" i="1"/>
  <c r="V267" i="1"/>
  <c r="L267" i="1"/>
  <c r="V343" i="1"/>
  <c r="K370" i="1"/>
  <c r="O370" i="1" s="1"/>
  <c r="P370" i="1" s="1"/>
  <c r="M342" i="1"/>
  <c r="M327" i="1"/>
  <c r="M319" i="1"/>
  <c r="L316" i="1"/>
  <c r="L308" i="1"/>
  <c r="K300" i="1"/>
  <c r="O300" i="1" s="1"/>
  <c r="P300" i="1" s="1"/>
  <c r="M281" i="1"/>
  <c r="M269" i="1"/>
  <c r="M266" i="1"/>
  <c r="L234" i="1"/>
  <c r="K223" i="1"/>
  <c r="O223" i="1" s="1"/>
  <c r="P223" i="1" s="1"/>
  <c r="V223" i="1"/>
  <c r="V220" i="1"/>
  <c r="K218" i="1"/>
  <c r="O218" i="1" s="1"/>
  <c r="P218" i="1" s="1"/>
  <c r="M218" i="1"/>
  <c r="V215" i="1"/>
  <c r="K210" i="1"/>
  <c r="O210" i="1" s="1"/>
  <c r="P210" i="1" s="1"/>
  <c r="V210" i="1"/>
  <c r="K203" i="1"/>
  <c r="O203" i="1" s="1"/>
  <c r="P203" i="1" s="1"/>
  <c r="L203" i="1"/>
  <c r="V199" i="1"/>
  <c r="K199" i="1"/>
  <c r="O199" i="1" s="1"/>
  <c r="P199" i="1" s="1"/>
  <c r="M163" i="1"/>
  <c r="M28" i="1"/>
  <c r="V28" i="1"/>
  <c r="V25" i="1"/>
  <c r="K106" i="1"/>
  <c r="O106" i="1" s="1"/>
  <c r="P106" i="1" s="1"/>
  <c r="K100" i="1"/>
  <c r="O100" i="1" s="1"/>
  <c r="P100" i="1" s="1"/>
  <c r="M89" i="1"/>
  <c r="M85" i="1"/>
  <c r="L68" i="1"/>
  <c r="V24" i="1"/>
  <c r="L245" i="1"/>
  <c r="V235" i="1"/>
  <c r="K229" i="1"/>
  <c r="O229" i="1" s="1"/>
  <c r="P229" i="1" s="1"/>
  <c r="K221" i="1"/>
  <c r="O221" i="1" s="1"/>
  <c r="P221" i="1" s="1"/>
  <c r="K209" i="1"/>
  <c r="O209" i="1" s="1"/>
  <c r="P209" i="1" s="1"/>
  <c r="K207" i="1"/>
  <c r="O207" i="1" s="1"/>
  <c r="P207" i="1" s="1"/>
  <c r="K114" i="1"/>
  <c r="O114" i="1" s="1"/>
  <c r="P114" i="1" s="1"/>
  <c r="K110" i="1"/>
  <c r="O110" i="1" s="1"/>
  <c r="P110" i="1" s="1"/>
  <c r="L95" i="1"/>
  <c r="M80" i="1"/>
  <c r="L64" i="1"/>
  <c r="V56" i="1"/>
  <c r="V34" i="1"/>
  <c r="V31" i="1"/>
  <c r="V332" i="1"/>
  <c r="V326" i="1"/>
  <c r="V316" i="1"/>
  <c r="V310" i="1"/>
  <c r="V300" i="1"/>
  <c r="K297" i="1"/>
  <c r="O297" i="1" s="1"/>
  <c r="P297" i="1" s="1"/>
  <c r="K296" i="1"/>
  <c r="O296" i="1" s="1"/>
  <c r="P296" i="1" s="1"/>
  <c r="K295" i="1"/>
  <c r="O295" i="1" s="1"/>
  <c r="P295" i="1" s="1"/>
  <c r="V291" i="1"/>
  <c r="K286" i="1"/>
  <c r="O286" i="1" s="1"/>
  <c r="P286" i="1" s="1"/>
  <c r="M277" i="1"/>
  <c r="V270" i="1"/>
  <c r="K268" i="1"/>
  <c r="O268" i="1" s="1"/>
  <c r="P268" i="1" s="1"/>
  <c r="V265" i="1"/>
  <c r="V259" i="1"/>
  <c r="L253" i="1"/>
  <c r="M250" i="1"/>
  <c r="V242" i="1"/>
  <c r="M238" i="1"/>
  <c r="V227" i="1"/>
  <c r="M225" i="1"/>
  <c r="K214" i="1"/>
  <c r="O214" i="1" s="1"/>
  <c r="P214" i="1" s="1"/>
  <c r="L212" i="1"/>
  <c r="V209" i="1"/>
  <c r="K197" i="1"/>
  <c r="O197" i="1" s="1"/>
  <c r="P197" i="1" s="1"/>
  <c r="K122" i="1"/>
  <c r="O122" i="1" s="1"/>
  <c r="P122" i="1" s="1"/>
  <c r="M121" i="1"/>
  <c r="K118" i="1"/>
  <c r="O118" i="1" s="1"/>
  <c r="P118" i="1" s="1"/>
  <c r="V110" i="1"/>
  <c r="M109" i="1"/>
  <c r="K108" i="1"/>
  <c r="O108" i="1" s="1"/>
  <c r="P108" i="1" s="1"/>
  <c r="V106" i="1"/>
  <c r="K103" i="1"/>
  <c r="O103" i="1" s="1"/>
  <c r="P103" i="1" s="1"/>
  <c r="M102" i="1"/>
  <c r="K99" i="1"/>
  <c r="O99" i="1" s="1"/>
  <c r="P99" i="1" s="1"/>
  <c r="M93" i="1"/>
  <c r="M78" i="1"/>
  <c r="M69" i="1"/>
  <c r="L57" i="1"/>
  <c r="K19" i="1"/>
  <c r="O19" i="1" s="1"/>
  <c r="P19" i="1" s="1"/>
  <c r="K371" i="1"/>
  <c r="O371" i="1" s="1"/>
  <c r="P371" i="1" s="1"/>
  <c r="M371" i="1"/>
  <c r="K368" i="1"/>
  <c r="O368" i="1" s="1"/>
  <c r="P368" i="1" s="1"/>
  <c r="V368" i="1"/>
  <c r="L368" i="1"/>
  <c r="M368" i="1"/>
  <c r="K364" i="1"/>
  <c r="O364" i="1" s="1"/>
  <c r="P364" i="1" s="1"/>
  <c r="V364" i="1"/>
  <c r="L364" i="1"/>
  <c r="M364" i="1"/>
  <c r="K361" i="1"/>
  <c r="O361" i="1" s="1"/>
  <c r="P361" i="1" s="1"/>
  <c r="M361" i="1"/>
  <c r="K357" i="1"/>
  <c r="O357" i="1" s="1"/>
  <c r="P357" i="1" s="1"/>
  <c r="M357" i="1"/>
  <c r="K323" i="1"/>
  <c r="O323" i="1" s="1"/>
  <c r="P323" i="1" s="1"/>
  <c r="M323" i="1"/>
  <c r="V323" i="1"/>
  <c r="V312" i="1"/>
  <c r="K312" i="1"/>
  <c r="O312" i="1" s="1"/>
  <c r="P312" i="1" s="1"/>
  <c r="L312" i="1"/>
  <c r="V304" i="1"/>
  <c r="K304" i="1"/>
  <c r="O304" i="1" s="1"/>
  <c r="P304" i="1" s="1"/>
  <c r="L304" i="1"/>
  <c r="L294" i="1"/>
  <c r="V294" i="1"/>
  <c r="M275" i="1"/>
  <c r="V275" i="1"/>
  <c r="M230" i="1"/>
  <c r="K230" i="1"/>
  <c r="O230" i="1" s="1"/>
  <c r="P230" i="1" s="1"/>
  <c r="V230" i="1"/>
  <c r="L381" i="1"/>
  <c r="M381" i="1"/>
  <c r="K346" i="1"/>
  <c r="O346" i="1" s="1"/>
  <c r="P346" i="1" s="1"/>
  <c r="M346" i="1"/>
  <c r="K338" i="1"/>
  <c r="O338" i="1" s="1"/>
  <c r="P338" i="1" s="1"/>
  <c r="M338" i="1"/>
  <c r="K330" i="1"/>
  <c r="O330" i="1" s="1"/>
  <c r="P330" i="1" s="1"/>
  <c r="M330" i="1"/>
  <c r="K322" i="1"/>
  <c r="O322" i="1" s="1"/>
  <c r="P322" i="1" s="1"/>
  <c r="M322" i="1"/>
  <c r="K314" i="1"/>
  <c r="O314" i="1" s="1"/>
  <c r="P314" i="1" s="1"/>
  <c r="M314" i="1"/>
  <c r="K306" i="1"/>
  <c r="O306" i="1" s="1"/>
  <c r="P306" i="1" s="1"/>
  <c r="M306" i="1"/>
  <c r="V261" i="1"/>
  <c r="K261" i="1"/>
  <c r="O261" i="1" s="1"/>
  <c r="P261" i="1" s="1"/>
  <c r="M261" i="1"/>
  <c r="K260" i="1"/>
  <c r="O260" i="1" s="1"/>
  <c r="P260" i="1" s="1"/>
  <c r="V260" i="1"/>
  <c r="L260" i="1"/>
  <c r="M260" i="1"/>
  <c r="V257" i="1"/>
  <c r="K257" i="1"/>
  <c r="O257" i="1" s="1"/>
  <c r="P257" i="1" s="1"/>
  <c r="M257" i="1"/>
  <c r="M254" i="1"/>
  <c r="V254" i="1"/>
  <c r="L248" i="1"/>
  <c r="V248" i="1"/>
  <c r="M244" i="1"/>
  <c r="L244" i="1"/>
  <c r="V244" i="1"/>
  <c r="M228" i="1"/>
  <c r="V228" i="1"/>
  <c r="K228" i="1"/>
  <c r="O228" i="1" s="1"/>
  <c r="P228" i="1" s="1"/>
  <c r="L228" i="1"/>
  <c r="K375" i="1"/>
  <c r="O375" i="1" s="1"/>
  <c r="P375" i="1" s="1"/>
  <c r="M375" i="1"/>
  <c r="K365" i="1"/>
  <c r="O365" i="1" s="1"/>
  <c r="P365" i="1" s="1"/>
  <c r="M365" i="1"/>
  <c r="K360" i="1"/>
  <c r="O360" i="1" s="1"/>
  <c r="P360" i="1" s="1"/>
  <c r="V360" i="1"/>
  <c r="L360" i="1"/>
  <c r="M360" i="1"/>
  <c r="K353" i="1"/>
  <c r="O353" i="1" s="1"/>
  <c r="P353" i="1" s="1"/>
  <c r="M353" i="1"/>
  <c r="K352" i="1"/>
  <c r="O352" i="1" s="1"/>
  <c r="P352" i="1" s="1"/>
  <c r="V352" i="1"/>
  <c r="L352" i="1"/>
  <c r="M352" i="1"/>
  <c r="V344" i="1"/>
  <c r="K344" i="1"/>
  <c r="O344" i="1" s="1"/>
  <c r="P344" i="1" s="1"/>
  <c r="L344" i="1"/>
  <c r="K331" i="1"/>
  <c r="O331" i="1" s="1"/>
  <c r="P331" i="1" s="1"/>
  <c r="M331" i="1"/>
  <c r="V331" i="1"/>
  <c r="V328" i="1"/>
  <c r="K328" i="1"/>
  <c r="O328" i="1" s="1"/>
  <c r="P328" i="1" s="1"/>
  <c r="L328" i="1"/>
  <c r="K307" i="1"/>
  <c r="O307" i="1" s="1"/>
  <c r="P307" i="1" s="1"/>
  <c r="M307" i="1"/>
  <c r="V307" i="1"/>
  <c r="K299" i="1"/>
  <c r="O299" i="1" s="1"/>
  <c r="P299" i="1" s="1"/>
  <c r="M299" i="1"/>
  <c r="V299" i="1"/>
  <c r="L285" i="1"/>
  <c r="M285" i="1"/>
  <c r="V285" i="1"/>
  <c r="V262" i="1"/>
  <c r="K262" i="1"/>
  <c r="O262" i="1" s="1"/>
  <c r="P262" i="1" s="1"/>
  <c r="M262" i="1"/>
  <c r="M247" i="1"/>
  <c r="V247" i="1"/>
  <c r="L237" i="1"/>
  <c r="V237" i="1"/>
  <c r="M222" i="1"/>
  <c r="V222" i="1"/>
  <c r="K222" i="1"/>
  <c r="O222" i="1" s="1"/>
  <c r="P222" i="1" s="1"/>
  <c r="L222" i="1"/>
  <c r="K217" i="1"/>
  <c r="O217" i="1" s="1"/>
  <c r="P217" i="1" s="1"/>
  <c r="M217" i="1"/>
  <c r="V217" i="1"/>
  <c r="K379" i="1"/>
  <c r="O379" i="1" s="1"/>
  <c r="P379" i="1" s="1"/>
  <c r="V379" i="1"/>
  <c r="L379" i="1"/>
  <c r="L376" i="1"/>
  <c r="M376" i="1"/>
  <c r="V375" i="1"/>
  <c r="L374" i="1"/>
  <c r="M374" i="1"/>
  <c r="L372" i="1"/>
  <c r="M372" i="1"/>
  <c r="V371" i="1"/>
  <c r="L370" i="1"/>
  <c r="M370" i="1"/>
  <c r="K367" i="1"/>
  <c r="O367" i="1" s="1"/>
  <c r="P367" i="1" s="1"/>
  <c r="M367" i="1"/>
  <c r="K366" i="1"/>
  <c r="O366" i="1" s="1"/>
  <c r="P366" i="1" s="1"/>
  <c r="V366" i="1"/>
  <c r="L366" i="1"/>
  <c r="M366" i="1"/>
  <c r="V365" i="1"/>
  <c r="K363" i="1"/>
  <c r="O363" i="1" s="1"/>
  <c r="P363" i="1" s="1"/>
  <c r="M363" i="1"/>
  <c r="K362" i="1"/>
  <c r="O362" i="1" s="1"/>
  <c r="P362" i="1" s="1"/>
  <c r="V362" i="1"/>
  <c r="L362" i="1"/>
  <c r="M362" i="1"/>
  <c r="V361" i="1"/>
  <c r="K359" i="1"/>
  <c r="O359" i="1" s="1"/>
  <c r="P359" i="1" s="1"/>
  <c r="M359" i="1"/>
  <c r="K358" i="1"/>
  <c r="O358" i="1" s="1"/>
  <c r="P358" i="1" s="1"/>
  <c r="V358" i="1"/>
  <c r="L358" i="1"/>
  <c r="M358" i="1"/>
  <c r="V357" i="1"/>
  <c r="K355" i="1"/>
  <c r="O355" i="1" s="1"/>
  <c r="P355" i="1" s="1"/>
  <c r="M355" i="1"/>
  <c r="K354" i="1"/>
  <c r="O354" i="1" s="1"/>
  <c r="P354" i="1" s="1"/>
  <c r="V354" i="1"/>
  <c r="L354" i="1"/>
  <c r="M354" i="1"/>
  <c r="V353" i="1"/>
  <c r="K351" i="1"/>
  <c r="O351" i="1" s="1"/>
  <c r="P351" i="1" s="1"/>
  <c r="M351" i="1"/>
  <c r="M344" i="1"/>
  <c r="M328" i="1"/>
  <c r="M312" i="1"/>
  <c r="M304" i="1"/>
  <c r="K293" i="1"/>
  <c r="O293" i="1" s="1"/>
  <c r="P293" i="1" s="1"/>
  <c r="L293" i="1"/>
  <c r="M293" i="1"/>
  <c r="K282" i="1"/>
  <c r="O282" i="1" s="1"/>
  <c r="P282" i="1" s="1"/>
  <c r="L282" i="1"/>
  <c r="V282" i="1"/>
  <c r="M273" i="1"/>
  <c r="V273" i="1"/>
  <c r="K264" i="1"/>
  <c r="O264" i="1" s="1"/>
  <c r="P264" i="1" s="1"/>
  <c r="V264" i="1"/>
  <c r="L264" i="1"/>
  <c r="K259" i="1"/>
  <c r="O259" i="1" s="1"/>
  <c r="P259" i="1" s="1"/>
  <c r="L259" i="1"/>
  <c r="M259" i="1"/>
  <c r="M240" i="1"/>
  <c r="V240" i="1"/>
  <c r="M226" i="1"/>
  <c r="L226" i="1"/>
  <c r="V226" i="1"/>
  <c r="K377" i="1"/>
  <c r="O377" i="1" s="1"/>
  <c r="P377" i="1" s="1"/>
  <c r="M377" i="1"/>
  <c r="K373" i="1"/>
  <c r="O373" i="1" s="1"/>
  <c r="P373" i="1" s="1"/>
  <c r="M373" i="1"/>
  <c r="K369" i="1"/>
  <c r="O369" i="1" s="1"/>
  <c r="P369" i="1" s="1"/>
  <c r="M369" i="1"/>
  <c r="K356" i="1"/>
  <c r="O356" i="1" s="1"/>
  <c r="P356" i="1" s="1"/>
  <c r="V356" i="1"/>
  <c r="L356" i="1"/>
  <c r="M356" i="1"/>
  <c r="K347" i="1"/>
  <c r="O347" i="1" s="1"/>
  <c r="P347" i="1" s="1"/>
  <c r="M347" i="1"/>
  <c r="V347" i="1"/>
  <c r="K339" i="1"/>
  <c r="O339" i="1" s="1"/>
  <c r="P339" i="1" s="1"/>
  <c r="M339" i="1"/>
  <c r="V339" i="1"/>
  <c r="V336" i="1"/>
  <c r="K336" i="1"/>
  <c r="O336" i="1" s="1"/>
  <c r="P336" i="1" s="1"/>
  <c r="L336" i="1"/>
  <c r="V320" i="1"/>
  <c r="K320" i="1"/>
  <c r="O320" i="1" s="1"/>
  <c r="P320" i="1" s="1"/>
  <c r="L320" i="1"/>
  <c r="K315" i="1"/>
  <c r="O315" i="1" s="1"/>
  <c r="P315" i="1" s="1"/>
  <c r="M315" i="1"/>
  <c r="V315" i="1"/>
  <c r="K279" i="1"/>
  <c r="O279" i="1" s="1"/>
  <c r="P279" i="1" s="1"/>
  <c r="V279" i="1"/>
  <c r="V350" i="1"/>
  <c r="K350" i="1"/>
  <c r="O350" i="1" s="1"/>
  <c r="P350" i="1" s="1"/>
  <c r="M350" i="1"/>
  <c r="V348" i="1"/>
  <c r="K348" i="1"/>
  <c r="H349" i="1" s="1"/>
  <c r="L348" i="1"/>
  <c r="K345" i="1"/>
  <c r="O345" i="1" s="1"/>
  <c r="P345" i="1" s="1"/>
  <c r="M345" i="1"/>
  <c r="K337" i="1"/>
  <c r="O337" i="1" s="1"/>
  <c r="P337" i="1" s="1"/>
  <c r="M337" i="1"/>
  <c r="K329" i="1"/>
  <c r="O329" i="1" s="1"/>
  <c r="P329" i="1" s="1"/>
  <c r="M329" i="1"/>
  <c r="K321" i="1"/>
  <c r="O321" i="1" s="1"/>
  <c r="P321" i="1" s="1"/>
  <c r="M321" i="1"/>
  <c r="K313" i="1"/>
  <c r="O313" i="1" s="1"/>
  <c r="P313" i="1" s="1"/>
  <c r="M313" i="1"/>
  <c r="K305" i="1"/>
  <c r="O305" i="1" s="1"/>
  <c r="P305" i="1" s="1"/>
  <c r="M305" i="1"/>
  <c r="K287" i="1"/>
  <c r="O287" i="1" s="1"/>
  <c r="P287" i="1" s="1"/>
  <c r="V287" i="1"/>
  <c r="V263" i="1"/>
  <c r="K263" i="1"/>
  <c r="O263" i="1" s="1"/>
  <c r="P263" i="1" s="1"/>
  <c r="L263" i="1"/>
  <c r="K258" i="1"/>
  <c r="O258" i="1" s="1"/>
  <c r="P258" i="1" s="1"/>
  <c r="M258" i="1"/>
  <c r="M232" i="1"/>
  <c r="L232" i="1"/>
  <c r="V232" i="1"/>
  <c r="M224" i="1"/>
  <c r="K224" i="1"/>
  <c r="O224" i="1" s="1"/>
  <c r="P224" i="1" s="1"/>
  <c r="V224" i="1"/>
  <c r="K206" i="1"/>
  <c r="O206" i="1" s="1"/>
  <c r="P206" i="1" s="1"/>
  <c r="M206" i="1"/>
  <c r="M201" i="1"/>
  <c r="K201" i="1"/>
  <c r="O201" i="1" s="1"/>
  <c r="P201" i="1" s="1"/>
  <c r="V201" i="1"/>
  <c r="K200" i="1"/>
  <c r="O200" i="1" s="1"/>
  <c r="P200" i="1" s="1"/>
  <c r="L200" i="1"/>
  <c r="K196" i="1"/>
  <c r="O196" i="1" s="1"/>
  <c r="P196" i="1" s="1"/>
  <c r="L196" i="1"/>
  <c r="M196" i="1"/>
  <c r="K158" i="1"/>
  <c r="O158" i="1" s="1"/>
  <c r="P158" i="1" s="1"/>
  <c r="L158" i="1"/>
  <c r="X348" i="1"/>
  <c r="K342" i="1"/>
  <c r="O342" i="1" s="1"/>
  <c r="P342" i="1" s="1"/>
  <c r="K334" i="1"/>
  <c r="O334" i="1" s="1"/>
  <c r="P334" i="1" s="1"/>
  <c r="K326" i="1"/>
  <c r="O326" i="1" s="1"/>
  <c r="P326" i="1" s="1"/>
  <c r="K318" i="1"/>
  <c r="O318" i="1" s="1"/>
  <c r="P318" i="1" s="1"/>
  <c r="K310" i="1"/>
  <c r="O310" i="1" s="1"/>
  <c r="P310" i="1" s="1"/>
  <c r="K302" i="1"/>
  <c r="O302" i="1" s="1"/>
  <c r="P302" i="1" s="1"/>
  <c r="L298" i="1"/>
  <c r="V295" i="1"/>
  <c r="K294" i="1"/>
  <c r="O294" i="1" s="1"/>
  <c r="P294" i="1" s="1"/>
  <c r="K291" i="1"/>
  <c r="O291" i="1" s="1"/>
  <c r="P291" i="1" s="1"/>
  <c r="L290" i="1"/>
  <c r="K285" i="1"/>
  <c r="O285" i="1" s="1"/>
  <c r="P285" i="1" s="1"/>
  <c r="K284" i="1"/>
  <c r="O284" i="1" s="1"/>
  <c r="P284" i="1" s="1"/>
  <c r="L281" i="1"/>
  <c r="M274" i="1"/>
  <c r="V268" i="1"/>
  <c r="K267" i="1"/>
  <c r="O267" i="1" s="1"/>
  <c r="P267" i="1" s="1"/>
  <c r="K266" i="1"/>
  <c r="O266" i="1" s="1"/>
  <c r="P266" i="1" s="1"/>
  <c r="K265" i="1"/>
  <c r="O265" i="1" s="1"/>
  <c r="P265" i="1" s="1"/>
  <c r="M253" i="1"/>
  <c r="V252" i="1"/>
  <c r="V250" i="1"/>
  <c r="L249" i="1"/>
  <c r="V245" i="1"/>
  <c r="M242" i="1"/>
  <c r="V241" i="1"/>
  <c r="L240" i="1"/>
  <c r="M239" i="1"/>
  <c r="V238" i="1"/>
  <c r="K233" i="1"/>
  <c r="O233" i="1" s="1"/>
  <c r="P233" i="1" s="1"/>
  <c r="K232" i="1"/>
  <c r="O232" i="1" s="1"/>
  <c r="P232" i="1" s="1"/>
  <c r="K231" i="1"/>
  <c r="O231" i="1" s="1"/>
  <c r="P231" i="1" s="1"/>
  <c r="L230" i="1"/>
  <c r="K227" i="1"/>
  <c r="O227" i="1" s="1"/>
  <c r="P227" i="1" s="1"/>
  <c r="K226" i="1"/>
  <c r="O226" i="1" s="1"/>
  <c r="P226" i="1" s="1"/>
  <c r="K225" i="1"/>
  <c r="O225" i="1" s="1"/>
  <c r="P225" i="1" s="1"/>
  <c r="L224" i="1"/>
  <c r="M221" i="1"/>
  <c r="K219" i="1"/>
  <c r="O219" i="1" s="1"/>
  <c r="P219" i="1" s="1"/>
  <c r="L216" i="1"/>
  <c r="V214" i="1"/>
  <c r="M214" i="1"/>
  <c r="K212" i="1"/>
  <c r="O212" i="1" s="1"/>
  <c r="P212" i="1" s="1"/>
  <c r="K211" i="1"/>
  <c r="O211" i="1" s="1"/>
  <c r="P211" i="1" s="1"/>
  <c r="M209" i="1"/>
  <c r="L208" i="1"/>
  <c r="M207" i="1"/>
  <c r="L205" i="1"/>
  <c r="M198" i="1"/>
  <c r="K198" i="1"/>
  <c r="G199" i="1" s="1"/>
  <c r="V198" i="1"/>
  <c r="K162" i="1"/>
  <c r="O162" i="1" s="1"/>
  <c r="P162" i="1" s="1"/>
  <c r="L162" i="1"/>
  <c r="M107" i="1"/>
  <c r="V107" i="1"/>
  <c r="M378" i="1"/>
  <c r="L252" i="1"/>
  <c r="M245" i="1"/>
  <c r="L241" i="1"/>
  <c r="M233" i="1"/>
  <c r="M227" i="1"/>
  <c r="K216" i="1"/>
  <c r="O216" i="1" s="1"/>
  <c r="P216" i="1" s="1"/>
  <c r="K213" i="1"/>
  <c r="O213" i="1" s="1"/>
  <c r="P213" i="1" s="1"/>
  <c r="V211" i="1"/>
  <c r="M210" i="1"/>
  <c r="V208" i="1"/>
  <c r="K208" i="1"/>
  <c r="O208" i="1" s="1"/>
  <c r="P208" i="1" s="1"/>
  <c r="L207" i="1"/>
  <c r="L206" i="1"/>
  <c r="K205" i="1"/>
  <c r="O205" i="1" s="1"/>
  <c r="P205" i="1" s="1"/>
  <c r="K202" i="1"/>
  <c r="O202" i="1" s="1"/>
  <c r="P202" i="1" s="1"/>
  <c r="V202" i="1"/>
  <c r="M200" i="1"/>
  <c r="L197" i="1"/>
  <c r="M197" i="1"/>
  <c r="V196" i="1"/>
  <c r="K166" i="1"/>
  <c r="O166" i="1" s="1"/>
  <c r="P166" i="1" s="1"/>
  <c r="L166" i="1"/>
  <c r="M124" i="1"/>
  <c r="V124" i="1"/>
  <c r="K124" i="1"/>
  <c r="O124" i="1" s="1"/>
  <c r="P124" i="1" s="1"/>
  <c r="V123" i="1"/>
  <c r="M115" i="1"/>
  <c r="V115" i="1"/>
  <c r="M96" i="1"/>
  <c r="V96" i="1"/>
  <c r="M65" i="1"/>
  <c r="L65" i="1"/>
  <c r="K256" i="1"/>
  <c r="O256" i="1" s="1"/>
  <c r="P256" i="1" s="1"/>
  <c r="V256" i="1"/>
  <c r="M255" i="1"/>
  <c r="M248" i="1"/>
  <c r="M237" i="1"/>
  <c r="V207" i="1"/>
  <c r="V206" i="1"/>
  <c r="L201" i="1"/>
  <c r="K119" i="1"/>
  <c r="O119" i="1" s="1"/>
  <c r="P119" i="1" s="1"/>
  <c r="V119" i="1"/>
  <c r="M251" i="1"/>
  <c r="M243" i="1"/>
  <c r="M235" i="1"/>
  <c r="M234" i="1"/>
  <c r="M229" i="1"/>
  <c r="M223" i="1"/>
  <c r="M220" i="1"/>
  <c r="K204" i="1"/>
  <c r="O204" i="1" s="1"/>
  <c r="P204" i="1" s="1"/>
  <c r="K165" i="1"/>
  <c r="O165" i="1" s="1"/>
  <c r="P165" i="1" s="1"/>
  <c r="L165" i="1"/>
  <c r="K161" i="1"/>
  <c r="O161" i="1" s="1"/>
  <c r="P161" i="1" s="1"/>
  <c r="L161" i="1"/>
  <c r="K157" i="1"/>
  <c r="O157" i="1" s="1"/>
  <c r="P157" i="1" s="1"/>
  <c r="L157" i="1"/>
  <c r="K123" i="1"/>
  <c r="O123" i="1" s="1"/>
  <c r="P123" i="1" s="1"/>
  <c r="M120" i="1"/>
  <c r="V120" i="1"/>
  <c r="K115" i="1"/>
  <c r="O115" i="1" s="1"/>
  <c r="P115" i="1" s="1"/>
  <c r="M112" i="1"/>
  <c r="V112" i="1"/>
  <c r="V111" i="1"/>
  <c r="K107" i="1"/>
  <c r="O107" i="1" s="1"/>
  <c r="P107" i="1" s="1"/>
  <c r="M104" i="1"/>
  <c r="V104" i="1"/>
  <c r="V103" i="1"/>
  <c r="M101" i="1"/>
  <c r="V101" i="1"/>
  <c r="V100" i="1"/>
  <c r="K96" i="1"/>
  <c r="O96" i="1" s="1"/>
  <c r="P96" i="1" s="1"/>
  <c r="V95" i="1"/>
  <c r="M94" i="1"/>
  <c r="V94" i="1"/>
  <c r="M79" i="1"/>
  <c r="M73" i="1"/>
  <c r="L69" i="1"/>
  <c r="K62" i="1"/>
  <c r="O62" i="1" s="1"/>
  <c r="P62" i="1" s="1"/>
  <c r="L62" i="1"/>
  <c r="M62" i="1"/>
  <c r="K60" i="1"/>
  <c r="O60" i="1" s="1"/>
  <c r="P60" i="1" s="1"/>
  <c r="L60" i="1"/>
  <c r="M60" i="1"/>
  <c r="K58" i="1"/>
  <c r="O58" i="1" s="1"/>
  <c r="P58" i="1" s="1"/>
  <c r="L58" i="1"/>
  <c r="M58" i="1"/>
  <c r="K55" i="1"/>
  <c r="O55" i="1" s="1"/>
  <c r="P55" i="1" s="1"/>
  <c r="V55" i="1"/>
  <c r="L52" i="1"/>
  <c r="M52" i="1"/>
  <c r="L51" i="1"/>
  <c r="M51" i="1"/>
  <c r="K33" i="1"/>
  <c r="O33" i="1" s="1"/>
  <c r="P33" i="1" s="1"/>
  <c r="V33" i="1"/>
  <c r="K27" i="1"/>
  <c r="O27" i="1" s="1"/>
  <c r="P27" i="1" s="1"/>
  <c r="M27" i="1"/>
  <c r="V27" i="1"/>
  <c r="K20" i="1"/>
  <c r="O20" i="1" s="1"/>
  <c r="P20" i="1" s="1"/>
  <c r="M20" i="1"/>
  <c r="L195" i="1"/>
  <c r="V195" i="1"/>
  <c r="M195" i="1"/>
  <c r="K194" i="1"/>
  <c r="O194" i="1" s="1"/>
  <c r="P194" i="1" s="1"/>
  <c r="L194" i="1"/>
  <c r="V194" i="1"/>
  <c r="M166" i="1"/>
  <c r="M162" i="1"/>
  <c r="M158" i="1"/>
  <c r="M119" i="1"/>
  <c r="M111" i="1"/>
  <c r="M100" i="1"/>
  <c r="K95" i="1"/>
  <c r="O95" i="1" s="1"/>
  <c r="P95" i="1" s="1"/>
  <c r="M76" i="1"/>
  <c r="L63" i="1"/>
  <c r="K57" i="1"/>
  <c r="O57" i="1" s="1"/>
  <c r="P57" i="1" s="1"/>
  <c r="M116" i="1"/>
  <c r="V116" i="1"/>
  <c r="M108" i="1"/>
  <c r="V108" i="1"/>
  <c r="M97" i="1"/>
  <c r="V97" i="1"/>
  <c r="M91" i="1"/>
  <c r="K61" i="1"/>
  <c r="O61" i="1" s="1"/>
  <c r="P61" i="1" s="1"/>
  <c r="L61" i="1"/>
  <c r="M61" i="1"/>
  <c r="K59" i="1"/>
  <c r="O59" i="1" s="1"/>
  <c r="P59" i="1" s="1"/>
  <c r="L59" i="1"/>
  <c r="M59" i="1"/>
  <c r="K54" i="1"/>
  <c r="O54" i="1" s="1"/>
  <c r="P54" i="1" s="1"/>
  <c r="V54" i="1"/>
  <c r="L54" i="1"/>
  <c r="L48" i="1"/>
  <c r="M48" i="1"/>
  <c r="K31" i="1"/>
  <c r="O31" i="1" s="1"/>
  <c r="P31" i="1" s="1"/>
  <c r="M31" i="1"/>
  <c r="K29" i="1"/>
  <c r="O29" i="1" s="1"/>
  <c r="P29" i="1" s="1"/>
  <c r="V29" i="1"/>
  <c r="K24" i="1"/>
  <c r="O24" i="1" s="1"/>
  <c r="P24" i="1" s="1"/>
  <c r="M24" i="1"/>
  <c r="K167" i="1"/>
  <c r="O167" i="1" s="1"/>
  <c r="P167" i="1" s="1"/>
  <c r="K163" i="1"/>
  <c r="O163" i="1" s="1"/>
  <c r="P163" i="1" s="1"/>
  <c r="K159" i="1"/>
  <c r="O159" i="1" s="1"/>
  <c r="P159" i="1" s="1"/>
  <c r="K155" i="1"/>
  <c r="O155" i="1" s="1"/>
  <c r="P155" i="1" s="1"/>
  <c r="M81" i="1"/>
  <c r="M71" i="1"/>
  <c r="L50" i="1"/>
  <c r="K32" i="1"/>
  <c r="O32" i="1" s="1"/>
  <c r="P32" i="1" s="1"/>
  <c r="K25" i="1"/>
  <c r="O25" i="1" s="1"/>
  <c r="P25" i="1" s="1"/>
  <c r="K23" i="1"/>
  <c r="O23" i="1" s="1"/>
  <c r="P23" i="1" s="1"/>
  <c r="L19" i="1"/>
  <c r="K18" i="1"/>
  <c r="G19" i="1" s="1"/>
  <c r="E19" i="1" s="1"/>
  <c r="M165" i="1"/>
  <c r="K164" i="1"/>
  <c r="O164" i="1" s="1"/>
  <c r="P164" i="1" s="1"/>
  <c r="M161" i="1"/>
  <c r="K160" i="1"/>
  <c r="O160" i="1" s="1"/>
  <c r="P160" i="1" s="1"/>
  <c r="M157" i="1"/>
  <c r="K156" i="1"/>
  <c r="O156" i="1" s="1"/>
  <c r="P156" i="1" s="1"/>
  <c r="M122" i="1"/>
  <c r="V121" i="1"/>
  <c r="M118" i="1"/>
  <c r="V117" i="1"/>
  <c r="M114" i="1"/>
  <c r="V113" i="1"/>
  <c r="M110" i="1"/>
  <c r="V109" i="1"/>
  <c r="M106" i="1"/>
  <c r="V105" i="1"/>
  <c r="M103" i="1"/>
  <c r="V102" i="1"/>
  <c r="M99" i="1"/>
  <c r="V98" i="1"/>
  <c r="K78" i="1"/>
  <c r="H79" i="1" s="1"/>
  <c r="F79" i="1" s="1"/>
  <c r="M77" i="1"/>
  <c r="M68" i="1"/>
  <c r="M66" i="1"/>
  <c r="M64" i="1"/>
  <c r="K53" i="1"/>
  <c r="O53" i="1" s="1"/>
  <c r="P53" i="1" s="1"/>
  <c r="L49" i="1"/>
  <c r="V32" i="1"/>
  <c r="K28" i="1"/>
  <c r="O28" i="1" s="1"/>
  <c r="P28" i="1" s="1"/>
  <c r="V23" i="1"/>
  <c r="K21" i="1"/>
  <c r="O21" i="1" s="1"/>
  <c r="P21" i="1" s="1"/>
  <c r="V19" i="1"/>
  <c r="Y246" i="1"/>
  <c r="L246" i="1"/>
  <c r="Y229" i="1"/>
  <c r="L229" i="1"/>
  <c r="Y221" i="1"/>
  <c r="L221" i="1"/>
  <c r="Y219" i="1"/>
  <c r="L219" i="1"/>
  <c r="Y215" i="1"/>
  <c r="L215" i="1"/>
  <c r="Y211" i="1"/>
  <c r="L211" i="1"/>
  <c r="K193" i="1"/>
  <c r="O193" i="1" s="1"/>
  <c r="P193" i="1" s="1"/>
  <c r="V193" i="1"/>
  <c r="L193" i="1"/>
  <c r="M193" i="1"/>
  <c r="K380" i="1"/>
  <c r="O380" i="1" s="1"/>
  <c r="P380" i="1" s="1"/>
  <c r="V380" i="1"/>
  <c r="L380" i="1"/>
  <c r="L375" i="1"/>
  <c r="L371" i="1"/>
  <c r="L367" i="1"/>
  <c r="L363" i="1"/>
  <c r="L359" i="1"/>
  <c r="L355" i="1"/>
  <c r="L351" i="1"/>
  <c r="T348" i="1"/>
  <c r="U348" i="1" s="1"/>
  <c r="L347" i="1"/>
  <c r="L343" i="1"/>
  <c r="L339" i="1"/>
  <c r="L335" i="1"/>
  <c r="L331" i="1"/>
  <c r="L327" i="1"/>
  <c r="L323" i="1"/>
  <c r="L319" i="1"/>
  <c r="L315" i="1"/>
  <c r="L311" i="1"/>
  <c r="L307" i="1"/>
  <c r="L303" i="1"/>
  <c r="L299" i="1"/>
  <c r="M296" i="1"/>
  <c r="M292" i="1"/>
  <c r="M288" i="1"/>
  <c r="M284" i="1"/>
  <c r="M280" i="1"/>
  <c r="K278" i="1"/>
  <c r="O278" i="1" s="1"/>
  <c r="P278" i="1" s="1"/>
  <c r="L278" i="1"/>
  <c r="K276" i="1"/>
  <c r="O276" i="1" s="1"/>
  <c r="P276" i="1" s="1"/>
  <c r="L276" i="1"/>
  <c r="K272" i="1"/>
  <c r="O272" i="1" s="1"/>
  <c r="P272" i="1" s="1"/>
  <c r="L272" i="1"/>
  <c r="Y270" i="1"/>
  <c r="L270" i="1"/>
  <c r="Y266" i="1"/>
  <c r="L266" i="1"/>
  <c r="Y262" i="1"/>
  <c r="L262" i="1"/>
  <c r="Y258" i="1"/>
  <c r="L258" i="1"/>
  <c r="G258" i="1"/>
  <c r="H258" i="1"/>
  <c r="Y242" i="1"/>
  <c r="L242" i="1"/>
  <c r="Y231" i="1"/>
  <c r="L231" i="1"/>
  <c r="Y223" i="1"/>
  <c r="L223" i="1"/>
  <c r="K189" i="1"/>
  <c r="O189" i="1" s="1"/>
  <c r="P189" i="1" s="1"/>
  <c r="V189" i="1"/>
  <c r="L189" i="1"/>
  <c r="M189" i="1"/>
  <c r="M182" i="1"/>
  <c r="L182" i="1"/>
  <c r="L350" i="1"/>
  <c r="L346" i="1"/>
  <c r="L342" i="1"/>
  <c r="L338" i="1"/>
  <c r="L334" i="1"/>
  <c r="L330" i="1"/>
  <c r="L326" i="1"/>
  <c r="L322" i="1"/>
  <c r="L318" i="1"/>
  <c r="H318" i="1"/>
  <c r="L314" i="1"/>
  <c r="L310" i="1"/>
  <c r="L306" i="1"/>
  <c r="L302" i="1"/>
  <c r="L296" i="1"/>
  <c r="M295" i="1"/>
  <c r="L292" i="1"/>
  <c r="M291" i="1"/>
  <c r="L288" i="1"/>
  <c r="M287" i="1"/>
  <c r="L284" i="1"/>
  <c r="M283" i="1"/>
  <c r="L280" i="1"/>
  <c r="M279" i="1"/>
  <c r="V276" i="1"/>
  <c r="Y254" i="1"/>
  <c r="L254" i="1"/>
  <c r="Y238" i="1"/>
  <c r="L238" i="1"/>
  <c r="Y233" i="1"/>
  <c r="L233" i="1"/>
  <c r="F228" i="1"/>
  <c r="Y225" i="1"/>
  <c r="L225" i="1"/>
  <c r="M174" i="1"/>
  <c r="L174" i="1"/>
  <c r="M380" i="1"/>
  <c r="K378" i="1"/>
  <c r="O378" i="1" s="1"/>
  <c r="P378" i="1" s="1"/>
  <c r="V378" i="1"/>
  <c r="L378" i="1"/>
  <c r="L377" i="1"/>
  <c r="L373" i="1"/>
  <c r="L369" i="1"/>
  <c r="L365" i="1"/>
  <c r="L361" i="1"/>
  <c r="L357" i="1"/>
  <c r="L353" i="1"/>
  <c r="L349" i="1"/>
  <c r="L345" i="1"/>
  <c r="L341" i="1"/>
  <c r="L337" i="1"/>
  <c r="L333" i="1"/>
  <c r="L329" i="1"/>
  <c r="L325" i="1"/>
  <c r="L321" i="1"/>
  <c r="G318" i="1"/>
  <c r="L317" i="1"/>
  <c r="L313" i="1"/>
  <c r="L309" i="1"/>
  <c r="L305" i="1"/>
  <c r="L301" i="1"/>
  <c r="M298" i="1"/>
  <c r="V296" i="1"/>
  <c r="L295" i="1"/>
  <c r="M294" i="1"/>
  <c r="V292" i="1"/>
  <c r="L291" i="1"/>
  <c r="M290" i="1"/>
  <c r="V288" i="1"/>
  <c r="Y288" i="1"/>
  <c r="G288" i="1"/>
  <c r="L287" i="1"/>
  <c r="M286" i="1"/>
  <c r="V284" i="1"/>
  <c r="L283" i="1"/>
  <c r="M282" i="1"/>
  <c r="V280" i="1"/>
  <c r="L279" i="1"/>
  <c r="M278" i="1"/>
  <c r="L277" i="1"/>
  <c r="K277" i="1"/>
  <c r="O277" i="1" s="1"/>
  <c r="P277" i="1" s="1"/>
  <c r="M276" i="1"/>
  <c r="K275" i="1"/>
  <c r="O275" i="1" s="1"/>
  <c r="P275" i="1" s="1"/>
  <c r="L275" i="1"/>
  <c r="K273" i="1"/>
  <c r="O273" i="1" s="1"/>
  <c r="P273" i="1" s="1"/>
  <c r="L273" i="1"/>
  <c r="Y250" i="1"/>
  <c r="L250" i="1"/>
  <c r="Y227" i="1"/>
  <c r="L227" i="1"/>
  <c r="Y218" i="1"/>
  <c r="L218" i="1"/>
  <c r="Y214" i="1"/>
  <c r="L214" i="1"/>
  <c r="Y210" i="1"/>
  <c r="L210" i="1"/>
  <c r="M184" i="1"/>
  <c r="L184" i="1"/>
  <c r="M176" i="1"/>
  <c r="L176" i="1"/>
  <c r="M168" i="1"/>
  <c r="L168" i="1"/>
  <c r="T168" i="1"/>
  <c r="U168" i="1" s="1"/>
  <c r="X168" i="1"/>
  <c r="W168" i="1"/>
  <c r="M128" i="1"/>
  <c r="K128" i="1"/>
  <c r="O128" i="1" s="1"/>
  <c r="P128" i="1" s="1"/>
  <c r="L128" i="1"/>
  <c r="V128" i="1"/>
  <c r="L269" i="1"/>
  <c r="L265" i="1"/>
  <c r="L261" i="1"/>
  <c r="L257" i="1"/>
  <c r="L255" i="1"/>
  <c r="L251" i="1"/>
  <c r="L247" i="1"/>
  <c r="L243" i="1"/>
  <c r="L239" i="1"/>
  <c r="L235" i="1"/>
  <c r="G228" i="1"/>
  <c r="Y228" i="1"/>
  <c r="F198" i="1"/>
  <c r="X198" i="1" s="1"/>
  <c r="K192" i="1"/>
  <c r="O192" i="1" s="1"/>
  <c r="P192" i="1" s="1"/>
  <c r="V192" i="1"/>
  <c r="L192" i="1"/>
  <c r="M192" i="1"/>
  <c r="K188" i="1"/>
  <c r="O188" i="1" s="1"/>
  <c r="P188" i="1" s="1"/>
  <c r="V188" i="1"/>
  <c r="L188" i="1"/>
  <c r="M188" i="1"/>
  <c r="M178" i="1"/>
  <c r="L178" i="1"/>
  <c r="M170" i="1"/>
  <c r="L170" i="1"/>
  <c r="L274" i="1"/>
  <c r="M180" i="1"/>
  <c r="L180" i="1"/>
  <c r="M172" i="1"/>
  <c r="L172" i="1"/>
  <c r="K255" i="1"/>
  <c r="O255" i="1" s="1"/>
  <c r="P255" i="1" s="1"/>
  <c r="K254" i="1"/>
  <c r="O254" i="1" s="1"/>
  <c r="P254" i="1" s="1"/>
  <c r="K253" i="1"/>
  <c r="O253" i="1" s="1"/>
  <c r="P253" i="1" s="1"/>
  <c r="K252" i="1"/>
  <c r="O252" i="1" s="1"/>
  <c r="P252" i="1" s="1"/>
  <c r="K251" i="1"/>
  <c r="O251" i="1" s="1"/>
  <c r="P251" i="1" s="1"/>
  <c r="K250" i="1"/>
  <c r="O250" i="1" s="1"/>
  <c r="P250" i="1" s="1"/>
  <c r="K249" i="1"/>
  <c r="O249" i="1" s="1"/>
  <c r="P249" i="1" s="1"/>
  <c r="K248" i="1"/>
  <c r="O248" i="1" s="1"/>
  <c r="P248" i="1" s="1"/>
  <c r="K247" i="1"/>
  <c r="O247" i="1" s="1"/>
  <c r="P247" i="1" s="1"/>
  <c r="K246" i="1"/>
  <c r="O246" i="1" s="1"/>
  <c r="P246" i="1" s="1"/>
  <c r="K245" i="1"/>
  <c r="O245" i="1" s="1"/>
  <c r="P245" i="1" s="1"/>
  <c r="K244" i="1"/>
  <c r="O244" i="1" s="1"/>
  <c r="P244" i="1" s="1"/>
  <c r="K243" i="1"/>
  <c r="O243" i="1" s="1"/>
  <c r="P243" i="1" s="1"/>
  <c r="K242" i="1"/>
  <c r="O242" i="1" s="1"/>
  <c r="P242" i="1" s="1"/>
  <c r="K241" i="1"/>
  <c r="O241" i="1" s="1"/>
  <c r="P241" i="1" s="1"/>
  <c r="K240" i="1"/>
  <c r="O240" i="1" s="1"/>
  <c r="P240" i="1" s="1"/>
  <c r="K239" i="1"/>
  <c r="O239" i="1" s="1"/>
  <c r="P239" i="1" s="1"/>
  <c r="K238" i="1"/>
  <c r="O238" i="1" s="1"/>
  <c r="P238" i="1" s="1"/>
  <c r="K237" i="1"/>
  <c r="O237" i="1" s="1"/>
  <c r="P237" i="1" s="1"/>
  <c r="K236" i="1"/>
  <c r="O236" i="1" s="1"/>
  <c r="P236" i="1" s="1"/>
  <c r="K235" i="1"/>
  <c r="O235" i="1" s="1"/>
  <c r="P235" i="1" s="1"/>
  <c r="K190" i="1"/>
  <c r="O190" i="1" s="1"/>
  <c r="P190" i="1" s="1"/>
  <c r="V190" i="1"/>
  <c r="L190" i="1"/>
  <c r="M190" i="1"/>
  <c r="K186" i="1"/>
  <c r="O186" i="1" s="1"/>
  <c r="P186" i="1" s="1"/>
  <c r="V186" i="1"/>
  <c r="L186" i="1"/>
  <c r="M186" i="1"/>
  <c r="L100" i="1"/>
  <c r="Y100" i="1"/>
  <c r="L96" i="1"/>
  <c r="Y96" i="1"/>
  <c r="L217" i="1"/>
  <c r="L213" i="1"/>
  <c r="L209" i="1"/>
  <c r="K191" i="1"/>
  <c r="O191" i="1" s="1"/>
  <c r="P191" i="1" s="1"/>
  <c r="V191" i="1"/>
  <c r="L191" i="1"/>
  <c r="M191" i="1"/>
  <c r="K187" i="1"/>
  <c r="O187" i="1" s="1"/>
  <c r="P187" i="1" s="1"/>
  <c r="V187" i="1"/>
  <c r="L187" i="1"/>
  <c r="M187" i="1"/>
  <c r="M185" i="1"/>
  <c r="L185" i="1"/>
  <c r="M183" i="1"/>
  <c r="L183" i="1"/>
  <c r="M181" i="1"/>
  <c r="L181" i="1"/>
  <c r="M179" i="1"/>
  <c r="L179" i="1"/>
  <c r="M177" i="1"/>
  <c r="L177" i="1"/>
  <c r="M175" i="1"/>
  <c r="L175" i="1"/>
  <c r="M173" i="1"/>
  <c r="L173" i="1"/>
  <c r="M171" i="1"/>
  <c r="L171" i="1"/>
  <c r="M169" i="1"/>
  <c r="L169" i="1"/>
  <c r="W138" i="1"/>
  <c r="T138" i="1"/>
  <c r="U138" i="1" s="1"/>
  <c r="L124" i="1"/>
  <c r="Y124" i="1"/>
  <c r="L120" i="1"/>
  <c r="Y120" i="1"/>
  <c r="L116" i="1"/>
  <c r="Y116" i="1"/>
  <c r="L112" i="1"/>
  <c r="Y112" i="1"/>
  <c r="G108" i="1"/>
  <c r="H108" i="1"/>
  <c r="L108" i="1"/>
  <c r="Y108" i="1"/>
  <c r="L104" i="1"/>
  <c r="Y104" i="1"/>
  <c r="K185" i="1"/>
  <c r="O185" i="1" s="1"/>
  <c r="P185" i="1" s="1"/>
  <c r="K184" i="1"/>
  <c r="O184" i="1" s="1"/>
  <c r="P184" i="1" s="1"/>
  <c r="K183" i="1"/>
  <c r="O183" i="1" s="1"/>
  <c r="P183" i="1" s="1"/>
  <c r="K182" i="1"/>
  <c r="O182" i="1" s="1"/>
  <c r="P182" i="1" s="1"/>
  <c r="K181" i="1"/>
  <c r="O181" i="1" s="1"/>
  <c r="P181" i="1" s="1"/>
  <c r="K180" i="1"/>
  <c r="O180" i="1" s="1"/>
  <c r="P180" i="1" s="1"/>
  <c r="K179" i="1"/>
  <c r="O179" i="1" s="1"/>
  <c r="P179" i="1" s="1"/>
  <c r="K178" i="1"/>
  <c r="O178" i="1" s="1"/>
  <c r="P178" i="1" s="1"/>
  <c r="K177" i="1"/>
  <c r="O177" i="1" s="1"/>
  <c r="P177" i="1" s="1"/>
  <c r="K176" i="1"/>
  <c r="O176" i="1" s="1"/>
  <c r="P176" i="1" s="1"/>
  <c r="K175" i="1"/>
  <c r="O175" i="1" s="1"/>
  <c r="P175" i="1" s="1"/>
  <c r="K174" i="1"/>
  <c r="O174" i="1" s="1"/>
  <c r="P174" i="1" s="1"/>
  <c r="K173" i="1"/>
  <c r="O173" i="1" s="1"/>
  <c r="P173" i="1" s="1"/>
  <c r="K172" i="1"/>
  <c r="O172" i="1" s="1"/>
  <c r="P172" i="1" s="1"/>
  <c r="K171" i="1"/>
  <c r="O171" i="1" s="1"/>
  <c r="P171" i="1" s="1"/>
  <c r="K170" i="1"/>
  <c r="O170" i="1" s="1"/>
  <c r="P170" i="1" s="1"/>
  <c r="K169" i="1"/>
  <c r="O169" i="1" s="1"/>
  <c r="P169" i="1" s="1"/>
  <c r="K168" i="1"/>
  <c r="L154" i="1"/>
  <c r="M154" i="1"/>
  <c r="L153" i="1"/>
  <c r="M153" i="1"/>
  <c r="L152" i="1"/>
  <c r="M152" i="1"/>
  <c r="V151" i="1"/>
  <c r="L151" i="1"/>
  <c r="M151" i="1"/>
  <c r="V150" i="1"/>
  <c r="L150" i="1"/>
  <c r="M150" i="1"/>
  <c r="K149" i="1"/>
  <c r="O149" i="1" s="1"/>
  <c r="P149" i="1" s="1"/>
  <c r="V149" i="1"/>
  <c r="L149" i="1"/>
  <c r="M149" i="1"/>
  <c r="K148" i="1"/>
  <c r="O148" i="1" s="1"/>
  <c r="P148" i="1" s="1"/>
  <c r="V148" i="1"/>
  <c r="L148" i="1"/>
  <c r="M148" i="1"/>
  <c r="K147" i="1"/>
  <c r="O147" i="1" s="1"/>
  <c r="P147" i="1" s="1"/>
  <c r="V147" i="1"/>
  <c r="L147" i="1"/>
  <c r="M147" i="1"/>
  <c r="K146" i="1"/>
  <c r="O146" i="1" s="1"/>
  <c r="P146" i="1" s="1"/>
  <c r="V146" i="1"/>
  <c r="L146" i="1"/>
  <c r="M146" i="1"/>
  <c r="K145" i="1"/>
  <c r="O145" i="1" s="1"/>
  <c r="P145" i="1" s="1"/>
  <c r="V145" i="1"/>
  <c r="L145" i="1"/>
  <c r="M145" i="1"/>
  <c r="K144" i="1"/>
  <c r="O144" i="1" s="1"/>
  <c r="P144" i="1" s="1"/>
  <c r="V144" i="1"/>
  <c r="L144" i="1"/>
  <c r="M144" i="1"/>
  <c r="K143" i="1"/>
  <c r="O143" i="1" s="1"/>
  <c r="P143" i="1" s="1"/>
  <c r="V143" i="1"/>
  <c r="L143" i="1"/>
  <c r="M143" i="1"/>
  <c r="K142" i="1"/>
  <c r="O142" i="1" s="1"/>
  <c r="P142" i="1" s="1"/>
  <c r="V142" i="1"/>
  <c r="L142" i="1"/>
  <c r="M142" i="1"/>
  <c r="K141" i="1"/>
  <c r="O141" i="1" s="1"/>
  <c r="P141" i="1" s="1"/>
  <c r="V141" i="1"/>
  <c r="L141" i="1"/>
  <c r="M141" i="1"/>
  <c r="K140" i="1"/>
  <c r="O140" i="1" s="1"/>
  <c r="P140" i="1" s="1"/>
  <c r="V140" i="1"/>
  <c r="L140" i="1"/>
  <c r="M140" i="1"/>
  <c r="K139" i="1"/>
  <c r="O139" i="1" s="1"/>
  <c r="P139" i="1" s="1"/>
  <c r="V139" i="1"/>
  <c r="L139" i="1"/>
  <c r="M139" i="1"/>
  <c r="K138" i="1"/>
  <c r="V138" i="1"/>
  <c r="L138" i="1"/>
  <c r="M138" i="1"/>
  <c r="X138" i="1"/>
  <c r="M129" i="1"/>
  <c r="K129" i="1"/>
  <c r="O129" i="1" s="1"/>
  <c r="P129" i="1" s="1"/>
  <c r="L129" i="1"/>
  <c r="V129" i="1"/>
  <c r="L125" i="1"/>
  <c r="Y125" i="1"/>
  <c r="L121" i="1"/>
  <c r="Y121" i="1"/>
  <c r="L117" i="1"/>
  <c r="Y117" i="1"/>
  <c r="L113" i="1"/>
  <c r="Y113" i="1"/>
  <c r="L109" i="1"/>
  <c r="Y109" i="1"/>
  <c r="L105" i="1"/>
  <c r="Y105" i="1"/>
  <c r="L101" i="1"/>
  <c r="Y101" i="1"/>
  <c r="L97" i="1"/>
  <c r="Y97" i="1"/>
  <c r="K154" i="1"/>
  <c r="O154" i="1" s="1"/>
  <c r="P154" i="1" s="1"/>
  <c r="K153" i="1"/>
  <c r="O153" i="1" s="1"/>
  <c r="P153" i="1" s="1"/>
  <c r="K152" i="1"/>
  <c r="O152" i="1" s="1"/>
  <c r="P152" i="1" s="1"/>
  <c r="K151" i="1"/>
  <c r="O151" i="1" s="1"/>
  <c r="P151" i="1" s="1"/>
  <c r="K150" i="1"/>
  <c r="O150" i="1" s="1"/>
  <c r="P150" i="1" s="1"/>
  <c r="M130" i="1"/>
  <c r="K130" i="1"/>
  <c r="O130" i="1" s="1"/>
  <c r="P130" i="1" s="1"/>
  <c r="L130" i="1"/>
  <c r="V130" i="1"/>
  <c r="M126" i="1"/>
  <c r="K126" i="1"/>
  <c r="O126" i="1" s="1"/>
  <c r="P126" i="1" s="1"/>
  <c r="L126" i="1"/>
  <c r="V126" i="1"/>
  <c r="L122" i="1"/>
  <c r="Y122" i="1"/>
  <c r="L118" i="1"/>
  <c r="Y118" i="1"/>
  <c r="L114" i="1"/>
  <c r="Y114" i="1"/>
  <c r="L110" i="1"/>
  <c r="Y110" i="1"/>
  <c r="L106" i="1"/>
  <c r="Y106" i="1"/>
  <c r="L102" i="1"/>
  <c r="Y102" i="1"/>
  <c r="L98" i="1"/>
  <c r="Y98" i="1"/>
  <c r="K137" i="1"/>
  <c r="O137" i="1" s="1"/>
  <c r="P137" i="1" s="1"/>
  <c r="V137" i="1"/>
  <c r="L137" i="1"/>
  <c r="M137" i="1"/>
  <c r="K136" i="1"/>
  <c r="O136" i="1" s="1"/>
  <c r="P136" i="1" s="1"/>
  <c r="V136" i="1"/>
  <c r="L136" i="1"/>
  <c r="M136" i="1"/>
  <c r="K135" i="1"/>
  <c r="O135" i="1" s="1"/>
  <c r="P135" i="1" s="1"/>
  <c r="V135" i="1"/>
  <c r="L135" i="1"/>
  <c r="M135" i="1"/>
  <c r="K134" i="1"/>
  <c r="O134" i="1" s="1"/>
  <c r="P134" i="1" s="1"/>
  <c r="V134" i="1"/>
  <c r="L134" i="1"/>
  <c r="M134" i="1"/>
  <c r="K133" i="1"/>
  <c r="O133" i="1" s="1"/>
  <c r="P133" i="1" s="1"/>
  <c r="V133" i="1"/>
  <c r="L133" i="1"/>
  <c r="M133" i="1"/>
  <c r="K132" i="1"/>
  <c r="O132" i="1" s="1"/>
  <c r="P132" i="1" s="1"/>
  <c r="V132" i="1"/>
  <c r="L132" i="1"/>
  <c r="M132" i="1"/>
  <c r="K131" i="1"/>
  <c r="O131" i="1" s="1"/>
  <c r="P131" i="1" s="1"/>
  <c r="V131" i="1"/>
  <c r="L131" i="1"/>
  <c r="M131" i="1"/>
  <c r="M127" i="1"/>
  <c r="K127" i="1"/>
  <c r="O127" i="1" s="1"/>
  <c r="P127" i="1" s="1"/>
  <c r="L127" i="1"/>
  <c r="V127" i="1"/>
  <c r="L123" i="1"/>
  <c r="Y123" i="1"/>
  <c r="L119" i="1"/>
  <c r="Y119" i="1"/>
  <c r="L115" i="1"/>
  <c r="Y115" i="1"/>
  <c r="L111" i="1"/>
  <c r="Y111" i="1"/>
  <c r="L107" i="1"/>
  <c r="Y107" i="1"/>
  <c r="L103" i="1"/>
  <c r="Y103" i="1"/>
  <c r="L99" i="1"/>
  <c r="Y99" i="1"/>
  <c r="V125" i="1"/>
  <c r="T78" i="1"/>
  <c r="U78" i="1" s="1"/>
  <c r="X78" i="1"/>
  <c r="W78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K92" i="1"/>
  <c r="O92" i="1" s="1"/>
  <c r="P92" i="1" s="1"/>
  <c r="L92" i="1"/>
  <c r="M92" i="1"/>
  <c r="V92" i="1"/>
  <c r="K88" i="1"/>
  <c r="O88" i="1" s="1"/>
  <c r="P88" i="1" s="1"/>
  <c r="V88" i="1"/>
  <c r="L88" i="1"/>
  <c r="M88" i="1"/>
  <c r="K84" i="1"/>
  <c r="O84" i="1" s="1"/>
  <c r="P84" i="1" s="1"/>
  <c r="V84" i="1"/>
  <c r="L84" i="1"/>
  <c r="M84" i="1"/>
  <c r="M74" i="1"/>
  <c r="L74" i="1"/>
  <c r="M70" i="1"/>
  <c r="L70" i="1"/>
  <c r="K91" i="1"/>
  <c r="O91" i="1" s="1"/>
  <c r="P91" i="1" s="1"/>
  <c r="V91" i="1"/>
  <c r="L91" i="1"/>
  <c r="K87" i="1"/>
  <c r="O87" i="1" s="1"/>
  <c r="P87" i="1" s="1"/>
  <c r="V87" i="1"/>
  <c r="L87" i="1"/>
  <c r="K83" i="1"/>
  <c r="O83" i="1" s="1"/>
  <c r="P83" i="1" s="1"/>
  <c r="V83" i="1"/>
  <c r="L83" i="1"/>
  <c r="K80" i="1"/>
  <c r="O80" i="1" s="1"/>
  <c r="P80" i="1" s="1"/>
  <c r="V80" i="1"/>
  <c r="L80" i="1"/>
  <c r="L76" i="1"/>
  <c r="L72" i="1"/>
  <c r="K45" i="1"/>
  <c r="O45" i="1" s="1"/>
  <c r="P45" i="1" s="1"/>
  <c r="V45" i="1"/>
  <c r="L45" i="1"/>
  <c r="M45" i="1"/>
  <c r="K90" i="1"/>
  <c r="O90" i="1" s="1"/>
  <c r="P90" i="1" s="1"/>
  <c r="V90" i="1"/>
  <c r="L90" i="1"/>
  <c r="K86" i="1"/>
  <c r="O86" i="1" s="1"/>
  <c r="P86" i="1" s="1"/>
  <c r="V86" i="1"/>
  <c r="L86" i="1"/>
  <c r="K82" i="1"/>
  <c r="O82" i="1" s="1"/>
  <c r="P82" i="1" s="1"/>
  <c r="V82" i="1"/>
  <c r="L82" i="1"/>
  <c r="L75" i="1"/>
  <c r="L71" i="1"/>
  <c r="K41" i="1"/>
  <c r="O41" i="1" s="1"/>
  <c r="P41" i="1" s="1"/>
  <c r="V41" i="1"/>
  <c r="L41" i="1"/>
  <c r="M41" i="1"/>
  <c r="K89" i="1"/>
  <c r="O89" i="1" s="1"/>
  <c r="P89" i="1" s="1"/>
  <c r="V89" i="1"/>
  <c r="L89" i="1"/>
  <c r="K85" i="1"/>
  <c r="O85" i="1" s="1"/>
  <c r="P85" i="1" s="1"/>
  <c r="V85" i="1"/>
  <c r="L85" i="1"/>
  <c r="K81" i="1"/>
  <c r="O81" i="1" s="1"/>
  <c r="P81" i="1" s="1"/>
  <c r="V81" i="1"/>
  <c r="L81" i="1"/>
  <c r="K79" i="1"/>
  <c r="O79" i="1" s="1"/>
  <c r="P79" i="1" s="1"/>
  <c r="V79" i="1"/>
  <c r="L79" i="1"/>
  <c r="K44" i="1"/>
  <c r="O44" i="1" s="1"/>
  <c r="P44" i="1" s="1"/>
  <c r="V44" i="1"/>
  <c r="L44" i="1"/>
  <c r="M44" i="1"/>
  <c r="K40" i="1"/>
  <c r="O40" i="1" s="1"/>
  <c r="P40" i="1" s="1"/>
  <c r="V40" i="1"/>
  <c r="M40" i="1"/>
  <c r="M39" i="1"/>
  <c r="V39" i="1"/>
  <c r="M38" i="1"/>
  <c r="V38" i="1"/>
  <c r="M37" i="1"/>
  <c r="V37" i="1"/>
  <c r="M36" i="1"/>
  <c r="V36" i="1"/>
  <c r="M35" i="1"/>
  <c r="V35" i="1"/>
  <c r="L78" i="1"/>
  <c r="K77" i="1"/>
  <c r="O77" i="1" s="1"/>
  <c r="P77" i="1" s="1"/>
  <c r="K76" i="1"/>
  <c r="O76" i="1" s="1"/>
  <c r="P76" i="1" s="1"/>
  <c r="K75" i="1"/>
  <c r="O75" i="1" s="1"/>
  <c r="P75" i="1" s="1"/>
  <c r="K74" i="1"/>
  <c r="O74" i="1" s="1"/>
  <c r="P74" i="1" s="1"/>
  <c r="K73" i="1"/>
  <c r="O73" i="1" s="1"/>
  <c r="P73" i="1" s="1"/>
  <c r="K72" i="1"/>
  <c r="O72" i="1" s="1"/>
  <c r="P72" i="1" s="1"/>
  <c r="K71" i="1"/>
  <c r="O71" i="1" s="1"/>
  <c r="P71" i="1" s="1"/>
  <c r="K70" i="1"/>
  <c r="O70" i="1" s="1"/>
  <c r="P70" i="1" s="1"/>
  <c r="K69" i="1"/>
  <c r="O69" i="1" s="1"/>
  <c r="P69" i="1" s="1"/>
  <c r="K68" i="1"/>
  <c r="O68" i="1" s="1"/>
  <c r="P68" i="1" s="1"/>
  <c r="K67" i="1"/>
  <c r="O67" i="1" s="1"/>
  <c r="P67" i="1" s="1"/>
  <c r="K66" i="1"/>
  <c r="O66" i="1" s="1"/>
  <c r="P66" i="1" s="1"/>
  <c r="K65" i="1"/>
  <c r="O65" i="1" s="1"/>
  <c r="P65" i="1" s="1"/>
  <c r="K64" i="1"/>
  <c r="O64" i="1" s="1"/>
  <c r="P64" i="1" s="1"/>
  <c r="K63" i="1"/>
  <c r="O63" i="1" s="1"/>
  <c r="P63" i="1" s="1"/>
  <c r="K47" i="1"/>
  <c r="O47" i="1" s="1"/>
  <c r="P47" i="1" s="1"/>
  <c r="V47" i="1"/>
  <c r="L47" i="1"/>
  <c r="M47" i="1"/>
  <c r="K43" i="1"/>
  <c r="O43" i="1" s="1"/>
  <c r="P43" i="1" s="1"/>
  <c r="V43" i="1"/>
  <c r="L43" i="1"/>
  <c r="M43" i="1"/>
  <c r="W48" i="1"/>
  <c r="K46" i="1"/>
  <c r="O46" i="1" s="1"/>
  <c r="P46" i="1" s="1"/>
  <c r="V46" i="1"/>
  <c r="L46" i="1"/>
  <c r="M46" i="1"/>
  <c r="K42" i="1"/>
  <c r="O42" i="1" s="1"/>
  <c r="P42" i="1" s="1"/>
  <c r="V42" i="1"/>
  <c r="L42" i="1"/>
  <c r="M42" i="1"/>
  <c r="V53" i="1"/>
  <c r="L53" i="1"/>
  <c r="L33" i="1"/>
  <c r="Y33" i="1"/>
  <c r="L29" i="1"/>
  <c r="Y29" i="1"/>
  <c r="L25" i="1"/>
  <c r="Y25" i="1"/>
  <c r="L21" i="1"/>
  <c r="Y21" i="1"/>
  <c r="L40" i="1"/>
  <c r="K30" i="1"/>
  <c r="O30" i="1" s="1"/>
  <c r="P30" i="1" s="1"/>
  <c r="V30" i="1"/>
  <c r="M30" i="1"/>
  <c r="K26" i="1"/>
  <c r="O26" i="1" s="1"/>
  <c r="P26" i="1" s="1"/>
  <c r="V26" i="1"/>
  <c r="M26" i="1"/>
  <c r="K22" i="1"/>
  <c r="O22" i="1" s="1"/>
  <c r="P22" i="1" s="1"/>
  <c r="V22" i="1"/>
  <c r="M22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K52" i="1"/>
  <c r="O52" i="1" s="1"/>
  <c r="P52" i="1" s="1"/>
  <c r="V52" i="1"/>
  <c r="K51" i="1"/>
  <c r="O51" i="1" s="1"/>
  <c r="P51" i="1" s="1"/>
  <c r="V51" i="1"/>
  <c r="K50" i="1"/>
  <c r="O50" i="1" s="1"/>
  <c r="P50" i="1" s="1"/>
  <c r="V50" i="1"/>
  <c r="K49" i="1"/>
  <c r="O49" i="1" s="1"/>
  <c r="P49" i="1" s="1"/>
  <c r="V49" i="1"/>
  <c r="K48" i="1"/>
  <c r="V48" i="1"/>
  <c r="L32" i="1"/>
  <c r="Y32" i="1"/>
  <c r="L28" i="1"/>
  <c r="Y28" i="1"/>
  <c r="L24" i="1"/>
  <c r="Y24" i="1"/>
  <c r="V20" i="1"/>
  <c r="L20" i="1"/>
  <c r="Y20" i="1"/>
  <c r="K39" i="1"/>
  <c r="O39" i="1" s="1"/>
  <c r="P39" i="1" s="1"/>
  <c r="L39" i="1"/>
  <c r="K38" i="1"/>
  <c r="O38" i="1" s="1"/>
  <c r="P38" i="1" s="1"/>
  <c r="L38" i="1"/>
  <c r="Y38" i="1"/>
  <c r="K37" i="1"/>
  <c r="O37" i="1" s="1"/>
  <c r="P37" i="1" s="1"/>
  <c r="L37" i="1"/>
  <c r="Y37" i="1"/>
  <c r="K36" i="1"/>
  <c r="O36" i="1" s="1"/>
  <c r="P36" i="1" s="1"/>
  <c r="L36" i="1"/>
  <c r="Y36" i="1"/>
  <c r="K35" i="1"/>
  <c r="O35" i="1" s="1"/>
  <c r="P35" i="1" s="1"/>
  <c r="L35" i="1"/>
  <c r="Y35" i="1"/>
  <c r="K34" i="1"/>
  <c r="O34" i="1" s="1"/>
  <c r="P34" i="1" s="1"/>
  <c r="L34" i="1"/>
  <c r="Y34" i="1"/>
  <c r="L31" i="1"/>
  <c r="Y31" i="1"/>
  <c r="L27" i="1"/>
  <c r="Y27" i="1"/>
  <c r="L23" i="1"/>
  <c r="Y23" i="1"/>
  <c r="M33" i="1"/>
  <c r="L30" i="1"/>
  <c r="Y30" i="1"/>
  <c r="M29" i="1"/>
  <c r="L26" i="1"/>
  <c r="Y26" i="1"/>
  <c r="M25" i="1"/>
  <c r="L22" i="1"/>
  <c r="Y22" i="1"/>
  <c r="M21" i="1"/>
  <c r="F18" i="1"/>
  <c r="Y19" i="1"/>
  <c r="X48" i="1" l="1"/>
  <c r="T48" i="1"/>
  <c r="U48" i="1" s="1"/>
  <c r="X18" i="1"/>
  <c r="N20" i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G20" i="1"/>
  <c r="E20" i="1" s="1"/>
  <c r="O78" i="1"/>
  <c r="P78" i="1" s="1"/>
  <c r="H19" i="1"/>
  <c r="H20" i="1" s="1"/>
  <c r="G79" i="1"/>
  <c r="G80" i="1" s="1"/>
  <c r="T198" i="1"/>
  <c r="U198" i="1" s="1"/>
  <c r="O198" i="1"/>
  <c r="P198" i="1" s="1"/>
  <c r="H199" i="1"/>
  <c r="O348" i="1"/>
  <c r="P348" i="1" s="1"/>
  <c r="G349" i="1"/>
  <c r="T18" i="1"/>
  <c r="U18" i="1" s="1"/>
  <c r="W18" i="1"/>
  <c r="B11" i="3" s="1"/>
  <c r="O48" i="1"/>
  <c r="P48" i="1" s="1"/>
  <c r="G49" i="1"/>
  <c r="H49" i="1"/>
  <c r="H80" i="1"/>
  <c r="F108" i="1"/>
  <c r="H109" i="1"/>
  <c r="E288" i="1"/>
  <c r="G289" i="1"/>
  <c r="F349" i="1"/>
  <c r="H350" i="1"/>
  <c r="F258" i="1"/>
  <c r="H259" i="1"/>
  <c r="O138" i="1"/>
  <c r="P138" i="1" s="1"/>
  <c r="G139" i="1"/>
  <c r="H139" i="1"/>
  <c r="E108" i="1"/>
  <c r="G109" i="1"/>
  <c r="E228" i="1"/>
  <c r="X228" i="1" s="1"/>
  <c r="G229" i="1"/>
  <c r="F318" i="1"/>
  <c r="H319" i="1"/>
  <c r="E258" i="1"/>
  <c r="G259" i="1"/>
  <c r="H289" i="1"/>
  <c r="E318" i="1"/>
  <c r="G319" i="1"/>
  <c r="O168" i="1"/>
  <c r="P168" i="1" s="1"/>
  <c r="G169" i="1"/>
  <c r="H169" i="1"/>
  <c r="W198" i="1"/>
  <c r="E199" i="1"/>
  <c r="G200" i="1"/>
  <c r="H229" i="1"/>
  <c r="G21" i="1" l="1"/>
  <c r="E79" i="1"/>
  <c r="X79" i="1" s="1"/>
  <c r="F19" i="1"/>
  <c r="X19" i="1" s="1"/>
  <c r="X318" i="1"/>
  <c r="D23" i="3"/>
  <c r="X258" i="1"/>
  <c r="E349" i="1"/>
  <c r="X349" i="1" s="1"/>
  <c r="G350" i="1"/>
  <c r="C150" i="3"/>
  <c r="G83" i="3"/>
  <c r="C61" i="3"/>
  <c r="F199" i="1"/>
  <c r="X199" i="1" s="1"/>
  <c r="H200" i="1"/>
  <c r="E72" i="3"/>
  <c r="F34" i="3"/>
  <c r="T318" i="1"/>
  <c r="U318" i="1" s="1"/>
  <c r="W318" i="1"/>
  <c r="E229" i="1"/>
  <c r="G230" i="1"/>
  <c r="T79" i="1"/>
  <c r="U79" i="1" s="1"/>
  <c r="W79" i="1"/>
  <c r="F80" i="1"/>
  <c r="H81" i="1"/>
  <c r="E21" i="1"/>
  <c r="G22" i="1"/>
  <c r="F169" i="1"/>
  <c r="H170" i="1"/>
  <c r="T258" i="1"/>
  <c r="U258" i="1" s="1"/>
  <c r="W258" i="1"/>
  <c r="T228" i="1"/>
  <c r="U228" i="1" s="1"/>
  <c r="W228" i="1"/>
  <c r="G140" i="1"/>
  <c r="E139" i="1"/>
  <c r="G81" i="1"/>
  <c r="E80" i="1"/>
  <c r="F259" i="1"/>
  <c r="H260" i="1"/>
  <c r="E289" i="1"/>
  <c r="G290" i="1"/>
  <c r="F109" i="1"/>
  <c r="H110" i="1"/>
  <c r="F49" i="1"/>
  <c r="H50" i="1"/>
  <c r="F229" i="1"/>
  <c r="H230" i="1"/>
  <c r="E259" i="1"/>
  <c r="G260" i="1"/>
  <c r="H140" i="1"/>
  <c r="F139" i="1"/>
  <c r="E200" i="1"/>
  <c r="G201" i="1"/>
  <c r="G170" i="1"/>
  <c r="E169" i="1"/>
  <c r="H21" i="1"/>
  <c r="F20" i="1"/>
  <c r="X20" i="1" s="1"/>
  <c r="F319" i="1"/>
  <c r="H320" i="1"/>
  <c r="E109" i="1"/>
  <c r="G110" i="1"/>
  <c r="W288" i="1"/>
  <c r="T288" i="1"/>
  <c r="U288" i="1" s="1"/>
  <c r="X288" i="1"/>
  <c r="X108" i="1"/>
  <c r="G50" i="1"/>
  <c r="E49" i="1"/>
  <c r="E319" i="1"/>
  <c r="G320" i="1"/>
  <c r="F289" i="1"/>
  <c r="H290" i="1"/>
  <c r="T108" i="1"/>
  <c r="U108" i="1" s="1"/>
  <c r="W108" i="1"/>
  <c r="F350" i="1"/>
  <c r="H351" i="1"/>
  <c r="X139" i="1" l="1"/>
  <c r="W19" i="1"/>
  <c r="T19" i="1"/>
  <c r="U19" i="1" s="1"/>
  <c r="W199" i="1"/>
  <c r="T199" i="1"/>
  <c r="U199" i="1" s="1"/>
  <c r="G34" i="3"/>
  <c r="H137" i="3"/>
  <c r="B101" i="3"/>
  <c r="H45" i="3"/>
  <c r="W349" i="1"/>
  <c r="T349" i="1"/>
  <c r="U349" i="1" s="1"/>
  <c r="W20" i="1"/>
  <c r="X259" i="1"/>
  <c r="H201" i="1"/>
  <c r="F200" i="1"/>
  <c r="X200" i="1" s="1"/>
  <c r="F123" i="3"/>
  <c r="X319" i="1"/>
  <c r="E350" i="1"/>
  <c r="W350" i="1" s="1"/>
  <c r="G351" i="1"/>
  <c r="X109" i="1"/>
  <c r="X229" i="1"/>
  <c r="D112" i="3"/>
  <c r="C11" i="3"/>
  <c r="T169" i="1"/>
  <c r="U169" i="1" s="1"/>
  <c r="W169" i="1"/>
  <c r="G141" i="1"/>
  <c r="E140" i="1"/>
  <c r="F81" i="1"/>
  <c r="H82" i="1"/>
  <c r="E230" i="1"/>
  <c r="G231" i="1"/>
  <c r="X289" i="1"/>
  <c r="E110" i="1"/>
  <c r="G111" i="1"/>
  <c r="G171" i="1"/>
  <c r="E170" i="1"/>
  <c r="E260" i="1"/>
  <c r="G261" i="1"/>
  <c r="F230" i="1"/>
  <c r="H231" i="1"/>
  <c r="F50" i="1"/>
  <c r="H51" i="1"/>
  <c r="E290" i="1"/>
  <c r="G291" i="1"/>
  <c r="T80" i="1"/>
  <c r="U80" i="1" s="1"/>
  <c r="W80" i="1"/>
  <c r="X80" i="1"/>
  <c r="T229" i="1"/>
  <c r="U229" i="1" s="1"/>
  <c r="W229" i="1"/>
  <c r="H141" i="1"/>
  <c r="F140" i="1"/>
  <c r="E320" i="1"/>
  <c r="G321" i="1"/>
  <c r="T109" i="1"/>
  <c r="U109" i="1" s="1"/>
  <c r="W109" i="1"/>
  <c r="E201" i="1"/>
  <c r="G202" i="1"/>
  <c r="T259" i="1"/>
  <c r="U259" i="1" s="1"/>
  <c r="W259" i="1"/>
  <c r="X49" i="1"/>
  <c r="W289" i="1"/>
  <c r="T289" i="1"/>
  <c r="U289" i="1" s="1"/>
  <c r="G82" i="1"/>
  <c r="E81" i="1"/>
  <c r="F170" i="1"/>
  <c r="H171" i="1"/>
  <c r="E22" i="1"/>
  <c r="G23" i="1"/>
  <c r="F351" i="1"/>
  <c r="H352" i="1"/>
  <c r="F290" i="1"/>
  <c r="H291" i="1"/>
  <c r="G51" i="1"/>
  <c r="E50" i="1"/>
  <c r="T319" i="1"/>
  <c r="U319" i="1" s="1"/>
  <c r="W319" i="1"/>
  <c r="T49" i="1"/>
  <c r="U49" i="1" s="1"/>
  <c r="W49" i="1"/>
  <c r="F320" i="1"/>
  <c r="H321" i="1"/>
  <c r="H22" i="1"/>
  <c r="F21" i="1"/>
  <c r="X21" i="1" s="1"/>
  <c r="T20" i="1"/>
  <c r="U20" i="1" s="1"/>
  <c r="F110" i="1"/>
  <c r="H111" i="1"/>
  <c r="F260" i="1"/>
  <c r="H261" i="1"/>
  <c r="W139" i="1"/>
  <c r="T139" i="1"/>
  <c r="U139" i="1" s="1"/>
  <c r="X169" i="1"/>
  <c r="H83" i="3" l="1"/>
  <c r="X110" i="1"/>
  <c r="T350" i="1"/>
  <c r="U350" i="1" s="1"/>
  <c r="D150" i="3"/>
  <c r="T200" i="1"/>
  <c r="U200" i="1" s="1"/>
  <c r="X290" i="1"/>
  <c r="X140" i="1"/>
  <c r="W200" i="1"/>
  <c r="B139" i="3"/>
  <c r="E23" i="3"/>
  <c r="X260" i="1"/>
  <c r="G123" i="3"/>
  <c r="C101" i="3"/>
  <c r="X350" i="1"/>
  <c r="G352" i="1"/>
  <c r="E351" i="1"/>
  <c r="W351" i="1" s="1"/>
  <c r="X320" i="1"/>
  <c r="E112" i="3"/>
  <c r="B50" i="3"/>
  <c r="X230" i="1"/>
  <c r="H202" i="1"/>
  <c r="F201" i="1"/>
  <c r="X201" i="1" s="1"/>
  <c r="F111" i="1"/>
  <c r="H112" i="1"/>
  <c r="T50" i="1"/>
  <c r="U50" i="1" s="1"/>
  <c r="W50" i="1"/>
  <c r="F352" i="1"/>
  <c r="H353" i="1"/>
  <c r="F171" i="1"/>
  <c r="H172" i="1"/>
  <c r="G83" i="1"/>
  <c r="E82" i="1"/>
  <c r="E291" i="1"/>
  <c r="G292" i="1"/>
  <c r="F231" i="1"/>
  <c r="H232" i="1"/>
  <c r="T170" i="1"/>
  <c r="U170" i="1" s="1"/>
  <c r="W170" i="1"/>
  <c r="F82" i="1"/>
  <c r="H83" i="1"/>
  <c r="G142" i="1"/>
  <c r="E141" i="1"/>
  <c r="T21" i="1"/>
  <c r="U21" i="1" s="1"/>
  <c r="D61" i="3"/>
  <c r="H23" i="1"/>
  <c r="F22" i="1"/>
  <c r="X22" i="1" s="1"/>
  <c r="G52" i="1"/>
  <c r="E51" i="1"/>
  <c r="X170" i="1"/>
  <c r="W290" i="1"/>
  <c r="T290" i="1"/>
  <c r="U290" i="1" s="1"/>
  <c r="G172" i="1"/>
  <c r="E171" i="1"/>
  <c r="X81" i="1"/>
  <c r="D11" i="3"/>
  <c r="F291" i="1"/>
  <c r="H292" i="1"/>
  <c r="E23" i="1"/>
  <c r="G24" i="1"/>
  <c r="F72" i="3"/>
  <c r="W21" i="1"/>
  <c r="F261" i="1"/>
  <c r="H262" i="1"/>
  <c r="F321" i="1"/>
  <c r="H322" i="1"/>
  <c r="E202" i="1"/>
  <c r="G203" i="1"/>
  <c r="E321" i="1"/>
  <c r="G322" i="1"/>
  <c r="H34" i="3"/>
  <c r="F51" i="1"/>
  <c r="H52" i="1"/>
  <c r="E261" i="1"/>
  <c r="G262" i="1"/>
  <c r="E111" i="1"/>
  <c r="G112" i="1"/>
  <c r="E231" i="1"/>
  <c r="G232" i="1"/>
  <c r="T81" i="1"/>
  <c r="U81" i="1" s="1"/>
  <c r="W81" i="1"/>
  <c r="T320" i="1"/>
  <c r="U320" i="1" s="1"/>
  <c r="W320" i="1"/>
  <c r="H142" i="1"/>
  <c r="F141" i="1"/>
  <c r="X50" i="1"/>
  <c r="T260" i="1"/>
  <c r="U260" i="1" s="1"/>
  <c r="W260" i="1"/>
  <c r="T110" i="1"/>
  <c r="U110" i="1" s="1"/>
  <c r="W110" i="1"/>
  <c r="T230" i="1"/>
  <c r="U230" i="1" s="1"/>
  <c r="W230" i="1"/>
  <c r="W140" i="1"/>
  <c r="T140" i="1"/>
  <c r="U140" i="1" s="1"/>
  <c r="E150" i="3" l="1"/>
  <c r="B89" i="3"/>
  <c r="X291" i="1"/>
  <c r="C50" i="3"/>
  <c r="W201" i="1"/>
  <c r="T201" i="1"/>
  <c r="U201" i="1" s="1"/>
  <c r="D101" i="3"/>
  <c r="H123" i="3"/>
  <c r="E11" i="3"/>
  <c r="T351" i="1"/>
  <c r="U351" i="1" s="1"/>
  <c r="G72" i="3"/>
  <c r="B39" i="3"/>
  <c r="F112" i="3"/>
  <c r="F202" i="1"/>
  <c r="X202" i="1" s="1"/>
  <c r="H203" i="1"/>
  <c r="G353" i="1"/>
  <c r="E352" i="1"/>
  <c r="W352" i="1" s="1"/>
  <c r="X261" i="1"/>
  <c r="X351" i="1"/>
  <c r="G173" i="1"/>
  <c r="E172" i="1"/>
  <c r="W141" i="1"/>
  <c r="T141" i="1"/>
  <c r="U141" i="1" s="1"/>
  <c r="E292" i="1"/>
  <c r="G293" i="1"/>
  <c r="T82" i="1"/>
  <c r="U82" i="1" s="1"/>
  <c r="W82" i="1"/>
  <c r="F353" i="1"/>
  <c r="H354" i="1"/>
  <c r="E61" i="3"/>
  <c r="X141" i="1"/>
  <c r="T111" i="1"/>
  <c r="U111" i="1" s="1"/>
  <c r="W111" i="1"/>
  <c r="X51" i="1"/>
  <c r="E203" i="1"/>
  <c r="G204" i="1"/>
  <c r="F262" i="1"/>
  <c r="H263" i="1"/>
  <c r="E24" i="1"/>
  <c r="G25" i="1"/>
  <c r="H24" i="1"/>
  <c r="F23" i="1"/>
  <c r="X23" i="1" s="1"/>
  <c r="G143" i="1"/>
  <c r="E142" i="1"/>
  <c r="W291" i="1"/>
  <c r="T291" i="1"/>
  <c r="U291" i="1" s="1"/>
  <c r="G84" i="1"/>
  <c r="E83" i="1"/>
  <c r="E112" i="1"/>
  <c r="G113" i="1"/>
  <c r="F52" i="1"/>
  <c r="H53" i="1"/>
  <c r="T321" i="1"/>
  <c r="U321" i="1" s="1"/>
  <c r="W321" i="1"/>
  <c r="X321" i="1"/>
  <c r="H143" i="1"/>
  <c r="F142" i="1"/>
  <c r="T22" i="1"/>
  <c r="U22" i="1" s="1"/>
  <c r="T51" i="1"/>
  <c r="U51" i="1" s="1"/>
  <c r="W51" i="1"/>
  <c r="F83" i="1"/>
  <c r="H84" i="1"/>
  <c r="F232" i="1"/>
  <c r="H233" i="1"/>
  <c r="F172" i="1"/>
  <c r="H173" i="1"/>
  <c r="F23" i="3"/>
  <c r="F112" i="1"/>
  <c r="H113" i="1"/>
  <c r="E232" i="1"/>
  <c r="G233" i="1"/>
  <c r="E262" i="1"/>
  <c r="G263" i="1"/>
  <c r="T202" i="1"/>
  <c r="U202" i="1" s="1"/>
  <c r="C139" i="3"/>
  <c r="W22" i="1"/>
  <c r="T231" i="1"/>
  <c r="U231" i="1" s="1"/>
  <c r="W231" i="1"/>
  <c r="T261" i="1"/>
  <c r="U261" i="1" s="1"/>
  <c r="W261" i="1"/>
  <c r="E322" i="1"/>
  <c r="G323" i="1"/>
  <c r="F322" i="1"/>
  <c r="H323" i="1"/>
  <c r="F292" i="1"/>
  <c r="H293" i="1"/>
  <c r="T171" i="1"/>
  <c r="U171" i="1" s="1"/>
  <c r="W171" i="1"/>
  <c r="G53" i="1"/>
  <c r="E52" i="1"/>
  <c r="X82" i="1"/>
  <c r="X231" i="1"/>
  <c r="X171" i="1"/>
  <c r="X111" i="1"/>
  <c r="W202" i="1" l="1"/>
  <c r="F150" i="3"/>
  <c r="C89" i="3"/>
  <c r="X292" i="1"/>
  <c r="T23" i="1"/>
  <c r="U23" i="1" s="1"/>
  <c r="W23" i="1"/>
  <c r="X83" i="1"/>
  <c r="X142" i="1"/>
  <c r="B128" i="3"/>
  <c r="G112" i="3"/>
  <c r="D139" i="3"/>
  <c r="H72" i="3"/>
  <c r="F11" i="3"/>
  <c r="X112" i="1"/>
  <c r="G23" i="3"/>
  <c r="X322" i="1"/>
  <c r="X172" i="1"/>
  <c r="E353" i="1"/>
  <c r="X353" i="1" s="1"/>
  <c r="G354" i="1"/>
  <c r="X352" i="1"/>
  <c r="T352" i="1"/>
  <c r="U352" i="1" s="1"/>
  <c r="D50" i="3"/>
  <c r="C39" i="3"/>
  <c r="F203" i="1"/>
  <c r="T203" i="1" s="1"/>
  <c r="U203" i="1" s="1"/>
  <c r="H204" i="1"/>
  <c r="F323" i="1"/>
  <c r="H324" i="1"/>
  <c r="H25" i="1"/>
  <c r="F24" i="1"/>
  <c r="X24" i="1" s="1"/>
  <c r="X262" i="1"/>
  <c r="E233" i="1"/>
  <c r="G234" i="1"/>
  <c r="T112" i="1"/>
  <c r="U112" i="1" s="1"/>
  <c r="W112" i="1"/>
  <c r="T83" i="1"/>
  <c r="U83" i="1" s="1"/>
  <c r="W83" i="1"/>
  <c r="W142" i="1"/>
  <c r="T142" i="1"/>
  <c r="U142" i="1" s="1"/>
  <c r="E25" i="1"/>
  <c r="G26" i="1"/>
  <c r="E204" i="1"/>
  <c r="G205" i="1"/>
  <c r="F61" i="3"/>
  <c r="E113" i="1"/>
  <c r="G114" i="1"/>
  <c r="D89" i="3"/>
  <c r="F293" i="1"/>
  <c r="H294" i="1"/>
  <c r="E101" i="3"/>
  <c r="T232" i="1"/>
  <c r="U232" i="1" s="1"/>
  <c r="W232" i="1"/>
  <c r="F173" i="1"/>
  <c r="H174" i="1"/>
  <c r="F233" i="1"/>
  <c r="H234" i="1"/>
  <c r="F354" i="1"/>
  <c r="H355" i="1"/>
  <c r="E293" i="1"/>
  <c r="G294" i="1"/>
  <c r="T172" i="1"/>
  <c r="U172" i="1" s="1"/>
  <c r="W172" i="1"/>
  <c r="T262" i="1"/>
  <c r="U262" i="1" s="1"/>
  <c r="W262" i="1"/>
  <c r="F84" i="1"/>
  <c r="H85" i="1"/>
  <c r="T52" i="1"/>
  <c r="U52" i="1" s="1"/>
  <c r="W52" i="1"/>
  <c r="E323" i="1"/>
  <c r="G324" i="1"/>
  <c r="H144" i="1"/>
  <c r="F143" i="1"/>
  <c r="F53" i="1"/>
  <c r="H54" i="1"/>
  <c r="G85" i="1"/>
  <c r="E84" i="1"/>
  <c r="G144" i="1"/>
  <c r="E143" i="1"/>
  <c r="G54" i="1"/>
  <c r="E53" i="1"/>
  <c r="T322" i="1"/>
  <c r="U322" i="1" s="1"/>
  <c r="W322" i="1"/>
  <c r="G11" i="3"/>
  <c r="E263" i="1"/>
  <c r="G264" i="1"/>
  <c r="H114" i="1"/>
  <c r="F113" i="1"/>
  <c r="X232" i="1"/>
  <c r="X52" i="1"/>
  <c r="F263" i="1"/>
  <c r="H264" i="1"/>
  <c r="W292" i="1"/>
  <c r="T292" i="1"/>
  <c r="U292" i="1" s="1"/>
  <c r="G174" i="1"/>
  <c r="E173" i="1"/>
  <c r="E50" i="3" l="1"/>
  <c r="X233" i="1"/>
  <c r="C128" i="3"/>
  <c r="X203" i="1"/>
  <c r="W203" i="1"/>
  <c r="G150" i="3"/>
  <c r="B77" i="3"/>
  <c r="X84" i="1"/>
  <c r="F204" i="1"/>
  <c r="T204" i="1" s="1"/>
  <c r="U204" i="1" s="1"/>
  <c r="H205" i="1"/>
  <c r="T353" i="1"/>
  <c r="U353" i="1" s="1"/>
  <c r="W353" i="1"/>
  <c r="X263" i="1"/>
  <c r="E139" i="3"/>
  <c r="X173" i="1"/>
  <c r="D39" i="3"/>
  <c r="E354" i="1"/>
  <c r="W354" i="1" s="1"/>
  <c r="G355" i="1"/>
  <c r="G175" i="1"/>
  <c r="E174" i="1"/>
  <c r="T263" i="1"/>
  <c r="U263" i="1" s="1"/>
  <c r="W263" i="1"/>
  <c r="T53" i="1"/>
  <c r="U53" i="1" s="1"/>
  <c r="W53" i="1"/>
  <c r="G145" i="1"/>
  <c r="E144" i="1"/>
  <c r="H145" i="1"/>
  <c r="F144" i="1"/>
  <c r="F294" i="1"/>
  <c r="H295" i="1"/>
  <c r="T113" i="1"/>
  <c r="U113" i="1" s="1"/>
  <c r="W113" i="1"/>
  <c r="E26" i="1"/>
  <c r="G27" i="1"/>
  <c r="X113" i="1"/>
  <c r="G55" i="1"/>
  <c r="E54" i="1"/>
  <c r="T24" i="1"/>
  <c r="U24" i="1" s="1"/>
  <c r="T84" i="1"/>
  <c r="U84" i="1" s="1"/>
  <c r="W84" i="1"/>
  <c r="F54" i="1"/>
  <c r="X54" i="1" s="1"/>
  <c r="H55" i="1"/>
  <c r="E324" i="1"/>
  <c r="G325" i="1"/>
  <c r="F85" i="1"/>
  <c r="H86" i="1"/>
  <c r="H112" i="3"/>
  <c r="E294" i="1"/>
  <c r="G295" i="1"/>
  <c r="F234" i="1"/>
  <c r="H235" i="1"/>
  <c r="F101" i="3"/>
  <c r="X293" i="1"/>
  <c r="E234" i="1"/>
  <c r="G235" i="1"/>
  <c r="H26" i="1"/>
  <c r="F25" i="1"/>
  <c r="X25" i="1" s="1"/>
  <c r="W24" i="1"/>
  <c r="G86" i="1"/>
  <c r="E85" i="1"/>
  <c r="X53" i="1"/>
  <c r="T323" i="1"/>
  <c r="U323" i="1" s="1"/>
  <c r="W323" i="1"/>
  <c r="W293" i="1"/>
  <c r="T293" i="1"/>
  <c r="U293" i="1" s="1"/>
  <c r="E205" i="1"/>
  <c r="G206" i="1"/>
  <c r="T233" i="1"/>
  <c r="U233" i="1" s="1"/>
  <c r="W233" i="1"/>
  <c r="F324" i="1"/>
  <c r="H325" i="1"/>
  <c r="H115" i="1"/>
  <c r="F114" i="1"/>
  <c r="T173" i="1"/>
  <c r="U173" i="1" s="1"/>
  <c r="W173" i="1"/>
  <c r="F264" i="1"/>
  <c r="H265" i="1"/>
  <c r="E264" i="1"/>
  <c r="G265" i="1"/>
  <c r="W143" i="1"/>
  <c r="T143" i="1"/>
  <c r="U143" i="1" s="1"/>
  <c r="X143" i="1"/>
  <c r="H23" i="3"/>
  <c r="F355" i="1"/>
  <c r="H356" i="1"/>
  <c r="F174" i="1"/>
  <c r="H175" i="1"/>
  <c r="E114" i="1"/>
  <c r="G115" i="1"/>
  <c r="G61" i="3"/>
  <c r="X323" i="1"/>
  <c r="E89" i="3" l="1"/>
  <c r="X204" i="1"/>
  <c r="X324" i="1"/>
  <c r="X174" i="1"/>
  <c r="G101" i="3"/>
  <c r="W204" i="1"/>
  <c r="F89" i="3" s="1"/>
  <c r="E39" i="3"/>
  <c r="C77" i="3"/>
  <c r="B117" i="3"/>
  <c r="T354" i="1"/>
  <c r="U354" i="1" s="1"/>
  <c r="D128" i="3"/>
  <c r="X354" i="1"/>
  <c r="E355" i="1"/>
  <c r="T355" i="1" s="1"/>
  <c r="U355" i="1" s="1"/>
  <c r="G356" i="1"/>
  <c r="F205" i="1"/>
  <c r="W205" i="1" s="1"/>
  <c r="H206" i="1"/>
  <c r="X144" i="1"/>
  <c r="X264" i="1"/>
  <c r="W25" i="1"/>
  <c r="X234" i="1"/>
  <c r="H150" i="3"/>
  <c r="T85" i="1"/>
  <c r="U85" i="1" s="1"/>
  <c r="W85" i="1"/>
  <c r="H27" i="1"/>
  <c r="F26" i="1"/>
  <c r="X26" i="1" s="1"/>
  <c r="F86" i="1"/>
  <c r="H87" i="1"/>
  <c r="F55" i="1"/>
  <c r="H56" i="1"/>
  <c r="E115" i="1"/>
  <c r="G116" i="1"/>
  <c r="F356" i="1"/>
  <c r="H357" i="1"/>
  <c r="T264" i="1"/>
  <c r="U264" i="1" s="1"/>
  <c r="W264" i="1"/>
  <c r="F325" i="1"/>
  <c r="H326" i="1"/>
  <c r="E206" i="1"/>
  <c r="G207" i="1"/>
  <c r="F139" i="3"/>
  <c r="G87" i="1"/>
  <c r="E86" i="1"/>
  <c r="E235" i="1"/>
  <c r="G236" i="1"/>
  <c r="E295" i="1"/>
  <c r="G296" i="1"/>
  <c r="X85" i="1"/>
  <c r="T54" i="1"/>
  <c r="U54" i="1" s="1"/>
  <c r="W54" i="1"/>
  <c r="E27" i="1"/>
  <c r="G28" i="1"/>
  <c r="F295" i="1"/>
  <c r="H296" i="1"/>
  <c r="H146" i="1"/>
  <c r="F145" i="1"/>
  <c r="G146" i="1"/>
  <c r="E145" i="1"/>
  <c r="W144" i="1"/>
  <c r="T144" i="1"/>
  <c r="U144" i="1" s="1"/>
  <c r="W114" i="1"/>
  <c r="T114" i="1"/>
  <c r="U114" i="1" s="1"/>
  <c r="H61" i="3"/>
  <c r="F265" i="1"/>
  <c r="H266" i="1"/>
  <c r="X114" i="1"/>
  <c r="T205" i="1"/>
  <c r="U205" i="1" s="1"/>
  <c r="H11" i="3"/>
  <c r="T234" i="1"/>
  <c r="U234" i="1" s="1"/>
  <c r="W234" i="1"/>
  <c r="W294" i="1"/>
  <c r="T294" i="1"/>
  <c r="U294" i="1" s="1"/>
  <c r="E325" i="1"/>
  <c r="G326" i="1"/>
  <c r="G56" i="1"/>
  <c r="E55" i="1"/>
  <c r="X294" i="1"/>
  <c r="B28" i="3"/>
  <c r="T174" i="1"/>
  <c r="U174" i="1" s="1"/>
  <c r="W174" i="1"/>
  <c r="E265" i="1"/>
  <c r="G266" i="1"/>
  <c r="F175" i="1"/>
  <c r="H176" i="1"/>
  <c r="H116" i="1"/>
  <c r="F115" i="1"/>
  <c r="T25" i="1"/>
  <c r="U25" i="1" s="1"/>
  <c r="F235" i="1"/>
  <c r="H236" i="1"/>
  <c r="T324" i="1"/>
  <c r="U324" i="1" s="1"/>
  <c r="W324" i="1"/>
  <c r="F50" i="3"/>
  <c r="G176" i="1"/>
  <c r="E175" i="1"/>
  <c r="X355" i="1" l="1"/>
  <c r="X115" i="1"/>
  <c r="W355" i="1"/>
  <c r="B155" i="3"/>
  <c r="H101" i="3"/>
  <c r="C28" i="3"/>
  <c r="G139" i="3"/>
  <c r="B66" i="3"/>
  <c r="T26" i="1"/>
  <c r="U26" i="1" s="1"/>
  <c r="X205" i="1"/>
  <c r="G89" i="3" s="1"/>
  <c r="C117" i="3"/>
  <c r="B17" i="3"/>
  <c r="X235" i="1"/>
  <c r="F206" i="1"/>
  <c r="W206" i="1" s="1"/>
  <c r="H207" i="1"/>
  <c r="G357" i="1"/>
  <c r="E356" i="1"/>
  <c r="X356" i="1" s="1"/>
  <c r="T175" i="1"/>
  <c r="U175" i="1" s="1"/>
  <c r="W175" i="1"/>
  <c r="F236" i="1"/>
  <c r="H237" i="1"/>
  <c r="H117" i="1"/>
  <c r="F116" i="1"/>
  <c r="E266" i="1"/>
  <c r="G267" i="1"/>
  <c r="T55" i="1"/>
  <c r="U55" i="1" s="1"/>
  <c r="W55" i="1"/>
  <c r="W145" i="1"/>
  <c r="T145" i="1"/>
  <c r="U145" i="1" s="1"/>
  <c r="F296" i="1"/>
  <c r="H297" i="1"/>
  <c r="W295" i="1"/>
  <c r="T295" i="1"/>
  <c r="U295" i="1" s="1"/>
  <c r="G88" i="1"/>
  <c r="E87" i="1"/>
  <c r="F326" i="1"/>
  <c r="H327" i="1"/>
  <c r="F357" i="1"/>
  <c r="H358" i="1"/>
  <c r="F56" i="1"/>
  <c r="H57" i="1"/>
  <c r="F176" i="1"/>
  <c r="H177" i="1"/>
  <c r="T265" i="1"/>
  <c r="U265" i="1" s="1"/>
  <c r="W265" i="1"/>
  <c r="D77" i="3"/>
  <c r="G57" i="1"/>
  <c r="E56" i="1"/>
  <c r="E128" i="3"/>
  <c r="F266" i="1"/>
  <c r="H267" i="1"/>
  <c r="G50" i="3"/>
  <c r="G147" i="1"/>
  <c r="E146" i="1"/>
  <c r="X295" i="1"/>
  <c r="E236" i="1"/>
  <c r="G237" i="1"/>
  <c r="X325" i="1"/>
  <c r="X55" i="1"/>
  <c r="H28" i="1"/>
  <c r="F27" i="1"/>
  <c r="X27" i="1" s="1"/>
  <c r="X175" i="1"/>
  <c r="X265" i="1"/>
  <c r="X145" i="1"/>
  <c r="E28" i="1"/>
  <c r="G29" i="1"/>
  <c r="T235" i="1"/>
  <c r="U235" i="1" s="1"/>
  <c r="W235" i="1"/>
  <c r="E207" i="1"/>
  <c r="G208" i="1"/>
  <c r="E116" i="1"/>
  <c r="G117" i="1"/>
  <c r="F87" i="1"/>
  <c r="H88" i="1"/>
  <c r="F39" i="3"/>
  <c r="E326" i="1"/>
  <c r="G327" i="1"/>
  <c r="G177" i="1"/>
  <c r="E176" i="1"/>
  <c r="W26" i="1"/>
  <c r="C17" i="3" s="1"/>
  <c r="T325" i="1"/>
  <c r="U325" i="1" s="1"/>
  <c r="W325" i="1"/>
  <c r="H147" i="1"/>
  <c r="F146" i="1"/>
  <c r="W27" i="1"/>
  <c r="E296" i="1"/>
  <c r="G297" i="1"/>
  <c r="T86" i="1"/>
  <c r="U86" i="1" s="1"/>
  <c r="W86" i="1"/>
  <c r="W115" i="1"/>
  <c r="T115" i="1"/>
  <c r="U115" i="1" s="1"/>
  <c r="X86" i="1"/>
  <c r="C155" i="3" l="1"/>
  <c r="T206" i="1"/>
  <c r="U206" i="1" s="1"/>
  <c r="X206" i="1"/>
  <c r="X266" i="1"/>
  <c r="X87" i="1"/>
  <c r="E357" i="1"/>
  <c r="G358" i="1"/>
  <c r="H208" i="1"/>
  <c r="F207" i="1"/>
  <c r="W207" i="1" s="1"/>
  <c r="T27" i="1"/>
  <c r="U27" i="1" s="1"/>
  <c r="H139" i="3"/>
  <c r="X56" i="1"/>
  <c r="T356" i="1"/>
  <c r="U356" i="1" s="1"/>
  <c r="W356" i="1"/>
  <c r="T176" i="1"/>
  <c r="U176" i="1" s="1"/>
  <c r="W176" i="1"/>
  <c r="W116" i="1"/>
  <c r="T116" i="1"/>
  <c r="U116" i="1" s="1"/>
  <c r="E237" i="1"/>
  <c r="G238" i="1"/>
  <c r="G148" i="1"/>
  <c r="E147" i="1"/>
  <c r="D117" i="3"/>
  <c r="F358" i="1"/>
  <c r="H359" i="1"/>
  <c r="T87" i="1"/>
  <c r="U87" i="1" s="1"/>
  <c r="W87" i="1"/>
  <c r="F297" i="1"/>
  <c r="H298" i="1"/>
  <c r="D28" i="3"/>
  <c r="T266" i="1"/>
  <c r="U266" i="1" s="1"/>
  <c r="W266" i="1"/>
  <c r="F237" i="1"/>
  <c r="H238" i="1"/>
  <c r="H89" i="3"/>
  <c r="E297" i="1"/>
  <c r="G298" i="1"/>
  <c r="X146" i="1"/>
  <c r="G178" i="1"/>
  <c r="E177" i="1"/>
  <c r="F88" i="1"/>
  <c r="H89" i="1"/>
  <c r="E208" i="1"/>
  <c r="G209" i="1"/>
  <c r="E29" i="1"/>
  <c r="G30" i="1"/>
  <c r="H29" i="1"/>
  <c r="F28" i="1"/>
  <c r="X28" i="1" s="1"/>
  <c r="T236" i="1"/>
  <c r="U236" i="1" s="1"/>
  <c r="W236" i="1"/>
  <c r="T56" i="1"/>
  <c r="U56" i="1" s="1"/>
  <c r="W56" i="1"/>
  <c r="G89" i="1"/>
  <c r="E88" i="1"/>
  <c r="X296" i="1"/>
  <c r="X236" i="1"/>
  <c r="W296" i="1"/>
  <c r="T296" i="1"/>
  <c r="U296" i="1" s="1"/>
  <c r="E327" i="1"/>
  <c r="G328" i="1"/>
  <c r="F267" i="1"/>
  <c r="H268" i="1"/>
  <c r="G58" i="1"/>
  <c r="E57" i="1"/>
  <c r="F177" i="1"/>
  <c r="H178" i="1"/>
  <c r="F57" i="1"/>
  <c r="H58" i="1"/>
  <c r="F327" i="1"/>
  <c r="H328" i="1"/>
  <c r="X116" i="1"/>
  <c r="E77" i="3"/>
  <c r="H148" i="1"/>
  <c r="F147" i="1"/>
  <c r="H50" i="3"/>
  <c r="G39" i="3"/>
  <c r="T326" i="1"/>
  <c r="U326" i="1" s="1"/>
  <c r="W326" i="1"/>
  <c r="E117" i="1"/>
  <c r="G118" i="1"/>
  <c r="B106" i="3"/>
  <c r="W146" i="1"/>
  <c r="T146" i="1"/>
  <c r="U146" i="1" s="1"/>
  <c r="X176" i="1"/>
  <c r="X326" i="1"/>
  <c r="F128" i="3"/>
  <c r="C66" i="3"/>
  <c r="E267" i="1"/>
  <c r="G268" i="1"/>
  <c r="H118" i="1"/>
  <c r="F117" i="1"/>
  <c r="X117" i="1" s="1"/>
  <c r="T207" i="1" l="1"/>
  <c r="U207" i="1" s="1"/>
  <c r="W28" i="1"/>
  <c r="X207" i="1"/>
  <c r="B95" i="3" s="1"/>
  <c r="B144" i="3"/>
  <c r="D155" i="3"/>
  <c r="E117" i="3"/>
  <c r="X237" i="1"/>
  <c r="D17" i="3"/>
  <c r="X57" i="1"/>
  <c r="G359" i="1"/>
  <c r="E358" i="1"/>
  <c r="X358" i="1" s="1"/>
  <c r="T357" i="1"/>
  <c r="U357" i="1" s="1"/>
  <c r="W357" i="1"/>
  <c r="H209" i="1"/>
  <c r="F208" i="1"/>
  <c r="W208" i="1" s="1"/>
  <c r="D66" i="3"/>
  <c r="E28" i="3"/>
  <c r="X357" i="1"/>
  <c r="E328" i="1"/>
  <c r="G329" i="1"/>
  <c r="T88" i="1"/>
  <c r="U88" i="1" s="1"/>
  <c r="W88" i="1"/>
  <c r="X297" i="1"/>
  <c r="W147" i="1"/>
  <c r="T147" i="1"/>
  <c r="U147" i="1" s="1"/>
  <c r="E268" i="1"/>
  <c r="G269" i="1"/>
  <c r="F328" i="1"/>
  <c r="H329" i="1"/>
  <c r="F268" i="1"/>
  <c r="X268" i="1" s="1"/>
  <c r="H269" i="1"/>
  <c r="T327" i="1"/>
  <c r="U327" i="1" s="1"/>
  <c r="W327" i="1"/>
  <c r="G128" i="3"/>
  <c r="G90" i="1"/>
  <c r="E89" i="1"/>
  <c r="H30" i="1"/>
  <c r="F29" i="1"/>
  <c r="X29" i="1" s="1"/>
  <c r="T208" i="1"/>
  <c r="U208" i="1" s="1"/>
  <c r="G179" i="1"/>
  <c r="E178" i="1"/>
  <c r="H39" i="3"/>
  <c r="G149" i="1"/>
  <c r="E148" i="1"/>
  <c r="B55" i="3"/>
  <c r="G59" i="1"/>
  <c r="E58" i="1"/>
  <c r="E209" i="1"/>
  <c r="G210" i="1"/>
  <c r="T177" i="1"/>
  <c r="U177" i="1" s="1"/>
  <c r="W177" i="1"/>
  <c r="W297" i="1"/>
  <c r="T297" i="1"/>
  <c r="U297" i="1" s="1"/>
  <c r="X147" i="1"/>
  <c r="F178" i="1"/>
  <c r="H179" i="1"/>
  <c r="T267" i="1"/>
  <c r="U267" i="1" s="1"/>
  <c r="W267" i="1"/>
  <c r="E118" i="1"/>
  <c r="G119" i="1"/>
  <c r="H149" i="1"/>
  <c r="F148" i="1"/>
  <c r="X327" i="1"/>
  <c r="X177" i="1"/>
  <c r="X267" i="1"/>
  <c r="C106" i="3"/>
  <c r="E30" i="1"/>
  <c r="G31" i="1"/>
  <c r="F89" i="1"/>
  <c r="H90" i="1"/>
  <c r="F238" i="1"/>
  <c r="H239" i="1"/>
  <c r="E238" i="1"/>
  <c r="G239" i="1"/>
  <c r="F77" i="3"/>
  <c r="H119" i="1"/>
  <c r="F118" i="1"/>
  <c r="W117" i="1"/>
  <c r="T117" i="1"/>
  <c r="U117" i="1" s="1"/>
  <c r="F58" i="1"/>
  <c r="H59" i="1"/>
  <c r="T57" i="1"/>
  <c r="U57" i="1" s="1"/>
  <c r="W57" i="1"/>
  <c r="T28" i="1"/>
  <c r="U28" i="1" s="1"/>
  <c r="X88" i="1"/>
  <c r="E298" i="1"/>
  <c r="G299" i="1"/>
  <c r="F298" i="1"/>
  <c r="H299" i="1"/>
  <c r="F359" i="1"/>
  <c r="H360" i="1"/>
  <c r="T237" i="1"/>
  <c r="U237" i="1" s="1"/>
  <c r="W237" i="1"/>
  <c r="T358" i="1" l="1"/>
  <c r="U358" i="1" s="1"/>
  <c r="X148" i="1"/>
  <c r="E155" i="3"/>
  <c r="F28" i="3"/>
  <c r="W358" i="1"/>
  <c r="E17" i="3"/>
  <c r="X298" i="1"/>
  <c r="T29" i="1"/>
  <c r="U29" i="1" s="1"/>
  <c r="C55" i="3"/>
  <c r="X89" i="1"/>
  <c r="X178" i="1"/>
  <c r="F117" i="3"/>
  <c r="B41" i="3"/>
  <c r="F209" i="1"/>
  <c r="T209" i="1" s="1"/>
  <c r="U209" i="1" s="1"/>
  <c r="H210" i="1"/>
  <c r="X118" i="1"/>
  <c r="X58" i="1"/>
  <c r="X208" i="1"/>
  <c r="C95" i="3" s="1"/>
  <c r="G360" i="1"/>
  <c r="E359" i="1"/>
  <c r="W359" i="1" s="1"/>
  <c r="D106" i="3"/>
  <c r="H128" i="3"/>
  <c r="X328" i="1"/>
  <c r="F90" i="1"/>
  <c r="H91" i="1"/>
  <c r="G60" i="1"/>
  <c r="E59" i="1"/>
  <c r="F360" i="1"/>
  <c r="H361" i="1"/>
  <c r="E299" i="1"/>
  <c r="G300" i="1"/>
  <c r="W29" i="1"/>
  <c r="F17" i="3" s="1"/>
  <c r="F155" i="3"/>
  <c r="H150" i="1"/>
  <c r="F149" i="1"/>
  <c r="E210" i="1"/>
  <c r="G211" i="1"/>
  <c r="H31" i="1"/>
  <c r="F30" i="1"/>
  <c r="X30" i="1" s="1"/>
  <c r="C144" i="3"/>
  <c r="F329" i="1"/>
  <c r="H330" i="1"/>
  <c r="H120" i="1"/>
  <c r="F119" i="1"/>
  <c r="T89" i="1"/>
  <c r="U89" i="1" s="1"/>
  <c r="W89" i="1"/>
  <c r="E66" i="3"/>
  <c r="E329" i="1"/>
  <c r="G330" i="1"/>
  <c r="G180" i="1"/>
  <c r="E179" i="1"/>
  <c r="T268" i="1"/>
  <c r="U268" i="1" s="1"/>
  <c r="W268" i="1"/>
  <c r="W298" i="1"/>
  <c r="T298" i="1"/>
  <c r="U298" i="1" s="1"/>
  <c r="E239" i="1"/>
  <c r="G240" i="1"/>
  <c r="F239" i="1"/>
  <c r="H240" i="1"/>
  <c r="E31" i="1"/>
  <c r="G32" i="1"/>
  <c r="E119" i="1"/>
  <c r="G120" i="1"/>
  <c r="F179" i="1"/>
  <c r="H180" i="1"/>
  <c r="W148" i="1"/>
  <c r="T148" i="1"/>
  <c r="U148" i="1" s="1"/>
  <c r="F299" i="1"/>
  <c r="H300" i="1"/>
  <c r="F59" i="1"/>
  <c r="H60" i="1"/>
  <c r="T238" i="1"/>
  <c r="U238" i="1" s="1"/>
  <c r="W238" i="1"/>
  <c r="X238" i="1"/>
  <c r="W118" i="1"/>
  <c r="T118" i="1"/>
  <c r="U118" i="1" s="1"/>
  <c r="G77" i="3"/>
  <c r="T58" i="1"/>
  <c r="U58" i="1" s="1"/>
  <c r="W58" i="1"/>
  <c r="G150" i="1"/>
  <c r="E149" i="1"/>
  <c r="T178" i="1"/>
  <c r="U178" i="1" s="1"/>
  <c r="W178" i="1"/>
  <c r="G91" i="1"/>
  <c r="E90" i="1"/>
  <c r="F269" i="1"/>
  <c r="H270" i="1"/>
  <c r="E269" i="1"/>
  <c r="G270" i="1"/>
  <c r="T328" i="1"/>
  <c r="U328" i="1" s="1"/>
  <c r="W328" i="1"/>
  <c r="X179" i="1" l="1"/>
  <c r="G117" i="3"/>
  <c r="T359" i="1"/>
  <c r="U359" i="1" s="1"/>
  <c r="X299" i="1"/>
  <c r="W209" i="1"/>
  <c r="E106" i="3"/>
  <c r="X209" i="1"/>
  <c r="X269" i="1"/>
  <c r="T30" i="1"/>
  <c r="U30" i="1" s="1"/>
  <c r="B133" i="3"/>
  <c r="C41" i="3"/>
  <c r="F66" i="3"/>
  <c r="X359" i="1"/>
  <c r="X239" i="1"/>
  <c r="X119" i="1"/>
  <c r="E360" i="1"/>
  <c r="G361" i="1"/>
  <c r="D55" i="3"/>
  <c r="F210" i="1"/>
  <c r="W210" i="1" s="1"/>
  <c r="H211" i="1"/>
  <c r="H151" i="1"/>
  <c r="F150" i="1"/>
  <c r="E300" i="1"/>
  <c r="G301" i="1"/>
  <c r="T59" i="1"/>
  <c r="U59" i="1" s="1"/>
  <c r="W59" i="1"/>
  <c r="E270" i="1"/>
  <c r="G271" i="1"/>
  <c r="T90" i="1"/>
  <c r="U90" i="1" s="1"/>
  <c r="W90" i="1"/>
  <c r="W149" i="1"/>
  <c r="T149" i="1"/>
  <c r="U149" i="1" s="1"/>
  <c r="T299" i="1"/>
  <c r="U299" i="1" s="1"/>
  <c r="W299" i="1"/>
  <c r="G61" i="1"/>
  <c r="E60" i="1"/>
  <c r="F300" i="1"/>
  <c r="H301" i="1"/>
  <c r="G181" i="1"/>
  <c r="E180" i="1"/>
  <c r="T329" i="1"/>
  <c r="U329" i="1" s="1"/>
  <c r="W329" i="1"/>
  <c r="E120" i="1"/>
  <c r="G121" i="1"/>
  <c r="E32" i="1"/>
  <c r="G33" i="1"/>
  <c r="E240" i="1"/>
  <c r="G241" i="1"/>
  <c r="H121" i="1"/>
  <c r="F120" i="1"/>
  <c r="E211" i="1"/>
  <c r="G212" i="1"/>
  <c r="T269" i="1"/>
  <c r="U269" i="1" s="1"/>
  <c r="W269" i="1"/>
  <c r="G92" i="1"/>
  <c r="E91" i="1"/>
  <c r="G151" i="1"/>
  <c r="E150" i="1"/>
  <c r="W30" i="1"/>
  <c r="F60" i="1"/>
  <c r="H61" i="1"/>
  <c r="W119" i="1"/>
  <c r="T119" i="1"/>
  <c r="U119" i="1" s="1"/>
  <c r="T239" i="1"/>
  <c r="U239" i="1" s="1"/>
  <c r="W239" i="1"/>
  <c r="F330" i="1"/>
  <c r="H331" i="1"/>
  <c r="H32" i="1"/>
  <c r="F31" i="1"/>
  <c r="X31" i="1" s="1"/>
  <c r="F361" i="1"/>
  <c r="H362" i="1"/>
  <c r="F91" i="1"/>
  <c r="H92" i="1"/>
  <c r="D144" i="3"/>
  <c r="F270" i="1"/>
  <c r="H271" i="1"/>
  <c r="H77" i="3"/>
  <c r="G28" i="3"/>
  <c r="X59" i="1"/>
  <c r="F180" i="1"/>
  <c r="H181" i="1"/>
  <c r="F240" i="1"/>
  <c r="H241" i="1"/>
  <c r="T179" i="1"/>
  <c r="U179" i="1" s="1"/>
  <c r="W179" i="1"/>
  <c r="E330" i="1"/>
  <c r="G331" i="1"/>
  <c r="X329" i="1"/>
  <c r="X149" i="1"/>
  <c r="X90" i="1"/>
  <c r="T210" i="1" l="1"/>
  <c r="U210" i="1" s="1"/>
  <c r="E55" i="3"/>
  <c r="G155" i="3"/>
  <c r="D95" i="3"/>
  <c r="H117" i="3"/>
  <c r="F106" i="3"/>
  <c r="G17" i="3"/>
  <c r="X270" i="1"/>
  <c r="X300" i="1"/>
  <c r="X210" i="1"/>
  <c r="E95" i="3" s="1"/>
  <c r="G362" i="1"/>
  <c r="E361" i="1"/>
  <c r="T361" i="1" s="1"/>
  <c r="U361" i="1" s="1"/>
  <c r="X240" i="1"/>
  <c r="X180" i="1"/>
  <c r="H212" i="1"/>
  <c r="F211" i="1"/>
  <c r="X211" i="1" s="1"/>
  <c r="T360" i="1"/>
  <c r="U360" i="1" s="1"/>
  <c r="W360" i="1"/>
  <c r="X120" i="1"/>
  <c r="B79" i="3"/>
  <c r="X330" i="1"/>
  <c r="W31" i="1"/>
  <c r="X60" i="1"/>
  <c r="G66" i="3"/>
  <c r="X360" i="1"/>
  <c r="F241" i="1"/>
  <c r="H242" i="1"/>
  <c r="F92" i="1"/>
  <c r="H93" i="1"/>
  <c r="H33" i="1"/>
  <c r="F32" i="1"/>
  <c r="X32" i="1" s="1"/>
  <c r="T91" i="1"/>
  <c r="U91" i="1" s="1"/>
  <c r="W91" i="1"/>
  <c r="E212" i="1"/>
  <c r="G213" i="1"/>
  <c r="E241" i="1"/>
  <c r="G242" i="1"/>
  <c r="E121" i="1"/>
  <c r="G122" i="1"/>
  <c r="T270" i="1"/>
  <c r="U270" i="1" s="1"/>
  <c r="W270" i="1"/>
  <c r="T300" i="1"/>
  <c r="U300" i="1" s="1"/>
  <c r="W300" i="1"/>
  <c r="T330" i="1"/>
  <c r="U330" i="1" s="1"/>
  <c r="W330" i="1"/>
  <c r="F271" i="1"/>
  <c r="H272" i="1"/>
  <c r="X91" i="1"/>
  <c r="F331" i="1"/>
  <c r="H332" i="1"/>
  <c r="E92" i="1"/>
  <c r="G93" i="1"/>
  <c r="T240" i="1"/>
  <c r="U240" i="1" s="1"/>
  <c r="W240" i="1"/>
  <c r="W120" i="1"/>
  <c r="T120" i="1"/>
  <c r="U120" i="1" s="1"/>
  <c r="T180" i="1"/>
  <c r="U180" i="1" s="1"/>
  <c r="W180" i="1"/>
  <c r="T60" i="1"/>
  <c r="U60" i="1" s="1"/>
  <c r="W60" i="1"/>
  <c r="D41" i="3"/>
  <c r="H28" i="3"/>
  <c r="X150" i="1"/>
  <c r="W150" i="1"/>
  <c r="T150" i="1"/>
  <c r="U150" i="1" s="1"/>
  <c r="E33" i="1"/>
  <c r="G34" i="1"/>
  <c r="G182" i="1"/>
  <c r="E181" i="1"/>
  <c r="G62" i="1"/>
  <c r="E61" i="1"/>
  <c r="H152" i="1"/>
  <c r="F151" i="1"/>
  <c r="E331" i="1"/>
  <c r="G332" i="1"/>
  <c r="F181" i="1"/>
  <c r="H182" i="1"/>
  <c r="F362" i="1"/>
  <c r="H363" i="1"/>
  <c r="T31" i="1"/>
  <c r="U31" i="1" s="1"/>
  <c r="F61" i="1"/>
  <c r="H62" i="1"/>
  <c r="G152" i="1"/>
  <c r="E151" i="1"/>
  <c r="H122" i="1"/>
  <c r="F121" i="1"/>
  <c r="E144" i="3"/>
  <c r="F301" i="1"/>
  <c r="H302" i="1"/>
  <c r="C133" i="3"/>
  <c r="E271" i="1"/>
  <c r="G272" i="1"/>
  <c r="E301" i="1"/>
  <c r="G302" i="1"/>
  <c r="W211" i="1" l="1"/>
  <c r="X121" i="1"/>
  <c r="H155" i="3"/>
  <c r="F144" i="3"/>
  <c r="H17" i="3"/>
  <c r="X61" i="1"/>
  <c r="T211" i="1"/>
  <c r="U211" i="1" s="1"/>
  <c r="T32" i="1"/>
  <c r="U32" i="1" s="1"/>
  <c r="X151" i="1"/>
  <c r="X361" i="1"/>
  <c r="W32" i="1"/>
  <c r="W361" i="1"/>
  <c r="F55" i="3"/>
  <c r="D133" i="3"/>
  <c r="X92" i="1"/>
  <c r="C79" i="3"/>
  <c r="B119" i="3"/>
  <c r="F212" i="1"/>
  <c r="X212" i="1" s="1"/>
  <c r="H213" i="1"/>
  <c r="G363" i="1"/>
  <c r="E362" i="1"/>
  <c r="T181" i="1"/>
  <c r="U181" i="1" s="1"/>
  <c r="W181" i="1"/>
  <c r="H123" i="1"/>
  <c r="F122" i="1"/>
  <c r="F363" i="1"/>
  <c r="H364" i="1"/>
  <c r="F182" i="1"/>
  <c r="H183" i="1"/>
  <c r="T61" i="1"/>
  <c r="U61" i="1" s="1"/>
  <c r="W61" i="1"/>
  <c r="G35" i="1"/>
  <c r="E34" i="1"/>
  <c r="E93" i="1"/>
  <c r="G94" i="1"/>
  <c r="E302" i="1"/>
  <c r="G303" i="1"/>
  <c r="W151" i="1"/>
  <c r="T151" i="1"/>
  <c r="U151" i="1" s="1"/>
  <c r="X181" i="1"/>
  <c r="H153" i="1"/>
  <c r="F152" i="1"/>
  <c r="G63" i="1"/>
  <c r="E62" i="1"/>
  <c r="B30" i="3"/>
  <c r="T92" i="1"/>
  <c r="U92" i="1" s="1"/>
  <c r="W92" i="1"/>
  <c r="T241" i="1"/>
  <c r="U241" i="1" s="1"/>
  <c r="W241" i="1"/>
  <c r="H94" i="1"/>
  <c r="F93" i="1"/>
  <c r="E332" i="1"/>
  <c r="G333" i="1"/>
  <c r="F332" i="1"/>
  <c r="H333" i="1"/>
  <c r="F272" i="1"/>
  <c r="H273" i="1"/>
  <c r="E122" i="1"/>
  <c r="G123" i="1"/>
  <c r="E213" i="1"/>
  <c r="G214" i="1"/>
  <c r="E272" i="1"/>
  <c r="G273" i="1"/>
  <c r="X301" i="1"/>
  <c r="F62" i="1"/>
  <c r="H63" i="1"/>
  <c r="T331" i="1"/>
  <c r="U331" i="1" s="1"/>
  <c r="W331" i="1"/>
  <c r="G183" i="1"/>
  <c r="E182" i="1"/>
  <c r="H66" i="3"/>
  <c r="G106" i="3"/>
  <c r="X331" i="1"/>
  <c r="X271" i="1"/>
  <c r="W121" i="1"/>
  <c r="T121" i="1"/>
  <c r="U121" i="1" s="1"/>
  <c r="F242" i="1"/>
  <c r="H243" i="1"/>
  <c r="T301" i="1"/>
  <c r="U301" i="1" s="1"/>
  <c r="W301" i="1"/>
  <c r="F302" i="1"/>
  <c r="H303" i="1"/>
  <c r="G153" i="1"/>
  <c r="E152" i="1"/>
  <c r="T271" i="1"/>
  <c r="U271" i="1" s="1"/>
  <c r="W271" i="1"/>
  <c r="E242" i="1"/>
  <c r="G243" i="1"/>
  <c r="E41" i="3"/>
  <c r="H34" i="1"/>
  <c r="F33" i="1"/>
  <c r="X33" i="1" s="1"/>
  <c r="X241" i="1"/>
  <c r="X302" i="1" l="1"/>
  <c r="X62" i="1"/>
  <c r="B157" i="3"/>
  <c r="W212" i="1"/>
  <c r="F95" i="3"/>
  <c r="T212" i="1"/>
  <c r="U212" i="1" s="1"/>
  <c r="X122" i="1"/>
  <c r="B19" i="3"/>
  <c r="X242" i="1"/>
  <c r="E133" i="3"/>
  <c r="G55" i="3"/>
  <c r="X93" i="1"/>
  <c r="F41" i="3"/>
  <c r="X332" i="1"/>
  <c r="T362" i="1"/>
  <c r="U362" i="1" s="1"/>
  <c r="W362" i="1"/>
  <c r="G144" i="3"/>
  <c r="E363" i="1"/>
  <c r="X363" i="1" s="1"/>
  <c r="G364" i="1"/>
  <c r="X362" i="1"/>
  <c r="H106" i="3"/>
  <c r="C30" i="3"/>
  <c r="H214" i="1"/>
  <c r="F213" i="1"/>
  <c r="T213" i="1" s="1"/>
  <c r="U213" i="1" s="1"/>
  <c r="G64" i="1"/>
  <c r="E63" i="1"/>
  <c r="E94" i="1"/>
  <c r="G95" i="1"/>
  <c r="F183" i="1"/>
  <c r="H184" i="1"/>
  <c r="E243" i="1"/>
  <c r="G244" i="1"/>
  <c r="W152" i="1"/>
  <c r="T152" i="1"/>
  <c r="U152" i="1" s="1"/>
  <c r="G184" i="1"/>
  <c r="E183" i="1"/>
  <c r="H64" i="1"/>
  <c r="F63" i="1"/>
  <c r="X63" i="1" s="1"/>
  <c r="W272" i="1"/>
  <c r="T272" i="1"/>
  <c r="U272" i="1" s="1"/>
  <c r="W122" i="1"/>
  <c r="T122" i="1"/>
  <c r="U122" i="1" s="1"/>
  <c r="T33" i="1"/>
  <c r="U33" i="1" s="1"/>
  <c r="X152" i="1"/>
  <c r="B68" i="3"/>
  <c r="T93" i="1"/>
  <c r="U93" i="1" s="1"/>
  <c r="W93" i="1"/>
  <c r="G36" i="1"/>
  <c r="E35" i="1"/>
  <c r="X182" i="1"/>
  <c r="H124" i="1"/>
  <c r="F123" i="1"/>
  <c r="E123" i="1"/>
  <c r="G124" i="1"/>
  <c r="T242" i="1"/>
  <c r="U242" i="1" s="1"/>
  <c r="W242" i="1"/>
  <c r="G154" i="1"/>
  <c r="E153" i="1"/>
  <c r="F364" i="1"/>
  <c r="H365" i="1"/>
  <c r="D79" i="3"/>
  <c r="T182" i="1"/>
  <c r="U182" i="1" s="1"/>
  <c r="W182" i="1"/>
  <c r="E273" i="1"/>
  <c r="G274" i="1"/>
  <c r="F333" i="1"/>
  <c r="H334" i="1"/>
  <c r="E214" i="1"/>
  <c r="G215" i="1"/>
  <c r="F273" i="1"/>
  <c r="H274" i="1"/>
  <c r="E333" i="1"/>
  <c r="G334" i="1"/>
  <c r="W33" i="1"/>
  <c r="H154" i="1"/>
  <c r="F153" i="1"/>
  <c r="E303" i="1"/>
  <c r="G304" i="1"/>
  <c r="H35" i="1"/>
  <c r="F34" i="1"/>
  <c r="X34" i="1" s="1"/>
  <c r="C119" i="3"/>
  <c r="F303" i="1"/>
  <c r="H304" i="1"/>
  <c r="F243" i="1"/>
  <c r="H244" i="1"/>
  <c r="X272" i="1"/>
  <c r="T332" i="1"/>
  <c r="U332" i="1" s="1"/>
  <c r="W332" i="1"/>
  <c r="H95" i="1"/>
  <c r="F94" i="1"/>
  <c r="T62" i="1"/>
  <c r="U62" i="1" s="1"/>
  <c r="W62" i="1"/>
  <c r="T302" i="1"/>
  <c r="U302" i="1" s="1"/>
  <c r="W302" i="1"/>
  <c r="F133" i="3" s="1"/>
  <c r="X94" i="1" l="1"/>
  <c r="X243" i="1"/>
  <c r="H55" i="3"/>
  <c r="G95" i="3"/>
  <c r="X213" i="1"/>
  <c r="D30" i="3"/>
  <c r="W213" i="1"/>
  <c r="X273" i="1"/>
  <c r="E79" i="3"/>
  <c r="X153" i="1"/>
  <c r="F214" i="1"/>
  <c r="X214" i="1" s="1"/>
  <c r="H215" i="1"/>
  <c r="E364" i="1"/>
  <c r="G365" i="1"/>
  <c r="C157" i="3"/>
  <c r="H144" i="3"/>
  <c r="G41" i="3"/>
  <c r="T363" i="1"/>
  <c r="U363" i="1" s="1"/>
  <c r="W363" i="1"/>
  <c r="D157" i="3" s="1"/>
  <c r="F304" i="1"/>
  <c r="H305" i="1"/>
  <c r="H36" i="1"/>
  <c r="F35" i="1"/>
  <c r="X35" i="1" s="1"/>
  <c r="F154" i="1"/>
  <c r="H155" i="1"/>
  <c r="F274" i="1"/>
  <c r="H275" i="1"/>
  <c r="E274" i="1"/>
  <c r="G275" i="1"/>
  <c r="H125" i="1"/>
  <c r="F124" i="1"/>
  <c r="T183" i="1"/>
  <c r="U183" i="1" s="1"/>
  <c r="W183" i="1"/>
  <c r="F184" i="1"/>
  <c r="H185" i="1"/>
  <c r="E95" i="1"/>
  <c r="G96" i="1"/>
  <c r="X303" i="1"/>
  <c r="E304" i="1"/>
  <c r="G305" i="1"/>
  <c r="C19" i="3"/>
  <c r="W273" i="1"/>
  <c r="T273" i="1"/>
  <c r="U273" i="1" s="1"/>
  <c r="F365" i="1"/>
  <c r="H366" i="1"/>
  <c r="W153" i="1"/>
  <c r="T153" i="1"/>
  <c r="U153" i="1" s="1"/>
  <c r="E124" i="1"/>
  <c r="G125" i="1"/>
  <c r="D119" i="3"/>
  <c r="G185" i="1"/>
  <c r="E184" i="1"/>
  <c r="C68" i="3"/>
  <c r="X183" i="1"/>
  <c r="T94" i="1"/>
  <c r="U94" i="1" s="1"/>
  <c r="W94" i="1"/>
  <c r="T303" i="1"/>
  <c r="U303" i="1" s="1"/>
  <c r="W303" i="1"/>
  <c r="E334" i="1"/>
  <c r="G335" i="1"/>
  <c r="E215" i="1"/>
  <c r="G216" i="1"/>
  <c r="F334" i="1"/>
  <c r="H335" i="1"/>
  <c r="G155" i="1"/>
  <c r="E154" i="1"/>
  <c r="W123" i="1"/>
  <c r="T123" i="1"/>
  <c r="U123" i="1" s="1"/>
  <c r="E244" i="1"/>
  <c r="G245" i="1"/>
  <c r="T34" i="1"/>
  <c r="U34" i="1" s="1"/>
  <c r="T63" i="1"/>
  <c r="U63" i="1" s="1"/>
  <c r="W63" i="1"/>
  <c r="F244" i="1"/>
  <c r="H245" i="1"/>
  <c r="F95" i="1"/>
  <c r="H96" i="1"/>
  <c r="T333" i="1"/>
  <c r="U333" i="1" s="1"/>
  <c r="W333" i="1"/>
  <c r="X333" i="1"/>
  <c r="B108" i="3"/>
  <c r="X123" i="1"/>
  <c r="G37" i="1"/>
  <c r="E36" i="1"/>
  <c r="H65" i="1"/>
  <c r="F64" i="1"/>
  <c r="T243" i="1"/>
  <c r="U243" i="1" s="1"/>
  <c r="W243" i="1"/>
  <c r="W34" i="1"/>
  <c r="G65" i="1"/>
  <c r="E64" i="1"/>
  <c r="T214" i="1" l="1"/>
  <c r="U214" i="1" s="1"/>
  <c r="H95" i="3"/>
  <c r="X334" i="1"/>
  <c r="D19" i="3"/>
  <c r="G133" i="3"/>
  <c r="W214" i="1"/>
  <c r="B97" i="3" s="1"/>
  <c r="D68" i="3"/>
  <c r="E30" i="3"/>
  <c r="C108" i="3"/>
  <c r="T35" i="1"/>
  <c r="U35" i="1" s="1"/>
  <c r="W35" i="1"/>
  <c r="X304" i="1"/>
  <c r="B146" i="3"/>
  <c r="B57" i="3"/>
  <c r="E365" i="1"/>
  <c r="X365" i="1" s="1"/>
  <c r="G366" i="1"/>
  <c r="X244" i="1"/>
  <c r="T364" i="1"/>
  <c r="U364" i="1" s="1"/>
  <c r="W364" i="1"/>
  <c r="X364" i="1"/>
  <c r="F215" i="1"/>
  <c r="T215" i="1" s="1"/>
  <c r="U215" i="1" s="1"/>
  <c r="H216" i="1"/>
  <c r="G66" i="1"/>
  <c r="E65" i="1"/>
  <c r="T95" i="1"/>
  <c r="U95" i="1" s="1"/>
  <c r="W95" i="1"/>
  <c r="W274" i="1"/>
  <c r="T274" i="1"/>
  <c r="U274" i="1" s="1"/>
  <c r="X274" i="1"/>
  <c r="H37" i="1"/>
  <c r="F36" i="1"/>
  <c r="X36" i="1" s="1"/>
  <c r="E245" i="1"/>
  <c r="G246" i="1"/>
  <c r="T154" i="1"/>
  <c r="U154" i="1" s="1"/>
  <c r="W154" i="1"/>
  <c r="E216" i="1"/>
  <c r="G217" i="1"/>
  <c r="E119" i="3"/>
  <c r="T304" i="1"/>
  <c r="U304" i="1" s="1"/>
  <c r="W304" i="1"/>
  <c r="F185" i="1"/>
  <c r="H186" i="1"/>
  <c r="X124" i="1"/>
  <c r="F155" i="1"/>
  <c r="H156" i="1"/>
  <c r="F305" i="1"/>
  <c r="H306" i="1"/>
  <c r="F245" i="1"/>
  <c r="H246" i="1"/>
  <c r="T334" i="1"/>
  <c r="U334" i="1" s="1"/>
  <c r="W334" i="1"/>
  <c r="G38" i="1"/>
  <c r="E37" i="1"/>
  <c r="X64" i="1"/>
  <c r="F96" i="1"/>
  <c r="H97" i="1"/>
  <c r="T244" i="1"/>
  <c r="U244" i="1" s="1"/>
  <c r="W244" i="1"/>
  <c r="G156" i="1"/>
  <c r="E155" i="1"/>
  <c r="E125" i="1"/>
  <c r="G126" i="1"/>
  <c r="F366" i="1"/>
  <c r="H367" i="1"/>
  <c r="X184" i="1"/>
  <c r="F125" i="1"/>
  <c r="H126" i="1"/>
  <c r="X154" i="1"/>
  <c r="G186" i="1"/>
  <c r="E185" i="1"/>
  <c r="E305" i="1"/>
  <c r="G306" i="1"/>
  <c r="T64" i="1"/>
  <c r="U64" i="1" s="1"/>
  <c r="W64" i="1"/>
  <c r="H66" i="1"/>
  <c r="F65" i="1"/>
  <c r="X95" i="1"/>
  <c r="F335" i="1"/>
  <c r="H336" i="1"/>
  <c r="E335" i="1"/>
  <c r="G336" i="1"/>
  <c r="H41" i="3"/>
  <c r="T184" i="1"/>
  <c r="U184" i="1" s="1"/>
  <c r="W184" i="1"/>
  <c r="W124" i="1"/>
  <c r="T124" i="1"/>
  <c r="U124" i="1" s="1"/>
  <c r="E96" i="1"/>
  <c r="G97" i="1"/>
  <c r="F79" i="3"/>
  <c r="E275" i="1"/>
  <c r="G276" i="1"/>
  <c r="F275" i="1"/>
  <c r="H276" i="1"/>
  <c r="H133" i="3" l="1"/>
  <c r="E19" i="3"/>
  <c r="C146" i="3"/>
  <c r="T36" i="1"/>
  <c r="U36" i="1" s="1"/>
  <c r="X275" i="1"/>
  <c r="X215" i="1"/>
  <c r="C57" i="3"/>
  <c r="G79" i="3"/>
  <c r="F30" i="3"/>
  <c r="X245" i="1"/>
  <c r="W215" i="1"/>
  <c r="X125" i="1"/>
  <c r="F119" i="3"/>
  <c r="E157" i="3"/>
  <c r="D108" i="3"/>
  <c r="E366" i="1"/>
  <c r="T366" i="1" s="1"/>
  <c r="U366" i="1" s="1"/>
  <c r="G367" i="1"/>
  <c r="W36" i="1"/>
  <c r="X155" i="1"/>
  <c r="B43" i="3"/>
  <c r="H217" i="1"/>
  <c r="F216" i="1"/>
  <c r="X216" i="1" s="1"/>
  <c r="T365" i="1"/>
  <c r="U365" i="1" s="1"/>
  <c r="W365" i="1"/>
  <c r="X65" i="1"/>
  <c r="X96" i="1"/>
  <c r="E336" i="1"/>
  <c r="G337" i="1"/>
  <c r="H67" i="1"/>
  <c r="F66" i="1"/>
  <c r="T305" i="1"/>
  <c r="U305" i="1" s="1"/>
  <c r="W305" i="1"/>
  <c r="F367" i="1"/>
  <c r="H368" i="1"/>
  <c r="G157" i="1"/>
  <c r="E156" i="1"/>
  <c r="G39" i="1"/>
  <c r="E38" i="1"/>
  <c r="F186" i="1"/>
  <c r="H187" i="1"/>
  <c r="E97" i="1"/>
  <c r="G98" i="1"/>
  <c r="F246" i="1"/>
  <c r="H247" i="1"/>
  <c r="F306" i="1"/>
  <c r="H307" i="1"/>
  <c r="X185" i="1"/>
  <c r="E217" i="1"/>
  <c r="G218" i="1"/>
  <c r="E246" i="1"/>
  <c r="G247" i="1"/>
  <c r="F276" i="1"/>
  <c r="H277" i="1"/>
  <c r="H38" i="1"/>
  <c r="F37" i="1"/>
  <c r="X37" i="1" s="1"/>
  <c r="T185" i="1"/>
  <c r="U185" i="1" s="1"/>
  <c r="W185" i="1"/>
  <c r="H127" i="1"/>
  <c r="F126" i="1"/>
  <c r="E276" i="1"/>
  <c r="G277" i="1"/>
  <c r="T96" i="1"/>
  <c r="U96" i="1" s="1"/>
  <c r="W96" i="1"/>
  <c r="F336" i="1"/>
  <c r="H337" i="1"/>
  <c r="G187" i="1"/>
  <c r="E186" i="1"/>
  <c r="E126" i="1"/>
  <c r="G127" i="1"/>
  <c r="X305" i="1"/>
  <c r="W216" i="1"/>
  <c r="T245" i="1"/>
  <c r="U245" i="1" s="1"/>
  <c r="W245" i="1"/>
  <c r="T65" i="1"/>
  <c r="U65" i="1" s="1"/>
  <c r="W65" i="1"/>
  <c r="T335" i="1"/>
  <c r="U335" i="1" s="1"/>
  <c r="W335" i="1"/>
  <c r="W275" i="1"/>
  <c r="T275" i="1"/>
  <c r="U275" i="1" s="1"/>
  <c r="X335" i="1"/>
  <c r="E306" i="1"/>
  <c r="G307" i="1"/>
  <c r="T125" i="1"/>
  <c r="U125" i="1" s="1"/>
  <c r="W125" i="1"/>
  <c r="T155" i="1"/>
  <c r="U155" i="1" s="1"/>
  <c r="W155" i="1"/>
  <c r="F97" i="1"/>
  <c r="H98" i="1"/>
  <c r="F156" i="1"/>
  <c r="H157" i="1"/>
  <c r="E68" i="3"/>
  <c r="G67" i="1"/>
  <c r="E66" i="1"/>
  <c r="F19" i="3" l="1"/>
  <c r="C97" i="3"/>
  <c r="W366" i="1"/>
  <c r="G119" i="3"/>
  <c r="T37" i="1"/>
  <c r="U37" i="1" s="1"/>
  <c r="W37" i="1"/>
  <c r="D57" i="3"/>
  <c r="X336" i="1"/>
  <c r="X366" i="1"/>
  <c r="B135" i="3"/>
  <c r="F68" i="3"/>
  <c r="T216" i="1"/>
  <c r="U216" i="1" s="1"/>
  <c r="X97" i="1"/>
  <c r="X156" i="1"/>
  <c r="H79" i="3"/>
  <c r="C43" i="3"/>
  <c r="F217" i="1"/>
  <c r="T217" i="1" s="1"/>
  <c r="U217" i="1" s="1"/>
  <c r="H218" i="1"/>
  <c r="E367" i="1"/>
  <c r="G368" i="1"/>
  <c r="F157" i="3"/>
  <c r="E127" i="1"/>
  <c r="G128" i="1"/>
  <c r="E277" i="1"/>
  <c r="G278" i="1"/>
  <c r="H39" i="1"/>
  <c r="F38" i="1"/>
  <c r="X38" i="1" s="1"/>
  <c r="D146" i="3"/>
  <c r="E108" i="3"/>
  <c r="T126" i="1"/>
  <c r="U126" i="1" s="1"/>
  <c r="W126" i="1"/>
  <c r="W276" i="1"/>
  <c r="T276" i="1"/>
  <c r="U276" i="1" s="1"/>
  <c r="F277" i="1"/>
  <c r="H278" i="1"/>
  <c r="E218" i="1"/>
  <c r="G219" i="1"/>
  <c r="X246" i="1"/>
  <c r="X186" i="1"/>
  <c r="G158" i="1"/>
  <c r="E157" i="1"/>
  <c r="T66" i="1"/>
  <c r="U66" i="1" s="1"/>
  <c r="W66" i="1"/>
  <c r="F98" i="1"/>
  <c r="H99" i="1"/>
  <c r="G68" i="1"/>
  <c r="E67" i="1"/>
  <c r="E307" i="1"/>
  <c r="G308" i="1"/>
  <c r="X276" i="1"/>
  <c r="F307" i="1"/>
  <c r="H308" i="1"/>
  <c r="E98" i="1"/>
  <c r="G99" i="1"/>
  <c r="T38" i="1"/>
  <c r="U38" i="1" s="1"/>
  <c r="F368" i="1"/>
  <c r="H369" i="1"/>
  <c r="X66" i="1"/>
  <c r="E337" i="1"/>
  <c r="G338" i="1"/>
  <c r="F337" i="1"/>
  <c r="H338" i="1"/>
  <c r="H128" i="1"/>
  <c r="F127" i="1"/>
  <c r="T246" i="1"/>
  <c r="U246" i="1" s="1"/>
  <c r="W246" i="1"/>
  <c r="F247" i="1"/>
  <c r="H248" i="1"/>
  <c r="F187" i="1"/>
  <c r="H188" i="1"/>
  <c r="T156" i="1"/>
  <c r="U156" i="1" s="1"/>
  <c r="W156" i="1"/>
  <c r="T186" i="1"/>
  <c r="U186" i="1" s="1"/>
  <c r="W186" i="1"/>
  <c r="F157" i="1"/>
  <c r="H158" i="1"/>
  <c r="T306" i="1"/>
  <c r="U306" i="1" s="1"/>
  <c r="W306" i="1"/>
  <c r="G30" i="3"/>
  <c r="G188" i="1"/>
  <c r="E187" i="1"/>
  <c r="X126" i="1"/>
  <c r="E247" i="1"/>
  <c r="G248" i="1"/>
  <c r="X306" i="1"/>
  <c r="T97" i="1"/>
  <c r="U97" i="1" s="1"/>
  <c r="W97" i="1"/>
  <c r="G40" i="1"/>
  <c r="E39" i="1"/>
  <c r="H68" i="1"/>
  <c r="F67" i="1"/>
  <c r="T336" i="1"/>
  <c r="U336" i="1" s="1"/>
  <c r="W336" i="1"/>
  <c r="X67" i="1" l="1"/>
  <c r="G157" i="3"/>
  <c r="G19" i="3"/>
  <c r="D97" i="3"/>
  <c r="X217" i="1"/>
  <c r="E146" i="3"/>
  <c r="W217" i="1"/>
  <c r="X277" i="1"/>
  <c r="F108" i="3"/>
  <c r="X187" i="1"/>
  <c r="D43" i="3"/>
  <c r="G68" i="3"/>
  <c r="X127" i="1"/>
  <c r="X157" i="1"/>
  <c r="E368" i="1"/>
  <c r="X368" i="1" s="1"/>
  <c r="G369" i="1"/>
  <c r="B81" i="3"/>
  <c r="W367" i="1"/>
  <c r="T367" i="1"/>
  <c r="U367" i="1" s="1"/>
  <c r="F218" i="1"/>
  <c r="T218" i="1" s="1"/>
  <c r="U218" i="1" s="1"/>
  <c r="H219" i="1"/>
  <c r="W38" i="1"/>
  <c r="H19" i="3" s="1"/>
  <c r="X367" i="1"/>
  <c r="T307" i="1"/>
  <c r="U307" i="1" s="1"/>
  <c r="W307" i="1"/>
  <c r="G159" i="1"/>
  <c r="E158" i="1"/>
  <c r="E219" i="1"/>
  <c r="G220" i="1"/>
  <c r="H129" i="1"/>
  <c r="F128" i="1"/>
  <c r="T337" i="1"/>
  <c r="U337" i="1" s="1"/>
  <c r="W337" i="1"/>
  <c r="F308" i="1"/>
  <c r="H309" i="1"/>
  <c r="T67" i="1"/>
  <c r="U67" i="1" s="1"/>
  <c r="W67" i="1"/>
  <c r="F99" i="1"/>
  <c r="H100" i="1"/>
  <c r="W368" i="1"/>
  <c r="H119" i="3"/>
  <c r="W277" i="1"/>
  <c r="T277" i="1"/>
  <c r="U277" i="1" s="1"/>
  <c r="E338" i="1"/>
  <c r="G339" i="1"/>
  <c r="T98" i="1"/>
  <c r="U98" i="1" s="1"/>
  <c r="W98" i="1"/>
  <c r="E278" i="1"/>
  <c r="G279" i="1"/>
  <c r="T247" i="1"/>
  <c r="U247" i="1" s="1"/>
  <c r="W247" i="1"/>
  <c r="H69" i="1"/>
  <c r="F68" i="1"/>
  <c r="F248" i="1"/>
  <c r="H249" i="1"/>
  <c r="F338" i="1"/>
  <c r="X338" i="1" s="1"/>
  <c r="H339" i="1"/>
  <c r="X307" i="1"/>
  <c r="G69" i="1"/>
  <c r="E68" i="1"/>
  <c r="X98" i="1"/>
  <c r="F278" i="1"/>
  <c r="H279" i="1"/>
  <c r="E57" i="3"/>
  <c r="E128" i="1"/>
  <c r="G129" i="1"/>
  <c r="E40" i="1"/>
  <c r="G41" i="1"/>
  <c r="E248" i="1"/>
  <c r="G249" i="1"/>
  <c r="G189" i="1"/>
  <c r="E188" i="1"/>
  <c r="F188" i="1"/>
  <c r="H189" i="1"/>
  <c r="F158" i="1"/>
  <c r="H159" i="1"/>
  <c r="T187" i="1"/>
  <c r="U187" i="1" s="1"/>
  <c r="W187" i="1"/>
  <c r="C135" i="3"/>
  <c r="X247" i="1"/>
  <c r="X337" i="1"/>
  <c r="F369" i="1"/>
  <c r="H370" i="1"/>
  <c r="E99" i="1"/>
  <c r="G100" i="1"/>
  <c r="E308" i="1"/>
  <c r="G309" i="1"/>
  <c r="H30" i="3"/>
  <c r="T157" i="1"/>
  <c r="U157" i="1" s="1"/>
  <c r="W157" i="1"/>
  <c r="F39" i="1"/>
  <c r="X39" i="1" s="1"/>
  <c r="H40" i="1"/>
  <c r="T127" i="1"/>
  <c r="U127" i="1" s="1"/>
  <c r="W127" i="1"/>
  <c r="E97" i="3" l="1"/>
  <c r="T368" i="1"/>
  <c r="U368" i="1" s="1"/>
  <c r="X158" i="1"/>
  <c r="X278" i="1"/>
  <c r="X218" i="1"/>
  <c r="W218" i="1"/>
  <c r="F97" i="3" s="1"/>
  <c r="W39" i="1"/>
  <c r="B32" i="3"/>
  <c r="H157" i="3"/>
  <c r="E369" i="1"/>
  <c r="W369" i="1" s="1"/>
  <c r="G370" i="1"/>
  <c r="T39" i="1"/>
  <c r="U39" i="1" s="1"/>
  <c r="B159" i="3"/>
  <c r="H220" i="1"/>
  <c r="F219" i="1"/>
  <c r="T219" i="1" s="1"/>
  <c r="U219" i="1" s="1"/>
  <c r="G190" i="1"/>
  <c r="E189" i="1"/>
  <c r="F279" i="1"/>
  <c r="H280" i="1"/>
  <c r="T68" i="1"/>
  <c r="U68" i="1" s="1"/>
  <c r="W68" i="1"/>
  <c r="F339" i="1"/>
  <c r="H340" i="1"/>
  <c r="X68" i="1"/>
  <c r="E279" i="1"/>
  <c r="G280" i="1"/>
  <c r="E339" i="1"/>
  <c r="G340" i="1"/>
  <c r="E220" i="1"/>
  <c r="G221" i="1"/>
  <c r="F40" i="1"/>
  <c r="X40" i="1" s="1"/>
  <c r="H41" i="1"/>
  <c r="T308" i="1"/>
  <c r="U308" i="1" s="1"/>
  <c r="W308" i="1"/>
  <c r="C81" i="3"/>
  <c r="F159" i="1"/>
  <c r="H160" i="1"/>
  <c r="F189" i="1"/>
  <c r="H190" i="1"/>
  <c r="E249" i="1"/>
  <c r="G250" i="1"/>
  <c r="E129" i="1"/>
  <c r="G130" i="1"/>
  <c r="G70" i="1"/>
  <c r="E69" i="1"/>
  <c r="H70" i="1"/>
  <c r="F69" i="1"/>
  <c r="W278" i="1"/>
  <c r="T278" i="1"/>
  <c r="U278" i="1" s="1"/>
  <c r="T338" i="1"/>
  <c r="U338" i="1" s="1"/>
  <c r="W338" i="1"/>
  <c r="F100" i="1"/>
  <c r="H101" i="1"/>
  <c r="F309" i="1"/>
  <c r="H310" i="1"/>
  <c r="X128" i="1"/>
  <c r="E309" i="1"/>
  <c r="G310" i="1"/>
  <c r="F370" i="1"/>
  <c r="H371" i="1"/>
  <c r="E100" i="1"/>
  <c r="G101" i="1"/>
  <c r="X188" i="1"/>
  <c r="T248" i="1"/>
  <c r="U248" i="1" s="1"/>
  <c r="W248" i="1"/>
  <c r="T128" i="1"/>
  <c r="U128" i="1" s="1"/>
  <c r="W128" i="1"/>
  <c r="F249" i="1"/>
  <c r="H250" i="1"/>
  <c r="G108" i="3"/>
  <c r="E43" i="3"/>
  <c r="X99" i="1"/>
  <c r="X308" i="1"/>
  <c r="H130" i="1"/>
  <c r="F129" i="1"/>
  <c r="T158" i="1"/>
  <c r="U158" i="1" s="1"/>
  <c r="W158" i="1"/>
  <c r="D135" i="3"/>
  <c r="F57" i="3"/>
  <c r="H68" i="3"/>
  <c r="T99" i="1"/>
  <c r="U99" i="1" s="1"/>
  <c r="W99" i="1"/>
  <c r="T188" i="1"/>
  <c r="U188" i="1" s="1"/>
  <c r="W188" i="1"/>
  <c r="G42" i="1"/>
  <c r="E41" i="1"/>
  <c r="X248" i="1"/>
  <c r="B121" i="3"/>
  <c r="F146" i="3"/>
  <c r="G160" i="1"/>
  <c r="E159" i="1"/>
  <c r="B21" i="3" l="1"/>
  <c r="X129" i="1"/>
  <c r="G146" i="3"/>
  <c r="X219" i="1"/>
  <c r="W219" i="1"/>
  <c r="F43" i="3"/>
  <c r="B70" i="3"/>
  <c r="F220" i="1"/>
  <c r="T220" i="1" s="1"/>
  <c r="U220" i="1" s="1"/>
  <c r="H221" i="1"/>
  <c r="T369" i="1"/>
  <c r="U369" i="1" s="1"/>
  <c r="C121" i="3"/>
  <c r="H108" i="3"/>
  <c r="X69" i="1"/>
  <c r="X369" i="1"/>
  <c r="D81" i="3"/>
  <c r="X249" i="1"/>
  <c r="X309" i="1"/>
  <c r="X189" i="1"/>
  <c r="X279" i="1"/>
  <c r="E370" i="1"/>
  <c r="T370" i="1" s="1"/>
  <c r="U370" i="1" s="1"/>
  <c r="G371" i="1"/>
  <c r="T100" i="1"/>
  <c r="U100" i="1" s="1"/>
  <c r="W100" i="1"/>
  <c r="F310" i="1"/>
  <c r="H311" i="1"/>
  <c r="E340" i="1"/>
  <c r="G341" i="1"/>
  <c r="T40" i="1"/>
  <c r="U40" i="1" s="1"/>
  <c r="T159" i="1"/>
  <c r="U159" i="1" s="1"/>
  <c r="W159" i="1"/>
  <c r="E310" i="1"/>
  <c r="G311" i="1"/>
  <c r="H71" i="1"/>
  <c r="F70" i="1"/>
  <c r="T129" i="1"/>
  <c r="U129" i="1" s="1"/>
  <c r="W129" i="1"/>
  <c r="E135" i="3"/>
  <c r="T339" i="1"/>
  <c r="U339" i="1" s="1"/>
  <c r="W339" i="1"/>
  <c r="F340" i="1"/>
  <c r="H341" i="1"/>
  <c r="F280" i="1"/>
  <c r="H281" i="1"/>
  <c r="T189" i="1"/>
  <c r="U189" i="1" s="1"/>
  <c r="W189" i="1"/>
  <c r="F250" i="1"/>
  <c r="H251" i="1"/>
  <c r="E130" i="1"/>
  <c r="G131" i="1"/>
  <c r="F190" i="1"/>
  <c r="H191" i="1"/>
  <c r="G161" i="1"/>
  <c r="E160" i="1"/>
  <c r="G57" i="3"/>
  <c r="T309" i="1"/>
  <c r="U309" i="1" s="1"/>
  <c r="W309" i="1"/>
  <c r="F101" i="1"/>
  <c r="H102" i="1"/>
  <c r="T69" i="1"/>
  <c r="U69" i="1" s="1"/>
  <c r="W69" i="1"/>
  <c r="E250" i="1"/>
  <c r="G251" i="1"/>
  <c r="F160" i="1"/>
  <c r="H161" i="1"/>
  <c r="E221" i="1"/>
  <c r="G222" i="1"/>
  <c r="E280" i="1"/>
  <c r="G281" i="1"/>
  <c r="X339" i="1"/>
  <c r="G191" i="1"/>
  <c r="E190" i="1"/>
  <c r="G43" i="1"/>
  <c r="E42" i="1"/>
  <c r="H131" i="1"/>
  <c r="F130" i="1"/>
  <c r="E101" i="1"/>
  <c r="G102" i="1"/>
  <c r="F371" i="1"/>
  <c r="H372" i="1"/>
  <c r="X100" i="1"/>
  <c r="G71" i="1"/>
  <c r="E70" i="1"/>
  <c r="T249" i="1"/>
  <c r="U249" i="1" s="1"/>
  <c r="W249" i="1"/>
  <c r="X159" i="1"/>
  <c r="F41" i="1"/>
  <c r="X41" i="1" s="1"/>
  <c r="H42" i="1"/>
  <c r="W279" i="1"/>
  <c r="T279" i="1"/>
  <c r="U279" i="1" s="1"/>
  <c r="C32" i="3"/>
  <c r="W40" i="1"/>
  <c r="C159" i="3" l="1"/>
  <c r="G97" i="3"/>
  <c r="C21" i="3"/>
  <c r="X220" i="1"/>
  <c r="F135" i="3"/>
  <c r="X130" i="1"/>
  <c r="H57" i="3"/>
  <c r="W220" i="1"/>
  <c r="H97" i="3" s="1"/>
  <c r="W370" i="1"/>
  <c r="D121" i="3"/>
  <c r="X160" i="1"/>
  <c r="E81" i="3"/>
  <c r="G372" i="1"/>
  <c r="E371" i="1"/>
  <c r="X371" i="1" s="1"/>
  <c r="X101" i="1"/>
  <c r="X340" i="1"/>
  <c r="X370" i="1"/>
  <c r="F221" i="1"/>
  <c r="X221" i="1" s="1"/>
  <c r="H222" i="1"/>
  <c r="X70" i="1"/>
  <c r="T310" i="1"/>
  <c r="U310" i="1" s="1"/>
  <c r="W310" i="1"/>
  <c r="F311" i="1"/>
  <c r="H312" i="1"/>
  <c r="E110" i="3"/>
  <c r="B110" i="3"/>
  <c r="F110" i="3"/>
  <c r="G110" i="3"/>
  <c r="H110" i="3"/>
  <c r="C110" i="3"/>
  <c r="D110" i="3"/>
  <c r="T101" i="1"/>
  <c r="U101" i="1" s="1"/>
  <c r="W101" i="1"/>
  <c r="G192" i="1"/>
  <c r="E191" i="1"/>
  <c r="E222" i="1"/>
  <c r="G223" i="1"/>
  <c r="E251" i="1"/>
  <c r="G252" i="1"/>
  <c r="F102" i="1"/>
  <c r="H103" i="1"/>
  <c r="G162" i="1"/>
  <c r="E161" i="1"/>
  <c r="T130" i="1"/>
  <c r="U130" i="1" s="1"/>
  <c r="W130" i="1"/>
  <c r="H72" i="1"/>
  <c r="F71" i="1"/>
  <c r="X310" i="1"/>
  <c r="G72" i="1"/>
  <c r="E71" i="1"/>
  <c r="E102" i="1"/>
  <c r="G103" i="1"/>
  <c r="F42" i="1"/>
  <c r="X42" i="1" s="1"/>
  <c r="H43" i="1"/>
  <c r="F372" i="1"/>
  <c r="H373" i="1"/>
  <c r="T250" i="1"/>
  <c r="U250" i="1" s="1"/>
  <c r="W250" i="1"/>
  <c r="W41" i="1"/>
  <c r="F191" i="1"/>
  <c r="H192" i="1"/>
  <c r="F251" i="1"/>
  <c r="H252" i="1"/>
  <c r="F281" i="1"/>
  <c r="H282" i="1"/>
  <c r="H146" i="3"/>
  <c r="E341" i="1"/>
  <c r="G342" i="1"/>
  <c r="G43" i="3"/>
  <c r="T190" i="1"/>
  <c r="U190" i="1" s="1"/>
  <c r="W190" i="1"/>
  <c r="W280" i="1"/>
  <c r="T280" i="1"/>
  <c r="U280" i="1" s="1"/>
  <c r="T160" i="1"/>
  <c r="U160" i="1" s="1"/>
  <c r="W160" i="1"/>
  <c r="E131" i="1"/>
  <c r="G132" i="1"/>
  <c r="F341" i="1"/>
  <c r="H342" i="1"/>
  <c r="T70" i="1"/>
  <c r="U70" i="1" s="1"/>
  <c r="W70" i="1"/>
  <c r="H132" i="1"/>
  <c r="F131" i="1"/>
  <c r="G44" i="1"/>
  <c r="E43" i="1"/>
  <c r="E281" i="1"/>
  <c r="G282" i="1"/>
  <c r="F161" i="1"/>
  <c r="H162" i="1"/>
  <c r="D32" i="3"/>
  <c r="T41" i="1"/>
  <c r="U41" i="1" s="1"/>
  <c r="X190" i="1"/>
  <c r="X250" i="1"/>
  <c r="X280" i="1"/>
  <c r="E311" i="1"/>
  <c r="G312" i="1"/>
  <c r="C70" i="3"/>
  <c r="T340" i="1"/>
  <c r="U340" i="1" s="1"/>
  <c r="W340" i="1"/>
  <c r="T42" i="1" l="1"/>
  <c r="U42" i="1" s="1"/>
  <c r="B59" i="3"/>
  <c r="H43" i="3"/>
  <c r="D159" i="3"/>
  <c r="T371" i="1"/>
  <c r="U371" i="1" s="1"/>
  <c r="X161" i="1"/>
  <c r="W371" i="1"/>
  <c r="E159" i="3" s="1"/>
  <c r="T221" i="1"/>
  <c r="U221" i="1" s="1"/>
  <c r="W221" i="1"/>
  <c r="X341" i="1"/>
  <c r="W42" i="1"/>
  <c r="E21" i="3" s="1"/>
  <c r="B148" i="3"/>
  <c r="D70" i="3"/>
  <c r="X131" i="1"/>
  <c r="E32" i="3"/>
  <c r="F81" i="3"/>
  <c r="F222" i="1"/>
  <c r="X222" i="1" s="1"/>
  <c r="H223" i="1"/>
  <c r="E372" i="1"/>
  <c r="X372" i="1" s="1"/>
  <c r="G373" i="1"/>
  <c r="E121" i="3"/>
  <c r="E342" i="1"/>
  <c r="G343" i="1"/>
  <c r="F282" i="1"/>
  <c r="H283" i="1"/>
  <c r="T102" i="1"/>
  <c r="U102" i="1" s="1"/>
  <c r="W102" i="1"/>
  <c r="X311" i="1"/>
  <c r="E312" i="1"/>
  <c r="G313" i="1"/>
  <c r="G45" i="1"/>
  <c r="E44" i="1"/>
  <c r="W131" i="1"/>
  <c r="T131" i="1"/>
  <c r="U131" i="1" s="1"/>
  <c r="X281" i="1"/>
  <c r="X191" i="1"/>
  <c r="F43" i="1"/>
  <c r="X43" i="1" s="1"/>
  <c r="H44" i="1"/>
  <c r="T71" i="1"/>
  <c r="U71" i="1" s="1"/>
  <c r="W71" i="1"/>
  <c r="T251" i="1"/>
  <c r="U251" i="1" s="1"/>
  <c r="W251" i="1"/>
  <c r="G193" i="1"/>
  <c r="E192" i="1"/>
  <c r="G135" i="3"/>
  <c r="W281" i="1"/>
  <c r="T281" i="1"/>
  <c r="U281" i="1" s="1"/>
  <c r="H133" i="1"/>
  <c r="F132" i="1"/>
  <c r="F162" i="1"/>
  <c r="H163" i="1"/>
  <c r="G133" i="1"/>
  <c r="E132" i="1"/>
  <c r="T341" i="1"/>
  <c r="U341" i="1" s="1"/>
  <c r="W341" i="1"/>
  <c r="F192" i="1"/>
  <c r="X192" i="1" s="1"/>
  <c r="H193" i="1"/>
  <c r="E252" i="1"/>
  <c r="G253" i="1"/>
  <c r="T191" i="1"/>
  <c r="U191" i="1" s="1"/>
  <c r="W191" i="1"/>
  <c r="T311" i="1"/>
  <c r="U311" i="1" s="1"/>
  <c r="W311" i="1"/>
  <c r="E282" i="1"/>
  <c r="G283" i="1"/>
  <c r="F342" i="1"/>
  <c r="H343" i="1"/>
  <c r="F252" i="1"/>
  <c r="H253" i="1"/>
  <c r="D21" i="3"/>
  <c r="G73" i="1"/>
  <c r="E72" i="1"/>
  <c r="X71" i="1"/>
  <c r="T161" i="1"/>
  <c r="U161" i="1" s="1"/>
  <c r="W161" i="1"/>
  <c r="F103" i="1"/>
  <c r="H104" i="1"/>
  <c r="E223" i="1"/>
  <c r="G224" i="1"/>
  <c r="X251" i="1"/>
  <c r="F373" i="1"/>
  <c r="H374" i="1"/>
  <c r="E103" i="1"/>
  <c r="G104" i="1"/>
  <c r="H73" i="1"/>
  <c r="F72" i="1"/>
  <c r="G163" i="1"/>
  <c r="E162" i="1"/>
  <c r="X102" i="1"/>
  <c r="F312" i="1"/>
  <c r="H313" i="1"/>
  <c r="B99" i="3" l="1"/>
  <c r="W222" i="1"/>
  <c r="T222" i="1"/>
  <c r="U222" i="1" s="1"/>
  <c r="C148" i="3"/>
  <c r="X312" i="1"/>
  <c r="X342" i="1"/>
  <c r="W372" i="1"/>
  <c r="T372" i="1"/>
  <c r="U372" i="1" s="1"/>
  <c r="F121" i="3"/>
  <c r="X132" i="1"/>
  <c r="X282" i="1"/>
  <c r="W43" i="1"/>
  <c r="C59" i="3"/>
  <c r="E70" i="3"/>
  <c r="G374" i="1"/>
  <c r="E373" i="1"/>
  <c r="X373" i="1" s="1"/>
  <c r="H224" i="1"/>
  <c r="F223" i="1"/>
  <c r="X223" i="1" s="1"/>
  <c r="B45" i="3"/>
  <c r="E343" i="1"/>
  <c r="G344" i="1"/>
  <c r="T252" i="1"/>
  <c r="U252" i="1" s="1"/>
  <c r="W252" i="1"/>
  <c r="G134" i="1"/>
  <c r="E133" i="1"/>
  <c r="X162" i="1"/>
  <c r="F32" i="3"/>
  <c r="E313" i="1"/>
  <c r="G314" i="1"/>
  <c r="G164" i="1"/>
  <c r="E163" i="1"/>
  <c r="T103" i="1"/>
  <c r="U103" i="1" s="1"/>
  <c r="W103" i="1"/>
  <c r="X103" i="1"/>
  <c r="T72" i="1"/>
  <c r="U72" i="1" s="1"/>
  <c r="W72" i="1"/>
  <c r="X252" i="1"/>
  <c r="E283" i="1"/>
  <c r="G284" i="1"/>
  <c r="G81" i="3"/>
  <c r="F193" i="1"/>
  <c r="H194" i="1"/>
  <c r="T312" i="1"/>
  <c r="U312" i="1" s="1"/>
  <c r="W312" i="1"/>
  <c r="F313" i="1"/>
  <c r="H314" i="1"/>
  <c r="X72" i="1"/>
  <c r="F374" i="1"/>
  <c r="H375" i="1"/>
  <c r="E224" i="1"/>
  <c r="G225" i="1"/>
  <c r="G74" i="1"/>
  <c r="E73" i="1"/>
  <c r="W282" i="1"/>
  <c r="T282" i="1"/>
  <c r="U282" i="1" s="1"/>
  <c r="T43" i="1"/>
  <c r="U43" i="1" s="1"/>
  <c r="H134" i="1"/>
  <c r="F133" i="1"/>
  <c r="T192" i="1"/>
  <c r="U192" i="1" s="1"/>
  <c r="W192" i="1"/>
  <c r="F44" i="1"/>
  <c r="X44" i="1" s="1"/>
  <c r="H45" i="1"/>
  <c r="T342" i="1"/>
  <c r="U342" i="1" s="1"/>
  <c r="W342" i="1"/>
  <c r="T162" i="1"/>
  <c r="U162" i="1" s="1"/>
  <c r="W162" i="1"/>
  <c r="E104" i="1"/>
  <c r="G105" i="1"/>
  <c r="F104" i="1"/>
  <c r="H105" i="1"/>
  <c r="F253" i="1"/>
  <c r="H254" i="1"/>
  <c r="H74" i="1"/>
  <c r="F73" i="1"/>
  <c r="F343" i="1"/>
  <c r="H344" i="1"/>
  <c r="H135" i="3"/>
  <c r="E253" i="1"/>
  <c r="G254" i="1"/>
  <c r="W132" i="1"/>
  <c r="T132" i="1"/>
  <c r="U132" i="1" s="1"/>
  <c r="F163" i="1"/>
  <c r="H164" i="1"/>
  <c r="E193" i="1"/>
  <c r="G194" i="1"/>
  <c r="G46" i="1"/>
  <c r="E45" i="1"/>
  <c r="F283" i="1"/>
  <c r="H284" i="1"/>
  <c r="X343" i="1" l="1"/>
  <c r="C99" i="3"/>
  <c r="F159" i="3"/>
  <c r="W223" i="1"/>
  <c r="T223" i="1"/>
  <c r="U223" i="1" s="1"/>
  <c r="X73" i="1"/>
  <c r="W373" i="1"/>
  <c r="X313" i="1"/>
  <c r="X283" i="1"/>
  <c r="T373" i="1"/>
  <c r="U373" i="1" s="1"/>
  <c r="X163" i="1"/>
  <c r="F21" i="3"/>
  <c r="D148" i="3"/>
  <c r="X133" i="1"/>
  <c r="W44" i="1"/>
  <c r="C45" i="3"/>
  <c r="G121" i="3"/>
  <c r="X104" i="1"/>
  <c r="T44" i="1"/>
  <c r="U44" i="1" s="1"/>
  <c r="H81" i="3"/>
  <c r="G375" i="1"/>
  <c r="E374" i="1"/>
  <c r="X374" i="1" s="1"/>
  <c r="F224" i="1"/>
  <c r="T224" i="1" s="1"/>
  <c r="U224" i="1" s="1"/>
  <c r="H225" i="1"/>
  <c r="T73" i="1"/>
  <c r="U73" i="1" s="1"/>
  <c r="W73" i="1"/>
  <c r="F375" i="1"/>
  <c r="H376" i="1"/>
  <c r="E284" i="1"/>
  <c r="G285" i="1"/>
  <c r="T163" i="1"/>
  <c r="U163" i="1" s="1"/>
  <c r="W163" i="1"/>
  <c r="T313" i="1"/>
  <c r="U313" i="1" s="1"/>
  <c r="W313" i="1"/>
  <c r="G135" i="1"/>
  <c r="E134" i="1"/>
  <c r="T343" i="1"/>
  <c r="U343" i="1" s="1"/>
  <c r="W343" i="1"/>
  <c r="F284" i="1"/>
  <c r="H285" i="1"/>
  <c r="T193" i="1"/>
  <c r="U193" i="1" s="1"/>
  <c r="W193" i="1"/>
  <c r="D59" i="3"/>
  <c r="F344" i="1"/>
  <c r="H345" i="1"/>
  <c r="X253" i="1"/>
  <c r="T104" i="1"/>
  <c r="U104" i="1" s="1"/>
  <c r="W104" i="1"/>
  <c r="F45" i="1"/>
  <c r="X45" i="1" s="1"/>
  <c r="H46" i="1"/>
  <c r="G75" i="1"/>
  <c r="E74" i="1"/>
  <c r="B137" i="3"/>
  <c r="F194" i="1"/>
  <c r="H195" i="1"/>
  <c r="W283" i="1"/>
  <c r="T283" i="1"/>
  <c r="U283" i="1" s="1"/>
  <c r="G165" i="1"/>
  <c r="E164" i="1"/>
  <c r="G47" i="1"/>
  <c r="E47" i="1" s="1"/>
  <c r="E46" i="1"/>
  <c r="F164" i="1"/>
  <c r="H165" i="1"/>
  <c r="E254" i="1"/>
  <c r="G255" i="1"/>
  <c r="F105" i="1"/>
  <c r="H106" i="1"/>
  <c r="F70" i="3"/>
  <c r="E225" i="1"/>
  <c r="G226" i="1"/>
  <c r="X193" i="1"/>
  <c r="E194" i="1"/>
  <c r="G195" i="1"/>
  <c r="F254" i="1"/>
  <c r="H255" i="1"/>
  <c r="E105" i="1"/>
  <c r="G106" i="1"/>
  <c r="T253" i="1"/>
  <c r="U253" i="1" s="1"/>
  <c r="W253" i="1"/>
  <c r="H75" i="1"/>
  <c r="F74" i="1"/>
  <c r="H135" i="1"/>
  <c r="F134" i="1"/>
  <c r="F314" i="1"/>
  <c r="H315" i="1"/>
  <c r="G32" i="3"/>
  <c r="E314" i="1"/>
  <c r="G315" i="1"/>
  <c r="W133" i="1"/>
  <c r="T133" i="1"/>
  <c r="U133" i="1" s="1"/>
  <c r="E344" i="1"/>
  <c r="G345" i="1"/>
  <c r="D99" i="3" l="1"/>
  <c r="E148" i="3"/>
  <c r="G159" i="3"/>
  <c r="C137" i="3"/>
  <c r="H32" i="3"/>
  <c r="X254" i="1"/>
  <c r="G21" i="3"/>
  <c r="T374" i="1"/>
  <c r="U374" i="1" s="1"/>
  <c r="X134" i="1"/>
  <c r="X224" i="1"/>
  <c r="W224" i="1"/>
  <c r="W374" i="1"/>
  <c r="H159" i="3" s="1"/>
  <c r="D45" i="3"/>
  <c r="F225" i="1"/>
  <c r="X225" i="1" s="1"/>
  <c r="H226" i="1"/>
  <c r="E375" i="1"/>
  <c r="X375" i="1" s="1"/>
  <c r="G376" i="1"/>
  <c r="E59" i="3"/>
  <c r="X284" i="1"/>
  <c r="E345" i="1"/>
  <c r="G346" i="1"/>
  <c r="F315" i="1"/>
  <c r="H316" i="1"/>
  <c r="H76" i="1"/>
  <c r="F75" i="1"/>
  <c r="T254" i="1"/>
  <c r="U254" i="1" s="1"/>
  <c r="W254" i="1"/>
  <c r="X344" i="1"/>
  <c r="W45" i="1"/>
  <c r="E285" i="1"/>
  <c r="G286" i="1"/>
  <c r="E315" i="1"/>
  <c r="G316" i="1"/>
  <c r="E255" i="1"/>
  <c r="G256" i="1"/>
  <c r="H121" i="3"/>
  <c r="T74" i="1"/>
  <c r="U74" i="1" s="1"/>
  <c r="W74" i="1"/>
  <c r="H136" i="1"/>
  <c r="F135" i="1"/>
  <c r="T105" i="1"/>
  <c r="U105" i="1" s="1"/>
  <c r="W105" i="1"/>
  <c r="T194" i="1"/>
  <c r="U194" i="1" s="1"/>
  <c r="W194" i="1"/>
  <c r="F106" i="1"/>
  <c r="H107" i="1"/>
  <c r="F107" i="1" s="1"/>
  <c r="F165" i="1"/>
  <c r="H166" i="1"/>
  <c r="T164" i="1"/>
  <c r="U164" i="1" s="1"/>
  <c r="W164" i="1"/>
  <c r="F195" i="1"/>
  <c r="H196" i="1"/>
  <c r="G76" i="1"/>
  <c r="E75" i="1"/>
  <c r="T45" i="1"/>
  <c r="U45" i="1" s="1"/>
  <c r="W284" i="1"/>
  <c r="T284" i="1"/>
  <c r="U284" i="1" s="1"/>
  <c r="F345" i="1"/>
  <c r="H346" i="1"/>
  <c r="G136" i="1"/>
  <c r="E135" i="1"/>
  <c r="F376" i="1"/>
  <c r="H377" i="1"/>
  <c r="T344" i="1"/>
  <c r="U344" i="1" s="1"/>
  <c r="W344" i="1"/>
  <c r="T314" i="1"/>
  <c r="U314" i="1" s="1"/>
  <c r="W314" i="1"/>
  <c r="X314" i="1"/>
  <c r="E106" i="1"/>
  <c r="G107" i="1"/>
  <c r="E107" i="1" s="1"/>
  <c r="E195" i="1"/>
  <c r="G196" i="1"/>
  <c r="X74" i="1"/>
  <c r="F255" i="1"/>
  <c r="H256" i="1"/>
  <c r="E226" i="1"/>
  <c r="G227" i="1"/>
  <c r="E227" i="1" s="1"/>
  <c r="X105" i="1"/>
  <c r="X164" i="1"/>
  <c r="G166" i="1"/>
  <c r="E165" i="1"/>
  <c r="X194" i="1"/>
  <c r="F46" i="1"/>
  <c r="X46" i="1" s="1"/>
  <c r="H47" i="1"/>
  <c r="F47" i="1" s="1"/>
  <c r="X47" i="1" s="1"/>
  <c r="B83" i="3"/>
  <c r="F285" i="1"/>
  <c r="H286" i="1"/>
  <c r="W134" i="1"/>
  <c r="T134" i="1"/>
  <c r="U134" i="1" s="1"/>
  <c r="G70" i="3"/>
  <c r="X255" i="1" l="1"/>
  <c r="C83" i="3"/>
  <c r="W225" i="1"/>
  <c r="T225" i="1"/>
  <c r="U225" i="1" s="1"/>
  <c r="E99" i="3"/>
  <c r="X285" i="1"/>
  <c r="X135" i="1"/>
  <c r="B123" i="3"/>
  <c r="X345" i="1"/>
  <c r="E45" i="3"/>
  <c r="B34" i="3"/>
  <c r="H21" i="3"/>
  <c r="T375" i="1"/>
  <c r="U375" i="1" s="1"/>
  <c r="W375" i="1"/>
  <c r="F226" i="1"/>
  <c r="X226" i="1" s="1"/>
  <c r="H227" i="1"/>
  <c r="F227" i="1" s="1"/>
  <c r="W227" i="1" s="1"/>
  <c r="G377" i="1"/>
  <c r="E376" i="1"/>
  <c r="X376" i="1" s="1"/>
  <c r="E316" i="1"/>
  <c r="G317" i="1"/>
  <c r="E317" i="1" s="1"/>
  <c r="F316" i="1"/>
  <c r="H317" i="1"/>
  <c r="F317" i="1" s="1"/>
  <c r="F256" i="1"/>
  <c r="H257" i="1"/>
  <c r="F257" i="1" s="1"/>
  <c r="T106" i="1"/>
  <c r="U106" i="1" s="1"/>
  <c r="W106" i="1"/>
  <c r="F148" i="3"/>
  <c r="W135" i="1"/>
  <c r="T135" i="1"/>
  <c r="U135" i="1" s="1"/>
  <c r="G77" i="1"/>
  <c r="E77" i="1" s="1"/>
  <c r="E76" i="1"/>
  <c r="X106" i="1"/>
  <c r="E256" i="1"/>
  <c r="G257" i="1"/>
  <c r="E257" i="1" s="1"/>
  <c r="T315" i="1"/>
  <c r="U315" i="1" s="1"/>
  <c r="W315" i="1"/>
  <c r="X315" i="1"/>
  <c r="F286" i="1"/>
  <c r="H287" i="1"/>
  <c r="F287" i="1" s="1"/>
  <c r="T75" i="1"/>
  <c r="U75" i="1" s="1"/>
  <c r="W75" i="1"/>
  <c r="X107" i="1"/>
  <c r="T165" i="1"/>
  <c r="U165" i="1" s="1"/>
  <c r="W165" i="1"/>
  <c r="E196" i="1"/>
  <c r="G197" i="1"/>
  <c r="E197" i="1" s="1"/>
  <c r="G137" i="1"/>
  <c r="E137" i="1" s="1"/>
  <c r="E136" i="1"/>
  <c r="T255" i="1"/>
  <c r="U255" i="1" s="1"/>
  <c r="W255" i="1"/>
  <c r="E286" i="1"/>
  <c r="G287" i="1"/>
  <c r="E287" i="1" s="1"/>
  <c r="W47" i="1"/>
  <c r="X75" i="1"/>
  <c r="E346" i="1"/>
  <c r="G347" i="1"/>
  <c r="E347" i="1" s="1"/>
  <c r="T107" i="1"/>
  <c r="U107" i="1" s="1"/>
  <c r="W107" i="1"/>
  <c r="H70" i="3"/>
  <c r="T46" i="1"/>
  <c r="U46" i="1" s="1"/>
  <c r="F196" i="1"/>
  <c r="H197" i="1"/>
  <c r="F197" i="1" s="1"/>
  <c r="F166" i="1"/>
  <c r="H167" i="1"/>
  <c r="F167" i="1" s="1"/>
  <c r="F59" i="3"/>
  <c r="G167" i="1"/>
  <c r="E167" i="1" s="1"/>
  <c r="E166" i="1"/>
  <c r="T226" i="1"/>
  <c r="U226" i="1" s="1"/>
  <c r="T195" i="1"/>
  <c r="U195" i="1" s="1"/>
  <c r="W195" i="1"/>
  <c r="D137" i="3"/>
  <c r="F377" i="1"/>
  <c r="H378" i="1"/>
  <c r="F346" i="1"/>
  <c r="H347" i="1"/>
  <c r="F347" i="1" s="1"/>
  <c r="X195" i="1"/>
  <c r="X165" i="1"/>
  <c r="H137" i="1"/>
  <c r="F137" i="1" s="1"/>
  <c r="F136" i="1"/>
  <c r="W46" i="1"/>
  <c r="W285" i="1"/>
  <c r="T285" i="1"/>
  <c r="U285" i="1" s="1"/>
  <c r="T47" i="1"/>
  <c r="U47" i="1" s="1"/>
  <c r="H77" i="1"/>
  <c r="F77" i="1" s="1"/>
  <c r="F76" i="1"/>
  <c r="T345" i="1"/>
  <c r="U345" i="1" s="1"/>
  <c r="W345" i="1"/>
  <c r="T376" i="1" l="1"/>
  <c r="U376" i="1" s="1"/>
  <c r="F99" i="3"/>
  <c r="X136" i="1"/>
  <c r="X137" i="1"/>
  <c r="X76" i="1"/>
  <c r="W226" i="1"/>
  <c r="G99" i="3" s="1"/>
  <c r="X227" i="1"/>
  <c r="W376" i="1"/>
  <c r="C161" i="3" s="1"/>
  <c r="T227" i="1"/>
  <c r="U227" i="1" s="1"/>
  <c r="X316" i="1"/>
  <c r="G59" i="3"/>
  <c r="G45" i="3"/>
  <c r="B161" i="3"/>
  <c r="C123" i="3"/>
  <c r="B23" i="3"/>
  <c r="X197" i="1"/>
  <c r="X317" i="1"/>
  <c r="X346" i="1"/>
  <c r="X286" i="1"/>
  <c r="F45" i="3"/>
  <c r="C23" i="3"/>
  <c r="E377" i="1"/>
  <c r="W377" i="1" s="1"/>
  <c r="G378" i="1"/>
  <c r="G148" i="3"/>
  <c r="X167" i="1"/>
  <c r="B72" i="3"/>
  <c r="E137" i="3"/>
  <c r="T257" i="1"/>
  <c r="U257" i="1" s="1"/>
  <c r="W257" i="1"/>
  <c r="T77" i="1"/>
  <c r="U77" i="1" s="1"/>
  <c r="W77" i="1"/>
  <c r="X347" i="1"/>
  <c r="T166" i="1"/>
  <c r="U166" i="1" s="1"/>
  <c r="W166" i="1"/>
  <c r="X166" i="1"/>
  <c r="T346" i="1"/>
  <c r="U346" i="1" s="1"/>
  <c r="W346" i="1"/>
  <c r="W286" i="1"/>
  <c r="T286" i="1"/>
  <c r="U286" i="1" s="1"/>
  <c r="W136" i="1"/>
  <c r="T136" i="1"/>
  <c r="U136" i="1" s="1"/>
  <c r="T256" i="1"/>
  <c r="U256" i="1" s="1"/>
  <c r="W256" i="1"/>
  <c r="T347" i="1"/>
  <c r="U347" i="1" s="1"/>
  <c r="W347" i="1"/>
  <c r="W287" i="1"/>
  <c r="T287" i="1"/>
  <c r="U287" i="1" s="1"/>
  <c r="T196" i="1"/>
  <c r="U196" i="1" s="1"/>
  <c r="W196" i="1"/>
  <c r="X257" i="1"/>
  <c r="T317" i="1"/>
  <c r="U317" i="1" s="1"/>
  <c r="W317" i="1"/>
  <c r="D83" i="3"/>
  <c r="T167" i="1"/>
  <c r="U167" i="1" s="1"/>
  <c r="W167" i="1"/>
  <c r="W137" i="1"/>
  <c r="T137" i="1"/>
  <c r="U137" i="1" s="1"/>
  <c r="X77" i="1"/>
  <c r="H379" i="1"/>
  <c r="F378" i="1"/>
  <c r="X196" i="1"/>
  <c r="T197" i="1"/>
  <c r="U197" i="1" s="1"/>
  <c r="W197" i="1"/>
  <c r="C34" i="3"/>
  <c r="X287" i="1"/>
  <c r="T76" i="1"/>
  <c r="U76" i="1" s="1"/>
  <c r="W76" i="1"/>
  <c r="X256" i="1"/>
  <c r="T316" i="1"/>
  <c r="U316" i="1" s="1"/>
  <c r="W316" i="1"/>
  <c r="D34" i="3" l="1"/>
  <c r="F83" i="3"/>
  <c r="H59" i="3"/>
  <c r="X377" i="1"/>
  <c r="T377" i="1"/>
  <c r="U377" i="1" s="1"/>
  <c r="G137" i="3"/>
  <c r="H99" i="3"/>
  <c r="E83" i="3"/>
  <c r="B150" i="3"/>
  <c r="D123" i="3"/>
  <c r="F137" i="3"/>
  <c r="D72" i="3"/>
  <c r="H148" i="3"/>
  <c r="E378" i="1"/>
  <c r="T378" i="1" s="1"/>
  <c r="U378" i="1" s="1"/>
  <c r="G379" i="1"/>
  <c r="E123" i="3"/>
  <c r="C112" i="3"/>
  <c r="C72" i="3"/>
  <c r="F379" i="1"/>
  <c r="H380" i="1"/>
  <c r="E34" i="3"/>
  <c r="B61" i="3"/>
  <c r="B112" i="3"/>
  <c r="D161" i="3" l="1"/>
  <c r="X378" i="1"/>
  <c r="W378" i="1"/>
  <c r="E161" i="3"/>
  <c r="E379" i="1"/>
  <c r="X379" i="1" s="1"/>
  <c r="G380" i="1"/>
  <c r="F380" i="1"/>
  <c r="H381" i="1"/>
  <c r="F381" i="1" s="1"/>
  <c r="T379" i="1" l="1"/>
  <c r="U379" i="1" s="1"/>
  <c r="E380" i="1"/>
  <c r="X380" i="1" s="1"/>
  <c r="G381" i="1"/>
  <c r="E381" i="1" s="1"/>
  <c r="T381" i="1" s="1"/>
  <c r="U381" i="1" s="1"/>
  <c r="W379" i="1"/>
  <c r="F161" i="3" s="1"/>
  <c r="T380" i="1" l="1"/>
  <c r="U380" i="1" s="1"/>
  <c r="W381" i="1"/>
  <c r="X381" i="1"/>
  <c r="W380" i="1"/>
  <c r="G161" i="3" s="1"/>
  <c r="H161" i="3" l="1"/>
</calcChain>
</file>

<file path=xl/comments1.xml><?xml version="1.0" encoding="utf-8"?>
<comments xmlns="http://schemas.openxmlformats.org/spreadsheetml/2006/main">
  <authors>
    <author>Darrel Cusey</author>
  </authors>
  <commentList>
    <comment ref="F3" authorId="0" shapeId="0">
      <text>
        <r>
          <rPr>
            <sz val="8"/>
            <color indexed="81"/>
            <rFont val="Tahoma"/>
            <family val="2"/>
          </rPr>
          <t xml:space="preserve">Change Index specifies the distribution of temperature index change.
</t>
        </r>
      </text>
    </comment>
    <comment ref="H3" authorId="0" shapeId="0">
      <text>
        <r>
          <rPr>
            <sz val="8"/>
            <color indexed="81"/>
            <rFont val="Tahoma"/>
          </rPr>
          <t>Precipitation:
1=Yes
0=No</t>
        </r>
      </text>
    </comment>
    <comment ref="I3" authorId="0" shapeId="0">
      <text>
        <r>
          <rPr>
            <sz val="8"/>
            <color indexed="81"/>
            <rFont val="Tahoma"/>
          </rPr>
          <t>Change in Wind (mph)</t>
        </r>
      </text>
    </comment>
    <comment ref="J3" authorId="0" shapeId="0">
      <text>
        <r>
          <rPr>
            <sz val="8"/>
            <color indexed="81"/>
            <rFont val="Tahoma"/>
            <family val="2"/>
          </rPr>
          <t>Wind Direction: direction the wind is blowing out of.</t>
        </r>
      </text>
    </comment>
    <comment ref="B6" authorId="0" shapeId="0">
      <text>
        <r>
          <rPr>
            <sz val="8"/>
            <color indexed="81"/>
            <rFont val="Tahoma"/>
          </rPr>
          <t>This is elevation above or below the average for your terrain type.</t>
        </r>
      </text>
    </comment>
    <comment ref="B7" authorId="0" shapeId="0">
      <text>
        <r>
          <rPr>
            <sz val="8"/>
            <color indexed="81"/>
            <rFont val="Tahoma"/>
          </rPr>
          <t>1 = Positive Elevation (above Sea Level)
-1 = Negative Elevation (below Sea Level)</t>
        </r>
      </text>
    </comment>
    <comment ref="B10" authorId="0" shapeId="0">
      <text>
        <r>
          <rPr>
            <sz val="8"/>
            <color indexed="81"/>
            <rFont val="Tahoma"/>
          </rPr>
          <t>Direction out of which the winds are most often blowing - enter a Compass Direction.</t>
        </r>
      </text>
    </comment>
    <comment ref="B12" authorId="0" shapeId="0">
      <text>
        <r>
          <rPr>
            <sz val="8"/>
            <color indexed="81"/>
            <rFont val="Tahoma"/>
          </rPr>
          <t>The change in temperature due to elevation.</t>
        </r>
      </text>
    </comment>
  </commentList>
</comments>
</file>

<file path=xl/comments2.xml><?xml version="1.0" encoding="utf-8"?>
<comments xmlns="http://schemas.openxmlformats.org/spreadsheetml/2006/main">
  <authors>
    <author>Darrel Cusey</author>
  </authors>
  <commentList>
    <comment ref="B2" authorId="0" shapeId="0">
      <text>
        <r>
          <rPr>
            <sz val="8"/>
            <color indexed="81"/>
            <rFont val="Tahoma"/>
            <family val="2"/>
          </rPr>
          <t>Max Wind Velocity for each climate zone (mph)</t>
        </r>
      </text>
    </comment>
    <comment ref="F2" authorId="0" shapeId="0">
      <text>
        <r>
          <rPr>
            <sz val="8"/>
            <color indexed="81"/>
            <rFont val="Tahoma"/>
          </rPr>
          <t>Calculated Values - use caution</t>
        </r>
      </text>
    </comment>
    <comment ref="L2" authorId="0" shapeId="0">
      <text>
        <r>
          <rPr>
            <sz val="8"/>
            <color indexed="81"/>
            <rFont val="Tahoma"/>
          </rPr>
          <t xml:space="preserve">RN = Random Number between 1 and 12
C = Change in temperature in steps (-3 or 3 indicates a chance of Special weather)
P = Precipitation (0=No, 1=Yes)
If you want more or less drastic changes in temperature from day to day, change the "C" column.  A value of -3 or 3 always indicates the possibility of "Special Weather".  If you want more or less Special Weather, increase or decrease the number of threes in the "C" column.
If you want a "wetter" world, change some of the zeroes to ones in the "P" column.  For a "dryer" world, change some of the ones to zeros.
</t>
        </r>
      </text>
    </comment>
    <comment ref="W2" authorId="0" shapeId="0">
      <text>
        <r>
          <rPr>
            <sz val="8"/>
            <color indexed="81"/>
            <rFont val="Tahoma"/>
            <family val="2"/>
          </rPr>
          <t>The effects on elevation on temperature.
For each elevation incriment, the cumulative change in temperature is shown. 
You can change these numbers to make this effect more or less extreme.</t>
        </r>
      </text>
    </comment>
    <comment ref="Q3" authorId="0" shapeId="0">
      <text>
        <r>
          <rPr>
            <sz val="8"/>
            <color indexed="81"/>
            <rFont val="Tahoma"/>
          </rPr>
          <t>Rain in inches.</t>
        </r>
      </text>
    </comment>
    <comment ref="R3" authorId="0" shapeId="0">
      <text>
        <r>
          <rPr>
            <sz val="8"/>
            <color indexed="81"/>
            <rFont val="Tahoma"/>
          </rPr>
          <t>Snow in inches.</t>
        </r>
      </text>
    </comment>
    <comment ref="C8" authorId="0" shapeId="0">
      <text>
        <r>
          <rPr>
            <sz val="8"/>
            <color indexed="81"/>
            <rFont val="Tahoma"/>
            <family val="2"/>
          </rPr>
          <t>Average Elevation by Terrain type.</t>
        </r>
      </text>
    </comment>
    <comment ref="B112" authorId="0" shapeId="0">
      <text>
        <r>
          <rPr>
            <sz val="8"/>
            <color indexed="81"/>
            <rFont val="Tahoma"/>
          </rPr>
          <t>Extreme Weather Translation Table</t>
        </r>
      </text>
    </comment>
  </commentList>
</comments>
</file>

<file path=xl/sharedStrings.xml><?xml version="1.0" encoding="utf-8"?>
<sst xmlns="http://schemas.openxmlformats.org/spreadsheetml/2006/main" count="1909" uniqueCount="259">
  <si>
    <t>Artic</t>
  </si>
  <si>
    <t>Tropical</t>
  </si>
  <si>
    <t>Zone</t>
  </si>
  <si>
    <t>Desert</t>
  </si>
  <si>
    <t>Forest</t>
  </si>
  <si>
    <t>Hills</t>
  </si>
  <si>
    <t>Mountains</t>
  </si>
  <si>
    <t>Plains</t>
  </si>
  <si>
    <t>Seacoast</t>
  </si>
  <si>
    <t>Subartic</t>
  </si>
  <si>
    <t>Subtropical</t>
  </si>
  <si>
    <t>Month</t>
  </si>
  <si>
    <t>1h</t>
  </si>
  <si>
    <t>1m</t>
  </si>
  <si>
    <t>1l</t>
  </si>
  <si>
    <t>2h</t>
  </si>
  <si>
    <t>2m</t>
  </si>
  <si>
    <t>2l</t>
  </si>
  <si>
    <t>3h</t>
  </si>
  <si>
    <t>3m</t>
  </si>
  <si>
    <t>3l</t>
  </si>
  <si>
    <t>4h</t>
  </si>
  <si>
    <t>4m</t>
  </si>
  <si>
    <t>4l</t>
  </si>
  <si>
    <t>5h</t>
  </si>
  <si>
    <t>5m</t>
  </si>
  <si>
    <t>5l</t>
  </si>
  <si>
    <t>6h</t>
  </si>
  <si>
    <t>6m</t>
  </si>
  <si>
    <t>6l</t>
  </si>
  <si>
    <t>7h</t>
  </si>
  <si>
    <t>7m</t>
  </si>
  <si>
    <t>7l</t>
  </si>
  <si>
    <t>8h</t>
  </si>
  <si>
    <t>8m</t>
  </si>
  <si>
    <t>8l</t>
  </si>
  <si>
    <t>9h</t>
  </si>
  <si>
    <t>9m</t>
  </si>
  <si>
    <t>9l</t>
  </si>
  <si>
    <t>10h</t>
  </si>
  <si>
    <t>10m</t>
  </si>
  <si>
    <t>10l</t>
  </si>
  <si>
    <t>11h</t>
  </si>
  <si>
    <t>11m</t>
  </si>
  <si>
    <t>11l</t>
  </si>
  <si>
    <t>12h</t>
  </si>
  <si>
    <t>12m</t>
  </si>
  <si>
    <t>12l</t>
  </si>
  <si>
    <t>a</t>
  </si>
  <si>
    <t>b</t>
  </si>
  <si>
    <t>g</t>
  </si>
  <si>
    <t>c</t>
  </si>
  <si>
    <t>h</t>
  </si>
  <si>
    <t>d</t>
  </si>
  <si>
    <t>m</t>
  </si>
  <si>
    <t>s</t>
  </si>
  <si>
    <t>l</t>
  </si>
  <si>
    <t>p</t>
  </si>
  <si>
    <t>t</t>
  </si>
  <si>
    <t>u</t>
  </si>
  <si>
    <t>r</t>
  </si>
  <si>
    <t>Terrain</t>
  </si>
  <si>
    <t>Base Elevation</t>
  </si>
  <si>
    <t>x</t>
  </si>
  <si>
    <t>Elevation</t>
  </si>
  <si>
    <t>Climate Zone</t>
  </si>
  <si>
    <t>Months</t>
  </si>
  <si>
    <t>Day of Month</t>
  </si>
  <si>
    <t>Day of Year</t>
  </si>
  <si>
    <t>Calendar</t>
  </si>
  <si>
    <t>ArticDesert</t>
  </si>
  <si>
    <t>ArticForest</t>
  </si>
  <si>
    <t>ArticHills</t>
  </si>
  <si>
    <t>ArticMountains</t>
  </si>
  <si>
    <t>ArticPlains</t>
  </si>
  <si>
    <t>ArticSeacoast</t>
  </si>
  <si>
    <t>SubarticDesert</t>
  </si>
  <si>
    <t>SubarticForest</t>
  </si>
  <si>
    <t>SubarticHills</t>
  </si>
  <si>
    <t>SubarticMountains</t>
  </si>
  <si>
    <t>SubarticPlains</t>
  </si>
  <si>
    <t>SubarticSeacoast</t>
  </si>
  <si>
    <t>TemperateDesert</t>
  </si>
  <si>
    <t>TemperateForest</t>
  </si>
  <si>
    <t>TemperateHills</t>
  </si>
  <si>
    <t>TemperateMountains</t>
  </si>
  <si>
    <t>TemperatePlains</t>
  </si>
  <si>
    <t>TemperateSeacoast</t>
  </si>
  <si>
    <t>SubtropicalDesert</t>
  </si>
  <si>
    <t>SubtropicalForest</t>
  </si>
  <si>
    <t>SubtropicalHills</t>
  </si>
  <si>
    <t>SubtropicalMountains</t>
  </si>
  <si>
    <t>SubtropicalPlains</t>
  </si>
  <si>
    <t>SubtropicalSeacoast</t>
  </si>
  <si>
    <t>TropicalDesert</t>
  </si>
  <si>
    <t>TropicalForest</t>
  </si>
  <si>
    <t>TropicalHills</t>
  </si>
  <si>
    <t>TropicalMountains</t>
  </si>
  <si>
    <t>TropicalPlains</t>
  </si>
  <si>
    <t>TropicalSeacoast</t>
  </si>
  <si>
    <t>3E Weather Generator</t>
  </si>
  <si>
    <t>Normal Temperatures</t>
  </si>
  <si>
    <t>Forecast</t>
  </si>
  <si>
    <t>High</t>
  </si>
  <si>
    <t>Low</t>
  </si>
  <si>
    <t>High Code</t>
  </si>
  <si>
    <t>Low Code</t>
  </si>
  <si>
    <t>Change</t>
  </si>
  <si>
    <t>Change Index</t>
  </si>
  <si>
    <t>Code</t>
  </si>
  <si>
    <t>Precip</t>
  </si>
  <si>
    <t>Wind</t>
  </si>
  <si>
    <t>z</t>
  </si>
  <si>
    <t>Temperate</t>
  </si>
  <si>
    <t>Max Wind</t>
  </si>
  <si>
    <t>Special</t>
  </si>
  <si>
    <t>Forecast1</t>
  </si>
  <si>
    <t>Forecast2</t>
  </si>
  <si>
    <t>Normal Precipitation</t>
  </si>
  <si>
    <t>Wind Ch</t>
  </si>
  <si>
    <t>rn</t>
  </si>
  <si>
    <t>f1</t>
  </si>
  <si>
    <t>f2</t>
  </si>
  <si>
    <t>11</t>
  </si>
  <si>
    <t>21</t>
  </si>
  <si>
    <t>31</t>
  </si>
  <si>
    <t>41</t>
  </si>
  <si>
    <t>51</t>
  </si>
  <si>
    <t>61</t>
  </si>
  <si>
    <t>12</t>
  </si>
  <si>
    <t>22</t>
  </si>
  <si>
    <t>32</t>
  </si>
  <si>
    <t>42</t>
  </si>
  <si>
    <t>52</t>
  </si>
  <si>
    <t>62</t>
  </si>
  <si>
    <t>13</t>
  </si>
  <si>
    <t>23</t>
  </si>
  <si>
    <t>33</t>
  </si>
  <si>
    <t>43</t>
  </si>
  <si>
    <t>53</t>
  </si>
  <si>
    <t>63</t>
  </si>
  <si>
    <t>14</t>
  </si>
  <si>
    <t>24</t>
  </si>
  <si>
    <t>34</t>
  </si>
  <si>
    <t>44</t>
  </si>
  <si>
    <t>54</t>
  </si>
  <si>
    <t>64</t>
  </si>
  <si>
    <t>15</t>
  </si>
  <si>
    <t>25</t>
  </si>
  <si>
    <t>35</t>
  </si>
  <si>
    <t>45</t>
  </si>
  <si>
    <t>55</t>
  </si>
  <si>
    <t>65</t>
  </si>
  <si>
    <t>16</t>
  </si>
  <si>
    <t>26</t>
  </si>
  <si>
    <t>36</t>
  </si>
  <si>
    <t>46</t>
  </si>
  <si>
    <t>56</t>
  </si>
  <si>
    <t>66</t>
  </si>
  <si>
    <t>Rain/Snow</t>
  </si>
  <si>
    <t>27</t>
  </si>
  <si>
    <t>28</t>
  </si>
  <si>
    <t>29</t>
  </si>
  <si>
    <t>210</t>
  </si>
  <si>
    <t>211</t>
  </si>
  <si>
    <t>212</t>
  </si>
  <si>
    <t>122</t>
  </si>
  <si>
    <t>123</t>
  </si>
  <si>
    <t>124</t>
  </si>
  <si>
    <t>125</t>
  </si>
  <si>
    <t>126</t>
  </si>
  <si>
    <t>127</t>
  </si>
  <si>
    <t>128</t>
  </si>
  <si>
    <t>129</t>
  </si>
  <si>
    <t>1210</t>
  </si>
  <si>
    <t>1211</t>
  </si>
  <si>
    <t>1212</t>
  </si>
  <si>
    <t>r1r2</t>
  </si>
  <si>
    <t>sw</t>
  </si>
  <si>
    <t>Starday</t>
  </si>
  <si>
    <t>Sunday</t>
  </si>
  <si>
    <t>Moonday</t>
  </si>
  <si>
    <t>Godsday</t>
  </si>
  <si>
    <t>Waterday</t>
  </si>
  <si>
    <t>Earthday</t>
  </si>
  <si>
    <t>Freeday</t>
  </si>
  <si>
    <t>Special Ch</t>
  </si>
  <si>
    <t>Press F9 to generate new weather.</t>
  </si>
  <si>
    <t>future use</t>
  </si>
  <si>
    <t>Special Weather Translation</t>
  </si>
  <si>
    <t>Cold Wave</t>
  </si>
  <si>
    <t>Drought</t>
  </si>
  <si>
    <t>Gale</t>
  </si>
  <si>
    <t>Mist or Fog</t>
  </si>
  <si>
    <t>Tornado</t>
  </si>
  <si>
    <t>Heat Wave</t>
  </si>
  <si>
    <t>Special Weather</t>
  </si>
  <si>
    <t>Blowing Snow</t>
  </si>
  <si>
    <t>Dust Storm</t>
  </si>
  <si>
    <t>Sandstorm</t>
  </si>
  <si>
    <t>Fireseek/Diamondice/Tiger</t>
  </si>
  <si>
    <t>Readying/Yellowillow/Bear</t>
  </si>
  <si>
    <t>Coldeven/Snowflowers/Lion</t>
  </si>
  <si>
    <t>Planting/Blossoms/Frog</t>
  </si>
  <si>
    <t>Flocktime/Violets/Turtle</t>
  </si>
  <si>
    <t>Wealsun/Berrytime/Fox</t>
  </si>
  <si>
    <t>Reaping/ColdFields/Snake</t>
  </si>
  <si>
    <t>Goodmonth/Sunflowers/Boar</t>
  </si>
  <si>
    <t>Harvester/Fruitfall/Squirrel</t>
  </si>
  <si>
    <t>Patchwall/Brightleaf/Hair</t>
  </si>
  <si>
    <t>Ready'reat/TinglingIce/Hawk</t>
  </si>
  <si>
    <t>Sunsebb/Lacysnows/Wolf</t>
  </si>
  <si>
    <t>3E Greyhawk Campaign Weather Generator</t>
  </si>
  <si>
    <t>Campaign:</t>
  </si>
  <si>
    <t>Region:</t>
  </si>
  <si>
    <t>RS Column</t>
  </si>
  <si>
    <t>Richfest</t>
  </si>
  <si>
    <t>Needfest</t>
  </si>
  <si>
    <t>Growfest</t>
  </si>
  <si>
    <t>Brewfest</t>
  </si>
  <si>
    <t>Wind Dir</t>
  </si>
  <si>
    <t>Prevailing Winds</t>
  </si>
  <si>
    <t>Hurricane</t>
  </si>
  <si>
    <t>Flash Floods</t>
  </si>
  <si>
    <t>CY:</t>
  </si>
  <si>
    <t>5000</t>
  </si>
  <si>
    <t>4000</t>
  </si>
  <si>
    <t>3000</t>
  </si>
  <si>
    <t>2000</t>
  </si>
  <si>
    <t>1000</t>
  </si>
  <si>
    <t>6000</t>
  </si>
  <si>
    <t>7000</t>
  </si>
  <si>
    <t>8000</t>
  </si>
  <si>
    <t>9000</t>
  </si>
  <si>
    <t>10000</t>
  </si>
  <si>
    <t>11000</t>
  </si>
  <si>
    <t>12000</t>
  </si>
  <si>
    <t>Elevation Temp</t>
  </si>
  <si>
    <t>Elevation Sign</t>
  </si>
  <si>
    <t>Hours of Daylight by Latitude</t>
  </si>
  <si>
    <t>temp low</t>
  </si>
  <si>
    <t>temp hi</t>
  </si>
  <si>
    <t>Daily Lo</t>
  </si>
  <si>
    <t>Daily Hi</t>
  </si>
  <si>
    <t>Corrected</t>
  </si>
  <si>
    <t>Climate</t>
  </si>
  <si>
    <t>Latitude</t>
  </si>
  <si>
    <t>Daylight</t>
  </si>
  <si>
    <t>Hailstorm</t>
  </si>
  <si>
    <t>i</t>
  </si>
  <si>
    <t>Ice Storm</t>
  </si>
  <si>
    <t>Lightning Storm</t>
  </si>
  <si>
    <t>w</t>
  </si>
  <si>
    <t>Severe Snowstorm</t>
  </si>
  <si>
    <t>Gusting</t>
  </si>
  <si>
    <t>Changing</t>
  </si>
  <si>
    <t>N</t>
  </si>
  <si>
    <t>Age of Worms</t>
  </si>
  <si>
    <t>Cairn Hills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</si>
</sst>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0.0_);\(0.0\)"/>
  </numFmts>
  <fonts count="14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sz val="8"/>
      <color indexed="81"/>
      <name val="Tahoma"/>
      <family val="2"/>
    </font>
    <font>
      <i/>
      <sz val="10"/>
      <name val="Arial"/>
      <family val="2"/>
    </font>
    <font>
      <i/>
      <sz val="10"/>
      <name val="BlackChancery"/>
    </font>
    <font>
      <i/>
      <sz val="14"/>
      <name val="BlackChancery"/>
    </font>
    <font>
      <sz val="8"/>
      <name val="Arial"/>
      <family val="2"/>
    </font>
    <font>
      <sz val="14"/>
      <name val="Arial"/>
      <family val="2"/>
    </font>
    <font>
      <sz val="14"/>
      <name val="BlackChancery"/>
    </font>
    <font>
      <sz val="7"/>
      <name val="Arial"/>
      <family val="2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6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0" xfId="0" applyFont="1" applyBorder="1"/>
    <xf numFmtId="0" fontId="3" fillId="0" borderId="0" xfId="0" applyFont="1"/>
    <xf numFmtId="0" fontId="3" fillId="0" borderId="3" xfId="0" applyFont="1" applyBorder="1"/>
    <xf numFmtId="0" fontId="3" fillId="0" borderId="0" xfId="0" applyFont="1" applyBorder="1"/>
    <xf numFmtId="0" fontId="2" fillId="0" borderId="2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4" xfId="0" applyFont="1" applyBorder="1"/>
    <xf numFmtId="0" fontId="3" fillId="0" borderId="0" xfId="0" applyFont="1" applyFill="1" applyBorder="1"/>
    <xf numFmtId="0" fontId="3" fillId="0" borderId="2" xfId="0" applyFont="1" applyFill="1" applyBorder="1"/>
    <xf numFmtId="0" fontId="3" fillId="0" borderId="8" xfId="0" applyFont="1" applyBorder="1"/>
    <xf numFmtId="0" fontId="3" fillId="0" borderId="9" xfId="0" applyFont="1" applyBorder="1"/>
    <xf numFmtId="0" fontId="0" fillId="2" borderId="0" xfId="0" applyFill="1"/>
    <xf numFmtId="0" fontId="0" fillId="2" borderId="0" xfId="0" applyNumberFormat="1" applyFill="1"/>
    <xf numFmtId="0" fontId="2" fillId="2" borderId="0" xfId="0" applyFont="1" applyFill="1"/>
    <xf numFmtId="0" fontId="0" fillId="2" borderId="10" xfId="0" applyFill="1" applyBorder="1"/>
    <xf numFmtId="0" fontId="0" fillId="0" borderId="10" xfId="0" applyFill="1" applyBorder="1"/>
    <xf numFmtId="0" fontId="2" fillId="0" borderId="1" xfId="0" applyFont="1" applyFill="1" applyBorder="1"/>
    <xf numFmtId="0" fontId="2" fillId="0" borderId="6" xfId="0" applyFont="1" applyFill="1" applyBorder="1"/>
    <xf numFmtId="0" fontId="3" fillId="0" borderId="10" xfId="0" applyFont="1" applyBorder="1"/>
    <xf numFmtId="1" fontId="0" fillId="0" borderId="4" xfId="2" applyNumberFormat="1" applyFont="1" applyFill="1" applyBorder="1"/>
    <xf numFmtId="1" fontId="0" fillId="0" borderId="4" xfId="0" applyNumberFormat="1" applyFill="1" applyBorder="1"/>
    <xf numFmtId="1" fontId="0" fillId="0" borderId="5" xfId="0" applyNumberFormat="1" applyFill="1" applyBorder="1"/>
    <xf numFmtId="0" fontId="2" fillId="2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0" xfId="0" applyFont="1" applyFill="1" applyBorder="1"/>
    <xf numFmtId="0" fontId="0" fillId="0" borderId="0" xfId="0" applyNumberFormat="1" applyFill="1" applyBorder="1"/>
    <xf numFmtId="0" fontId="0" fillId="0" borderId="8" xfId="0" applyNumberFormat="1" applyFill="1" applyBorder="1"/>
    <xf numFmtId="0" fontId="0" fillId="0" borderId="3" xfId="0" applyNumberFormat="1" applyFill="1" applyBorder="1"/>
    <xf numFmtId="0" fontId="0" fillId="0" borderId="9" xfId="0" applyNumberFormat="1" applyFill="1" applyBorder="1"/>
    <xf numFmtId="0" fontId="2" fillId="3" borderId="0" xfId="0" applyFont="1" applyFill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0" xfId="0" applyNumberFormat="1" applyFont="1" applyBorder="1"/>
    <xf numFmtId="0" fontId="3" fillId="0" borderId="10" xfId="0" applyNumberFormat="1" applyFont="1" applyBorder="1"/>
    <xf numFmtId="0" fontId="3" fillId="0" borderId="0" xfId="0" applyNumberFormat="1" applyFont="1" applyFill="1" applyBorder="1"/>
    <xf numFmtId="0" fontId="3" fillId="0" borderId="8" xfId="0" applyNumberFormat="1" applyFont="1" applyBorder="1"/>
    <xf numFmtId="49" fontId="3" fillId="0" borderId="0" xfId="0" applyNumberFormat="1" applyFont="1"/>
    <xf numFmtId="0" fontId="3" fillId="0" borderId="3" xfId="0" applyNumberFormat="1" applyFont="1" applyBorder="1"/>
    <xf numFmtId="0" fontId="3" fillId="0" borderId="11" xfId="0" applyNumberFormat="1" applyFont="1" applyBorder="1"/>
    <xf numFmtId="0" fontId="3" fillId="0" borderId="9" xfId="0" applyNumberFormat="1" applyFont="1" applyBorder="1"/>
    <xf numFmtId="0" fontId="0" fillId="0" borderId="12" xfId="0" applyNumberFormat="1" applyFill="1" applyBorder="1"/>
    <xf numFmtId="0" fontId="2" fillId="0" borderId="8" xfId="0" applyFont="1" applyBorder="1"/>
    <xf numFmtId="0" fontId="2" fillId="0" borderId="0" xfId="0" applyFont="1" applyFill="1" applyBorder="1"/>
    <xf numFmtId="0" fontId="2" fillId="2" borderId="1" xfId="0" applyFont="1" applyFill="1" applyBorder="1"/>
    <xf numFmtId="0" fontId="2" fillId="2" borderId="7" xfId="0" applyFont="1" applyFill="1" applyBorder="1"/>
    <xf numFmtId="0" fontId="2" fillId="2" borderId="6" xfId="0" applyFont="1" applyFill="1" applyBorder="1"/>
    <xf numFmtId="0" fontId="2" fillId="2" borderId="2" xfId="0" applyFont="1" applyFill="1" applyBorder="1"/>
    <xf numFmtId="0" fontId="0" fillId="0" borderId="4" xfId="0" applyFill="1" applyBorder="1"/>
    <xf numFmtId="0" fontId="2" fillId="3" borderId="8" xfId="0" applyFont="1" applyFill="1" applyBorder="1"/>
    <xf numFmtId="0" fontId="0" fillId="3" borderId="8" xfId="0" applyFill="1" applyBorder="1"/>
    <xf numFmtId="0" fontId="0" fillId="0" borderId="0" xfId="0" applyAlignment="1"/>
    <xf numFmtId="0" fontId="0" fillId="2" borderId="0" xfId="0" applyFill="1" applyBorder="1"/>
    <xf numFmtId="0" fontId="0" fillId="2" borderId="13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7" fillId="2" borderId="4" xfId="0" applyFont="1" applyFill="1" applyBorder="1"/>
    <xf numFmtId="0" fontId="7" fillId="2" borderId="0" xfId="0" applyFont="1" applyFill="1" applyBorder="1"/>
    <xf numFmtId="0" fontId="7" fillId="2" borderId="8" xfId="0" applyFont="1" applyFill="1" applyBorder="1"/>
    <xf numFmtId="0" fontId="3" fillId="0" borderId="10" xfId="0" applyNumberFormat="1" applyFont="1" applyFill="1" applyBorder="1"/>
    <xf numFmtId="0" fontId="3" fillId="0" borderId="3" xfId="0" applyNumberFormat="1" applyFont="1" applyFill="1" applyBorder="1"/>
    <xf numFmtId="0" fontId="3" fillId="0" borderId="11" xfId="0" applyNumberFormat="1" applyFont="1" applyFill="1" applyBorder="1"/>
    <xf numFmtId="0" fontId="3" fillId="0" borderId="18" xfId="0" applyNumberFormat="1" applyFont="1" applyFill="1" applyBorder="1"/>
    <xf numFmtId="0" fontId="0" fillId="2" borderId="19" xfId="0" applyFill="1" applyBorder="1"/>
    <xf numFmtId="0" fontId="0" fillId="2" borderId="20" xfId="0" applyFill="1" applyBorder="1"/>
    <xf numFmtId="0" fontId="9" fillId="2" borderId="0" xfId="0" applyFont="1" applyFill="1" applyAlignment="1">
      <alignment wrapText="1" shrinkToFit="1"/>
    </xf>
    <xf numFmtId="0" fontId="2" fillId="0" borderId="2" xfId="0" applyFont="1" applyFill="1" applyBorder="1" applyAlignment="1">
      <alignment horizontal="center"/>
    </xf>
    <xf numFmtId="0" fontId="3" fillId="0" borderId="6" xfId="0" applyFont="1" applyFill="1" applyBorder="1"/>
    <xf numFmtId="0" fontId="3" fillId="3" borderId="0" xfId="0" applyFont="1" applyFill="1" applyBorder="1"/>
    <xf numFmtId="0" fontId="3" fillId="3" borderId="8" xfId="0" applyFont="1" applyFill="1" applyBorder="1"/>
    <xf numFmtId="0" fontId="3" fillId="3" borderId="3" xfId="0" applyFont="1" applyFill="1" applyBorder="1"/>
    <xf numFmtId="0" fontId="3" fillId="3" borderId="9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4" xfId="0" applyNumberFormat="1" applyFont="1" applyFill="1" applyBorder="1"/>
    <xf numFmtId="0" fontId="3" fillId="3" borderId="13" xfId="0" applyFont="1" applyFill="1" applyBorder="1"/>
    <xf numFmtId="0" fontId="3" fillId="3" borderId="15" xfId="0" applyFont="1" applyFill="1" applyBorder="1"/>
    <xf numFmtId="0" fontId="10" fillId="2" borderId="0" xfId="0" applyFont="1" applyFill="1" applyAlignment="1">
      <alignment horizontal="center"/>
    </xf>
    <xf numFmtId="0" fontId="2" fillId="0" borderId="21" xfId="0" applyFont="1" applyBorder="1"/>
    <xf numFmtId="0" fontId="2" fillId="2" borderId="21" xfId="0" applyFont="1" applyFill="1" applyBorder="1"/>
    <xf numFmtId="0" fontId="0" fillId="0" borderId="22" xfId="0" applyFill="1" applyBorder="1"/>
    <xf numFmtId="0" fontId="2" fillId="2" borderId="0" xfId="0" applyFont="1" applyFill="1" applyBorder="1"/>
    <xf numFmtId="0" fontId="3" fillId="2" borderId="13" xfId="0" applyFont="1" applyFill="1" applyBorder="1"/>
    <xf numFmtId="0" fontId="3" fillId="2" borderId="12" xfId="0" applyFont="1" applyFill="1" applyBorder="1"/>
    <xf numFmtId="0" fontId="3" fillId="2" borderId="14" xfId="0" applyFont="1" applyFill="1" applyBorder="1"/>
    <xf numFmtId="0" fontId="3" fillId="2" borderId="23" xfId="0" applyFont="1" applyFill="1" applyBorder="1"/>
    <xf numFmtId="0" fontId="0" fillId="0" borderId="6" xfId="0" applyFill="1" applyBorder="1" applyAlignment="1">
      <alignment horizontal="left"/>
    </xf>
    <xf numFmtId="0" fontId="6" fillId="0" borderId="6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0" fillId="3" borderId="0" xfId="0" applyFill="1" applyBorder="1"/>
    <xf numFmtId="0" fontId="2" fillId="2" borderId="21" xfId="0" applyFont="1" applyFill="1" applyBorder="1" applyAlignment="1">
      <alignment horizontal="center"/>
    </xf>
    <xf numFmtId="0" fontId="12" fillId="2" borderId="13" xfId="0" applyFont="1" applyFill="1" applyBorder="1" applyAlignment="1">
      <alignment wrapText="1" shrinkToFit="1"/>
    </xf>
    <xf numFmtId="0" fontId="2" fillId="2" borderId="0" xfId="0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0" fillId="3" borderId="12" xfId="0" applyNumberFormat="1" applyFill="1" applyBorder="1"/>
    <xf numFmtId="1" fontId="0" fillId="3" borderId="12" xfId="1" applyNumberFormat="1" applyFont="1" applyFill="1" applyBorder="1"/>
    <xf numFmtId="1" fontId="0" fillId="3" borderId="16" xfId="0" applyNumberFormat="1" applyFill="1" applyBorder="1"/>
    <xf numFmtId="49" fontId="3" fillId="0" borderId="24" xfId="0" applyNumberFormat="1" applyFont="1" applyFill="1" applyBorder="1"/>
    <xf numFmtId="49" fontId="3" fillId="3" borderId="22" xfId="0" applyNumberFormat="1" applyFont="1" applyFill="1" applyBorder="1"/>
    <xf numFmtId="49" fontId="3" fillId="3" borderId="25" xfId="0" applyNumberFormat="1" applyFont="1" applyFill="1" applyBorder="1"/>
    <xf numFmtId="0" fontId="0" fillId="3" borderId="26" xfId="0" applyFill="1" applyBorder="1" applyAlignment="1">
      <alignment horizontal="center"/>
    </xf>
    <xf numFmtId="0" fontId="0" fillId="0" borderId="16" xfId="0" applyNumberFormat="1" applyFill="1" applyBorder="1"/>
    <xf numFmtId="0" fontId="3" fillId="4" borderId="12" xfId="0" applyFont="1" applyFill="1" applyBorder="1"/>
    <xf numFmtId="0" fontId="3" fillId="4" borderId="14" xfId="0" applyFont="1" applyFill="1" applyBorder="1"/>
    <xf numFmtId="0" fontId="3" fillId="4" borderId="16" xfId="0" applyFont="1" applyFill="1" applyBorder="1"/>
    <xf numFmtId="0" fontId="3" fillId="4" borderId="17" xfId="0" applyFont="1" applyFill="1" applyBorder="1"/>
    <xf numFmtId="2" fontId="3" fillId="4" borderId="12" xfId="0" applyNumberFormat="1" applyFont="1" applyFill="1" applyBorder="1"/>
    <xf numFmtId="2" fontId="3" fillId="4" borderId="14" xfId="0" applyNumberFormat="1" applyFont="1" applyFill="1" applyBorder="1"/>
    <xf numFmtId="2" fontId="3" fillId="4" borderId="16" xfId="0" applyNumberFormat="1" applyFont="1" applyFill="1" applyBorder="1"/>
    <xf numFmtId="2" fontId="3" fillId="4" borderId="17" xfId="0" applyNumberFormat="1" applyFont="1" applyFill="1" applyBorder="1"/>
    <xf numFmtId="0" fontId="3" fillId="4" borderId="27" xfId="0" applyFont="1" applyFill="1" applyBorder="1"/>
    <xf numFmtId="1" fontId="0" fillId="4" borderId="12" xfId="0" applyNumberFormat="1" applyFill="1" applyBorder="1"/>
    <xf numFmtId="0" fontId="0" fillId="4" borderId="12" xfId="2" applyNumberFormat="1" applyFont="1" applyFill="1" applyBorder="1"/>
    <xf numFmtId="0" fontId="0" fillId="4" borderId="12" xfId="0" applyNumberFormat="1" applyFill="1" applyBorder="1"/>
    <xf numFmtId="0" fontId="0" fillId="4" borderId="16" xfId="0" applyNumberFormat="1" applyFill="1" applyBorder="1"/>
    <xf numFmtId="0" fontId="0" fillId="4" borderId="28" xfId="0" applyNumberFormat="1" applyFill="1" applyBorder="1"/>
    <xf numFmtId="0" fontId="0" fillId="4" borderId="29" xfId="0" applyNumberFormat="1" applyFill="1" applyBorder="1"/>
    <xf numFmtId="0" fontId="0" fillId="4" borderId="2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" xfId="0" applyFill="1" applyBorder="1"/>
    <xf numFmtId="0" fontId="0" fillId="3" borderId="9" xfId="0" applyFill="1" applyBorder="1"/>
    <xf numFmtId="0" fontId="0" fillId="3" borderId="2" xfId="0" applyFill="1" applyBorder="1"/>
    <xf numFmtId="0" fontId="0" fillId="3" borderId="21" xfId="0" applyFill="1" applyBorder="1"/>
    <xf numFmtId="0" fontId="0" fillId="3" borderId="22" xfId="0" applyFill="1" applyBorder="1"/>
    <xf numFmtId="0" fontId="3" fillId="3" borderId="5" xfId="0" applyNumberFormat="1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25" xfId="0" applyFill="1" applyBorder="1"/>
    <xf numFmtId="0" fontId="2" fillId="3" borderId="18" xfId="0" applyFont="1" applyFill="1" applyBorder="1"/>
    <xf numFmtId="0" fontId="2" fillId="3" borderId="3" xfId="0" applyFont="1" applyFill="1" applyBorder="1"/>
    <xf numFmtId="1" fontId="0" fillId="4" borderId="30" xfId="0" applyNumberFormat="1" applyFill="1" applyBorder="1"/>
    <xf numFmtId="1" fontId="0" fillId="4" borderId="31" xfId="0" applyNumberFormat="1" applyFill="1" applyBorder="1"/>
    <xf numFmtId="1" fontId="0" fillId="4" borderId="14" xfId="0" applyNumberFormat="1" applyFill="1" applyBorder="1"/>
    <xf numFmtId="1" fontId="0" fillId="4" borderId="16" xfId="0" applyNumberFormat="1" applyFill="1" applyBorder="1"/>
    <xf numFmtId="1" fontId="0" fillId="4" borderId="17" xfId="0" applyNumberFormat="1" applyFill="1" applyBorder="1"/>
    <xf numFmtId="0" fontId="2" fillId="2" borderId="32" xfId="0" applyFont="1" applyFill="1" applyBorder="1" applyAlignment="1">
      <alignment horizontal="center"/>
    </xf>
    <xf numFmtId="0" fontId="2" fillId="2" borderId="33" xfId="0" applyFont="1" applyFill="1" applyBorder="1" applyAlignment="1">
      <alignment horizontal="center"/>
    </xf>
    <xf numFmtId="165" fontId="3" fillId="4" borderId="12" xfId="1" applyNumberFormat="1" applyFont="1" applyFill="1" applyBorder="1"/>
    <xf numFmtId="165" fontId="3" fillId="4" borderId="16" xfId="1" applyNumberFormat="1" applyFont="1" applyFill="1" applyBorder="1"/>
    <xf numFmtId="0" fontId="3" fillId="3" borderId="34" xfId="0" applyFont="1" applyFill="1" applyBorder="1"/>
    <xf numFmtId="0" fontId="3" fillId="3" borderId="35" xfId="0" applyFont="1" applyFill="1" applyBorder="1"/>
    <xf numFmtId="0" fontId="3" fillId="3" borderId="30" xfId="0" applyFont="1" applyFill="1" applyBorder="1"/>
    <xf numFmtId="165" fontId="3" fillId="4" borderId="28" xfId="1" applyNumberFormat="1" applyFont="1" applyFill="1" applyBorder="1"/>
    <xf numFmtId="0" fontId="3" fillId="4" borderId="28" xfId="0" applyFont="1" applyFill="1" applyBorder="1"/>
    <xf numFmtId="0" fontId="3" fillId="4" borderId="29" xfId="0" applyFont="1" applyFill="1" applyBorder="1"/>
    <xf numFmtId="0" fontId="3" fillId="3" borderId="36" xfId="0" applyFont="1" applyFill="1" applyBorder="1"/>
    <xf numFmtId="0" fontId="3" fillId="3" borderId="37" xfId="0" applyFont="1" applyFill="1" applyBorder="1"/>
    <xf numFmtId="0" fontId="3" fillId="4" borderId="13" xfId="0" applyFont="1" applyFill="1" applyBorder="1"/>
    <xf numFmtId="0" fontId="3" fillId="4" borderId="15" xfId="0" applyFont="1" applyFill="1" applyBorder="1"/>
    <xf numFmtId="0" fontId="0" fillId="2" borderId="0" xfId="0" applyNumberFormat="1" applyFill="1" applyBorder="1"/>
    <xf numFmtId="0" fontId="2" fillId="2" borderId="26" xfId="0" applyFont="1" applyFill="1" applyBorder="1" applyAlignment="1">
      <alignment horizontal="center"/>
    </xf>
    <xf numFmtId="0" fontId="2" fillId="0" borderId="0" xfId="0" applyFont="1"/>
    <xf numFmtId="0" fontId="3" fillId="3" borderId="38" xfId="0" applyFont="1" applyFill="1" applyBorder="1"/>
    <xf numFmtId="0" fontId="3" fillId="4" borderId="31" xfId="0" applyFont="1" applyFill="1" applyBorder="1"/>
    <xf numFmtId="0" fontId="3" fillId="3" borderId="19" xfId="0" applyFont="1" applyFill="1" applyBorder="1"/>
    <xf numFmtId="0" fontId="3" fillId="4" borderId="39" xfId="0" applyFont="1" applyFill="1" applyBorder="1"/>
    <xf numFmtId="1" fontId="0" fillId="3" borderId="12" xfId="0" applyNumberFormat="1" applyFill="1" applyBorder="1"/>
    <xf numFmtId="0" fontId="0" fillId="2" borderId="38" xfId="0" applyFill="1" applyBorder="1"/>
    <xf numFmtId="0" fontId="0" fillId="2" borderId="30" xfId="0" applyFill="1" applyBorder="1"/>
    <xf numFmtId="0" fontId="0" fillId="2" borderId="31" xfId="0" applyFill="1" applyBorder="1"/>
    <xf numFmtId="0" fontId="13" fillId="6" borderId="12" xfId="0" applyFont="1" applyFill="1" applyBorder="1"/>
    <xf numFmtId="0" fontId="0" fillId="6" borderId="13" xfId="0" applyFill="1" applyBorder="1"/>
    <xf numFmtId="0" fontId="0" fillId="6" borderId="12" xfId="0" applyFill="1" applyBorder="1"/>
    <xf numFmtId="0" fontId="13" fillId="6" borderId="13" xfId="0" applyFont="1" applyFill="1" applyBorder="1"/>
    <xf numFmtId="0" fontId="0" fillId="7" borderId="13" xfId="0" applyFill="1" applyBorder="1"/>
    <xf numFmtId="0" fontId="12" fillId="8" borderId="13" xfId="0" applyFont="1" applyFill="1" applyBorder="1" applyAlignment="1">
      <alignment wrapText="1" shrinkToFit="1"/>
    </xf>
    <xf numFmtId="0" fontId="8" fillId="2" borderId="1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0" fillId="0" borderId="0" xfId="0" applyAlignment="1"/>
    <xf numFmtId="0" fontId="2" fillId="2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2" fillId="5" borderId="32" xfId="0" applyFont="1" applyFill="1" applyBorder="1" applyAlignment="1">
      <alignment horizontal="center"/>
    </xf>
    <xf numFmtId="0" fontId="2" fillId="5" borderId="40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2" fillId="0" borderId="1" xfId="0" applyFont="1" applyFill="1" applyBorder="1" applyAlignment="1"/>
    <xf numFmtId="0" fontId="0" fillId="0" borderId="2" xfId="0" applyBorder="1" applyAlignment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6" dropStyle="combo" dx="22" fmlaLink="$C$4" fmlaRange="lookup!$B$9:$B$14" sel="3" val="0"/>
</file>

<file path=xl/ctrlProps/ctrlProp2.xml><?xml version="1.0" encoding="utf-8"?>
<formControlPr xmlns="http://schemas.microsoft.com/office/spreadsheetml/2009/9/main" objectType="Drop" dropLines="12" dropStyle="combo" dx="22" fmlaLink="$C$6" fmlaRange="lookup!$W$3:$W$14" sel="6" val="0"/>
</file>

<file path=xl/ctrlProps/ctrlProp3.xml><?xml version="1.0" encoding="utf-8"?>
<formControlPr xmlns="http://schemas.microsoft.com/office/spreadsheetml/2009/9/main" objectType="Drop" dropLines="6" dropStyle="combo" dx="22" fmlaLink="$C$8" fmlaRange="lookup!$C$3:$C$7" sel="3" val="0"/>
</file>

<file path=xl/ctrlProps/ctrlProp4.xml><?xml version="1.0" encoding="utf-8"?>
<formControlPr xmlns="http://schemas.microsoft.com/office/spreadsheetml/2009/9/main" objectType="Drop" dropLines="6" dropStyle="combo" dx="22" fmlaLink="$C$11" fmlaRange="lookup!$E$114:$E$128" sel="15" val="9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0</xdr:rowOff>
        </xdr:from>
        <xdr:to>
          <xdr:col>4</xdr:col>
          <xdr:colOff>0</xdr:colOff>
          <xdr:row>4</xdr:row>
          <xdr:rowOff>9525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4</xdr:row>
          <xdr:rowOff>142875</xdr:rowOff>
        </xdr:from>
        <xdr:to>
          <xdr:col>4</xdr:col>
          <xdr:colOff>0</xdr:colOff>
          <xdr:row>5</xdr:row>
          <xdr:rowOff>219075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7</xdr:row>
          <xdr:rowOff>9525</xdr:rowOff>
        </xdr:from>
        <xdr:to>
          <xdr:col>4</xdr:col>
          <xdr:colOff>0</xdr:colOff>
          <xdr:row>8</xdr:row>
          <xdr:rowOff>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10</xdr:row>
          <xdr:rowOff>0</xdr:rowOff>
        </xdr:from>
        <xdr:to>
          <xdr:col>4</xdr:col>
          <xdr:colOff>28575</xdr:colOff>
          <xdr:row>10</xdr:row>
          <xdr:rowOff>200025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1"/>
  <sheetViews>
    <sheetView tabSelected="1" topLeftCell="A124" zoomScale="145" zoomScaleNormal="145" workbookViewId="0">
      <selection activeCell="I134" sqref="I134"/>
    </sheetView>
  </sheetViews>
  <sheetFormatPr defaultColWidth="9.140625" defaultRowHeight="12.75"/>
  <cols>
    <col min="1" max="1" width="2.28515625" style="17" customWidth="1"/>
    <col min="2" max="8" width="12.140625" style="17" customWidth="1"/>
    <col min="9" max="9" width="11.7109375" style="17" customWidth="1"/>
    <col min="10" max="16" width="10.7109375" style="17" customWidth="1"/>
    <col min="17" max="16384" width="9.140625" style="17"/>
  </cols>
  <sheetData>
    <row r="2" spans="1:9" ht="18">
      <c r="A2" s="186" t="s">
        <v>212</v>
      </c>
      <c r="B2" s="187"/>
      <c r="C2" s="187"/>
      <c r="D2" s="187"/>
      <c r="E2" s="187"/>
      <c r="F2" s="187"/>
      <c r="G2" s="187"/>
      <c r="H2" s="187"/>
      <c r="I2" s="59"/>
    </row>
    <row r="3" spans="1:9" ht="6.75" customHeight="1">
      <c r="B3" s="90"/>
      <c r="C3" s="90"/>
      <c r="D3" s="90"/>
      <c r="E3" s="90"/>
      <c r="F3" s="90"/>
      <c r="G3" s="90"/>
      <c r="H3" s="90"/>
      <c r="I3" s="90"/>
    </row>
    <row r="4" spans="1:9" ht="19.5" customHeight="1" thickBot="1">
      <c r="B4" s="106" t="s">
        <v>213</v>
      </c>
      <c r="C4" s="188" t="s">
        <v>257</v>
      </c>
      <c r="D4" s="188"/>
      <c r="E4" s="188"/>
      <c r="F4" s="188"/>
      <c r="G4" s="188"/>
      <c r="H4" s="188"/>
      <c r="I4" s="19"/>
    </row>
    <row r="5" spans="1:9">
      <c r="B5" s="106"/>
      <c r="C5" s="94"/>
      <c r="D5" s="94"/>
      <c r="E5" s="94"/>
      <c r="F5" s="94"/>
      <c r="G5" s="94"/>
      <c r="H5" s="94"/>
      <c r="I5" s="19"/>
    </row>
    <row r="6" spans="1:9" ht="13.5" thickBot="1">
      <c r="B6" s="106" t="s">
        <v>214</v>
      </c>
      <c r="C6" s="188" t="s">
        <v>258</v>
      </c>
      <c r="D6" s="188"/>
      <c r="E6" s="188"/>
      <c r="F6" s="105" t="s">
        <v>224</v>
      </c>
      <c r="G6" s="188">
        <v>595</v>
      </c>
      <c r="H6" s="188"/>
      <c r="I6" s="19"/>
    </row>
    <row r="7" spans="1:9" ht="13.5" thickBot="1">
      <c r="B7" s="19"/>
      <c r="C7" s="94"/>
      <c r="D7" s="94"/>
      <c r="E7" s="94"/>
      <c r="F7" s="94"/>
      <c r="G7" s="94"/>
      <c r="H7" s="94"/>
      <c r="I7" s="19"/>
    </row>
    <row r="8" spans="1:9" ht="18">
      <c r="B8" s="183" t="s">
        <v>217</v>
      </c>
      <c r="C8" s="184"/>
      <c r="D8" s="184"/>
      <c r="E8" s="184"/>
      <c r="F8" s="184"/>
      <c r="G8" s="184"/>
      <c r="H8" s="185"/>
      <c r="I8" s="19"/>
    </row>
    <row r="9" spans="1:9">
      <c r="B9" s="67" t="s">
        <v>179</v>
      </c>
      <c r="C9" s="68" t="s">
        <v>180</v>
      </c>
      <c r="D9" s="68" t="s">
        <v>181</v>
      </c>
      <c r="E9" s="68" t="s">
        <v>182</v>
      </c>
      <c r="F9" s="68" t="s">
        <v>183</v>
      </c>
      <c r="G9" s="68" t="s">
        <v>184</v>
      </c>
      <c r="H9" s="69" t="s">
        <v>185</v>
      </c>
      <c r="I9" s="19"/>
    </row>
    <row r="10" spans="1:9">
      <c r="B10" s="95">
        <v>1</v>
      </c>
      <c r="C10" s="96">
        <v>2</v>
      </c>
      <c r="D10" s="96">
        <v>3</v>
      </c>
      <c r="E10" s="96">
        <v>4</v>
      </c>
      <c r="F10" s="96">
        <v>5</v>
      </c>
      <c r="G10" s="96">
        <v>6</v>
      </c>
      <c r="H10" s="97">
        <v>7</v>
      </c>
      <c r="I10" s="19"/>
    </row>
    <row r="11" spans="1:9" ht="47.25" customHeight="1">
      <c r="B11" s="104" t="str">
        <f ca="1">"Lo: "&amp;VLOOKUP(B10,weather!$B$18:$X$377,22,FALSE)&amp;", Hi: "&amp;VLOOKUP(B10,weather!$B$18:$X$377,23,FALSE)&amp;IF(VLOOKUP(B10,weather!$B$18:$L$377,11,FALSE)&gt;0,(", "&amp;VLOOKUP(B10,weather!$B$18:$T$377,19,FALSE)&amp;": "&amp;VLOOKUP((VLOOKUP(B10,weather!$B$18:$L$377,11,FALSE)),lookup!$P$4:$R$14,VLOOKUP(B10,weather!$B$18:$U$377,20,FALSE),FALSE)&amp;" inch"),"")&amp;", wind:"&amp;IF(VLOOKUP(B10,weather!$B$18:$V$377,13,FALSE)=0," still",VLOOKUP(B10,weather!$B$18:$V$377,21,FALSE)&amp;" at "&amp;VLOOKUP(B10,weather!$B$18:$V$377,13,FALSE))&amp;IF((VLOOKUP(B10,weather!$B$18:$P$377,15,FALSE)=""),"",", "&amp;VLOOKUP(VLOOKUP(B10,weather!$B$18:$P$377,15,FALSE),lookup!$B$113:$C$127,2,FALSE))&amp;", daylite: "&amp;VLOOKUP(B10,weather!$B$18:$Y$377,24,FALSE)&amp;" hrs"</f>
        <v>Lo: -5, Hi: 76, wind: still, daylite: 12 hrs</v>
      </c>
      <c r="C11" s="104" t="str">
        <f ca="1">"Lo: "&amp;VLOOKUP(C10,weather!$B$18:$X$377,22,FALSE)&amp;", Hi: "&amp;VLOOKUP(C10,weather!$B$18:$X$377,23,FALSE)&amp;IF(VLOOKUP(C10,weather!$B$18:$L$377,11,FALSE)&gt;0,(", "&amp;VLOOKUP(C10,weather!$B$18:$T$377,19,FALSE)&amp;": "&amp;VLOOKUP((VLOOKUP(C10,weather!$B$18:$L$377,11,FALSE)),lookup!$P$4:$R$14,VLOOKUP(C10,weather!$B$18:$U$377,20,FALSE),FALSE)&amp;" inch"),"")&amp;", wind:"&amp;IF(VLOOKUP(C10,weather!$B$18:$V$377,13,FALSE)=0," still",VLOOKUP(C10,weather!$B$18:$V$377,21,FALSE)&amp;" at "&amp;VLOOKUP(C10,weather!$B$18:$V$377,13,FALSE))&amp;IF((VLOOKUP(C10,weather!$B$18:$P$377,15,FALSE)=""),"",", "&amp;VLOOKUP(VLOOKUP(C10,weather!$B$18:$P$377,15,FALSE),lookup!$B$113:$C$127,2,FALSE))&amp;", daylite: "&amp;VLOOKUP(C10,weather!$B$18:$Y$377,24,FALSE)&amp;" hrs"</f>
        <v>Lo: 5, Hi: 59, Snow: 2 inch, wind: still, daylite: 12 hrs</v>
      </c>
      <c r="D11" s="104" t="str">
        <f ca="1">"Lo: "&amp;VLOOKUP(D10,weather!$B$18:$X$377,22,FALSE)&amp;", Hi: "&amp;VLOOKUP(D10,weather!$B$18:$X$377,23,FALSE)&amp;IF(VLOOKUP(D10,weather!$B$18:$L$377,11,FALSE)&gt;0,(", "&amp;VLOOKUP(D10,weather!$B$18:$T$377,19,FALSE)&amp;": "&amp;VLOOKUP((VLOOKUP(D10,weather!$B$18:$L$377,11,FALSE)),lookup!$P$4:$R$14,VLOOKUP(D10,weather!$B$18:$U$377,20,FALSE),FALSE)&amp;" inch"),"")&amp;", wind:"&amp;IF(VLOOKUP(D10,weather!$B$18:$V$377,13,FALSE)=0," still",VLOOKUP(D10,weather!$B$18:$V$377,21,FALSE)&amp;" at "&amp;VLOOKUP(D10,weather!$B$18:$V$377,13,FALSE))&amp;IF((VLOOKUP(D10,weather!$B$18:$P$377,15,FALSE)=""),"",", "&amp;VLOOKUP(VLOOKUP(D10,weather!$B$18:$P$377,15,FALSE),lookup!$B$113:$C$127,2,FALSE))&amp;", daylite: "&amp;VLOOKUP(D10,weather!$B$18:$Y$377,24,FALSE)&amp;" hrs"</f>
        <v>Lo: 11, Hi: 67, Rain: 0,75 inch, wind: still, daylite: 12 hrs</v>
      </c>
      <c r="E11" s="104" t="str">
        <f ca="1">"Lo: "&amp;VLOOKUP(E10,weather!$B$18:$X$377,22,FALSE)&amp;", Hi: "&amp;VLOOKUP(E10,weather!$B$18:$X$377,23,FALSE)&amp;IF(VLOOKUP(E10,weather!$B$18:$L$377,11,FALSE)&gt;0,(", "&amp;VLOOKUP(E10,weather!$B$18:$T$377,19,FALSE)&amp;": "&amp;VLOOKUP((VLOOKUP(E10,weather!$B$18:$L$377,11,FALSE)),lookup!$P$4:$R$14,VLOOKUP(E10,weather!$B$18:$U$377,20,FALSE),FALSE)&amp;" inch"),"")&amp;", wind:"&amp;IF(VLOOKUP(E10,weather!$B$18:$V$377,13,FALSE)=0," still",VLOOKUP(E10,weather!$B$18:$V$377,21,FALSE)&amp;" at "&amp;VLOOKUP(E10,weather!$B$18:$V$377,13,FALSE))&amp;IF((VLOOKUP(E10,weather!$B$18:$P$377,15,FALSE)=""),"",", "&amp;VLOOKUP(VLOOKUP(E10,weather!$B$18:$P$377,15,FALSE),lookup!$B$113:$C$127,2,FALSE))&amp;", daylite: "&amp;VLOOKUP(E10,weather!$B$18:$Y$377,24,FALSE)&amp;" hrs"</f>
        <v>Lo: 36, Hi: 69, wind:N at 10, daylite: 12 hrs</v>
      </c>
      <c r="F11" s="104" t="str">
        <f ca="1">"Lo: "&amp;VLOOKUP(F10,weather!$B$18:$X$377,22,FALSE)&amp;", Hi: "&amp;VLOOKUP(F10,weather!$B$18:$X$377,23,FALSE)&amp;IF(VLOOKUP(F10,weather!$B$18:$L$377,11,FALSE)&gt;0,(", "&amp;VLOOKUP(F10,weather!$B$18:$T$377,19,FALSE)&amp;": "&amp;VLOOKUP((VLOOKUP(F10,weather!$B$18:$L$377,11,FALSE)),lookup!$P$4:$R$14,VLOOKUP(F10,weather!$B$18:$U$377,20,FALSE),FALSE)&amp;" inch"),"")&amp;", wind:"&amp;IF(VLOOKUP(F10,weather!$B$18:$V$377,13,FALSE)=0," still",VLOOKUP(F10,weather!$B$18:$V$377,21,FALSE)&amp;" at "&amp;VLOOKUP(F10,weather!$B$18:$V$377,13,FALSE))&amp;IF((VLOOKUP(F10,weather!$B$18:$P$377,15,FALSE)=""),"",", "&amp;VLOOKUP(VLOOKUP(F10,weather!$B$18:$P$377,15,FALSE),lookup!$B$113:$C$127,2,FALSE))&amp;", daylite: "&amp;VLOOKUP(F10,weather!$B$18:$Y$377,24,FALSE)&amp;" hrs"</f>
        <v>Lo: 18, Hi: 68, wind:N at 20, daylite: 12 hrs</v>
      </c>
      <c r="G11" s="104" t="str">
        <f ca="1">"Lo: "&amp;VLOOKUP(G10,weather!$B$18:$X$377,22,FALSE)&amp;", Hi: "&amp;VLOOKUP(G10,weather!$B$18:$X$377,23,FALSE)&amp;IF(VLOOKUP(G10,weather!$B$18:$L$377,11,FALSE)&gt;0,(", "&amp;VLOOKUP(G10,weather!$B$18:$T$377,19,FALSE)&amp;": "&amp;VLOOKUP((VLOOKUP(G10,weather!$B$18:$L$377,11,FALSE)),lookup!$P$4:$R$14,VLOOKUP(G10,weather!$B$18:$U$377,20,FALSE),FALSE)&amp;" inch"),"")&amp;", wind:"&amp;IF(VLOOKUP(G10,weather!$B$18:$V$377,13,FALSE)=0," still",VLOOKUP(G10,weather!$B$18:$V$377,21,FALSE)&amp;" at "&amp;VLOOKUP(G10,weather!$B$18:$V$377,13,FALSE))&amp;IF((VLOOKUP(G10,weather!$B$18:$P$377,15,FALSE)=""),"",", "&amp;VLOOKUP(VLOOKUP(G10,weather!$B$18:$P$377,15,FALSE),lookup!$B$113:$C$127,2,FALSE))&amp;", daylite: "&amp;VLOOKUP(G10,weather!$B$18:$Y$377,24,FALSE)&amp;" hrs"</f>
        <v>Lo: 9, Hi: 40, Snow: 1 inch, wind:N at 10, daylite: 12 hrs</v>
      </c>
      <c r="H11" s="104" t="str">
        <f ca="1">"Lo: "&amp;VLOOKUP(H10,weather!$B$18:$X$377,22,FALSE)&amp;", Hi: "&amp;VLOOKUP(H10,weather!$B$18:$X$377,23,FALSE)&amp;IF(VLOOKUP(H10,weather!$B$18:$L$377,11,FALSE)&gt;0,(", "&amp;VLOOKUP(H10,weather!$B$18:$T$377,19,FALSE)&amp;": "&amp;VLOOKUP((VLOOKUP(H10,weather!$B$18:$L$377,11,FALSE)),lookup!$P$4:$R$14,VLOOKUP(H10,weather!$B$18:$U$377,20,FALSE),FALSE)&amp;" inch"),"")&amp;", wind:"&amp;IF(VLOOKUP(H10,weather!$B$18:$V$377,13,FALSE)=0," still",VLOOKUP(H10,weather!$B$18:$V$377,21,FALSE)&amp;" at "&amp;VLOOKUP(H10,weather!$B$18:$V$377,13,FALSE))&amp;IF((VLOOKUP(H10,weather!$B$18:$P$377,15,FALSE)=""),"",", "&amp;VLOOKUP(VLOOKUP(H10,weather!$B$18:$P$377,15,FALSE),lookup!$B$113:$C$127,2,FALSE))&amp;", daylite: "&amp;VLOOKUP(H10,weather!$B$18:$Y$377,24,FALSE)&amp;" hrs"</f>
        <v>Lo: 23, Hi: 52, wind:Artic at 25, daylite: 12 hrs</v>
      </c>
      <c r="I11" s="19"/>
    </row>
    <row r="12" spans="1:9">
      <c r="B12" s="68"/>
      <c r="C12" s="68"/>
      <c r="D12" s="68"/>
      <c r="E12" s="68"/>
      <c r="F12" s="68"/>
      <c r="G12" s="68"/>
      <c r="H12" s="68"/>
      <c r="I12" s="19"/>
    </row>
    <row r="13" spans="1:9" ht="13.5" thickBot="1"/>
    <row r="14" spans="1:9" ht="18.75">
      <c r="B14" s="180" t="s">
        <v>200</v>
      </c>
      <c r="C14" s="181"/>
      <c r="D14" s="181"/>
      <c r="E14" s="181"/>
      <c r="F14" s="181"/>
      <c r="G14" s="181"/>
      <c r="H14" s="182"/>
    </row>
    <row r="15" spans="1:9">
      <c r="B15" s="67" t="s">
        <v>179</v>
      </c>
      <c r="C15" s="68" t="s">
        <v>180</v>
      </c>
      <c r="D15" s="68" t="s">
        <v>181</v>
      </c>
      <c r="E15" s="68" t="s">
        <v>182</v>
      </c>
      <c r="F15" s="68" t="s">
        <v>183</v>
      </c>
      <c r="G15" s="68" t="s">
        <v>184</v>
      </c>
      <c r="H15" s="69" t="s">
        <v>185</v>
      </c>
    </row>
    <row r="16" spans="1:9" ht="12" customHeight="1">
      <c r="B16" s="61">
        <v>8</v>
      </c>
      <c r="C16" s="62">
        <v>9</v>
      </c>
      <c r="D16" s="61">
        <v>10</v>
      </c>
      <c r="E16" s="62">
        <v>11</v>
      </c>
      <c r="F16" s="61">
        <v>12</v>
      </c>
      <c r="G16" s="62">
        <v>13</v>
      </c>
      <c r="H16" s="61">
        <v>14</v>
      </c>
    </row>
    <row r="17" spans="2:8" s="76" customFormat="1" ht="47.25" customHeight="1">
      <c r="B17" s="104" t="str">
        <f ca="1">"Lo: "&amp;VLOOKUP(B16,weather!$B$18:$X$377,22,FALSE)&amp;", Hi: "&amp;VLOOKUP(B16,weather!$B$18:$X$377,23,FALSE)&amp;IF(VLOOKUP(B16,weather!$B$18:$L$377,11,FALSE)&gt;0,(", "&amp;VLOOKUP(B16,weather!$B$18:$T$377,19,FALSE)&amp;": "&amp;VLOOKUP((VLOOKUP(B16,weather!$B$18:$L$377,11,FALSE)),lookup!$P$4:$R$14,VLOOKUP(B16,weather!$B$18:$U$377,20,FALSE),FALSE)&amp;" inch"),"")&amp;", wind:"&amp;IF(VLOOKUP(B16,weather!$B$18:$V$377,13,FALSE)=0," still",VLOOKUP(B16,weather!$B$18:$V$377,21,FALSE)&amp;" at "&amp;VLOOKUP(B16,weather!$B$18:$V$377,13,FALSE))&amp;IF((VLOOKUP(B16,weather!$B$18:$P$377,15,FALSE)=""),"",", "&amp;VLOOKUP(VLOOKUP(B16,weather!$B$18:$P$377,15,FALSE),lookup!$B$113:$C$127,2,FALSE))&amp;", daylite: "&amp;VLOOKUP(B16,weather!$B$18:$Y$377,24,FALSE)&amp;" hrs"</f>
        <v>Lo: 12, Hi: 43, Snow: 1 inch, wind:Tropical at 10, daylite: 12 hrs</v>
      </c>
      <c r="C17" s="104" t="str">
        <f ca="1">"Lo: "&amp;VLOOKUP(C16,weather!$B$18:$X$377,22,FALSE)&amp;", Hi: "&amp;VLOOKUP(C16,weather!$B$18:$X$377,23,FALSE)&amp;IF(VLOOKUP(C16,weather!$B$18:$L$377,11,FALSE)&gt;0,(", "&amp;VLOOKUP(C16,weather!$B$18:$T$377,19,FALSE)&amp;": "&amp;VLOOKUP((VLOOKUP(C16,weather!$B$18:$L$377,11,FALSE)),lookup!$P$4:$R$14,VLOOKUP(C16,weather!$B$18:$U$377,20,FALSE),FALSE)&amp;" inch"),"")&amp;", wind:"&amp;IF(VLOOKUP(C16,weather!$B$18:$V$377,13,FALSE)=0," still",VLOOKUP(C16,weather!$B$18:$V$377,21,FALSE)&amp;" at "&amp;VLOOKUP(C16,weather!$B$18:$V$377,13,FALSE))&amp;IF((VLOOKUP(C16,weather!$B$18:$P$377,15,FALSE)=""),"",", "&amp;VLOOKUP(VLOOKUP(C16,weather!$B$18:$P$377,15,FALSE),lookup!$B$113:$C$127,2,FALSE))&amp;", daylite: "&amp;VLOOKUP(C16,weather!$B$18:$Y$377,24,FALSE)&amp;" hrs"</f>
        <v>Lo: 26, Hi: 65, Rain: 0,16 inch, wind: still, daylite: 12 hrs</v>
      </c>
      <c r="D17" s="104" t="str">
        <f ca="1">"Lo: "&amp;VLOOKUP(D16,weather!$B$18:$X$377,22,FALSE)&amp;", Hi: "&amp;VLOOKUP(D16,weather!$B$18:$X$377,23,FALSE)&amp;IF(VLOOKUP(D16,weather!$B$18:$L$377,11,FALSE)&gt;0,(", "&amp;VLOOKUP(D16,weather!$B$18:$T$377,19,FALSE)&amp;": "&amp;VLOOKUP((VLOOKUP(D16,weather!$B$18:$L$377,11,FALSE)),lookup!$P$4:$R$14,VLOOKUP(D16,weather!$B$18:$U$377,20,FALSE),FALSE)&amp;" inch"),"")&amp;", wind:"&amp;IF(VLOOKUP(D16,weather!$B$18:$V$377,13,FALSE)=0," still",VLOOKUP(D16,weather!$B$18:$V$377,21,FALSE)&amp;" at "&amp;VLOOKUP(D16,weather!$B$18:$V$377,13,FALSE))&amp;IF((VLOOKUP(D16,weather!$B$18:$P$377,15,FALSE)=""),"",", "&amp;VLOOKUP(VLOOKUP(D16,weather!$B$18:$P$377,15,FALSE),lookup!$B$113:$C$127,2,FALSE))&amp;", daylite: "&amp;VLOOKUP(D16,weather!$B$18:$Y$377,24,FALSE)&amp;" hrs"</f>
        <v>Lo: 26, Hi: 67, wind:Artic at 15, daylite: 12 hrs</v>
      </c>
      <c r="E17" s="104" t="str">
        <f ca="1">"Lo: "&amp;VLOOKUP(E16,weather!$B$18:$X$377,22,FALSE)&amp;", Hi: "&amp;VLOOKUP(E16,weather!$B$18:$X$377,23,FALSE)&amp;IF(VLOOKUP(E16,weather!$B$18:$L$377,11,FALSE)&gt;0,(", "&amp;VLOOKUP(E16,weather!$B$18:$T$377,19,FALSE)&amp;": "&amp;VLOOKUP((VLOOKUP(E16,weather!$B$18:$L$377,11,FALSE)),lookup!$P$4:$R$14,VLOOKUP(E16,weather!$B$18:$U$377,20,FALSE),FALSE)&amp;" inch"),"")&amp;", wind:"&amp;IF(VLOOKUP(E16,weather!$B$18:$V$377,13,FALSE)=0," still",VLOOKUP(E16,weather!$B$18:$V$377,21,FALSE)&amp;" at "&amp;VLOOKUP(E16,weather!$B$18:$V$377,13,FALSE))&amp;IF((VLOOKUP(E16,weather!$B$18:$P$377,15,FALSE)=""),"",", "&amp;VLOOKUP(VLOOKUP(E16,weather!$B$18:$P$377,15,FALSE),lookup!$B$113:$C$127,2,FALSE))&amp;", daylite: "&amp;VLOOKUP(E16,weather!$B$18:$Y$377,24,FALSE)&amp;" hrs"</f>
        <v>Lo: 10, Hi: 49, wind:Artic at 25, daylite: 12 hrs</v>
      </c>
      <c r="F17" s="104" t="str">
        <f ca="1">"Lo: "&amp;VLOOKUP(F16,weather!$B$18:$X$377,22,FALSE)&amp;", Hi: "&amp;VLOOKUP(F16,weather!$B$18:$X$377,23,FALSE)&amp;IF(VLOOKUP(F16,weather!$B$18:$L$377,11,FALSE)&gt;0,(", "&amp;VLOOKUP(F16,weather!$B$18:$T$377,19,FALSE)&amp;": "&amp;VLOOKUP((VLOOKUP(F16,weather!$B$18:$L$377,11,FALSE)),lookup!$P$4:$R$14,VLOOKUP(F16,weather!$B$18:$U$377,20,FALSE),FALSE)&amp;" inch"),"")&amp;", wind:"&amp;IF(VLOOKUP(F16,weather!$B$18:$V$377,13,FALSE)=0," still",VLOOKUP(F16,weather!$B$18:$V$377,21,FALSE)&amp;" at "&amp;VLOOKUP(F16,weather!$B$18:$V$377,13,FALSE))&amp;IF((VLOOKUP(F16,weather!$B$18:$P$377,15,FALSE)=""),"",", "&amp;VLOOKUP(VLOOKUP(F16,weather!$B$18:$P$377,15,FALSE),lookup!$B$113:$C$127,2,FALSE))&amp;", daylite: "&amp;VLOOKUP(F16,weather!$B$18:$Y$377,24,FALSE)&amp;" hrs"</f>
        <v>Lo: 2, Hi: 42, wind:Changing at 5, Mist or Fog, daylite: 12 hrs</v>
      </c>
      <c r="G17" s="104" t="str">
        <f ca="1">"Lo: "&amp;VLOOKUP(G16,weather!$B$18:$X$377,22,FALSE)&amp;", Hi: "&amp;VLOOKUP(G16,weather!$B$18:$X$377,23,FALSE)&amp;IF(VLOOKUP(G16,weather!$B$18:$L$377,11,FALSE)&gt;0,(", "&amp;VLOOKUP(G16,weather!$B$18:$T$377,19,FALSE)&amp;": "&amp;VLOOKUP((VLOOKUP(G16,weather!$B$18:$L$377,11,FALSE)),lookup!$P$4:$R$14,VLOOKUP(G16,weather!$B$18:$U$377,20,FALSE),FALSE)&amp;" inch"),"")&amp;", wind:"&amp;IF(VLOOKUP(G16,weather!$B$18:$V$377,13,FALSE)=0," still",VLOOKUP(G16,weather!$B$18:$V$377,21,FALSE)&amp;" at "&amp;VLOOKUP(G16,weather!$B$18:$V$377,13,FALSE))&amp;IF((VLOOKUP(G16,weather!$B$18:$P$377,15,FALSE)=""),"",", "&amp;VLOOKUP(VLOOKUP(G16,weather!$B$18:$P$377,15,FALSE),lookup!$B$113:$C$127,2,FALSE))&amp;", daylite: "&amp;VLOOKUP(G16,weather!$B$18:$Y$377,24,FALSE)&amp;" hrs"</f>
        <v>Lo: 23, Hi: 38, Snow: 0,5 inch, wind: still, daylite: 12 hrs</v>
      </c>
      <c r="H17" s="104" t="str">
        <f ca="1">"Lo: "&amp;VLOOKUP(H16,weather!$B$18:$X$377,22,FALSE)&amp;", Hi: "&amp;VLOOKUP(H16,weather!$B$18:$X$377,23,FALSE)&amp;IF(VLOOKUP(H16,weather!$B$18:$L$377,11,FALSE)&gt;0,(", "&amp;VLOOKUP(H16,weather!$B$18:$T$377,19,FALSE)&amp;": "&amp;VLOOKUP((VLOOKUP(H16,weather!$B$18:$L$377,11,FALSE)),lookup!$P$4:$R$14,VLOOKUP(H16,weather!$B$18:$U$377,20,FALSE),FALSE)&amp;" inch"),"")&amp;", wind:"&amp;IF(VLOOKUP(H16,weather!$B$18:$V$377,13,FALSE)=0," still",VLOOKUP(H16,weather!$B$18:$V$377,21,FALSE)&amp;" at "&amp;VLOOKUP(H16,weather!$B$18:$V$377,13,FALSE))&amp;IF((VLOOKUP(H16,weather!$B$18:$P$377,15,FALSE)=""),"",", "&amp;VLOOKUP(VLOOKUP(H16,weather!$B$18:$P$377,15,FALSE),lookup!$B$113:$C$127,2,FALSE))&amp;", daylite: "&amp;VLOOKUP(H16,weather!$B$18:$Y$377,24,FALSE)&amp;" hrs"</f>
        <v>Lo: 30, Hi: 62, wind:N at 10, daylite: 12 hrs</v>
      </c>
    </row>
    <row r="18" spans="2:8" ht="12" customHeight="1">
      <c r="B18" s="61">
        <v>15</v>
      </c>
      <c r="C18" s="62">
        <v>16</v>
      </c>
      <c r="D18" s="61">
        <v>17</v>
      </c>
      <c r="E18" s="62">
        <v>18</v>
      </c>
      <c r="F18" s="61">
        <v>19</v>
      </c>
      <c r="G18" s="62">
        <v>20</v>
      </c>
      <c r="H18" s="61">
        <v>21</v>
      </c>
    </row>
    <row r="19" spans="2:8" s="76" customFormat="1" ht="47.25" customHeight="1">
      <c r="B19" s="104" t="str">
        <f ca="1">"Lo: "&amp;VLOOKUP(B18,weather!$B$18:$X$377,22,FALSE)&amp;", Hi: "&amp;VLOOKUP(B18,weather!$B$18:$X$377,23,FALSE)&amp;IF(VLOOKUP(B18,weather!$B$18:$L$377,11,FALSE)&gt;0,(", "&amp;VLOOKUP(B18,weather!$B$18:$T$377,19,FALSE)&amp;": "&amp;VLOOKUP((VLOOKUP(B18,weather!$B$18:$L$377,11,FALSE)),lookup!$P$4:$R$14,VLOOKUP(B18,weather!$B$18:$U$377,20,FALSE),FALSE)&amp;" inch"),"")&amp;", wind:"&amp;IF(VLOOKUP(B18,weather!$B$18:$V$377,13,FALSE)=0," still",VLOOKUP(B18,weather!$B$18:$V$377,21,FALSE)&amp;" at "&amp;VLOOKUP(B18,weather!$B$18:$V$377,13,FALSE))&amp;IF((VLOOKUP(B18,weather!$B$18:$P$377,15,FALSE)=""),"",", "&amp;VLOOKUP(VLOOKUP(B18,weather!$B$18:$P$377,15,FALSE),lookup!$B$113:$C$127,2,FALSE))&amp;", daylite: "&amp;VLOOKUP(B18,weather!$B$18:$Y$377,24,FALSE)&amp;" hrs"</f>
        <v>Lo: 23, Hi: 50, wind: still, daylite: 12 hrs</v>
      </c>
      <c r="C19" s="104" t="str">
        <f ca="1">"Lo: "&amp;VLOOKUP(C18,weather!$B$18:$X$377,22,FALSE)&amp;", Hi: "&amp;VLOOKUP(C18,weather!$B$18:$X$377,23,FALSE)&amp;IF(VLOOKUP(C18,weather!$B$18:$L$377,11,FALSE)&gt;0,(", "&amp;VLOOKUP(C18,weather!$B$18:$T$377,19,FALSE)&amp;": "&amp;VLOOKUP((VLOOKUP(C18,weather!$B$18:$L$377,11,FALSE)),lookup!$P$4:$R$14,VLOOKUP(C18,weather!$B$18:$U$377,20,FALSE),FALSE)&amp;" inch"),"")&amp;", wind:"&amp;IF(VLOOKUP(C18,weather!$B$18:$V$377,13,FALSE)=0," still",VLOOKUP(C18,weather!$B$18:$V$377,21,FALSE)&amp;" at "&amp;VLOOKUP(C18,weather!$B$18:$V$377,13,FALSE))&amp;IF((VLOOKUP(C18,weather!$B$18:$P$377,15,FALSE)=""),"",", "&amp;VLOOKUP(VLOOKUP(C18,weather!$B$18:$P$377,15,FALSE),lookup!$B$113:$C$127,2,FALSE))&amp;", daylite: "&amp;VLOOKUP(C18,weather!$B$18:$Y$377,24,FALSE)&amp;" hrs"</f>
        <v>Lo: 29, Hi: 52, wind:Artic at 10, daylite: 12 hrs</v>
      </c>
      <c r="D19" s="104" t="str">
        <f ca="1">"Lo: "&amp;VLOOKUP(D18,weather!$B$18:$X$377,22,FALSE)&amp;", Hi: "&amp;VLOOKUP(D18,weather!$B$18:$X$377,23,FALSE)&amp;IF(VLOOKUP(D18,weather!$B$18:$L$377,11,FALSE)&gt;0,(", "&amp;VLOOKUP(D18,weather!$B$18:$T$377,19,FALSE)&amp;": "&amp;VLOOKUP((VLOOKUP(D18,weather!$B$18:$L$377,11,FALSE)),lookup!$P$4:$R$14,VLOOKUP(D18,weather!$B$18:$U$377,20,FALSE),FALSE)&amp;" inch"),"")&amp;", wind:"&amp;IF(VLOOKUP(D18,weather!$B$18:$V$377,13,FALSE)=0," still",VLOOKUP(D18,weather!$B$18:$V$377,21,FALSE)&amp;" at "&amp;VLOOKUP(D18,weather!$B$18:$V$377,13,FALSE))&amp;IF((VLOOKUP(D18,weather!$B$18:$P$377,15,FALSE)=""),"",", "&amp;VLOOKUP(VLOOKUP(D18,weather!$B$18:$P$377,15,FALSE),lookup!$B$113:$C$127,2,FALSE))&amp;", daylite: "&amp;VLOOKUP(D18,weather!$B$18:$Y$377,24,FALSE)&amp;" hrs"</f>
        <v>Lo: 10, Hi: 53, Snow: 2 inch, wind: still, daylite: 12 hrs</v>
      </c>
      <c r="E19" s="104" t="str">
        <f ca="1">"Lo: "&amp;VLOOKUP(E18,weather!$B$18:$X$377,22,FALSE)&amp;", Hi: "&amp;VLOOKUP(E18,weather!$B$18:$X$377,23,FALSE)&amp;IF(VLOOKUP(E18,weather!$B$18:$L$377,11,FALSE)&gt;0,(", "&amp;VLOOKUP(E18,weather!$B$18:$T$377,19,FALSE)&amp;": "&amp;VLOOKUP((VLOOKUP(E18,weather!$B$18:$L$377,11,FALSE)),lookup!$P$4:$R$14,VLOOKUP(E18,weather!$B$18:$U$377,20,FALSE),FALSE)&amp;" inch"),"")&amp;", wind:"&amp;IF(VLOOKUP(E18,weather!$B$18:$V$377,13,FALSE)=0," still",VLOOKUP(E18,weather!$B$18:$V$377,21,FALSE)&amp;" at "&amp;VLOOKUP(E18,weather!$B$18:$V$377,13,FALSE))&amp;IF((VLOOKUP(E18,weather!$B$18:$P$377,15,FALSE)=""),"",", "&amp;VLOOKUP(VLOOKUP(E18,weather!$B$18:$P$377,15,FALSE),lookup!$B$113:$C$127,2,FALSE))&amp;", daylite: "&amp;VLOOKUP(E18,weather!$B$18:$Y$377,24,FALSE)&amp;" hrs"</f>
        <v>Lo: 36, Hi: 67, Rain: 0,16 inch, wind: still, daylite: 12 hrs</v>
      </c>
      <c r="F19" s="104" t="str">
        <f ca="1">"Lo: "&amp;VLOOKUP(F18,weather!$B$18:$X$377,22,FALSE)&amp;", Hi: "&amp;VLOOKUP(F18,weather!$B$18:$X$377,23,FALSE)&amp;IF(VLOOKUP(F18,weather!$B$18:$L$377,11,FALSE)&gt;0,(", "&amp;VLOOKUP(F18,weather!$B$18:$T$377,19,FALSE)&amp;": "&amp;VLOOKUP((VLOOKUP(F18,weather!$B$18:$L$377,11,FALSE)),lookup!$P$4:$R$14,VLOOKUP(F18,weather!$B$18:$U$377,20,FALSE),FALSE)&amp;" inch"),"")&amp;", wind:"&amp;IF(VLOOKUP(F18,weather!$B$18:$V$377,13,FALSE)=0," still",VLOOKUP(F18,weather!$B$18:$V$377,21,FALSE)&amp;" at "&amp;VLOOKUP(F18,weather!$B$18:$V$377,13,FALSE))&amp;IF((VLOOKUP(F18,weather!$B$18:$P$377,15,FALSE)=""),"",", "&amp;VLOOKUP(VLOOKUP(F18,weather!$B$18:$P$377,15,FALSE),lookup!$B$113:$C$127,2,FALSE))&amp;", daylite: "&amp;VLOOKUP(F18,weather!$B$18:$Y$377,24,FALSE)&amp;" hrs"</f>
        <v>Lo: 36, Hi: 57, Rain: 0,5 inch, wind:N at 15, daylite: 12 hrs</v>
      </c>
      <c r="G19" s="104" t="str">
        <f ca="1">"Lo: "&amp;VLOOKUP(G18,weather!$B$18:$X$377,22,FALSE)&amp;", Hi: "&amp;VLOOKUP(G18,weather!$B$18:$X$377,23,FALSE)&amp;IF(VLOOKUP(G18,weather!$B$18:$L$377,11,FALSE)&gt;0,(", "&amp;VLOOKUP(G18,weather!$B$18:$T$377,19,FALSE)&amp;": "&amp;VLOOKUP((VLOOKUP(G18,weather!$B$18:$L$377,11,FALSE)),lookup!$P$4:$R$14,VLOOKUP(G18,weather!$B$18:$U$377,20,FALSE),FALSE)&amp;" inch"),"")&amp;", wind:"&amp;IF(VLOOKUP(G18,weather!$B$18:$V$377,13,FALSE)=0," still",VLOOKUP(G18,weather!$B$18:$V$377,21,FALSE)&amp;" at "&amp;VLOOKUP(G18,weather!$B$18:$V$377,13,FALSE))&amp;IF((VLOOKUP(G18,weather!$B$18:$P$377,15,FALSE)=""),"",", "&amp;VLOOKUP(VLOOKUP(G18,weather!$B$18:$P$377,15,FALSE),lookup!$B$113:$C$127,2,FALSE))&amp;", daylite: "&amp;VLOOKUP(G18,weather!$B$18:$Y$377,24,FALSE)&amp;" hrs"</f>
        <v>Lo: 26, Hi: 55, Rain: 0,16 inch, wind:N at 5, daylite: 12 hrs</v>
      </c>
      <c r="H19" s="104" t="str">
        <f ca="1">"Lo: "&amp;VLOOKUP(H18,weather!$B$18:$X$377,22,FALSE)&amp;", Hi: "&amp;VLOOKUP(H18,weather!$B$18:$X$377,23,FALSE)&amp;IF(VLOOKUP(H18,weather!$B$18:$L$377,11,FALSE)&gt;0,(", "&amp;VLOOKUP(H18,weather!$B$18:$T$377,19,FALSE)&amp;": "&amp;VLOOKUP((VLOOKUP(H18,weather!$B$18:$L$377,11,FALSE)),lookup!$P$4:$R$14,VLOOKUP(H18,weather!$B$18:$U$377,20,FALSE),FALSE)&amp;" inch"),"")&amp;", wind:"&amp;IF(VLOOKUP(H18,weather!$B$18:$V$377,13,FALSE)=0," still",VLOOKUP(H18,weather!$B$18:$V$377,21,FALSE)&amp;" at "&amp;VLOOKUP(H18,weather!$B$18:$V$377,13,FALSE))&amp;IF((VLOOKUP(H18,weather!$B$18:$P$377,15,FALSE)=""),"",", "&amp;VLOOKUP(VLOOKUP(H18,weather!$B$18:$P$377,15,FALSE),lookup!$B$113:$C$127,2,FALSE))&amp;", daylite: "&amp;VLOOKUP(H18,weather!$B$18:$Y$377,24,FALSE)&amp;" hrs"</f>
        <v>Lo: 20, Hi: 55, wind:Artic at 15, daylite: 12 hrs</v>
      </c>
    </row>
    <row r="20" spans="2:8" ht="12" customHeight="1">
      <c r="B20" s="61">
        <v>22</v>
      </c>
      <c r="C20" s="62">
        <v>23</v>
      </c>
      <c r="D20" s="61">
        <v>24</v>
      </c>
      <c r="E20" s="62">
        <v>25</v>
      </c>
      <c r="F20" s="61">
        <v>26</v>
      </c>
      <c r="G20" s="62">
        <v>27</v>
      </c>
      <c r="H20" s="61">
        <v>28</v>
      </c>
    </row>
    <row r="21" spans="2:8" s="76" customFormat="1" ht="47.25" customHeight="1">
      <c r="B21" s="104" t="str">
        <f ca="1">"Lo: "&amp;VLOOKUP(B20,weather!$B$18:$X$377,22,FALSE)&amp;", Hi: "&amp;VLOOKUP(B20,weather!$B$18:$X$377,23,FALSE)&amp;IF(VLOOKUP(B20,weather!$B$18:$L$377,11,FALSE)&gt;0,(", "&amp;VLOOKUP(B20,weather!$B$18:$T$377,19,FALSE)&amp;": "&amp;VLOOKUP((VLOOKUP(B20,weather!$B$18:$L$377,11,FALSE)),lookup!$P$4:$R$14,VLOOKUP(B20,weather!$B$18:$U$377,20,FALSE),FALSE)&amp;" inch"),"")&amp;", wind:"&amp;IF(VLOOKUP(B20,weather!$B$18:$V$377,13,FALSE)=0," still",VLOOKUP(B20,weather!$B$18:$V$377,21,FALSE)&amp;" at "&amp;VLOOKUP(B20,weather!$B$18:$V$377,13,FALSE))&amp;IF((VLOOKUP(B20,weather!$B$18:$P$377,15,FALSE)=""),"",", "&amp;VLOOKUP(VLOOKUP(B20,weather!$B$18:$P$377,15,FALSE),lookup!$B$113:$C$127,2,FALSE))&amp;", daylite: "&amp;VLOOKUP(B20,weather!$B$18:$Y$377,24,FALSE)&amp;" hrs"</f>
        <v>Lo: 5, Hi: 46, wind:N at 25, daylite: 12 hrs</v>
      </c>
      <c r="C21" s="104" t="str">
        <f ca="1">"Lo: "&amp;VLOOKUP(C20,weather!$B$18:$X$377,22,FALSE)&amp;", Hi: "&amp;VLOOKUP(C20,weather!$B$18:$X$377,23,FALSE)&amp;IF(VLOOKUP(C20,weather!$B$18:$L$377,11,FALSE)&gt;0,(", "&amp;VLOOKUP(C20,weather!$B$18:$T$377,19,FALSE)&amp;": "&amp;VLOOKUP((VLOOKUP(C20,weather!$B$18:$L$377,11,FALSE)),lookup!$P$4:$R$14,VLOOKUP(C20,weather!$B$18:$U$377,20,FALSE),FALSE)&amp;" inch"),"")&amp;", wind:"&amp;IF(VLOOKUP(C20,weather!$B$18:$V$377,13,FALSE)=0," still",VLOOKUP(C20,weather!$B$18:$V$377,21,FALSE)&amp;" at "&amp;VLOOKUP(C20,weather!$B$18:$V$377,13,FALSE))&amp;IF((VLOOKUP(C20,weather!$B$18:$P$377,15,FALSE)=""),"",", "&amp;VLOOKUP(VLOOKUP(C20,weather!$B$18:$P$377,15,FALSE),lookup!$B$113:$C$127,2,FALSE))&amp;", daylite: "&amp;VLOOKUP(C20,weather!$B$18:$Y$377,24,FALSE)&amp;" hrs"</f>
        <v>Lo: -2, Hi: 34, wind:Artic at 40, daylite: 12 hrs</v>
      </c>
      <c r="D21" s="104" t="str">
        <f ca="1">"Lo: "&amp;VLOOKUP(D20,weather!$B$18:$X$377,22,FALSE)&amp;", Hi: "&amp;VLOOKUP(D20,weather!$B$18:$X$377,23,FALSE)&amp;IF(VLOOKUP(D20,weather!$B$18:$L$377,11,FALSE)&gt;0,(", "&amp;VLOOKUP(D20,weather!$B$18:$T$377,19,FALSE)&amp;": "&amp;VLOOKUP((VLOOKUP(D20,weather!$B$18:$L$377,11,FALSE)),lookup!$P$4:$R$14,VLOOKUP(D20,weather!$B$18:$U$377,20,FALSE),FALSE)&amp;" inch"),"")&amp;", wind:"&amp;IF(VLOOKUP(D20,weather!$B$18:$V$377,13,FALSE)=0," still",VLOOKUP(D20,weather!$B$18:$V$377,21,FALSE)&amp;" at "&amp;VLOOKUP(D20,weather!$B$18:$V$377,13,FALSE))&amp;IF((VLOOKUP(D20,weather!$B$18:$P$377,15,FALSE)=""),"",", "&amp;VLOOKUP(VLOOKUP(D20,weather!$B$18:$P$377,15,FALSE),lookup!$B$113:$C$127,2,FALSE))&amp;", daylite: "&amp;VLOOKUP(D20,weather!$B$18:$Y$377,24,FALSE)&amp;" hrs"</f>
        <v>Lo: 1, Hi: 21, Snow: 0,5 inch, wind:Tropical at 25, daylite: 12 hrs</v>
      </c>
      <c r="E21" s="104" t="str">
        <f ca="1">"Lo: "&amp;VLOOKUP(E20,weather!$B$18:$X$377,22,FALSE)&amp;", Hi: "&amp;VLOOKUP(E20,weather!$B$18:$X$377,23,FALSE)&amp;IF(VLOOKUP(E20,weather!$B$18:$L$377,11,FALSE)&gt;0,(", "&amp;VLOOKUP(E20,weather!$B$18:$T$377,19,FALSE)&amp;": "&amp;VLOOKUP((VLOOKUP(E20,weather!$B$18:$L$377,11,FALSE)),lookup!$P$4:$R$14,VLOOKUP(E20,weather!$B$18:$U$377,20,FALSE),FALSE)&amp;" inch"),"")&amp;", wind:"&amp;IF(VLOOKUP(E20,weather!$B$18:$V$377,13,FALSE)=0," still",VLOOKUP(E20,weather!$B$18:$V$377,21,FALSE)&amp;" at "&amp;VLOOKUP(E20,weather!$B$18:$V$377,13,FALSE))&amp;IF((VLOOKUP(E20,weather!$B$18:$P$377,15,FALSE)=""),"",", "&amp;VLOOKUP(VLOOKUP(E20,weather!$B$18:$P$377,15,FALSE),lookup!$B$113:$C$127,2,FALSE))&amp;", daylite: "&amp;VLOOKUP(E20,weather!$B$18:$Y$377,24,FALSE)&amp;" hrs"</f>
        <v>Lo: 16, Hi: 29, wind:Artic at 40, daylite: 12 hrs</v>
      </c>
      <c r="F21" s="104" t="str">
        <f ca="1">"Lo: "&amp;VLOOKUP(F20,weather!$B$18:$X$377,22,FALSE)&amp;", Hi: "&amp;VLOOKUP(F20,weather!$B$18:$X$377,23,FALSE)&amp;IF(VLOOKUP(F20,weather!$B$18:$L$377,11,FALSE)&gt;0,(", "&amp;VLOOKUP(F20,weather!$B$18:$T$377,19,FALSE)&amp;": "&amp;VLOOKUP((VLOOKUP(F20,weather!$B$18:$L$377,11,FALSE)),lookup!$P$4:$R$14,VLOOKUP(F20,weather!$B$18:$U$377,20,FALSE),FALSE)&amp;" inch"),"")&amp;", wind:"&amp;IF(VLOOKUP(F20,weather!$B$18:$V$377,13,FALSE)=0," still",VLOOKUP(F20,weather!$B$18:$V$377,21,FALSE)&amp;" at "&amp;VLOOKUP(F20,weather!$B$18:$V$377,13,FALSE))&amp;IF((VLOOKUP(F20,weather!$B$18:$P$377,15,FALSE)=""),"",", "&amp;VLOOKUP(VLOOKUP(F20,weather!$B$18:$P$377,15,FALSE),lookup!$B$113:$C$127,2,FALSE))&amp;", daylite: "&amp;VLOOKUP(F20,weather!$B$18:$Y$377,24,FALSE)&amp;" hrs"</f>
        <v>Lo: -6, Hi: 23, Snow: 2 inch, wind:Gusting at 45, daylite: 12 hrs</v>
      </c>
      <c r="G21" s="104" t="str">
        <f ca="1">"Lo: "&amp;VLOOKUP(G20,weather!$B$18:$X$377,22,FALSE)&amp;", Hi: "&amp;VLOOKUP(G20,weather!$B$18:$X$377,23,FALSE)&amp;IF(VLOOKUP(G20,weather!$B$18:$L$377,11,FALSE)&gt;0,(", "&amp;VLOOKUP(G20,weather!$B$18:$T$377,19,FALSE)&amp;": "&amp;VLOOKUP((VLOOKUP(G20,weather!$B$18:$L$377,11,FALSE)),lookup!$P$4:$R$14,VLOOKUP(G20,weather!$B$18:$U$377,20,FALSE),FALSE)&amp;" inch"),"")&amp;", wind:"&amp;IF(VLOOKUP(G20,weather!$B$18:$V$377,13,FALSE)=0," still",VLOOKUP(G20,weather!$B$18:$V$377,21,FALSE)&amp;" at "&amp;VLOOKUP(G20,weather!$B$18:$V$377,13,FALSE))&amp;IF((VLOOKUP(G20,weather!$B$18:$P$377,15,FALSE)=""),"",", "&amp;VLOOKUP(VLOOKUP(G20,weather!$B$18:$P$377,15,FALSE),lookup!$B$113:$C$127,2,FALSE))&amp;", daylite: "&amp;VLOOKUP(G20,weather!$B$18:$Y$377,24,FALSE)&amp;" hrs"</f>
        <v>Lo: -13, Hi: -2, Snow: 0,5 inch, wind:N at 35, daylite: 12 hrs</v>
      </c>
      <c r="H21" s="104" t="str">
        <f ca="1">"Lo: "&amp;VLOOKUP(H20,weather!$B$18:$X$377,22,FALSE)&amp;", Hi: "&amp;VLOOKUP(H20,weather!$B$18:$X$377,23,FALSE)&amp;IF(VLOOKUP(H20,weather!$B$18:$L$377,11,FALSE)&gt;0,(", "&amp;VLOOKUP(H20,weather!$B$18:$T$377,19,FALSE)&amp;": "&amp;VLOOKUP((VLOOKUP(H20,weather!$B$18:$L$377,11,FALSE)),lookup!$P$4:$R$14,VLOOKUP(H20,weather!$B$18:$U$377,20,FALSE),FALSE)&amp;" inch"),"")&amp;", wind:"&amp;IF(VLOOKUP(H20,weather!$B$18:$V$377,13,FALSE)=0," still",VLOOKUP(H20,weather!$B$18:$V$377,21,FALSE)&amp;" at "&amp;VLOOKUP(H20,weather!$B$18:$V$377,13,FALSE))&amp;IF((VLOOKUP(H20,weather!$B$18:$P$377,15,FALSE)=""),"",", "&amp;VLOOKUP(VLOOKUP(H20,weather!$B$18:$P$377,15,FALSE),lookup!$B$113:$C$127,2,FALSE))&amp;", daylite: "&amp;VLOOKUP(H20,weather!$B$18:$Y$377,24,FALSE)&amp;" hrs"</f>
        <v>Lo: -12, Hi: -10, Snow: 0,5 inch, wind:N at 25, daylite: 12 hrs</v>
      </c>
    </row>
    <row r="22" spans="2:8" ht="12" customHeight="1">
      <c r="B22" s="74">
        <v>29</v>
      </c>
      <c r="C22" s="75">
        <v>30</v>
      </c>
      <c r="D22" s="74">
        <v>31</v>
      </c>
      <c r="E22" s="75">
        <v>32</v>
      </c>
      <c r="F22" s="74">
        <v>33</v>
      </c>
      <c r="G22" s="75">
        <v>34</v>
      </c>
      <c r="H22" s="74">
        <v>35</v>
      </c>
    </row>
    <row r="23" spans="2:8" s="76" customFormat="1" ht="47.25" customHeight="1">
      <c r="B23" s="104" t="str">
        <f ca="1">"Lo: "&amp;VLOOKUP(B22,weather!$B$18:$X$377,22,FALSE)&amp;", Hi: "&amp;VLOOKUP(B22,weather!$B$18:$X$377,23,FALSE)&amp;IF(VLOOKUP(B22,weather!$B$18:$L$377,11,FALSE)&gt;0,(", "&amp;VLOOKUP(B22,weather!$B$18:$T$377,19,FALSE)&amp;": "&amp;VLOOKUP((VLOOKUP(B22,weather!$B$18:$L$377,11,FALSE)),lookup!$P$4:$R$14,VLOOKUP(B22,weather!$B$18:$U$377,20,FALSE),FALSE)&amp;" inch"),"")&amp;", wind:"&amp;IF(VLOOKUP(B22,weather!$B$18:$V$377,13,FALSE)=0," still",VLOOKUP(B22,weather!$B$18:$V$377,21,FALSE)&amp;" at "&amp;VLOOKUP(B22,weather!$B$18:$V$377,13,FALSE))&amp;IF((VLOOKUP(B22,weather!$B$18:$P$377,15,FALSE)=""),"",", "&amp;VLOOKUP(VLOOKUP(B22,weather!$B$18:$P$377,15,FALSE),lookup!$B$113:$C$127,2,FALSE))&amp;", daylite: "&amp;VLOOKUP(B22,weather!$B$18:$Y$377,24,FALSE)&amp;" hrs"</f>
        <v>Lo: 10, Hi: 11, Snow: 0,5 inch, wind:Tropical at 15, daylite: 12 hrs</v>
      </c>
      <c r="C23" s="104" t="str">
        <f ca="1">"Lo: "&amp;VLOOKUP(C22,weather!$B$18:$X$377,22,FALSE)&amp;", Hi: "&amp;VLOOKUP(C22,weather!$B$18:$X$377,23,FALSE)&amp;IF(VLOOKUP(C22,weather!$B$18:$L$377,11,FALSE)&gt;0,(", "&amp;VLOOKUP(C22,weather!$B$18:$T$377,19,FALSE)&amp;": "&amp;VLOOKUP((VLOOKUP(C22,weather!$B$18:$L$377,11,FALSE)),lookup!$P$4:$R$14,VLOOKUP(C22,weather!$B$18:$U$377,20,FALSE),FALSE)&amp;" inch"),"")&amp;", wind:"&amp;IF(VLOOKUP(C22,weather!$B$18:$V$377,13,FALSE)=0," still",VLOOKUP(C22,weather!$B$18:$V$377,21,FALSE)&amp;" at "&amp;VLOOKUP(C22,weather!$B$18:$V$377,13,FALSE))&amp;IF((VLOOKUP(C22,weather!$B$18:$P$377,15,FALSE)=""),"",", "&amp;VLOOKUP(VLOOKUP(C22,weather!$B$18:$P$377,15,FALSE),lookup!$B$113:$C$127,2,FALSE))&amp;", daylite: "&amp;VLOOKUP(C22,weather!$B$18:$Y$377,24,FALSE)&amp;" hrs"</f>
        <v>Lo: 14, Hi: 29, Snow: 2 inch, wind:Tropical at 5, daylite: 12 hrs</v>
      </c>
      <c r="D23" s="104" t="str">
        <f ca="1">"Lo: "&amp;VLOOKUP(D22,weather!$B$18:$X$377,22,FALSE)&amp;", Hi: "&amp;VLOOKUP(D22,weather!$B$18:$X$377,23,FALSE)&amp;IF(VLOOKUP(D22,weather!$B$18:$L$377,11,FALSE)&gt;0,(", "&amp;VLOOKUP(D22,weather!$B$18:$T$377,19,FALSE)&amp;": "&amp;VLOOKUP((VLOOKUP(D22,weather!$B$18:$L$377,11,FALSE)),lookup!$P$4:$R$14,VLOOKUP(D22,weather!$B$18:$U$377,20,FALSE),FALSE)&amp;" inch"),"")&amp;", wind:"&amp;IF(VLOOKUP(D22,weather!$B$18:$V$377,13,FALSE)=0," still",VLOOKUP(D22,weather!$B$18:$V$377,21,FALSE)&amp;" at "&amp;VLOOKUP(D22,weather!$B$18:$V$377,13,FALSE))&amp;IF((VLOOKUP(D22,weather!$B$18:$P$377,15,FALSE)=""),"",", "&amp;VLOOKUP(VLOOKUP(D22,weather!$B$18:$P$377,15,FALSE),lookup!$B$113:$C$127,2,FALSE))&amp;", daylite: "&amp;VLOOKUP(D22,weather!$B$18:$Y$377,24,FALSE)&amp;" hrs"</f>
        <v>Lo: 0, Hi: 78, Rain: 0,75 inch, wind: still, daylite: 12 hrs</v>
      </c>
      <c r="E23" s="104" t="str">
        <f ca="1">"Lo: "&amp;VLOOKUP(E22,weather!$B$18:$X$377,22,FALSE)&amp;", Hi: "&amp;VLOOKUP(E22,weather!$B$18:$X$377,23,FALSE)&amp;IF(VLOOKUP(E22,weather!$B$18:$L$377,11,FALSE)&gt;0,(", "&amp;VLOOKUP(E22,weather!$B$18:$T$377,19,FALSE)&amp;": "&amp;VLOOKUP((VLOOKUP(E22,weather!$B$18:$L$377,11,FALSE)),lookup!$P$4:$R$14,VLOOKUP(E22,weather!$B$18:$U$377,20,FALSE),FALSE)&amp;" inch"),"")&amp;", wind:"&amp;IF(VLOOKUP(E22,weather!$B$18:$V$377,13,FALSE)=0," still",VLOOKUP(E22,weather!$B$18:$V$377,21,FALSE)&amp;" at "&amp;VLOOKUP(E22,weather!$B$18:$V$377,13,FALSE))&amp;IF((VLOOKUP(E22,weather!$B$18:$P$377,15,FALSE)=""),"",", "&amp;VLOOKUP(VLOOKUP(E22,weather!$B$18:$P$377,15,FALSE),lookup!$B$113:$C$127,2,FALSE))&amp;", daylite: "&amp;VLOOKUP(E22,weather!$B$18:$Y$377,24,FALSE)&amp;" hrs"</f>
        <v>Lo: 25, Hi: 75, wind:N at 10, daylite: 12 hrs</v>
      </c>
      <c r="F23" s="104" t="str">
        <f ca="1">"Lo: "&amp;VLOOKUP(F22,weather!$B$18:$X$377,22,FALSE)&amp;", Hi: "&amp;VLOOKUP(F22,weather!$B$18:$X$377,23,FALSE)&amp;IF(VLOOKUP(F22,weather!$B$18:$L$377,11,FALSE)&gt;0,(", "&amp;VLOOKUP(F22,weather!$B$18:$T$377,19,FALSE)&amp;": "&amp;VLOOKUP((VLOOKUP(F22,weather!$B$18:$L$377,11,FALSE)),lookup!$P$4:$R$14,VLOOKUP(F22,weather!$B$18:$U$377,20,FALSE),FALSE)&amp;" inch"),"")&amp;", wind:"&amp;IF(VLOOKUP(F22,weather!$B$18:$V$377,13,FALSE)=0," still",VLOOKUP(F22,weather!$B$18:$V$377,21,FALSE)&amp;" at "&amp;VLOOKUP(F22,weather!$B$18:$V$377,13,FALSE))&amp;IF((VLOOKUP(F22,weather!$B$18:$P$377,15,FALSE)=""),"",", "&amp;VLOOKUP(VLOOKUP(F22,weather!$B$18:$P$377,15,FALSE),lookup!$B$113:$C$127,2,FALSE))&amp;", daylite: "&amp;VLOOKUP(F22,weather!$B$18:$Y$377,24,FALSE)&amp;" hrs"</f>
        <v>Lo: 14, Hi: 62, wind:N at 20, daylite: 12 hrs</v>
      </c>
      <c r="G23" s="104" t="str">
        <f ca="1">"Lo: "&amp;VLOOKUP(G22,weather!$B$18:$X$377,22,FALSE)&amp;", Hi: "&amp;VLOOKUP(G22,weather!$B$18:$X$377,23,FALSE)&amp;IF(VLOOKUP(G22,weather!$B$18:$L$377,11,FALSE)&gt;0,(", "&amp;VLOOKUP(G22,weather!$B$18:$T$377,19,FALSE)&amp;": "&amp;VLOOKUP((VLOOKUP(G22,weather!$B$18:$L$377,11,FALSE)),lookup!$P$4:$R$14,VLOOKUP(G22,weather!$B$18:$U$377,20,FALSE),FALSE)&amp;" inch"),"")&amp;", wind:"&amp;IF(VLOOKUP(G22,weather!$B$18:$V$377,13,FALSE)=0," still",VLOOKUP(G22,weather!$B$18:$V$377,21,FALSE)&amp;" at "&amp;VLOOKUP(G22,weather!$B$18:$V$377,13,FALSE))&amp;IF((VLOOKUP(G22,weather!$B$18:$P$377,15,FALSE)=""),"",", "&amp;VLOOKUP(VLOOKUP(G22,weather!$B$18:$P$377,15,FALSE),lookup!$B$113:$C$127,2,FALSE))&amp;", daylite: "&amp;VLOOKUP(G22,weather!$B$18:$Y$377,24,FALSE)&amp;" hrs"</f>
        <v>Lo: 5, Hi: 61, wind:Artic at 35, daylite: 12 hrs</v>
      </c>
      <c r="H23" s="104" t="str">
        <f ca="1">"Lo: "&amp;VLOOKUP(H22,weather!$B$18:$X$377,22,FALSE)&amp;", Hi: "&amp;VLOOKUP(H22,weather!$B$18:$X$377,23,FALSE)&amp;IF(VLOOKUP(H22,weather!$B$18:$L$377,11,FALSE)&gt;0,(", "&amp;VLOOKUP(H22,weather!$B$18:$T$377,19,FALSE)&amp;": "&amp;VLOOKUP((VLOOKUP(H22,weather!$B$18:$L$377,11,FALSE)),lookup!$P$4:$R$14,VLOOKUP(H22,weather!$B$18:$U$377,20,FALSE),FALSE)&amp;" inch"),"")&amp;", wind:"&amp;IF(VLOOKUP(H22,weather!$B$18:$V$377,13,FALSE)=0," still",VLOOKUP(H22,weather!$B$18:$V$377,21,FALSE)&amp;" at "&amp;VLOOKUP(H22,weather!$B$18:$V$377,13,FALSE))&amp;IF((VLOOKUP(H22,weather!$B$18:$P$377,15,FALSE)=""),"",", "&amp;VLOOKUP(VLOOKUP(H22,weather!$B$18:$P$377,15,FALSE),lookup!$B$113:$C$127,2,FALSE))&amp;", daylite: "&amp;VLOOKUP(H22,weather!$B$18:$Y$377,24,FALSE)&amp;" hrs"</f>
        <v>Lo: 9, Hi: 44, Snow: 2 inch, wind:N at 45, daylite: 12 hrs</v>
      </c>
    </row>
    <row r="24" spans="2:8" ht="13.5" thickBot="1"/>
    <row r="25" spans="2:8" ht="18.75">
      <c r="B25" s="180" t="s">
        <v>201</v>
      </c>
      <c r="C25" s="181"/>
      <c r="D25" s="181"/>
      <c r="E25" s="181"/>
      <c r="F25" s="181"/>
      <c r="G25" s="181"/>
      <c r="H25" s="182"/>
    </row>
    <row r="26" spans="2:8">
      <c r="B26" s="67" t="s">
        <v>179</v>
      </c>
      <c r="C26" s="68" t="s">
        <v>180</v>
      </c>
      <c r="D26" s="68" t="s">
        <v>181</v>
      </c>
      <c r="E26" s="68" t="s">
        <v>182</v>
      </c>
      <c r="F26" s="68" t="s">
        <v>183</v>
      </c>
      <c r="G26" s="68" t="s">
        <v>184</v>
      </c>
      <c r="H26" s="69" t="s">
        <v>185</v>
      </c>
    </row>
    <row r="27" spans="2:8" ht="12" customHeight="1">
      <c r="B27" s="61">
        <v>36</v>
      </c>
      <c r="C27" s="62">
        <v>37</v>
      </c>
      <c r="D27" s="61">
        <v>38</v>
      </c>
      <c r="E27" s="62">
        <v>39</v>
      </c>
      <c r="F27" s="61">
        <v>40</v>
      </c>
      <c r="G27" s="62">
        <v>41</v>
      </c>
      <c r="H27" s="61">
        <v>42</v>
      </c>
    </row>
    <row r="28" spans="2:8" ht="47.25" customHeight="1">
      <c r="B28" s="104" t="str">
        <f ca="1">"Lo: "&amp;VLOOKUP(B27,weather!$B$18:$X$377,22,FALSE)&amp;", Hi: "&amp;VLOOKUP(B27,weather!$B$18:$X$377,23,FALSE)&amp;IF(VLOOKUP(B27,weather!$B$18:$L$377,11,FALSE)&gt;0,(", "&amp;VLOOKUP(B27,weather!$B$18:$T$377,19,FALSE)&amp;": "&amp;VLOOKUP((VLOOKUP(B27,weather!$B$18:$L$377,11,FALSE)),lookup!$P$4:$R$14,VLOOKUP(B27,weather!$B$18:$U$377,20,FALSE),FALSE)&amp;" inch"),"")&amp;", wind:"&amp;IF(VLOOKUP(B27,weather!$B$18:$V$377,13,FALSE)=0," still",VLOOKUP(B27,weather!$B$18:$V$377,21,FALSE)&amp;" at "&amp;VLOOKUP(B27,weather!$B$18:$V$377,13,FALSE))&amp;IF((VLOOKUP(B27,weather!$B$18:$P$377,15,FALSE)=""),"",", "&amp;VLOOKUP(VLOOKUP(B27,weather!$B$18:$P$377,15,FALSE),lookup!$B$113:$C$127,2,FALSE))&amp;", daylite: "&amp;VLOOKUP(B27,weather!$B$18:$Y$377,24,FALSE)&amp;" hrs"</f>
        <v>Lo: 4, Hi: 33, wind:Artic at 45, daylite: 12 hrs</v>
      </c>
      <c r="C28" s="104" t="str">
        <f ca="1">"Lo: "&amp;VLOOKUP(C27,weather!$B$18:$X$377,22,FALSE)&amp;", Hi: "&amp;VLOOKUP(C27,weather!$B$18:$X$377,23,FALSE)&amp;IF(VLOOKUP(C27,weather!$B$18:$L$377,11,FALSE)&gt;0,(", "&amp;VLOOKUP(C27,weather!$B$18:$T$377,19,FALSE)&amp;": "&amp;VLOOKUP((VLOOKUP(C27,weather!$B$18:$L$377,11,FALSE)),lookup!$P$4:$R$14,VLOOKUP(C27,weather!$B$18:$U$377,20,FALSE),FALSE)&amp;" inch"),"")&amp;", wind:"&amp;IF(VLOOKUP(C27,weather!$B$18:$V$377,13,FALSE)=0," still",VLOOKUP(C27,weather!$B$18:$V$377,21,FALSE)&amp;" at "&amp;VLOOKUP(C27,weather!$B$18:$V$377,13,FALSE))&amp;IF((VLOOKUP(C27,weather!$B$18:$P$377,15,FALSE)=""),"",", "&amp;VLOOKUP(VLOOKUP(C27,weather!$B$18:$P$377,15,FALSE),lookup!$B$113:$C$127,2,FALSE))&amp;", daylite: "&amp;VLOOKUP(C27,weather!$B$18:$Y$377,24,FALSE)&amp;" hrs"</f>
        <v>Lo: 5, Hi: 35, wind:Artic at 45, daylite: 12 hrs</v>
      </c>
      <c r="D28" s="104" t="str">
        <f ca="1">"Lo: "&amp;VLOOKUP(D27,weather!$B$18:$X$377,22,FALSE)&amp;", Hi: "&amp;VLOOKUP(D27,weather!$B$18:$X$377,23,FALSE)&amp;IF(VLOOKUP(D27,weather!$B$18:$L$377,11,FALSE)&gt;0,(", "&amp;VLOOKUP(D27,weather!$B$18:$T$377,19,FALSE)&amp;": "&amp;VLOOKUP((VLOOKUP(D27,weather!$B$18:$L$377,11,FALSE)),lookup!$P$4:$R$14,VLOOKUP(D27,weather!$B$18:$U$377,20,FALSE),FALSE)&amp;" inch"),"")&amp;", wind:"&amp;IF(VLOOKUP(D27,weather!$B$18:$V$377,13,FALSE)=0," still",VLOOKUP(D27,weather!$B$18:$V$377,21,FALSE)&amp;" at "&amp;VLOOKUP(D27,weather!$B$18:$V$377,13,FALSE))&amp;IF((VLOOKUP(D27,weather!$B$18:$P$377,15,FALSE)=""),"",", "&amp;VLOOKUP(VLOOKUP(D27,weather!$B$18:$P$377,15,FALSE),lookup!$B$113:$C$127,2,FALSE))&amp;", daylite: "&amp;VLOOKUP(D27,weather!$B$18:$Y$377,24,FALSE)&amp;" hrs"</f>
        <v>Lo: 3, Hi: 12, wind:N at 45, daylite: 12 hrs</v>
      </c>
      <c r="E28" s="104" t="str">
        <f ca="1">"Lo: "&amp;VLOOKUP(E27,weather!$B$18:$X$377,22,FALSE)&amp;", Hi: "&amp;VLOOKUP(E27,weather!$B$18:$X$377,23,FALSE)&amp;IF(VLOOKUP(E27,weather!$B$18:$L$377,11,FALSE)&gt;0,(", "&amp;VLOOKUP(E27,weather!$B$18:$T$377,19,FALSE)&amp;": "&amp;VLOOKUP((VLOOKUP(E27,weather!$B$18:$L$377,11,FALSE)),lookup!$P$4:$R$14,VLOOKUP(E27,weather!$B$18:$U$377,20,FALSE),FALSE)&amp;" inch"),"")&amp;", wind:"&amp;IF(VLOOKUP(E27,weather!$B$18:$V$377,13,FALSE)=0," still",VLOOKUP(E27,weather!$B$18:$V$377,21,FALSE)&amp;" at "&amp;VLOOKUP(E27,weather!$B$18:$V$377,13,FALSE))&amp;IF((VLOOKUP(E27,weather!$B$18:$P$377,15,FALSE)=""),"",", "&amp;VLOOKUP(VLOOKUP(E27,weather!$B$18:$P$377,15,FALSE),lookup!$B$113:$C$127,2,FALSE))&amp;", daylite: "&amp;VLOOKUP(E27,weather!$B$18:$Y$377,24,FALSE)&amp;" hrs"</f>
        <v>Lo: 0, Hi: 17, Snow: 1 inch, wind:N at 45, daylite: 12 hrs</v>
      </c>
      <c r="F28" s="104" t="str">
        <f ca="1">"Lo: "&amp;VLOOKUP(F27,weather!$B$18:$X$377,22,FALSE)&amp;", Hi: "&amp;VLOOKUP(F27,weather!$B$18:$X$377,23,FALSE)&amp;IF(VLOOKUP(F27,weather!$B$18:$L$377,11,FALSE)&gt;0,(", "&amp;VLOOKUP(F27,weather!$B$18:$T$377,19,FALSE)&amp;": "&amp;VLOOKUP((VLOOKUP(F27,weather!$B$18:$L$377,11,FALSE)),lookup!$P$4:$R$14,VLOOKUP(F27,weather!$B$18:$U$377,20,FALSE),FALSE)&amp;" inch"),"")&amp;", wind:"&amp;IF(VLOOKUP(F27,weather!$B$18:$V$377,13,FALSE)=0," still",VLOOKUP(F27,weather!$B$18:$V$377,21,FALSE)&amp;" at "&amp;VLOOKUP(F27,weather!$B$18:$V$377,13,FALSE))&amp;IF((VLOOKUP(F27,weather!$B$18:$P$377,15,FALSE)=""),"",", "&amp;VLOOKUP(VLOOKUP(F27,weather!$B$18:$P$377,15,FALSE),lookup!$B$113:$C$127,2,FALSE))&amp;", daylite: "&amp;VLOOKUP(F27,weather!$B$18:$Y$377,24,FALSE)&amp;" hrs"</f>
        <v>Lo: 6, Hi: 6, Snow: 2 inch, wind:N at 35, daylite: 12 hrs</v>
      </c>
      <c r="G28" s="104" t="str">
        <f ca="1">"Lo: "&amp;VLOOKUP(G27,weather!$B$18:$X$377,22,FALSE)&amp;", Hi: "&amp;VLOOKUP(G27,weather!$B$18:$X$377,23,FALSE)&amp;IF(VLOOKUP(G27,weather!$B$18:$L$377,11,FALSE)&gt;0,(", "&amp;VLOOKUP(G27,weather!$B$18:$T$377,19,FALSE)&amp;": "&amp;VLOOKUP((VLOOKUP(G27,weather!$B$18:$L$377,11,FALSE)),lookup!$P$4:$R$14,VLOOKUP(G27,weather!$B$18:$U$377,20,FALSE),FALSE)&amp;" inch"),"")&amp;", wind:"&amp;IF(VLOOKUP(G27,weather!$B$18:$V$377,13,FALSE)=0," still",VLOOKUP(G27,weather!$B$18:$V$377,21,FALSE)&amp;" at "&amp;VLOOKUP(G27,weather!$B$18:$V$377,13,FALSE))&amp;IF((VLOOKUP(G27,weather!$B$18:$P$377,15,FALSE)=""),"",", "&amp;VLOOKUP(VLOOKUP(G27,weather!$B$18:$P$377,15,FALSE),lookup!$B$113:$C$127,2,FALSE))&amp;", daylite: "&amp;VLOOKUP(G27,weather!$B$18:$Y$377,24,FALSE)&amp;" hrs"</f>
        <v>Lo: 3, Hi: 3, wind:Artic at 45, daylite: 12 hrs</v>
      </c>
      <c r="H28" s="104" t="str">
        <f ca="1">"Lo: "&amp;VLOOKUP(H27,weather!$B$18:$X$377,22,FALSE)&amp;", Hi: "&amp;VLOOKUP(H27,weather!$B$18:$X$377,23,FALSE)&amp;IF(VLOOKUP(H27,weather!$B$18:$L$377,11,FALSE)&gt;0,(", "&amp;VLOOKUP(H27,weather!$B$18:$T$377,19,FALSE)&amp;": "&amp;VLOOKUP((VLOOKUP(H27,weather!$B$18:$L$377,11,FALSE)),lookup!$P$4:$R$14,VLOOKUP(H27,weather!$B$18:$U$377,20,FALSE),FALSE)&amp;" inch"),"")&amp;", wind:"&amp;IF(VLOOKUP(H27,weather!$B$18:$V$377,13,FALSE)=0," still",VLOOKUP(H27,weather!$B$18:$V$377,21,FALSE)&amp;" at "&amp;VLOOKUP(H27,weather!$B$18:$V$377,13,FALSE))&amp;IF((VLOOKUP(H27,weather!$B$18:$P$377,15,FALSE)=""),"",", "&amp;VLOOKUP(VLOOKUP(H27,weather!$B$18:$P$377,15,FALSE),lookup!$B$113:$C$127,2,FALSE))&amp;", daylite: "&amp;VLOOKUP(H27,weather!$B$18:$Y$377,24,FALSE)&amp;" hrs"</f>
        <v>Lo: -7, Hi: 14, Snow: 2 inch, wind:N at 35, daylite: 12 hrs</v>
      </c>
    </row>
    <row r="29" spans="2:8" ht="12" customHeight="1">
      <c r="B29" s="61">
        <v>43</v>
      </c>
      <c r="C29" s="62">
        <v>44</v>
      </c>
      <c r="D29" s="61">
        <v>45</v>
      </c>
      <c r="E29" s="62">
        <v>46</v>
      </c>
      <c r="F29" s="61">
        <v>47</v>
      </c>
      <c r="G29" s="62">
        <v>48</v>
      </c>
      <c r="H29" s="61">
        <v>49</v>
      </c>
    </row>
    <row r="30" spans="2:8" ht="47.25" customHeight="1">
      <c r="B30" s="104" t="str">
        <f ca="1">"Lo: "&amp;VLOOKUP(B29,weather!$B$18:$X$377,22,FALSE)&amp;", Hi: "&amp;VLOOKUP(B29,weather!$B$18:$X$377,23,FALSE)&amp;IF(VLOOKUP(B29,weather!$B$18:$L$377,11,FALSE)&gt;0,(", "&amp;VLOOKUP(B29,weather!$B$18:$T$377,19,FALSE)&amp;": "&amp;VLOOKUP((VLOOKUP(B29,weather!$B$18:$L$377,11,FALSE)),lookup!$P$4:$R$14,VLOOKUP(B29,weather!$B$18:$U$377,20,FALSE),FALSE)&amp;" inch"),"")&amp;", wind:"&amp;IF(VLOOKUP(B29,weather!$B$18:$V$377,13,FALSE)=0," still",VLOOKUP(B29,weather!$B$18:$V$377,21,FALSE)&amp;" at "&amp;VLOOKUP(B29,weather!$B$18:$V$377,13,FALSE))&amp;IF((VLOOKUP(B29,weather!$B$18:$P$377,15,FALSE)=""),"",", "&amp;VLOOKUP(VLOOKUP(B29,weather!$B$18:$P$377,15,FALSE),lookup!$B$113:$C$127,2,FALSE))&amp;", daylite: "&amp;VLOOKUP(B29,weather!$B$18:$Y$377,24,FALSE)&amp;" hrs"</f>
        <v>Lo: 9, Hi: 12, Snow: 1 inch, wind:N at 25, daylite: 12 hrs</v>
      </c>
      <c r="C30" s="104" t="str">
        <f ca="1">"Lo: "&amp;VLOOKUP(C29,weather!$B$18:$X$377,22,FALSE)&amp;", Hi: "&amp;VLOOKUP(C29,weather!$B$18:$X$377,23,FALSE)&amp;IF(VLOOKUP(C29,weather!$B$18:$L$377,11,FALSE)&gt;0,(", "&amp;VLOOKUP(C29,weather!$B$18:$T$377,19,FALSE)&amp;": "&amp;VLOOKUP((VLOOKUP(C29,weather!$B$18:$L$377,11,FALSE)),lookup!$P$4:$R$14,VLOOKUP(C29,weather!$B$18:$U$377,20,FALSE),FALSE)&amp;" inch"),"")&amp;", wind:"&amp;IF(VLOOKUP(C29,weather!$B$18:$V$377,13,FALSE)=0," still",VLOOKUP(C29,weather!$B$18:$V$377,21,FALSE)&amp;" at "&amp;VLOOKUP(C29,weather!$B$18:$V$377,13,FALSE))&amp;IF((VLOOKUP(C29,weather!$B$18:$P$377,15,FALSE)=""),"",", "&amp;VLOOKUP(VLOOKUP(C29,weather!$B$18:$P$377,15,FALSE),lookup!$B$113:$C$127,2,FALSE))&amp;", daylite: "&amp;VLOOKUP(C29,weather!$B$18:$Y$377,24,FALSE)&amp;" hrs"</f>
        <v>Lo: 19, Hi: 27, wind:Changing at 5, Tornado, daylite: 12 hrs</v>
      </c>
      <c r="D30" s="104" t="str">
        <f ca="1">"Lo: "&amp;VLOOKUP(D29,weather!$B$18:$X$377,22,FALSE)&amp;", Hi: "&amp;VLOOKUP(D29,weather!$B$18:$X$377,23,FALSE)&amp;IF(VLOOKUP(D29,weather!$B$18:$L$377,11,FALSE)&gt;0,(", "&amp;VLOOKUP(D29,weather!$B$18:$T$377,19,FALSE)&amp;": "&amp;VLOOKUP((VLOOKUP(D29,weather!$B$18:$L$377,11,FALSE)),lookup!$P$4:$R$14,VLOOKUP(D29,weather!$B$18:$U$377,20,FALSE),FALSE)&amp;" inch"),"")&amp;", wind:"&amp;IF(VLOOKUP(D29,weather!$B$18:$V$377,13,FALSE)=0," still",VLOOKUP(D29,weather!$B$18:$V$377,21,FALSE)&amp;" at "&amp;VLOOKUP(D29,weather!$B$18:$V$377,13,FALSE))&amp;IF((VLOOKUP(D29,weather!$B$18:$P$377,15,FALSE)=""),"",", "&amp;VLOOKUP(VLOOKUP(D29,weather!$B$18:$P$377,15,FALSE),lookup!$B$113:$C$127,2,FALSE))&amp;", daylite: "&amp;VLOOKUP(D29,weather!$B$18:$Y$377,24,FALSE)&amp;" hrs"</f>
        <v>Lo: 39, Hi: 41, wind: still, daylite: 12 hrs</v>
      </c>
      <c r="E30" s="104" t="str">
        <f ca="1">"Lo: "&amp;VLOOKUP(E29,weather!$B$18:$X$377,22,FALSE)&amp;", Hi: "&amp;VLOOKUP(E29,weather!$B$18:$X$377,23,FALSE)&amp;IF(VLOOKUP(E29,weather!$B$18:$L$377,11,FALSE)&gt;0,(", "&amp;VLOOKUP(E29,weather!$B$18:$T$377,19,FALSE)&amp;": "&amp;VLOOKUP((VLOOKUP(E29,weather!$B$18:$L$377,11,FALSE)),lookup!$P$4:$R$14,VLOOKUP(E29,weather!$B$18:$U$377,20,FALSE),FALSE)&amp;" inch"),"")&amp;", wind:"&amp;IF(VLOOKUP(E29,weather!$B$18:$V$377,13,FALSE)=0," still",VLOOKUP(E29,weather!$B$18:$V$377,21,FALSE)&amp;" at "&amp;VLOOKUP(E29,weather!$B$18:$V$377,13,FALSE))&amp;IF((VLOOKUP(E29,weather!$B$18:$P$377,15,FALSE)=""),"",", "&amp;VLOOKUP(VLOOKUP(E29,weather!$B$18:$P$377,15,FALSE),lookup!$B$113:$C$127,2,FALSE))&amp;", daylite: "&amp;VLOOKUP(E29,weather!$B$18:$Y$377,24,FALSE)&amp;" hrs"</f>
        <v>Lo: 41, Hi: 49, Rain: 0,75 inch, wind: still, daylite: 12 hrs</v>
      </c>
      <c r="F30" s="104" t="str">
        <f ca="1">"Lo: "&amp;VLOOKUP(F29,weather!$B$18:$X$377,22,FALSE)&amp;", Hi: "&amp;VLOOKUP(F29,weather!$B$18:$X$377,23,FALSE)&amp;IF(VLOOKUP(F29,weather!$B$18:$L$377,11,FALSE)&gt;0,(", "&amp;VLOOKUP(F29,weather!$B$18:$T$377,19,FALSE)&amp;": "&amp;VLOOKUP((VLOOKUP(F29,weather!$B$18:$L$377,11,FALSE)),lookup!$P$4:$R$14,VLOOKUP(F29,weather!$B$18:$U$377,20,FALSE),FALSE)&amp;" inch"),"")&amp;", wind:"&amp;IF(VLOOKUP(F29,weather!$B$18:$V$377,13,FALSE)=0," still",VLOOKUP(F29,weather!$B$18:$V$377,21,FALSE)&amp;" at "&amp;VLOOKUP(F29,weather!$B$18:$V$377,13,FALSE))&amp;IF((VLOOKUP(F29,weather!$B$18:$P$377,15,FALSE)=""),"",", "&amp;VLOOKUP(VLOOKUP(F29,weather!$B$18:$P$377,15,FALSE),lookup!$B$113:$C$127,2,FALSE))&amp;", daylite: "&amp;VLOOKUP(F29,weather!$B$18:$Y$377,24,FALSE)&amp;" hrs"</f>
        <v>Lo: 34, Hi: 47, wind: still, daylite: 12 hrs</v>
      </c>
      <c r="G30" s="104" t="str">
        <f ca="1">"Lo: "&amp;VLOOKUP(G29,weather!$B$18:$X$377,22,FALSE)&amp;", Hi: "&amp;VLOOKUP(G29,weather!$B$18:$X$377,23,FALSE)&amp;IF(VLOOKUP(G29,weather!$B$18:$L$377,11,FALSE)&gt;0,(", "&amp;VLOOKUP(G29,weather!$B$18:$T$377,19,FALSE)&amp;": "&amp;VLOOKUP((VLOOKUP(G29,weather!$B$18:$L$377,11,FALSE)),lookup!$P$4:$R$14,VLOOKUP(G29,weather!$B$18:$U$377,20,FALSE),FALSE)&amp;" inch"),"")&amp;", wind:"&amp;IF(VLOOKUP(G29,weather!$B$18:$V$377,13,FALSE)=0," still",VLOOKUP(G29,weather!$B$18:$V$377,21,FALSE)&amp;" at "&amp;VLOOKUP(G29,weather!$B$18:$V$377,13,FALSE))&amp;IF((VLOOKUP(G29,weather!$B$18:$P$377,15,FALSE)=""),"",", "&amp;VLOOKUP(VLOOKUP(G29,weather!$B$18:$P$377,15,FALSE),lookup!$B$113:$C$127,2,FALSE))&amp;", daylite: "&amp;VLOOKUP(G29,weather!$B$18:$Y$377,24,FALSE)&amp;" hrs"</f>
        <v>Lo: 48, Hi: 62, Rain: 0,5 inch, wind: still, daylite: 12 hrs</v>
      </c>
      <c r="H30" s="104" t="str">
        <f ca="1">"Lo: "&amp;VLOOKUP(H29,weather!$B$18:$X$377,22,FALSE)&amp;", Hi: "&amp;VLOOKUP(H29,weather!$B$18:$X$377,23,FALSE)&amp;IF(VLOOKUP(H29,weather!$B$18:$L$377,11,FALSE)&gt;0,(", "&amp;VLOOKUP(H29,weather!$B$18:$T$377,19,FALSE)&amp;": "&amp;VLOOKUP((VLOOKUP(H29,weather!$B$18:$L$377,11,FALSE)),lookup!$P$4:$R$14,VLOOKUP(H29,weather!$B$18:$U$377,20,FALSE),FALSE)&amp;" inch"),"")&amp;", wind:"&amp;IF(VLOOKUP(H29,weather!$B$18:$V$377,13,FALSE)=0," still",VLOOKUP(H29,weather!$B$18:$V$377,21,FALSE)&amp;" at "&amp;VLOOKUP(H29,weather!$B$18:$V$377,13,FALSE))&amp;IF((VLOOKUP(H29,weather!$B$18:$P$377,15,FALSE)=""),"",", "&amp;VLOOKUP(VLOOKUP(H29,weather!$B$18:$P$377,15,FALSE),lookup!$B$113:$C$127,2,FALSE))&amp;", daylite: "&amp;VLOOKUP(H29,weather!$B$18:$Y$377,24,FALSE)&amp;" hrs"</f>
        <v>Lo: 68, Hi: 79, Rain: 0,5 inch, wind: still, daylite: 12 hrs</v>
      </c>
    </row>
    <row r="31" spans="2:8" ht="12" customHeight="1">
      <c r="B31" s="61">
        <v>50</v>
      </c>
      <c r="C31" s="62">
        <v>51</v>
      </c>
      <c r="D31" s="61">
        <v>52</v>
      </c>
      <c r="E31" s="62">
        <v>53</v>
      </c>
      <c r="F31" s="61">
        <v>54</v>
      </c>
      <c r="G31" s="62">
        <v>55</v>
      </c>
      <c r="H31" s="61">
        <v>56</v>
      </c>
    </row>
    <row r="32" spans="2:8" ht="47.25" customHeight="1">
      <c r="B32" s="104" t="str">
        <f ca="1">"Lo: "&amp;VLOOKUP(B31,weather!$B$18:$X$377,22,FALSE)&amp;", Hi: "&amp;VLOOKUP(B31,weather!$B$18:$X$377,23,FALSE)&amp;IF(VLOOKUP(B31,weather!$B$18:$L$377,11,FALSE)&gt;0,(", "&amp;VLOOKUP(B31,weather!$B$18:$T$377,19,FALSE)&amp;": "&amp;VLOOKUP((VLOOKUP(B31,weather!$B$18:$L$377,11,FALSE)),lookup!$P$4:$R$14,VLOOKUP(B31,weather!$B$18:$U$377,20,FALSE),FALSE)&amp;" inch"),"")&amp;", wind:"&amp;IF(VLOOKUP(B31,weather!$B$18:$V$377,13,FALSE)=0," still",VLOOKUP(B31,weather!$B$18:$V$377,21,FALSE)&amp;" at "&amp;VLOOKUP(B31,weather!$B$18:$V$377,13,FALSE))&amp;IF((VLOOKUP(B31,weather!$B$18:$P$377,15,FALSE)=""),"",", "&amp;VLOOKUP(VLOOKUP(B31,weather!$B$18:$P$377,15,FALSE),lookup!$B$113:$C$127,2,FALSE))&amp;", daylite: "&amp;VLOOKUP(B31,weather!$B$18:$Y$377,24,FALSE)&amp;" hrs"</f>
        <v>Lo: 73, Hi: 79, Rain: 0,75 inch, wind:N at 15, daylite: 12 hrs</v>
      </c>
      <c r="C32" s="104" t="str">
        <f ca="1">"Lo: "&amp;VLOOKUP(C31,weather!$B$18:$X$377,22,FALSE)&amp;", Hi: "&amp;VLOOKUP(C31,weather!$B$18:$X$377,23,FALSE)&amp;IF(VLOOKUP(C31,weather!$B$18:$L$377,11,FALSE)&gt;0,(", "&amp;VLOOKUP(C31,weather!$B$18:$T$377,19,FALSE)&amp;": "&amp;VLOOKUP((VLOOKUP(C31,weather!$B$18:$L$377,11,FALSE)),lookup!$P$4:$R$14,VLOOKUP(C31,weather!$B$18:$U$377,20,FALSE),FALSE)&amp;" inch"),"")&amp;", wind:"&amp;IF(VLOOKUP(C31,weather!$B$18:$V$377,13,FALSE)=0," still",VLOOKUP(C31,weather!$B$18:$V$377,21,FALSE)&amp;" at "&amp;VLOOKUP(C31,weather!$B$18:$V$377,13,FALSE))&amp;IF((VLOOKUP(C31,weather!$B$18:$P$377,15,FALSE)=""),"",", "&amp;VLOOKUP(VLOOKUP(C31,weather!$B$18:$P$377,15,FALSE),lookup!$B$113:$C$127,2,FALSE))&amp;", daylite: "&amp;VLOOKUP(C31,weather!$B$18:$Y$377,24,FALSE)&amp;" hrs"</f>
        <v>Lo: 65, Hi: 76, wind:Artic at 30, daylite: 12 hrs</v>
      </c>
      <c r="D32" s="104" t="str">
        <f ca="1">"Lo: "&amp;VLOOKUP(D31,weather!$B$18:$X$377,22,FALSE)&amp;", Hi: "&amp;VLOOKUP(D31,weather!$B$18:$X$377,23,FALSE)&amp;IF(VLOOKUP(D31,weather!$B$18:$L$377,11,FALSE)&gt;0,(", "&amp;VLOOKUP(D31,weather!$B$18:$T$377,19,FALSE)&amp;": "&amp;VLOOKUP((VLOOKUP(D31,weather!$B$18:$L$377,11,FALSE)),lookup!$P$4:$R$14,VLOOKUP(D31,weather!$B$18:$U$377,20,FALSE),FALSE)&amp;" inch"),"")&amp;", wind:"&amp;IF(VLOOKUP(D31,weather!$B$18:$V$377,13,FALSE)=0," still",VLOOKUP(D31,weather!$B$18:$V$377,21,FALSE)&amp;" at "&amp;VLOOKUP(D31,weather!$B$18:$V$377,13,FALSE))&amp;IF((VLOOKUP(D31,weather!$B$18:$P$377,15,FALSE)=""),"",", "&amp;VLOOKUP(VLOOKUP(D31,weather!$B$18:$P$377,15,FALSE),lookup!$B$113:$C$127,2,FALSE))&amp;", daylite: "&amp;VLOOKUP(D31,weather!$B$18:$Y$377,24,FALSE)&amp;" hrs"</f>
        <v>Lo: 33, Hi: 54, wind:N at 15, daylite: 12 hrs</v>
      </c>
      <c r="E32" s="104" t="str">
        <f ca="1">"Lo: "&amp;VLOOKUP(E31,weather!$B$18:$X$377,22,FALSE)&amp;", Hi: "&amp;VLOOKUP(E31,weather!$B$18:$X$377,23,FALSE)&amp;IF(VLOOKUP(E31,weather!$B$18:$L$377,11,FALSE)&gt;0,(", "&amp;VLOOKUP(E31,weather!$B$18:$T$377,19,FALSE)&amp;": "&amp;VLOOKUP((VLOOKUP(E31,weather!$B$18:$L$377,11,FALSE)),lookup!$P$4:$R$14,VLOOKUP(E31,weather!$B$18:$U$377,20,FALSE),FALSE)&amp;" inch"),"")&amp;", wind:"&amp;IF(VLOOKUP(E31,weather!$B$18:$V$377,13,FALSE)=0," still",VLOOKUP(E31,weather!$B$18:$V$377,21,FALSE)&amp;" at "&amp;VLOOKUP(E31,weather!$B$18:$V$377,13,FALSE))&amp;IF((VLOOKUP(E31,weather!$B$18:$P$377,15,FALSE)=""),"",", "&amp;VLOOKUP(VLOOKUP(E31,weather!$B$18:$P$377,15,FALSE),lookup!$B$113:$C$127,2,FALSE))&amp;", daylite: "&amp;VLOOKUP(E31,weather!$B$18:$Y$377,24,FALSE)&amp;" hrs"</f>
        <v>Lo: 44, Hi: 60, wind:N at 25, daylite: 12 hrs</v>
      </c>
      <c r="F32" s="104" t="str">
        <f ca="1">"Lo: "&amp;VLOOKUP(F31,weather!$B$18:$X$377,22,FALSE)&amp;", Hi: "&amp;VLOOKUP(F31,weather!$B$18:$X$377,23,FALSE)&amp;IF(VLOOKUP(F31,weather!$B$18:$L$377,11,FALSE)&gt;0,(", "&amp;VLOOKUP(F31,weather!$B$18:$T$377,19,FALSE)&amp;": "&amp;VLOOKUP((VLOOKUP(F31,weather!$B$18:$L$377,11,FALSE)),lookup!$P$4:$R$14,VLOOKUP(F31,weather!$B$18:$U$377,20,FALSE),FALSE)&amp;" inch"),"")&amp;", wind:"&amp;IF(VLOOKUP(F31,weather!$B$18:$V$377,13,FALSE)=0," still",VLOOKUP(F31,weather!$B$18:$V$377,21,FALSE)&amp;" at "&amp;VLOOKUP(F31,weather!$B$18:$V$377,13,FALSE))&amp;IF((VLOOKUP(F31,weather!$B$18:$P$377,15,FALSE)=""),"",", "&amp;VLOOKUP(VLOOKUP(F31,weather!$B$18:$P$377,15,FALSE),lookup!$B$113:$C$127,2,FALSE))&amp;", daylite: "&amp;VLOOKUP(F31,weather!$B$18:$Y$377,24,FALSE)&amp;" hrs"</f>
        <v>Lo: 38, Hi: 52, Rain: 0,5 inch, wind:Tropical at 15, daylite: 12 hrs</v>
      </c>
      <c r="G32" s="104" t="str">
        <f ca="1">"Lo: "&amp;VLOOKUP(G31,weather!$B$18:$X$377,22,FALSE)&amp;", Hi: "&amp;VLOOKUP(G31,weather!$B$18:$X$377,23,FALSE)&amp;IF(VLOOKUP(G31,weather!$B$18:$L$377,11,FALSE)&gt;0,(", "&amp;VLOOKUP(G31,weather!$B$18:$T$377,19,FALSE)&amp;": "&amp;VLOOKUP((VLOOKUP(G31,weather!$B$18:$L$377,11,FALSE)),lookup!$P$4:$R$14,VLOOKUP(G31,weather!$B$18:$U$377,20,FALSE),FALSE)&amp;" inch"),"")&amp;", wind:"&amp;IF(VLOOKUP(G31,weather!$B$18:$V$377,13,FALSE)=0," still",VLOOKUP(G31,weather!$B$18:$V$377,21,FALSE)&amp;" at "&amp;VLOOKUP(G31,weather!$B$18:$V$377,13,FALSE))&amp;IF((VLOOKUP(G31,weather!$B$18:$P$377,15,FALSE)=""),"",", "&amp;VLOOKUP(VLOOKUP(G31,weather!$B$18:$P$377,15,FALSE),lookup!$B$113:$C$127,2,FALSE))&amp;", daylite: "&amp;VLOOKUP(G31,weather!$B$18:$Y$377,24,FALSE)&amp;" hrs"</f>
        <v>Lo: 61, Hi: 75, wind:N at 25, daylite: 12 hrs</v>
      </c>
      <c r="H32" s="104" t="str">
        <f ca="1">"Lo: "&amp;VLOOKUP(H31,weather!$B$18:$X$377,22,FALSE)&amp;", Hi: "&amp;VLOOKUP(H31,weather!$B$18:$X$377,23,FALSE)&amp;IF(VLOOKUP(H31,weather!$B$18:$L$377,11,FALSE)&gt;0,(", "&amp;VLOOKUP(H31,weather!$B$18:$T$377,19,FALSE)&amp;": "&amp;VLOOKUP((VLOOKUP(H31,weather!$B$18:$L$377,11,FALSE)),lookup!$P$4:$R$14,VLOOKUP(H31,weather!$B$18:$U$377,20,FALSE),FALSE)&amp;" inch"),"")&amp;", wind:"&amp;IF(VLOOKUP(H31,weather!$B$18:$V$377,13,FALSE)=0," still",VLOOKUP(H31,weather!$B$18:$V$377,21,FALSE)&amp;" at "&amp;VLOOKUP(H31,weather!$B$18:$V$377,13,FALSE))&amp;IF((VLOOKUP(H31,weather!$B$18:$P$377,15,FALSE)=""),"",", "&amp;VLOOKUP(VLOOKUP(H31,weather!$B$18:$P$377,15,FALSE),lookup!$B$113:$C$127,2,FALSE))&amp;", daylite: "&amp;VLOOKUP(H31,weather!$B$18:$Y$377,24,FALSE)&amp;" hrs"</f>
        <v>Lo: 51, Hi: 67, Rain: 1,5 inch, wind:N at 15, daylite: 12 hrs</v>
      </c>
    </row>
    <row r="33" spans="2:8" ht="12" customHeight="1">
      <c r="B33" s="61">
        <v>57</v>
      </c>
      <c r="C33" s="62">
        <v>58</v>
      </c>
      <c r="D33" s="61">
        <v>59</v>
      </c>
      <c r="E33" s="62">
        <v>60</v>
      </c>
      <c r="F33" s="61">
        <v>61</v>
      </c>
      <c r="G33" s="62">
        <v>62</v>
      </c>
      <c r="H33" s="61">
        <v>63</v>
      </c>
    </row>
    <row r="34" spans="2:8" ht="47.25" customHeight="1">
      <c r="B34" s="104" t="str">
        <f ca="1">"Lo: "&amp;VLOOKUP(B33,weather!$B$18:$X$377,22,FALSE)&amp;", Hi: "&amp;VLOOKUP(B33,weather!$B$18:$X$377,23,FALSE)&amp;IF(VLOOKUP(B33,weather!$B$18:$L$377,11,FALSE)&gt;0,(", "&amp;VLOOKUP(B33,weather!$B$18:$T$377,19,FALSE)&amp;": "&amp;VLOOKUP((VLOOKUP(B33,weather!$B$18:$L$377,11,FALSE)),lookup!$P$4:$R$14,VLOOKUP(B33,weather!$B$18:$U$377,20,FALSE),FALSE)&amp;" inch"),"")&amp;", wind:"&amp;IF(VLOOKUP(B33,weather!$B$18:$V$377,13,FALSE)=0," still",VLOOKUP(B33,weather!$B$18:$V$377,21,FALSE)&amp;" at "&amp;VLOOKUP(B33,weather!$B$18:$V$377,13,FALSE))&amp;IF((VLOOKUP(B33,weather!$B$18:$P$377,15,FALSE)=""),"",", "&amp;VLOOKUP(VLOOKUP(B33,weather!$B$18:$P$377,15,FALSE),lookup!$B$113:$C$127,2,FALSE))&amp;", daylite: "&amp;VLOOKUP(B33,weather!$B$18:$Y$377,24,FALSE)&amp;" hrs"</f>
        <v>Lo: 62, Hi: 77, Rain: 0,75 inch, wind:N at 5, daylite: 12 hrs</v>
      </c>
      <c r="C34" s="104" t="str">
        <f ca="1">"Lo: "&amp;VLOOKUP(C33,weather!$B$18:$X$377,22,FALSE)&amp;", Hi: "&amp;VLOOKUP(C33,weather!$B$18:$X$377,23,FALSE)&amp;IF(VLOOKUP(C33,weather!$B$18:$L$377,11,FALSE)&gt;0,(", "&amp;VLOOKUP(C33,weather!$B$18:$T$377,19,FALSE)&amp;": "&amp;VLOOKUP((VLOOKUP(C33,weather!$B$18:$L$377,11,FALSE)),lookup!$P$4:$R$14,VLOOKUP(C33,weather!$B$18:$U$377,20,FALSE),FALSE)&amp;" inch"),"")&amp;", wind:"&amp;IF(VLOOKUP(C33,weather!$B$18:$V$377,13,FALSE)=0," still",VLOOKUP(C33,weather!$B$18:$V$377,21,FALSE)&amp;" at "&amp;VLOOKUP(C33,weather!$B$18:$V$377,13,FALSE))&amp;IF((VLOOKUP(C33,weather!$B$18:$P$377,15,FALSE)=""),"",", "&amp;VLOOKUP(VLOOKUP(C33,weather!$B$18:$P$377,15,FALSE),lookup!$B$113:$C$127,2,FALSE))&amp;", daylite: "&amp;VLOOKUP(C33,weather!$B$18:$Y$377,24,FALSE)&amp;" hrs"</f>
        <v>Lo: 74, Hi: 77, Rain: 0,5 inch, wind: still, daylite: 12 hrs</v>
      </c>
      <c r="D34" s="104" t="str">
        <f ca="1">"Lo: "&amp;VLOOKUP(D33,weather!$B$18:$X$377,22,FALSE)&amp;", Hi: "&amp;VLOOKUP(D33,weather!$B$18:$X$377,23,FALSE)&amp;IF(VLOOKUP(D33,weather!$B$18:$L$377,11,FALSE)&gt;0,(", "&amp;VLOOKUP(D33,weather!$B$18:$T$377,19,FALSE)&amp;": "&amp;VLOOKUP((VLOOKUP(D33,weather!$B$18:$L$377,11,FALSE)),lookup!$P$4:$R$14,VLOOKUP(D33,weather!$B$18:$U$377,20,FALSE),FALSE)&amp;" inch"),"")&amp;", wind:"&amp;IF(VLOOKUP(D33,weather!$B$18:$V$377,13,FALSE)=0," still",VLOOKUP(D33,weather!$B$18:$V$377,21,FALSE)&amp;" at "&amp;VLOOKUP(D33,weather!$B$18:$V$377,13,FALSE))&amp;IF((VLOOKUP(D33,weather!$B$18:$P$377,15,FALSE)=""),"",", "&amp;VLOOKUP(VLOOKUP(D33,weather!$B$18:$P$377,15,FALSE),lookup!$B$113:$C$127,2,FALSE))&amp;", daylite: "&amp;VLOOKUP(D33,weather!$B$18:$Y$377,24,FALSE)&amp;" hrs"</f>
        <v>Lo: 62, Hi: 80, Rain: 0,75 inch, wind:N at 15, daylite: 12 hrs</v>
      </c>
      <c r="E34" s="104" t="str">
        <f ca="1">"Lo: "&amp;VLOOKUP(E33,weather!$B$18:$X$377,22,FALSE)&amp;", Hi: "&amp;VLOOKUP(E33,weather!$B$18:$X$377,23,FALSE)&amp;IF(VLOOKUP(E33,weather!$B$18:$L$377,11,FALSE)&gt;0,(", "&amp;VLOOKUP(E33,weather!$B$18:$T$377,19,FALSE)&amp;": "&amp;VLOOKUP((VLOOKUP(E33,weather!$B$18:$L$377,11,FALSE)),lookup!$P$4:$R$14,VLOOKUP(E33,weather!$B$18:$U$377,20,FALSE),FALSE)&amp;" inch"),"")&amp;", wind:"&amp;IF(VLOOKUP(E33,weather!$B$18:$V$377,13,FALSE)=0," still",VLOOKUP(E33,weather!$B$18:$V$377,21,FALSE)&amp;" at "&amp;VLOOKUP(E33,weather!$B$18:$V$377,13,FALSE))&amp;IF((VLOOKUP(E33,weather!$B$18:$P$377,15,FALSE)=""),"",", "&amp;VLOOKUP(VLOOKUP(E33,weather!$B$18:$P$377,15,FALSE),lookup!$B$113:$C$127,2,FALSE))&amp;", daylite: "&amp;VLOOKUP(E33,weather!$B$18:$Y$377,24,FALSE)&amp;" hrs"</f>
        <v>Lo: 55, Hi: 68, Rain: 0,75 inch, wind:N at 5, daylite: 12 hrs</v>
      </c>
      <c r="F34" s="104" t="str">
        <f ca="1">"Lo: "&amp;VLOOKUP(F33,weather!$B$18:$X$377,22,FALSE)&amp;", Hi: "&amp;VLOOKUP(F33,weather!$B$18:$X$377,23,FALSE)&amp;IF(VLOOKUP(F33,weather!$B$18:$L$377,11,FALSE)&gt;0,(", "&amp;VLOOKUP(F33,weather!$B$18:$T$377,19,FALSE)&amp;": "&amp;VLOOKUP((VLOOKUP(F33,weather!$B$18:$L$377,11,FALSE)),lookup!$P$4:$R$14,VLOOKUP(F33,weather!$B$18:$U$377,20,FALSE),FALSE)&amp;" inch"),"")&amp;", wind:"&amp;IF(VLOOKUP(F33,weather!$B$18:$V$377,13,FALSE)=0," still",VLOOKUP(F33,weather!$B$18:$V$377,21,FALSE)&amp;" at "&amp;VLOOKUP(F33,weather!$B$18:$V$377,13,FALSE))&amp;IF((VLOOKUP(F33,weather!$B$18:$P$377,15,FALSE)=""),"",", "&amp;VLOOKUP(VLOOKUP(F33,weather!$B$18:$P$377,15,FALSE),lookup!$B$113:$C$127,2,FALSE))&amp;", daylite: "&amp;VLOOKUP(F33,weather!$B$18:$Y$377,24,FALSE)&amp;" hrs"</f>
        <v>Lo: 24, Hi: 74, Rain: 0,5 inch, wind: still, daylite: 12 hrs</v>
      </c>
      <c r="G34" s="104" t="str">
        <f ca="1">"Lo: "&amp;VLOOKUP(G33,weather!$B$18:$X$377,22,FALSE)&amp;", Hi: "&amp;VLOOKUP(G33,weather!$B$18:$X$377,23,FALSE)&amp;IF(VLOOKUP(G33,weather!$B$18:$L$377,11,FALSE)&gt;0,(", "&amp;VLOOKUP(G33,weather!$B$18:$T$377,19,FALSE)&amp;": "&amp;VLOOKUP((VLOOKUP(G33,weather!$B$18:$L$377,11,FALSE)),lookup!$P$4:$R$14,VLOOKUP(G33,weather!$B$18:$U$377,20,FALSE),FALSE)&amp;" inch"),"")&amp;", wind:"&amp;IF(VLOOKUP(G33,weather!$B$18:$V$377,13,FALSE)=0," still",VLOOKUP(G33,weather!$B$18:$V$377,21,FALSE)&amp;" at "&amp;VLOOKUP(G33,weather!$B$18:$V$377,13,FALSE))&amp;IF((VLOOKUP(G33,weather!$B$18:$P$377,15,FALSE)=""),"",", "&amp;VLOOKUP(VLOOKUP(G33,weather!$B$18:$P$377,15,FALSE),lookup!$B$113:$C$127,2,FALSE))&amp;", daylite: "&amp;VLOOKUP(G33,weather!$B$18:$Y$377,24,FALSE)&amp;" hrs"</f>
        <v>Lo: 32, Hi: 80, wind: still, daylite: 12 hrs</v>
      </c>
      <c r="H34" s="104" t="str">
        <f ca="1">"Lo: "&amp;VLOOKUP(H33,weather!$B$18:$X$377,22,FALSE)&amp;", Hi: "&amp;VLOOKUP(H33,weather!$B$18:$X$377,23,FALSE)&amp;IF(VLOOKUP(H33,weather!$B$18:$L$377,11,FALSE)&gt;0,(", "&amp;VLOOKUP(H33,weather!$B$18:$T$377,19,FALSE)&amp;": "&amp;VLOOKUP((VLOOKUP(H33,weather!$B$18:$L$377,11,FALSE)),lookup!$P$4:$R$14,VLOOKUP(H33,weather!$B$18:$U$377,20,FALSE),FALSE)&amp;" inch"),"")&amp;", wind:"&amp;IF(VLOOKUP(H33,weather!$B$18:$V$377,13,FALSE)=0," still",VLOOKUP(H33,weather!$B$18:$V$377,21,FALSE)&amp;" at "&amp;VLOOKUP(H33,weather!$B$18:$V$377,13,FALSE))&amp;IF((VLOOKUP(H33,weather!$B$18:$P$377,15,FALSE)=""),"",", "&amp;VLOOKUP(VLOOKUP(H33,weather!$B$18:$P$377,15,FALSE),lookup!$B$113:$C$127,2,FALSE))&amp;", daylite: "&amp;VLOOKUP(H33,weather!$B$18:$Y$377,24,FALSE)&amp;" hrs"</f>
        <v>Lo: 42, Hi: 77, wind:N at 10, daylite: 12 hrs</v>
      </c>
    </row>
    <row r="35" spans="2:8" ht="13.5" thickBot="1"/>
    <row r="36" spans="2:8" ht="18.75">
      <c r="B36" s="180" t="s">
        <v>202</v>
      </c>
      <c r="C36" s="181"/>
      <c r="D36" s="181"/>
      <c r="E36" s="181"/>
      <c r="F36" s="181"/>
      <c r="G36" s="181"/>
      <c r="H36" s="182"/>
    </row>
    <row r="37" spans="2:8">
      <c r="B37" s="67" t="s">
        <v>179</v>
      </c>
      <c r="C37" s="68" t="s">
        <v>180</v>
      </c>
      <c r="D37" s="68" t="s">
        <v>181</v>
      </c>
      <c r="E37" s="68" t="s">
        <v>182</v>
      </c>
      <c r="F37" s="68" t="s">
        <v>183</v>
      </c>
      <c r="G37" s="68" t="s">
        <v>184</v>
      </c>
      <c r="H37" s="69" t="s">
        <v>185</v>
      </c>
    </row>
    <row r="38" spans="2:8" ht="12" customHeight="1">
      <c r="B38" s="61">
        <v>64</v>
      </c>
      <c r="C38" s="62">
        <v>65</v>
      </c>
      <c r="D38" s="61">
        <v>66</v>
      </c>
      <c r="E38" s="62">
        <v>67</v>
      </c>
      <c r="F38" s="61">
        <v>68</v>
      </c>
      <c r="G38" s="62">
        <v>69</v>
      </c>
      <c r="H38" s="61">
        <v>70</v>
      </c>
    </row>
    <row r="39" spans="2:8" ht="47.25" customHeight="1">
      <c r="B39" s="104" t="str">
        <f ca="1">"Lo: "&amp;VLOOKUP(B38,weather!$B$18:$X$377,22,FALSE)&amp;", Hi: "&amp;VLOOKUP(B38,weather!$B$18:$X$377,23,FALSE)&amp;IF(VLOOKUP(B38,weather!$B$18:$L$377,11,FALSE)&gt;0,(", "&amp;VLOOKUP(B38,weather!$B$18:$T$377,19,FALSE)&amp;": "&amp;VLOOKUP((VLOOKUP(B38,weather!$B$18:$L$377,11,FALSE)),lookup!$P$4:$R$14,VLOOKUP(B38,weather!$B$18:$U$377,20,FALSE),FALSE)&amp;" inch"),"")&amp;", wind:"&amp;IF(VLOOKUP(B38,weather!$B$18:$V$377,13,FALSE)=0," still",VLOOKUP(B38,weather!$B$18:$V$377,21,FALSE)&amp;" at "&amp;VLOOKUP(B38,weather!$B$18:$V$377,13,FALSE))&amp;IF((VLOOKUP(B38,weather!$B$18:$P$377,15,FALSE)=""),"",", "&amp;VLOOKUP(VLOOKUP(B38,weather!$B$18:$P$377,15,FALSE),lookup!$B$113:$C$127,2,FALSE))&amp;", daylite: "&amp;VLOOKUP(B38,weather!$B$18:$Y$377,24,FALSE)&amp;" hrs"</f>
        <v>Lo: 30, Hi: 77, wind: still, daylite: 12 hrs</v>
      </c>
      <c r="C39" s="104" t="str">
        <f ca="1">"Lo: "&amp;VLOOKUP(C38,weather!$B$18:$X$377,22,FALSE)&amp;", Hi: "&amp;VLOOKUP(C38,weather!$B$18:$X$377,23,FALSE)&amp;IF(VLOOKUP(C38,weather!$B$18:$L$377,11,FALSE)&gt;0,(", "&amp;VLOOKUP(C38,weather!$B$18:$T$377,19,FALSE)&amp;": "&amp;VLOOKUP((VLOOKUP(C38,weather!$B$18:$L$377,11,FALSE)),lookup!$P$4:$R$14,VLOOKUP(C38,weather!$B$18:$U$377,20,FALSE),FALSE)&amp;" inch"),"")&amp;", wind:"&amp;IF(VLOOKUP(C38,weather!$B$18:$V$377,13,FALSE)=0," still",VLOOKUP(C38,weather!$B$18:$V$377,21,FALSE)&amp;" at "&amp;VLOOKUP(C38,weather!$B$18:$V$377,13,FALSE))&amp;IF((VLOOKUP(C38,weather!$B$18:$P$377,15,FALSE)=""),"",", "&amp;VLOOKUP(VLOOKUP(C38,weather!$B$18:$P$377,15,FALSE),lookup!$B$113:$C$127,2,FALSE))&amp;", daylite: "&amp;VLOOKUP(C38,weather!$B$18:$Y$377,24,FALSE)&amp;" hrs"</f>
        <v>Lo: 33, Hi: 89, wind:N at 10, daylite: 12 hrs</v>
      </c>
      <c r="D39" s="104" t="str">
        <f ca="1">"Lo: "&amp;VLOOKUP(D38,weather!$B$18:$X$377,22,FALSE)&amp;", Hi: "&amp;VLOOKUP(D38,weather!$B$18:$X$377,23,FALSE)&amp;IF(VLOOKUP(D38,weather!$B$18:$L$377,11,FALSE)&gt;0,(", "&amp;VLOOKUP(D38,weather!$B$18:$T$377,19,FALSE)&amp;": "&amp;VLOOKUP((VLOOKUP(D38,weather!$B$18:$L$377,11,FALSE)),lookup!$P$4:$R$14,VLOOKUP(D38,weather!$B$18:$U$377,20,FALSE),FALSE)&amp;" inch"),"")&amp;", wind:"&amp;IF(VLOOKUP(D38,weather!$B$18:$V$377,13,FALSE)=0," still",VLOOKUP(D38,weather!$B$18:$V$377,21,FALSE)&amp;" at "&amp;VLOOKUP(D38,weather!$B$18:$V$377,13,FALSE))&amp;IF((VLOOKUP(D38,weather!$B$18:$P$377,15,FALSE)=""),"",", "&amp;VLOOKUP(VLOOKUP(D38,weather!$B$18:$P$377,15,FALSE),lookup!$B$113:$C$127,2,FALSE))&amp;", daylite: "&amp;VLOOKUP(D38,weather!$B$18:$Y$377,24,FALSE)&amp;" hrs"</f>
        <v>Lo: 33, Hi: 81, Rain: 0,5 inch, wind:N at 25, daylite: 12 hrs</v>
      </c>
      <c r="E39" s="104" t="str">
        <f ca="1">"Lo: "&amp;VLOOKUP(E38,weather!$B$18:$X$377,22,FALSE)&amp;", Hi: "&amp;VLOOKUP(E38,weather!$B$18:$X$377,23,FALSE)&amp;IF(VLOOKUP(E38,weather!$B$18:$L$377,11,FALSE)&gt;0,(", "&amp;VLOOKUP(E38,weather!$B$18:$T$377,19,FALSE)&amp;": "&amp;VLOOKUP((VLOOKUP(E38,weather!$B$18:$L$377,11,FALSE)),lookup!$P$4:$R$14,VLOOKUP(E38,weather!$B$18:$U$377,20,FALSE),FALSE)&amp;" inch"),"")&amp;", wind:"&amp;IF(VLOOKUP(E38,weather!$B$18:$V$377,13,FALSE)=0," still",VLOOKUP(E38,weather!$B$18:$V$377,21,FALSE)&amp;" at "&amp;VLOOKUP(E38,weather!$B$18:$V$377,13,FALSE))&amp;IF((VLOOKUP(E38,weather!$B$18:$P$377,15,FALSE)=""),"",", "&amp;VLOOKUP(VLOOKUP(E38,weather!$B$18:$P$377,15,FALSE),lookup!$B$113:$C$127,2,FALSE))&amp;", daylite: "&amp;VLOOKUP(E38,weather!$B$18:$Y$377,24,FALSE)&amp;" hrs"</f>
        <v>Lo: 31, Hi: 69, Rain: 0,5 inch, wind:Tropical at 10, daylite: 12 hrs</v>
      </c>
      <c r="F39" s="104" t="str">
        <f ca="1">"Lo: "&amp;VLOOKUP(F38,weather!$B$18:$X$377,22,FALSE)&amp;", Hi: "&amp;VLOOKUP(F38,weather!$B$18:$X$377,23,FALSE)&amp;IF(VLOOKUP(F38,weather!$B$18:$L$377,11,FALSE)&gt;0,(", "&amp;VLOOKUP(F38,weather!$B$18:$T$377,19,FALSE)&amp;": "&amp;VLOOKUP((VLOOKUP(F38,weather!$B$18:$L$377,11,FALSE)),lookup!$P$4:$R$14,VLOOKUP(F38,weather!$B$18:$U$377,20,FALSE),FALSE)&amp;" inch"),"")&amp;", wind:"&amp;IF(VLOOKUP(F38,weather!$B$18:$V$377,13,FALSE)=0," still",VLOOKUP(F38,weather!$B$18:$V$377,21,FALSE)&amp;" at "&amp;VLOOKUP(F38,weather!$B$18:$V$377,13,FALSE))&amp;IF((VLOOKUP(F38,weather!$B$18:$P$377,15,FALSE)=""),"",", "&amp;VLOOKUP(VLOOKUP(F38,weather!$B$18:$P$377,15,FALSE),lookup!$B$113:$C$127,2,FALSE))&amp;", daylite: "&amp;VLOOKUP(F38,weather!$B$18:$Y$377,24,FALSE)&amp;" hrs"</f>
        <v>Lo: 48, Hi: 78, wind:Artic at 20, daylite: 12 hrs</v>
      </c>
      <c r="G39" s="104" t="str">
        <f ca="1">"Lo: "&amp;VLOOKUP(G38,weather!$B$18:$X$377,22,FALSE)&amp;", Hi: "&amp;VLOOKUP(G38,weather!$B$18:$X$377,23,FALSE)&amp;IF(VLOOKUP(G38,weather!$B$18:$L$377,11,FALSE)&gt;0,(", "&amp;VLOOKUP(G38,weather!$B$18:$T$377,19,FALSE)&amp;": "&amp;VLOOKUP((VLOOKUP(G38,weather!$B$18:$L$377,11,FALSE)),lookup!$P$4:$R$14,VLOOKUP(G38,weather!$B$18:$U$377,20,FALSE),FALSE)&amp;" inch"),"")&amp;", wind:"&amp;IF(VLOOKUP(G38,weather!$B$18:$V$377,13,FALSE)=0," still",VLOOKUP(G38,weather!$B$18:$V$377,21,FALSE)&amp;" at "&amp;VLOOKUP(G38,weather!$B$18:$V$377,13,FALSE))&amp;IF((VLOOKUP(G38,weather!$B$18:$P$377,15,FALSE)=""),"",", "&amp;VLOOKUP(VLOOKUP(G38,weather!$B$18:$P$377,15,FALSE),lookup!$B$113:$C$127,2,FALSE))&amp;", daylite: "&amp;VLOOKUP(G38,weather!$B$18:$Y$377,24,FALSE)&amp;" hrs"</f>
        <v>Lo: 35, Hi: 71, Rain: 0,75 inch, wind:N at 35, daylite: 12 hrs</v>
      </c>
      <c r="H39" s="104" t="str">
        <f ca="1">"Lo: "&amp;VLOOKUP(H38,weather!$B$18:$X$377,22,FALSE)&amp;", Hi: "&amp;VLOOKUP(H38,weather!$B$18:$X$377,23,FALSE)&amp;IF(VLOOKUP(H38,weather!$B$18:$L$377,11,FALSE)&gt;0,(", "&amp;VLOOKUP(H38,weather!$B$18:$T$377,19,FALSE)&amp;": "&amp;VLOOKUP((VLOOKUP(H38,weather!$B$18:$L$377,11,FALSE)),lookup!$P$4:$R$14,VLOOKUP(H38,weather!$B$18:$U$377,20,FALSE),FALSE)&amp;" inch"),"")&amp;", wind:"&amp;IF(VLOOKUP(H38,weather!$B$18:$V$377,13,FALSE)=0," still",VLOOKUP(H38,weather!$B$18:$V$377,21,FALSE)&amp;" at "&amp;VLOOKUP(H38,weather!$B$18:$V$377,13,FALSE))&amp;IF((VLOOKUP(H38,weather!$B$18:$P$377,15,FALSE)=""),"",", "&amp;VLOOKUP(VLOOKUP(H38,weather!$B$18:$P$377,15,FALSE),lookup!$B$113:$C$127,2,FALSE))&amp;", daylite: "&amp;VLOOKUP(H38,weather!$B$18:$Y$377,24,FALSE)&amp;" hrs"</f>
        <v>Lo: 28, Hi: 64, wind:Artic at 45, daylite: 12 hrs</v>
      </c>
    </row>
    <row r="40" spans="2:8" ht="12" customHeight="1">
      <c r="B40" s="61">
        <v>71</v>
      </c>
      <c r="C40" s="62">
        <v>72</v>
      </c>
      <c r="D40" s="61">
        <v>73</v>
      </c>
      <c r="E40" s="62">
        <v>74</v>
      </c>
      <c r="F40" s="61">
        <v>75</v>
      </c>
      <c r="G40" s="62">
        <v>76</v>
      </c>
      <c r="H40" s="61">
        <v>77</v>
      </c>
    </row>
    <row r="41" spans="2:8" ht="47.25" customHeight="1">
      <c r="B41" s="104" t="str">
        <f ca="1">"Lo: "&amp;VLOOKUP(B40,weather!$B$18:$X$377,22,FALSE)&amp;", Hi: "&amp;VLOOKUP(B40,weather!$B$18:$X$377,23,FALSE)&amp;IF(VLOOKUP(B40,weather!$B$18:$L$377,11,FALSE)&gt;0,(", "&amp;VLOOKUP(B40,weather!$B$18:$T$377,19,FALSE)&amp;": "&amp;VLOOKUP((VLOOKUP(B40,weather!$B$18:$L$377,11,FALSE)),lookup!$P$4:$R$14,VLOOKUP(B40,weather!$B$18:$U$377,20,FALSE),FALSE)&amp;" inch"),"")&amp;", wind:"&amp;IF(VLOOKUP(B40,weather!$B$18:$V$377,13,FALSE)=0," still",VLOOKUP(B40,weather!$B$18:$V$377,21,FALSE)&amp;" at "&amp;VLOOKUP(B40,weather!$B$18:$V$377,13,FALSE))&amp;IF((VLOOKUP(B40,weather!$B$18:$P$377,15,FALSE)=""),"",", "&amp;VLOOKUP(VLOOKUP(B40,weather!$B$18:$P$377,15,FALSE),lookup!$B$113:$C$127,2,FALSE))&amp;", daylite: "&amp;VLOOKUP(B40,weather!$B$18:$Y$377,24,FALSE)&amp;" hrs"</f>
        <v>Lo: 26, Hi: 50, wind:Artic at 45, daylite: 12 hrs</v>
      </c>
      <c r="C41" s="104" t="str">
        <f ca="1">"Lo: "&amp;VLOOKUP(C40,weather!$B$18:$X$377,22,FALSE)&amp;", Hi: "&amp;VLOOKUP(C40,weather!$B$18:$X$377,23,FALSE)&amp;IF(VLOOKUP(C40,weather!$B$18:$L$377,11,FALSE)&gt;0,(", "&amp;VLOOKUP(C40,weather!$B$18:$T$377,19,FALSE)&amp;": "&amp;VLOOKUP((VLOOKUP(C40,weather!$B$18:$L$377,11,FALSE)),lookup!$P$4:$R$14,VLOOKUP(C40,weather!$B$18:$U$377,20,FALSE),FALSE)&amp;" inch"),"")&amp;", wind:"&amp;IF(VLOOKUP(C40,weather!$B$18:$V$377,13,FALSE)=0," still",VLOOKUP(C40,weather!$B$18:$V$377,21,FALSE)&amp;" at "&amp;VLOOKUP(C40,weather!$B$18:$V$377,13,FALSE))&amp;IF((VLOOKUP(C40,weather!$B$18:$P$377,15,FALSE)=""),"",", "&amp;VLOOKUP(VLOOKUP(C40,weather!$B$18:$P$377,15,FALSE),lookup!$B$113:$C$127,2,FALSE))&amp;", daylite: "&amp;VLOOKUP(C40,weather!$B$18:$Y$377,24,FALSE)&amp;" hrs"</f>
        <v>Lo: 23, Hi: 44, wind:Changing at 25, daylite: 12 hrs</v>
      </c>
      <c r="D41" s="104" t="str">
        <f ca="1">"Lo: "&amp;VLOOKUP(D40,weather!$B$18:$X$377,22,FALSE)&amp;", Hi: "&amp;VLOOKUP(D40,weather!$B$18:$X$377,23,FALSE)&amp;IF(VLOOKUP(D40,weather!$B$18:$L$377,11,FALSE)&gt;0,(", "&amp;VLOOKUP(D40,weather!$B$18:$T$377,19,FALSE)&amp;": "&amp;VLOOKUP((VLOOKUP(D40,weather!$B$18:$L$377,11,FALSE)),lookup!$P$4:$R$14,VLOOKUP(D40,weather!$B$18:$U$377,20,FALSE),FALSE)&amp;" inch"),"")&amp;", wind:"&amp;IF(VLOOKUP(D40,weather!$B$18:$V$377,13,FALSE)=0," still",VLOOKUP(D40,weather!$B$18:$V$377,21,FALSE)&amp;" at "&amp;VLOOKUP(D40,weather!$B$18:$V$377,13,FALSE))&amp;IF((VLOOKUP(D40,weather!$B$18:$P$377,15,FALSE)=""),"",", "&amp;VLOOKUP(VLOOKUP(D40,weather!$B$18:$P$377,15,FALSE),lookup!$B$113:$C$127,2,FALSE))&amp;", daylite: "&amp;VLOOKUP(D40,weather!$B$18:$Y$377,24,FALSE)&amp;" hrs"</f>
        <v>Lo: 41, Hi: 77, Rain: 0,5 inch, wind:N at 40, daylite: 12 hrs</v>
      </c>
      <c r="E41" s="104" t="str">
        <f ca="1">"Lo: "&amp;VLOOKUP(E40,weather!$B$18:$X$377,22,FALSE)&amp;", Hi: "&amp;VLOOKUP(E40,weather!$B$18:$X$377,23,FALSE)&amp;IF(VLOOKUP(E40,weather!$B$18:$L$377,11,FALSE)&gt;0,(", "&amp;VLOOKUP(E40,weather!$B$18:$T$377,19,FALSE)&amp;": "&amp;VLOOKUP((VLOOKUP(E40,weather!$B$18:$L$377,11,FALSE)),lookup!$P$4:$R$14,VLOOKUP(E40,weather!$B$18:$U$377,20,FALSE),FALSE)&amp;" inch"),"")&amp;", wind:"&amp;IF(VLOOKUP(E40,weather!$B$18:$V$377,13,FALSE)=0," still",VLOOKUP(E40,weather!$B$18:$V$377,21,FALSE)&amp;" at "&amp;VLOOKUP(E40,weather!$B$18:$V$377,13,FALSE))&amp;IF((VLOOKUP(E40,weather!$B$18:$P$377,15,FALSE)=""),"",", "&amp;VLOOKUP(VLOOKUP(E40,weather!$B$18:$P$377,15,FALSE),lookup!$B$113:$C$127,2,FALSE))&amp;", daylite: "&amp;VLOOKUP(E40,weather!$B$18:$Y$377,24,FALSE)&amp;" hrs"</f>
        <v>Lo: 28, Hi: 57, Rain: 1,5 inch, wind:Gusting at 45, Ice Storm, daylite: 12 hrs</v>
      </c>
      <c r="F41" s="104" t="str">
        <f ca="1">"Lo: "&amp;VLOOKUP(F40,weather!$B$18:$X$377,22,FALSE)&amp;", Hi: "&amp;VLOOKUP(F40,weather!$B$18:$X$377,23,FALSE)&amp;IF(VLOOKUP(F40,weather!$B$18:$L$377,11,FALSE)&gt;0,(", "&amp;VLOOKUP(F40,weather!$B$18:$T$377,19,FALSE)&amp;": "&amp;VLOOKUP((VLOOKUP(F40,weather!$B$18:$L$377,11,FALSE)),lookup!$P$4:$R$14,VLOOKUP(F40,weather!$B$18:$U$377,20,FALSE),FALSE)&amp;" inch"),"")&amp;", wind:"&amp;IF(VLOOKUP(F40,weather!$B$18:$V$377,13,FALSE)=0," still",VLOOKUP(F40,weather!$B$18:$V$377,21,FALSE)&amp;" at "&amp;VLOOKUP(F40,weather!$B$18:$V$377,13,FALSE))&amp;IF((VLOOKUP(F40,weather!$B$18:$P$377,15,FALSE)=""),"",", "&amp;VLOOKUP(VLOOKUP(F40,weather!$B$18:$P$377,15,FALSE),lookup!$B$113:$C$127,2,FALSE))&amp;", daylite: "&amp;VLOOKUP(F40,weather!$B$18:$Y$377,24,FALSE)&amp;" hrs"</f>
        <v>Lo: 18, Hi: 44, Snow: 1 inch, wind:Tropical at 30, daylite: 12 hrs</v>
      </c>
      <c r="G41" s="104" t="str">
        <f ca="1">"Lo: "&amp;VLOOKUP(G40,weather!$B$18:$X$377,22,FALSE)&amp;", Hi: "&amp;VLOOKUP(G40,weather!$B$18:$X$377,23,FALSE)&amp;IF(VLOOKUP(G40,weather!$B$18:$L$377,11,FALSE)&gt;0,(", "&amp;VLOOKUP(G40,weather!$B$18:$T$377,19,FALSE)&amp;": "&amp;VLOOKUP((VLOOKUP(G40,weather!$B$18:$L$377,11,FALSE)),lookup!$P$4:$R$14,VLOOKUP(G40,weather!$B$18:$U$377,20,FALSE),FALSE)&amp;" inch"),"")&amp;", wind:"&amp;IF(VLOOKUP(G40,weather!$B$18:$V$377,13,FALSE)=0," still",VLOOKUP(G40,weather!$B$18:$V$377,21,FALSE)&amp;" at "&amp;VLOOKUP(G40,weather!$B$18:$V$377,13,FALSE))&amp;IF((VLOOKUP(G40,weather!$B$18:$P$377,15,FALSE)=""),"",", "&amp;VLOOKUP(VLOOKUP(G40,weather!$B$18:$P$377,15,FALSE),lookup!$B$113:$C$127,2,FALSE))&amp;", daylite: "&amp;VLOOKUP(G40,weather!$B$18:$Y$377,24,FALSE)&amp;" hrs"</f>
        <v>Lo: 35, Hi: 53, wind:N at 15, daylite: 12 hrs</v>
      </c>
      <c r="H41" s="104" t="str">
        <f ca="1">"Lo: "&amp;VLOOKUP(H40,weather!$B$18:$X$377,22,FALSE)&amp;", Hi: "&amp;VLOOKUP(H40,weather!$B$18:$X$377,23,FALSE)&amp;IF(VLOOKUP(H40,weather!$B$18:$L$377,11,FALSE)&gt;0,(", "&amp;VLOOKUP(H40,weather!$B$18:$T$377,19,FALSE)&amp;": "&amp;VLOOKUP((VLOOKUP(H40,weather!$B$18:$L$377,11,FALSE)),lookup!$P$4:$R$14,VLOOKUP(H40,weather!$B$18:$U$377,20,FALSE),FALSE)&amp;" inch"),"")&amp;", wind:"&amp;IF(VLOOKUP(H40,weather!$B$18:$V$377,13,FALSE)=0," still",VLOOKUP(H40,weather!$B$18:$V$377,21,FALSE)&amp;" at "&amp;VLOOKUP(H40,weather!$B$18:$V$377,13,FALSE))&amp;IF((VLOOKUP(H40,weather!$B$18:$P$377,15,FALSE)=""),"",", "&amp;VLOOKUP(VLOOKUP(H40,weather!$B$18:$P$377,15,FALSE),lookup!$B$113:$C$127,2,FALSE))&amp;", daylite: "&amp;VLOOKUP(H40,weather!$B$18:$Y$377,24,FALSE)&amp;" hrs"</f>
        <v>Lo: 47, Hi: 66, Rain: 0,5 inch, wind:N at 30, daylite: 12 hrs</v>
      </c>
    </row>
    <row r="42" spans="2:8" ht="12" customHeight="1">
      <c r="B42" s="61">
        <v>78</v>
      </c>
      <c r="C42" s="62">
        <v>79</v>
      </c>
      <c r="D42" s="61">
        <v>80</v>
      </c>
      <c r="E42" s="62">
        <v>81</v>
      </c>
      <c r="F42" s="61">
        <v>82</v>
      </c>
      <c r="G42" s="62">
        <v>83</v>
      </c>
      <c r="H42" s="61">
        <v>84</v>
      </c>
    </row>
    <row r="43" spans="2:8" ht="47.25" customHeight="1">
      <c r="B43" s="104" t="str">
        <f ca="1">"Lo: "&amp;VLOOKUP(B42,weather!$B$18:$X$377,22,FALSE)&amp;", Hi: "&amp;VLOOKUP(B42,weather!$B$18:$X$377,23,FALSE)&amp;IF(VLOOKUP(B42,weather!$B$18:$L$377,11,FALSE)&gt;0,(", "&amp;VLOOKUP(B42,weather!$B$18:$T$377,19,FALSE)&amp;": "&amp;VLOOKUP((VLOOKUP(B42,weather!$B$18:$L$377,11,FALSE)),lookup!$P$4:$R$14,VLOOKUP(B42,weather!$B$18:$U$377,20,FALSE),FALSE)&amp;" inch"),"")&amp;", wind:"&amp;IF(VLOOKUP(B42,weather!$B$18:$V$377,13,FALSE)=0," still",VLOOKUP(B42,weather!$B$18:$V$377,21,FALSE)&amp;" at "&amp;VLOOKUP(B42,weather!$B$18:$V$377,13,FALSE))&amp;IF((VLOOKUP(B42,weather!$B$18:$P$377,15,FALSE)=""),"",", "&amp;VLOOKUP(VLOOKUP(B42,weather!$B$18:$P$377,15,FALSE),lookup!$B$113:$C$127,2,FALSE))&amp;", daylite: "&amp;VLOOKUP(B42,weather!$B$18:$Y$377,24,FALSE)&amp;" hrs"</f>
        <v>Lo: 32, Hi: 52, wind:N at 40, daylite: 12 hrs</v>
      </c>
      <c r="C43" s="104" t="str">
        <f ca="1">"Lo: "&amp;VLOOKUP(C42,weather!$B$18:$X$377,22,FALSE)&amp;", Hi: "&amp;VLOOKUP(C42,weather!$B$18:$X$377,23,FALSE)&amp;IF(VLOOKUP(C42,weather!$B$18:$L$377,11,FALSE)&gt;0,(", "&amp;VLOOKUP(C42,weather!$B$18:$T$377,19,FALSE)&amp;": "&amp;VLOOKUP((VLOOKUP(C42,weather!$B$18:$L$377,11,FALSE)),lookup!$P$4:$R$14,VLOOKUP(C42,weather!$B$18:$U$377,20,FALSE),FALSE)&amp;" inch"),"")&amp;", wind:"&amp;IF(VLOOKUP(C42,weather!$B$18:$V$377,13,FALSE)=0," still",VLOOKUP(C42,weather!$B$18:$V$377,21,FALSE)&amp;" at "&amp;VLOOKUP(C42,weather!$B$18:$V$377,13,FALSE))&amp;IF((VLOOKUP(C42,weather!$B$18:$P$377,15,FALSE)=""),"",", "&amp;VLOOKUP(VLOOKUP(C42,weather!$B$18:$P$377,15,FALSE),lookup!$B$113:$C$127,2,FALSE))&amp;", daylite: "&amp;VLOOKUP(C42,weather!$B$18:$Y$377,24,FALSE)&amp;" hrs"</f>
        <v>Lo: 35, Hi: 52, wind:N at 45, daylite: 12 hrs</v>
      </c>
      <c r="D43" s="104" t="str">
        <f ca="1">"Lo: "&amp;VLOOKUP(D42,weather!$B$18:$X$377,22,FALSE)&amp;", Hi: "&amp;VLOOKUP(D42,weather!$B$18:$X$377,23,FALSE)&amp;IF(VLOOKUP(D42,weather!$B$18:$L$377,11,FALSE)&gt;0,(", "&amp;VLOOKUP(D42,weather!$B$18:$T$377,19,FALSE)&amp;": "&amp;VLOOKUP((VLOOKUP(D42,weather!$B$18:$L$377,11,FALSE)),lookup!$P$4:$R$14,VLOOKUP(D42,weather!$B$18:$U$377,20,FALSE),FALSE)&amp;" inch"),"")&amp;", wind:"&amp;IF(VLOOKUP(D42,weather!$B$18:$V$377,13,FALSE)=0," still",VLOOKUP(D42,weather!$B$18:$V$377,21,FALSE)&amp;" at "&amp;VLOOKUP(D42,weather!$B$18:$V$377,13,FALSE))&amp;IF((VLOOKUP(D42,weather!$B$18:$P$377,15,FALSE)=""),"",", "&amp;VLOOKUP(VLOOKUP(D42,weather!$B$18:$P$377,15,FALSE),lookup!$B$113:$C$127,2,FALSE))&amp;", daylite: "&amp;VLOOKUP(D42,weather!$B$18:$Y$377,24,FALSE)&amp;" hrs"</f>
        <v>Lo: 19, Hi: 36, Snow: 1 inch, wind:Tropical at 35, daylite: 12 hrs</v>
      </c>
      <c r="E43" s="104" t="str">
        <f ca="1">"Lo: "&amp;VLOOKUP(E42,weather!$B$18:$X$377,22,FALSE)&amp;", Hi: "&amp;VLOOKUP(E42,weather!$B$18:$X$377,23,FALSE)&amp;IF(VLOOKUP(E42,weather!$B$18:$L$377,11,FALSE)&gt;0,(", "&amp;VLOOKUP(E42,weather!$B$18:$T$377,19,FALSE)&amp;": "&amp;VLOOKUP((VLOOKUP(E42,weather!$B$18:$L$377,11,FALSE)),lookup!$P$4:$R$14,VLOOKUP(E42,weather!$B$18:$U$377,20,FALSE),FALSE)&amp;" inch"),"")&amp;", wind:"&amp;IF(VLOOKUP(E42,weather!$B$18:$V$377,13,FALSE)=0," still",VLOOKUP(E42,weather!$B$18:$V$377,21,FALSE)&amp;" at "&amp;VLOOKUP(E42,weather!$B$18:$V$377,13,FALSE))&amp;IF((VLOOKUP(E42,weather!$B$18:$P$377,15,FALSE)=""),"",", "&amp;VLOOKUP(VLOOKUP(E42,weather!$B$18:$P$377,15,FALSE),lookup!$B$113:$C$127,2,FALSE))&amp;", daylite: "&amp;VLOOKUP(E42,weather!$B$18:$Y$377,24,FALSE)&amp;" hrs"</f>
        <v>Lo: 40, Hi: 52, Rain: 0,75 inch, wind:N at 25, daylite: 12 hrs</v>
      </c>
      <c r="F43" s="104" t="str">
        <f ca="1">"Lo: "&amp;VLOOKUP(F42,weather!$B$18:$X$377,22,FALSE)&amp;", Hi: "&amp;VLOOKUP(F42,weather!$B$18:$X$377,23,FALSE)&amp;IF(VLOOKUP(F42,weather!$B$18:$L$377,11,FALSE)&gt;0,(", "&amp;VLOOKUP(F42,weather!$B$18:$T$377,19,FALSE)&amp;": "&amp;VLOOKUP((VLOOKUP(F42,weather!$B$18:$L$377,11,FALSE)),lookup!$P$4:$R$14,VLOOKUP(F42,weather!$B$18:$U$377,20,FALSE),FALSE)&amp;" inch"),"")&amp;", wind:"&amp;IF(VLOOKUP(F42,weather!$B$18:$V$377,13,FALSE)=0," still",VLOOKUP(F42,weather!$B$18:$V$377,21,FALSE)&amp;" at "&amp;VLOOKUP(F42,weather!$B$18:$V$377,13,FALSE))&amp;IF((VLOOKUP(F42,weather!$B$18:$P$377,15,FALSE)=""),"",", "&amp;VLOOKUP(VLOOKUP(F42,weather!$B$18:$P$377,15,FALSE),lookup!$B$113:$C$127,2,FALSE))&amp;", daylite: "&amp;VLOOKUP(F42,weather!$B$18:$Y$377,24,FALSE)&amp;" hrs"</f>
        <v>Lo: 33, Hi: 52, Rain: 0,75 inch, wind:N at 40, daylite: 12 hrs</v>
      </c>
      <c r="G43" s="104" t="str">
        <f ca="1">"Lo: "&amp;VLOOKUP(G42,weather!$B$18:$X$377,22,FALSE)&amp;", Hi: "&amp;VLOOKUP(G42,weather!$B$18:$X$377,23,FALSE)&amp;IF(VLOOKUP(G42,weather!$B$18:$L$377,11,FALSE)&gt;0,(", "&amp;VLOOKUP(G42,weather!$B$18:$T$377,19,FALSE)&amp;": "&amp;VLOOKUP((VLOOKUP(G42,weather!$B$18:$L$377,11,FALSE)),lookup!$P$4:$R$14,VLOOKUP(G42,weather!$B$18:$U$377,20,FALSE),FALSE)&amp;" inch"),"")&amp;", wind:"&amp;IF(VLOOKUP(G42,weather!$B$18:$V$377,13,FALSE)=0," still",VLOOKUP(G42,weather!$B$18:$V$377,21,FALSE)&amp;" at "&amp;VLOOKUP(G42,weather!$B$18:$V$377,13,FALSE))&amp;IF((VLOOKUP(G42,weather!$B$18:$P$377,15,FALSE)=""),"",", "&amp;VLOOKUP(VLOOKUP(G42,weather!$B$18:$P$377,15,FALSE),lookup!$B$113:$C$127,2,FALSE))&amp;", daylite: "&amp;VLOOKUP(G42,weather!$B$18:$Y$377,24,FALSE)&amp;" hrs"</f>
        <v>Lo: 41, Hi: 41, Rain: 0,5 inch, wind:N at 30, daylite: 12 hrs</v>
      </c>
      <c r="H43" s="104" t="str">
        <f ca="1">"Lo: "&amp;VLOOKUP(H42,weather!$B$18:$X$377,22,FALSE)&amp;", Hi: "&amp;VLOOKUP(H42,weather!$B$18:$X$377,23,FALSE)&amp;IF(VLOOKUP(H42,weather!$B$18:$L$377,11,FALSE)&gt;0,(", "&amp;VLOOKUP(H42,weather!$B$18:$T$377,19,FALSE)&amp;": "&amp;VLOOKUP((VLOOKUP(H42,weather!$B$18:$L$377,11,FALSE)),lookup!$P$4:$R$14,VLOOKUP(H42,weather!$B$18:$U$377,20,FALSE),FALSE)&amp;" inch"),"")&amp;", wind:"&amp;IF(VLOOKUP(H42,weather!$B$18:$V$377,13,FALSE)=0," still",VLOOKUP(H42,weather!$B$18:$V$377,21,FALSE)&amp;" at "&amp;VLOOKUP(H42,weather!$B$18:$V$377,13,FALSE))&amp;IF((VLOOKUP(H42,weather!$B$18:$P$377,15,FALSE)=""),"",", "&amp;VLOOKUP(VLOOKUP(H42,weather!$B$18:$P$377,15,FALSE),lookup!$B$113:$C$127,2,FALSE))&amp;", daylite: "&amp;VLOOKUP(H42,weather!$B$18:$Y$377,24,FALSE)&amp;" hrs"</f>
        <v>Lo: 43, Hi: 65, wind:Artic at 45, daylite: 12 hrs</v>
      </c>
    </row>
    <row r="44" spans="2:8" ht="12" customHeight="1">
      <c r="B44" s="61">
        <v>85</v>
      </c>
      <c r="C44" s="62">
        <v>86</v>
      </c>
      <c r="D44" s="61">
        <v>87</v>
      </c>
      <c r="E44" s="62">
        <v>88</v>
      </c>
      <c r="F44" s="61">
        <v>89</v>
      </c>
      <c r="G44" s="62">
        <v>90</v>
      </c>
      <c r="H44" s="61">
        <v>91</v>
      </c>
    </row>
    <row r="45" spans="2:8" ht="47.25" customHeight="1">
      <c r="B45" s="104" t="str">
        <f ca="1">"Lo: "&amp;VLOOKUP(B44,weather!$B$18:$X$377,22,FALSE)&amp;", Hi: "&amp;VLOOKUP(B44,weather!$B$18:$X$377,23,FALSE)&amp;IF(VLOOKUP(B44,weather!$B$18:$L$377,11,FALSE)&gt;0,(", "&amp;VLOOKUP(B44,weather!$B$18:$T$377,19,FALSE)&amp;": "&amp;VLOOKUP((VLOOKUP(B44,weather!$B$18:$L$377,11,FALSE)),lookup!$P$4:$R$14,VLOOKUP(B44,weather!$B$18:$U$377,20,FALSE),FALSE)&amp;" inch"),"")&amp;", wind:"&amp;IF(VLOOKUP(B44,weather!$B$18:$V$377,13,FALSE)=0," still",VLOOKUP(B44,weather!$B$18:$V$377,21,FALSE)&amp;" at "&amp;VLOOKUP(B44,weather!$B$18:$V$377,13,FALSE))&amp;IF((VLOOKUP(B44,weather!$B$18:$P$377,15,FALSE)=""),"",", "&amp;VLOOKUP(VLOOKUP(B44,weather!$B$18:$P$377,15,FALSE),lookup!$B$113:$C$127,2,FALSE))&amp;", daylite: "&amp;VLOOKUP(B44,weather!$B$18:$Y$377,24,FALSE)&amp;" hrs"</f>
        <v>Lo: 34, Hi: 37, Rain: 0,5 inch, wind:N at 45, daylite: 12 hrs</v>
      </c>
      <c r="C45" s="104" t="str">
        <f ca="1">"Lo: "&amp;VLOOKUP(C44,weather!$B$18:$X$377,22,FALSE)&amp;", Hi: "&amp;VLOOKUP(C44,weather!$B$18:$X$377,23,FALSE)&amp;IF(VLOOKUP(C44,weather!$B$18:$L$377,11,FALSE)&gt;0,(", "&amp;VLOOKUP(C44,weather!$B$18:$T$377,19,FALSE)&amp;": "&amp;VLOOKUP((VLOOKUP(C44,weather!$B$18:$L$377,11,FALSE)),lookup!$P$4:$R$14,VLOOKUP(C44,weather!$B$18:$U$377,20,FALSE),FALSE)&amp;" inch"),"")&amp;", wind:"&amp;IF(VLOOKUP(C44,weather!$B$18:$V$377,13,FALSE)=0," still",VLOOKUP(C44,weather!$B$18:$V$377,21,FALSE)&amp;" at "&amp;VLOOKUP(C44,weather!$B$18:$V$377,13,FALSE))&amp;IF((VLOOKUP(C44,weather!$B$18:$P$377,15,FALSE)=""),"",", "&amp;VLOOKUP(VLOOKUP(C44,weather!$B$18:$P$377,15,FALSE),lookup!$B$113:$C$127,2,FALSE))&amp;", daylite: "&amp;VLOOKUP(C44,weather!$B$18:$Y$377,24,FALSE)&amp;" hrs"</f>
        <v>Lo: 26, Hi: 36, Snow: 1 inch, wind:N at 35, daylite: 12 hrs</v>
      </c>
      <c r="D45" s="104" t="str">
        <f ca="1">"Lo: "&amp;VLOOKUP(D44,weather!$B$18:$X$377,22,FALSE)&amp;", Hi: "&amp;VLOOKUP(D44,weather!$B$18:$X$377,23,FALSE)&amp;IF(VLOOKUP(D44,weather!$B$18:$L$377,11,FALSE)&gt;0,(", "&amp;VLOOKUP(D44,weather!$B$18:$T$377,19,FALSE)&amp;": "&amp;VLOOKUP((VLOOKUP(D44,weather!$B$18:$L$377,11,FALSE)),lookup!$P$4:$R$14,VLOOKUP(D44,weather!$B$18:$U$377,20,FALSE),FALSE)&amp;" inch"),"")&amp;", wind:"&amp;IF(VLOOKUP(D44,weather!$B$18:$V$377,13,FALSE)=0," still",VLOOKUP(D44,weather!$B$18:$V$377,21,FALSE)&amp;" at "&amp;VLOOKUP(D44,weather!$B$18:$V$377,13,FALSE))&amp;IF((VLOOKUP(D44,weather!$B$18:$P$377,15,FALSE)=""),"",", "&amp;VLOOKUP(VLOOKUP(D44,weather!$B$18:$P$377,15,FALSE),lookup!$B$113:$C$127,2,FALSE))&amp;", daylite: "&amp;VLOOKUP(D44,weather!$B$18:$Y$377,24,FALSE)&amp;" hrs"</f>
        <v>Lo: 26, Hi: 33, Snow: 1 inch, wind:N at 25, daylite: 12 hrs</v>
      </c>
      <c r="E45" s="104" t="str">
        <f ca="1">"Lo: "&amp;VLOOKUP(E44,weather!$B$18:$X$377,22,FALSE)&amp;", Hi: "&amp;VLOOKUP(E44,weather!$B$18:$X$377,23,FALSE)&amp;IF(VLOOKUP(E44,weather!$B$18:$L$377,11,FALSE)&gt;0,(", "&amp;VLOOKUP(E44,weather!$B$18:$T$377,19,FALSE)&amp;": "&amp;VLOOKUP((VLOOKUP(E44,weather!$B$18:$L$377,11,FALSE)),lookup!$P$4:$R$14,VLOOKUP(E44,weather!$B$18:$U$377,20,FALSE),FALSE)&amp;" inch"),"")&amp;", wind:"&amp;IF(VLOOKUP(E44,weather!$B$18:$V$377,13,FALSE)=0," still",VLOOKUP(E44,weather!$B$18:$V$377,21,FALSE)&amp;" at "&amp;VLOOKUP(E44,weather!$B$18:$V$377,13,FALSE))&amp;IF((VLOOKUP(E44,weather!$B$18:$P$377,15,FALSE)=""),"",", "&amp;VLOOKUP(VLOOKUP(E44,weather!$B$18:$P$377,15,FALSE),lookup!$B$113:$C$127,2,FALSE))&amp;", daylite: "&amp;VLOOKUP(E44,weather!$B$18:$Y$377,24,FALSE)&amp;" hrs"</f>
        <v>Lo: 29, Hi: 52, Rain: 0,5 inch, wind:N at 15, daylite: 12 hrs</v>
      </c>
      <c r="F45" s="104" t="str">
        <f ca="1">"Lo: "&amp;VLOOKUP(F44,weather!$B$18:$X$377,22,FALSE)&amp;", Hi: "&amp;VLOOKUP(F44,weather!$B$18:$X$377,23,FALSE)&amp;IF(VLOOKUP(F44,weather!$B$18:$L$377,11,FALSE)&gt;0,(", "&amp;VLOOKUP(F44,weather!$B$18:$T$377,19,FALSE)&amp;": "&amp;VLOOKUP((VLOOKUP(F44,weather!$B$18:$L$377,11,FALSE)),lookup!$P$4:$R$14,VLOOKUP(F44,weather!$B$18:$U$377,20,FALSE),FALSE)&amp;" inch"),"")&amp;", wind:"&amp;IF(VLOOKUP(F44,weather!$B$18:$V$377,13,FALSE)=0," still",VLOOKUP(F44,weather!$B$18:$V$377,21,FALSE)&amp;" at "&amp;VLOOKUP(F44,weather!$B$18:$V$377,13,FALSE))&amp;IF((VLOOKUP(F44,weather!$B$18:$P$377,15,FALSE)=""),"",", "&amp;VLOOKUP(VLOOKUP(F44,weather!$B$18:$P$377,15,FALSE),lookup!$B$113:$C$127,2,FALSE))&amp;", daylite: "&amp;VLOOKUP(F44,weather!$B$18:$Y$377,24,FALSE)&amp;" hrs"</f>
        <v>Lo: 42, Hi: 47, wind: still, daylite: 12 hrs</v>
      </c>
      <c r="G45" s="104" t="str">
        <f ca="1">"Lo: "&amp;VLOOKUP(G44,weather!$B$18:$X$377,22,FALSE)&amp;", Hi: "&amp;VLOOKUP(G44,weather!$B$18:$X$377,23,FALSE)&amp;IF(VLOOKUP(G44,weather!$B$18:$L$377,11,FALSE)&gt;0,(", "&amp;VLOOKUP(G44,weather!$B$18:$T$377,19,FALSE)&amp;": "&amp;VLOOKUP((VLOOKUP(G44,weather!$B$18:$L$377,11,FALSE)),lookup!$P$4:$R$14,VLOOKUP(G44,weather!$B$18:$U$377,20,FALSE),FALSE)&amp;" inch"),"")&amp;", wind:"&amp;IF(VLOOKUP(G44,weather!$B$18:$V$377,13,FALSE)=0," still",VLOOKUP(G44,weather!$B$18:$V$377,21,FALSE)&amp;" at "&amp;VLOOKUP(G44,weather!$B$18:$V$377,13,FALSE))&amp;IF((VLOOKUP(G44,weather!$B$18:$P$377,15,FALSE)=""),"",", "&amp;VLOOKUP(VLOOKUP(G44,weather!$B$18:$P$377,15,FALSE),lookup!$B$113:$C$127,2,FALSE))&amp;", daylite: "&amp;VLOOKUP(G44,weather!$B$18:$Y$377,24,FALSE)&amp;" hrs"</f>
        <v>Lo: 44, Hi: 68, Rain: 0,75 inch, wind: still, daylite: 12 hrs</v>
      </c>
      <c r="H45" s="104" t="str">
        <f ca="1">"Lo: "&amp;VLOOKUP(H44,weather!$B$18:$X$377,22,FALSE)&amp;", Hi: "&amp;VLOOKUP(H44,weather!$B$18:$X$377,23,FALSE)&amp;IF(VLOOKUP(H44,weather!$B$18:$L$377,11,FALSE)&gt;0,(", "&amp;VLOOKUP(H44,weather!$B$18:$T$377,19,FALSE)&amp;": "&amp;VLOOKUP((VLOOKUP(H44,weather!$B$18:$L$377,11,FALSE)),lookup!$P$4:$R$14,VLOOKUP(H44,weather!$B$18:$U$377,20,FALSE),FALSE)&amp;" inch"),"")&amp;", wind:"&amp;IF(VLOOKUP(H44,weather!$B$18:$V$377,13,FALSE)=0," still",VLOOKUP(H44,weather!$B$18:$V$377,21,FALSE)&amp;" at "&amp;VLOOKUP(H44,weather!$B$18:$V$377,13,FALSE))&amp;IF((VLOOKUP(H44,weather!$B$18:$P$377,15,FALSE)=""),"",", "&amp;VLOOKUP(VLOOKUP(H44,weather!$B$18:$P$377,15,FALSE),lookup!$B$113:$C$127,2,FALSE))&amp;", daylite: "&amp;VLOOKUP(H44,weather!$B$18:$Y$377,24,FALSE)&amp;" hrs"</f>
        <v>Lo: 47, Hi: 96, wind:Artic at 15, daylite: 12 hrs</v>
      </c>
    </row>
    <row r="46" spans="2:8" ht="12" customHeight="1" thickBot="1">
      <c r="B46" s="60"/>
      <c r="C46" s="60"/>
      <c r="D46" s="60"/>
      <c r="E46" s="60"/>
      <c r="F46" s="60"/>
      <c r="G46" s="60"/>
      <c r="H46" s="60"/>
    </row>
    <row r="47" spans="2:8" ht="20.25" customHeight="1">
      <c r="B47" s="180" t="s">
        <v>218</v>
      </c>
      <c r="C47" s="181"/>
      <c r="D47" s="181"/>
      <c r="E47" s="181"/>
      <c r="F47" s="181"/>
      <c r="G47" s="181"/>
      <c r="H47" s="182"/>
    </row>
    <row r="48" spans="2:8" ht="14.25" customHeight="1">
      <c r="B48" s="67" t="s">
        <v>179</v>
      </c>
      <c r="C48" s="68" t="s">
        <v>180</v>
      </c>
      <c r="D48" s="68" t="s">
        <v>181</v>
      </c>
      <c r="E48" s="68" t="s">
        <v>182</v>
      </c>
      <c r="F48" s="68" t="s">
        <v>183</v>
      </c>
      <c r="G48" s="68" t="s">
        <v>184</v>
      </c>
      <c r="H48" s="69" t="s">
        <v>185</v>
      </c>
    </row>
    <row r="49" spans="2:8" ht="12" customHeight="1">
      <c r="B49" s="95">
        <v>92</v>
      </c>
      <c r="C49" s="96">
        <v>93</v>
      </c>
      <c r="D49" s="95">
        <v>94</v>
      </c>
      <c r="E49" s="96">
        <v>95</v>
      </c>
      <c r="F49" s="95">
        <v>96</v>
      </c>
      <c r="G49" s="96">
        <v>97</v>
      </c>
      <c r="H49" s="98">
        <v>98</v>
      </c>
    </row>
    <row r="50" spans="2:8" ht="47.25" customHeight="1">
      <c r="B50" s="104" t="str">
        <f ca="1">"Lo: "&amp;VLOOKUP(B49,weather!$B$18:$X$377,22,FALSE)&amp;", Hi: "&amp;VLOOKUP(B49,weather!$B$18:$X$377,23,FALSE)&amp;IF(VLOOKUP(B49,weather!$B$18:$L$377,11,FALSE)&gt;0,(", "&amp;VLOOKUP(B49,weather!$B$18:$T$377,19,FALSE)&amp;": "&amp;VLOOKUP((VLOOKUP(B49,weather!$B$18:$L$377,11,FALSE)),lookup!$P$4:$R$14,VLOOKUP(B49,weather!$B$18:$U$377,20,FALSE),FALSE)&amp;" inch"),"")&amp;", wind:"&amp;IF(VLOOKUP(B49,weather!$B$18:$V$377,13,FALSE)=0," still",VLOOKUP(B49,weather!$B$18:$V$377,21,FALSE)&amp;" at "&amp;VLOOKUP(B49,weather!$B$18:$V$377,13,FALSE))&amp;IF((VLOOKUP(B49,weather!$B$18:$P$377,15,FALSE)=""),"",", "&amp;VLOOKUP(VLOOKUP(B49,weather!$B$18:$P$377,15,FALSE),lookup!$B$113:$C$127,2,FALSE))&amp;", daylite: "&amp;VLOOKUP(B49,weather!$B$18:$Y$377,24,FALSE)&amp;" hrs"</f>
        <v>Lo: 35, Hi: 92, Rain: 0,5 inch, wind:N at 30, daylite: 12 hrs</v>
      </c>
      <c r="C50" s="104" t="str">
        <f ca="1">"Lo: "&amp;VLOOKUP(C49,weather!$B$18:$X$377,22,FALSE)&amp;", Hi: "&amp;VLOOKUP(C49,weather!$B$18:$X$377,23,FALSE)&amp;IF(VLOOKUP(C49,weather!$B$18:$L$377,11,FALSE)&gt;0,(", "&amp;VLOOKUP(C49,weather!$B$18:$T$377,19,FALSE)&amp;": "&amp;VLOOKUP((VLOOKUP(C49,weather!$B$18:$L$377,11,FALSE)),lookup!$P$4:$R$14,VLOOKUP(C49,weather!$B$18:$U$377,20,FALSE),FALSE)&amp;" inch"),"")&amp;", wind:"&amp;IF(VLOOKUP(C49,weather!$B$18:$V$377,13,FALSE)=0," still",VLOOKUP(C49,weather!$B$18:$V$377,21,FALSE)&amp;" at "&amp;VLOOKUP(C49,weather!$B$18:$V$377,13,FALSE))&amp;IF((VLOOKUP(C49,weather!$B$18:$P$377,15,FALSE)=""),"",", "&amp;VLOOKUP(VLOOKUP(C49,weather!$B$18:$P$377,15,FALSE),lookup!$B$113:$C$127,2,FALSE))&amp;", daylite: "&amp;VLOOKUP(C49,weather!$B$18:$Y$377,24,FALSE)&amp;" hrs"</f>
        <v>Lo: 39, Hi: 77, wind:Artic at 40, daylite: 12 hrs</v>
      </c>
      <c r="D50" s="104" t="str">
        <f ca="1">"Lo: "&amp;VLOOKUP(D49,weather!$B$18:$X$377,22,FALSE)&amp;", Hi: "&amp;VLOOKUP(D49,weather!$B$18:$X$377,23,FALSE)&amp;IF(VLOOKUP(D49,weather!$B$18:$L$377,11,FALSE)&gt;0,(", "&amp;VLOOKUP(D49,weather!$B$18:$T$377,19,FALSE)&amp;": "&amp;VLOOKUP((VLOOKUP(D49,weather!$B$18:$L$377,11,FALSE)),lookup!$P$4:$R$14,VLOOKUP(D49,weather!$B$18:$U$377,20,FALSE),FALSE)&amp;" inch"),"")&amp;", wind:"&amp;IF(VLOOKUP(D49,weather!$B$18:$V$377,13,FALSE)=0," still",VLOOKUP(D49,weather!$B$18:$V$377,21,FALSE)&amp;" at "&amp;VLOOKUP(D49,weather!$B$18:$V$377,13,FALSE))&amp;IF((VLOOKUP(D49,weather!$B$18:$P$377,15,FALSE)=""),"",", "&amp;VLOOKUP(VLOOKUP(D49,weather!$B$18:$P$377,15,FALSE),lookup!$B$113:$C$127,2,FALSE))&amp;", daylite: "&amp;VLOOKUP(D49,weather!$B$18:$Y$377,24,FALSE)&amp;" hrs"</f>
        <v>Lo: 38, Hi: 63, Rain: 0,75 inch, wind:N at 30, daylite: 12 hrs</v>
      </c>
      <c r="E50" s="104" t="str">
        <f ca="1">"Lo: "&amp;VLOOKUP(E49,weather!$B$18:$X$377,22,FALSE)&amp;", Hi: "&amp;VLOOKUP(E49,weather!$B$18:$X$377,23,FALSE)&amp;IF(VLOOKUP(E49,weather!$B$18:$L$377,11,FALSE)&gt;0,(", "&amp;VLOOKUP(E49,weather!$B$18:$T$377,19,FALSE)&amp;": "&amp;VLOOKUP((VLOOKUP(E49,weather!$B$18:$L$377,11,FALSE)),lookup!$P$4:$R$14,VLOOKUP(E49,weather!$B$18:$U$377,20,FALSE),FALSE)&amp;" inch"),"")&amp;", wind:"&amp;IF(VLOOKUP(E49,weather!$B$18:$V$377,13,FALSE)=0," still",VLOOKUP(E49,weather!$B$18:$V$377,21,FALSE)&amp;" at "&amp;VLOOKUP(E49,weather!$B$18:$V$377,13,FALSE))&amp;IF((VLOOKUP(E49,weather!$B$18:$P$377,15,FALSE)=""),"",", "&amp;VLOOKUP(VLOOKUP(E49,weather!$B$18:$P$377,15,FALSE),lookup!$B$113:$C$127,2,FALSE))&amp;", daylite: "&amp;VLOOKUP(E49,weather!$B$18:$Y$377,24,FALSE)&amp;" hrs"</f>
        <v>Lo: 41, Hi: 82, Rain: 0,5 inch, wind:N at 20, daylite: 12 hrs</v>
      </c>
      <c r="F50" s="104" t="str">
        <f ca="1">"Lo: "&amp;VLOOKUP(F49,weather!$B$18:$X$377,22,FALSE)&amp;", Hi: "&amp;VLOOKUP(F49,weather!$B$18:$X$377,23,FALSE)&amp;IF(VLOOKUP(F49,weather!$B$18:$L$377,11,FALSE)&gt;0,(", "&amp;VLOOKUP(F49,weather!$B$18:$T$377,19,FALSE)&amp;": "&amp;VLOOKUP((VLOOKUP(F49,weather!$B$18:$L$377,11,FALSE)),lookup!$P$4:$R$14,VLOOKUP(F49,weather!$B$18:$U$377,20,FALSE),FALSE)&amp;" inch"),"")&amp;", wind:"&amp;IF(VLOOKUP(F49,weather!$B$18:$V$377,13,FALSE)=0," still",VLOOKUP(F49,weather!$B$18:$V$377,21,FALSE)&amp;" at "&amp;VLOOKUP(F49,weather!$B$18:$V$377,13,FALSE))&amp;IF((VLOOKUP(F49,weather!$B$18:$P$377,15,FALSE)=""),"",", "&amp;VLOOKUP(VLOOKUP(F49,weather!$B$18:$P$377,15,FALSE),lookup!$B$113:$C$127,2,FALSE))&amp;", daylite: "&amp;VLOOKUP(F49,weather!$B$18:$Y$377,24,FALSE)&amp;" hrs"</f>
        <v>Lo: 46, Hi: 87, wind:N at 5, daylite: 12 hrs</v>
      </c>
      <c r="G50" s="104" t="str">
        <f ca="1">"Lo: "&amp;VLOOKUP(G49,weather!$B$18:$X$377,22,FALSE)&amp;", Hi: "&amp;VLOOKUP(G49,weather!$B$18:$X$377,23,FALSE)&amp;IF(VLOOKUP(G49,weather!$B$18:$L$377,11,FALSE)&gt;0,(", "&amp;VLOOKUP(G49,weather!$B$18:$T$377,19,FALSE)&amp;": "&amp;VLOOKUP((VLOOKUP(G49,weather!$B$18:$L$377,11,FALSE)),lookup!$P$4:$R$14,VLOOKUP(G49,weather!$B$18:$U$377,20,FALSE),FALSE)&amp;" inch"),"")&amp;", wind:"&amp;IF(VLOOKUP(G49,weather!$B$18:$V$377,13,FALSE)=0," still",VLOOKUP(G49,weather!$B$18:$V$377,21,FALSE)&amp;" at "&amp;VLOOKUP(G49,weather!$B$18:$V$377,13,FALSE))&amp;IF((VLOOKUP(G49,weather!$B$18:$P$377,15,FALSE)=""),"",", "&amp;VLOOKUP(VLOOKUP(G49,weather!$B$18:$P$377,15,FALSE),lookup!$B$113:$C$127,2,FALSE))&amp;", daylite: "&amp;VLOOKUP(G49,weather!$B$18:$Y$377,24,FALSE)&amp;" hrs"</f>
        <v>Lo: 66, Hi: 75, wind:Artic at 20, daylite: 12 hrs</v>
      </c>
      <c r="H50" s="104" t="str">
        <f ca="1">"Lo: "&amp;VLOOKUP(H49,weather!$B$18:$X$377,22,FALSE)&amp;", Hi: "&amp;VLOOKUP(H49,weather!$B$18:$X$377,23,FALSE)&amp;IF(VLOOKUP(H49,weather!$B$18:$L$377,11,FALSE)&gt;0,(", "&amp;VLOOKUP(H49,weather!$B$18:$T$377,19,FALSE)&amp;": "&amp;VLOOKUP((VLOOKUP(H49,weather!$B$18:$L$377,11,FALSE)),lookup!$P$4:$R$14,VLOOKUP(H49,weather!$B$18:$U$377,20,FALSE),FALSE)&amp;" inch"),"")&amp;", wind:"&amp;IF(VLOOKUP(H49,weather!$B$18:$V$377,13,FALSE)=0," still",VLOOKUP(H49,weather!$B$18:$V$377,21,FALSE)&amp;" at "&amp;VLOOKUP(H49,weather!$B$18:$V$377,13,FALSE))&amp;IF((VLOOKUP(H49,weather!$B$18:$P$377,15,FALSE)=""),"",", "&amp;VLOOKUP(VLOOKUP(H49,weather!$B$18:$P$377,15,FALSE),lookup!$B$113:$C$127,2,FALSE))&amp;", daylite: "&amp;VLOOKUP(H49,weather!$B$18:$Y$377,24,FALSE)&amp;" hrs"</f>
        <v>Lo: 41, Hi: 70, Rain: 0,5 inch, wind:N at 10, daylite: 12 hrs</v>
      </c>
    </row>
    <row r="51" spans="2:8" ht="13.5" thickBot="1"/>
    <row r="52" spans="2:8" ht="18.75">
      <c r="B52" s="180" t="s">
        <v>203</v>
      </c>
      <c r="C52" s="181"/>
      <c r="D52" s="181"/>
      <c r="E52" s="181"/>
      <c r="F52" s="181"/>
      <c r="G52" s="181"/>
      <c r="H52" s="182"/>
    </row>
    <row r="53" spans="2:8">
      <c r="B53" s="67" t="s">
        <v>179</v>
      </c>
      <c r="C53" s="68" t="s">
        <v>180</v>
      </c>
      <c r="D53" s="68" t="s">
        <v>181</v>
      </c>
      <c r="E53" s="68" t="s">
        <v>182</v>
      </c>
      <c r="F53" s="68" t="s">
        <v>183</v>
      </c>
      <c r="G53" s="68" t="s">
        <v>184</v>
      </c>
      <c r="H53" s="69" t="s">
        <v>185</v>
      </c>
    </row>
    <row r="54" spans="2:8" ht="12" customHeight="1">
      <c r="B54" s="61">
        <v>99</v>
      </c>
      <c r="C54" s="62">
        <v>100</v>
      </c>
      <c r="D54" s="61">
        <v>101</v>
      </c>
      <c r="E54" s="62">
        <v>102</v>
      </c>
      <c r="F54" s="61">
        <v>103</v>
      </c>
      <c r="G54" s="62">
        <v>104</v>
      </c>
      <c r="H54" s="61">
        <v>105</v>
      </c>
    </row>
    <row r="55" spans="2:8" ht="47.25" customHeight="1">
      <c r="B55" s="104" t="str">
        <f ca="1">"Lo: "&amp;VLOOKUP(B54,weather!$B$18:$X$377,22,FALSE)&amp;", Hi: "&amp;VLOOKUP(B54,weather!$B$18:$X$377,23,FALSE)&amp;IF(VLOOKUP(B54,weather!$B$18:$L$377,11,FALSE)&gt;0,(", "&amp;VLOOKUP(B54,weather!$B$18:$T$377,19,FALSE)&amp;": "&amp;VLOOKUP((VLOOKUP(B54,weather!$B$18:$L$377,11,FALSE)),lookup!$P$4:$R$14,VLOOKUP(B54,weather!$B$18:$U$377,20,FALSE),FALSE)&amp;" inch"),"")&amp;", wind:"&amp;IF(VLOOKUP(B54,weather!$B$18:$V$377,13,FALSE)=0," still",VLOOKUP(B54,weather!$B$18:$V$377,21,FALSE)&amp;" at "&amp;VLOOKUP(B54,weather!$B$18:$V$377,13,FALSE))&amp;IF((VLOOKUP(B54,weather!$B$18:$P$377,15,FALSE)=""),"",", "&amp;VLOOKUP(VLOOKUP(B54,weather!$B$18:$P$377,15,FALSE),lookup!$B$113:$C$127,2,FALSE))&amp;", daylite: "&amp;VLOOKUP(B54,weather!$B$18:$Y$377,24,FALSE)&amp;" hrs"</f>
        <v>Lo: 54, Hi: 71, wind:Artic at 20, daylite: 12 hrs</v>
      </c>
      <c r="C55" s="104" t="str">
        <f ca="1">"Lo: "&amp;VLOOKUP(C54,weather!$B$18:$X$377,22,FALSE)&amp;", Hi: "&amp;VLOOKUP(C54,weather!$B$18:$X$377,23,FALSE)&amp;IF(VLOOKUP(C54,weather!$B$18:$L$377,11,FALSE)&gt;0,(", "&amp;VLOOKUP(C54,weather!$B$18:$T$377,19,FALSE)&amp;": "&amp;VLOOKUP((VLOOKUP(C54,weather!$B$18:$L$377,11,FALSE)),lookup!$P$4:$R$14,VLOOKUP(C54,weather!$B$18:$U$377,20,FALSE),FALSE)&amp;" inch"),"")&amp;", wind:"&amp;IF(VLOOKUP(C54,weather!$B$18:$V$377,13,FALSE)=0," still",VLOOKUP(C54,weather!$B$18:$V$377,21,FALSE)&amp;" at "&amp;VLOOKUP(C54,weather!$B$18:$V$377,13,FALSE))&amp;IF((VLOOKUP(C54,weather!$B$18:$P$377,15,FALSE)=""),"",", "&amp;VLOOKUP(VLOOKUP(C54,weather!$B$18:$P$377,15,FALSE),lookup!$B$113:$C$127,2,FALSE))&amp;", daylite: "&amp;VLOOKUP(C54,weather!$B$18:$Y$377,24,FALSE)&amp;" hrs"</f>
        <v>Lo: 52, Hi: 71, Rain: 0,75 inch, wind:N at 35, daylite: 12 hrs</v>
      </c>
      <c r="D55" s="104" t="str">
        <f ca="1">"Lo: "&amp;VLOOKUP(D54,weather!$B$18:$X$377,22,FALSE)&amp;", Hi: "&amp;VLOOKUP(D54,weather!$B$18:$X$377,23,FALSE)&amp;IF(VLOOKUP(D54,weather!$B$18:$L$377,11,FALSE)&gt;0,(", "&amp;VLOOKUP(D54,weather!$B$18:$T$377,19,FALSE)&amp;": "&amp;VLOOKUP((VLOOKUP(D54,weather!$B$18:$L$377,11,FALSE)),lookup!$P$4:$R$14,VLOOKUP(D54,weather!$B$18:$U$377,20,FALSE),FALSE)&amp;" inch"),"")&amp;", wind:"&amp;IF(VLOOKUP(D54,weather!$B$18:$V$377,13,FALSE)=0," still",VLOOKUP(D54,weather!$B$18:$V$377,21,FALSE)&amp;" at "&amp;VLOOKUP(D54,weather!$B$18:$V$377,13,FALSE))&amp;IF((VLOOKUP(D54,weather!$B$18:$P$377,15,FALSE)=""),"",", "&amp;VLOOKUP(VLOOKUP(D54,weather!$B$18:$P$377,15,FALSE),lookup!$B$113:$C$127,2,FALSE))&amp;", daylite: "&amp;VLOOKUP(D54,weather!$B$18:$Y$377,24,FALSE)&amp;" hrs"</f>
        <v>Lo: 39, Hi: 65, Rain: 0,5 inch, wind:N at 25, daylite: 12 hrs</v>
      </c>
      <c r="E55" s="104" t="str">
        <f ca="1">"Lo: "&amp;VLOOKUP(E54,weather!$B$18:$X$377,22,FALSE)&amp;", Hi: "&amp;VLOOKUP(E54,weather!$B$18:$X$377,23,FALSE)&amp;IF(VLOOKUP(E54,weather!$B$18:$L$377,11,FALSE)&gt;0,(", "&amp;VLOOKUP(E54,weather!$B$18:$T$377,19,FALSE)&amp;": "&amp;VLOOKUP((VLOOKUP(E54,weather!$B$18:$L$377,11,FALSE)),lookup!$P$4:$R$14,VLOOKUP(E54,weather!$B$18:$U$377,20,FALSE),FALSE)&amp;" inch"),"")&amp;", wind:"&amp;IF(VLOOKUP(E54,weather!$B$18:$V$377,13,FALSE)=0," still",VLOOKUP(E54,weather!$B$18:$V$377,21,FALSE)&amp;" at "&amp;VLOOKUP(E54,weather!$B$18:$V$377,13,FALSE))&amp;IF((VLOOKUP(E54,weather!$B$18:$P$377,15,FALSE)=""),"",", "&amp;VLOOKUP(VLOOKUP(E54,weather!$B$18:$P$377,15,FALSE),lookup!$B$113:$C$127,2,FALSE))&amp;", daylite: "&amp;VLOOKUP(E54,weather!$B$18:$Y$377,24,FALSE)&amp;" hrs"</f>
        <v>Lo: 34, Hi: 50, wind:Artic at 40, daylite: 12 hrs</v>
      </c>
      <c r="F55" s="104" t="str">
        <f ca="1">"Lo: "&amp;VLOOKUP(F54,weather!$B$18:$X$377,22,FALSE)&amp;", Hi: "&amp;VLOOKUP(F54,weather!$B$18:$X$377,23,FALSE)&amp;IF(VLOOKUP(F54,weather!$B$18:$L$377,11,FALSE)&gt;0,(", "&amp;VLOOKUP(F54,weather!$B$18:$T$377,19,FALSE)&amp;": "&amp;VLOOKUP((VLOOKUP(F54,weather!$B$18:$L$377,11,FALSE)),lookup!$P$4:$R$14,VLOOKUP(F54,weather!$B$18:$U$377,20,FALSE),FALSE)&amp;" inch"),"")&amp;", wind:"&amp;IF(VLOOKUP(F54,weather!$B$18:$V$377,13,FALSE)=0," still",VLOOKUP(F54,weather!$B$18:$V$377,21,FALSE)&amp;" at "&amp;VLOOKUP(F54,weather!$B$18:$V$377,13,FALSE))&amp;IF((VLOOKUP(F54,weather!$B$18:$P$377,15,FALSE)=""),"",", "&amp;VLOOKUP(VLOOKUP(F54,weather!$B$18:$P$377,15,FALSE),lookup!$B$113:$C$127,2,FALSE))&amp;", daylite: "&amp;VLOOKUP(F54,weather!$B$18:$Y$377,24,FALSE)&amp;" hrs"</f>
        <v>Lo: 40, Hi: 50, Rain: 0,5 inch, wind:N at 45, daylite: 12 hrs</v>
      </c>
      <c r="G55" s="104" t="str">
        <f ca="1">"Lo: "&amp;VLOOKUP(G54,weather!$B$18:$X$377,22,FALSE)&amp;", Hi: "&amp;VLOOKUP(G54,weather!$B$18:$X$377,23,FALSE)&amp;IF(VLOOKUP(G54,weather!$B$18:$L$377,11,FALSE)&gt;0,(", "&amp;VLOOKUP(G54,weather!$B$18:$T$377,19,FALSE)&amp;": "&amp;VLOOKUP((VLOOKUP(G54,weather!$B$18:$L$377,11,FALSE)),lookup!$P$4:$R$14,VLOOKUP(G54,weather!$B$18:$U$377,20,FALSE),FALSE)&amp;" inch"),"")&amp;", wind:"&amp;IF(VLOOKUP(G54,weather!$B$18:$V$377,13,FALSE)=0," still",VLOOKUP(G54,weather!$B$18:$V$377,21,FALSE)&amp;" at "&amp;VLOOKUP(G54,weather!$B$18:$V$377,13,FALSE))&amp;IF((VLOOKUP(G54,weather!$B$18:$P$377,15,FALSE)=""),"",", "&amp;VLOOKUP(VLOOKUP(G54,weather!$B$18:$P$377,15,FALSE),lookup!$B$113:$C$127,2,FALSE))&amp;", daylite: "&amp;VLOOKUP(G54,weather!$B$18:$Y$377,24,FALSE)&amp;" hrs"</f>
        <v>Lo: 49, Hi: 53, Rain: 1,5 inch, wind:N at 35, daylite: 12 hrs</v>
      </c>
      <c r="H55" s="104" t="str">
        <f ca="1">"Lo: "&amp;VLOOKUP(H54,weather!$B$18:$X$377,22,FALSE)&amp;", Hi: "&amp;VLOOKUP(H54,weather!$B$18:$X$377,23,FALSE)&amp;IF(VLOOKUP(H54,weather!$B$18:$L$377,11,FALSE)&gt;0,(", "&amp;VLOOKUP(H54,weather!$B$18:$T$377,19,FALSE)&amp;": "&amp;VLOOKUP((VLOOKUP(H54,weather!$B$18:$L$377,11,FALSE)),lookup!$P$4:$R$14,VLOOKUP(H54,weather!$B$18:$U$377,20,FALSE),FALSE)&amp;" inch"),"")&amp;", wind:"&amp;IF(VLOOKUP(H54,weather!$B$18:$V$377,13,FALSE)=0," still",VLOOKUP(H54,weather!$B$18:$V$377,21,FALSE)&amp;" at "&amp;VLOOKUP(H54,weather!$B$18:$V$377,13,FALSE))&amp;IF((VLOOKUP(H54,weather!$B$18:$P$377,15,FALSE)=""),"",", "&amp;VLOOKUP(VLOOKUP(H54,weather!$B$18:$P$377,15,FALSE),lookup!$B$113:$C$127,2,FALSE))&amp;", daylite: "&amp;VLOOKUP(H54,weather!$B$18:$Y$377,24,FALSE)&amp;" hrs"</f>
        <v>Lo: 47, Hi: 54, Rain: 0,5 inch, wind:N at 45, daylite: 12 hrs</v>
      </c>
    </row>
    <row r="56" spans="2:8" ht="12" customHeight="1">
      <c r="B56" s="61">
        <v>106</v>
      </c>
      <c r="C56" s="62">
        <v>107</v>
      </c>
      <c r="D56" s="61">
        <v>108</v>
      </c>
      <c r="E56" s="62">
        <v>109</v>
      </c>
      <c r="F56" s="61">
        <v>110</v>
      </c>
      <c r="G56" s="62">
        <v>111</v>
      </c>
      <c r="H56" s="61">
        <v>112</v>
      </c>
    </row>
    <row r="57" spans="2:8" ht="47.25" customHeight="1">
      <c r="B57" s="104" t="str">
        <f ca="1">"Lo: "&amp;VLOOKUP(B56,weather!$B$18:$X$377,22,FALSE)&amp;", Hi: "&amp;VLOOKUP(B56,weather!$B$18:$X$377,23,FALSE)&amp;IF(VLOOKUP(B56,weather!$B$18:$L$377,11,FALSE)&gt;0,(", "&amp;VLOOKUP(B56,weather!$B$18:$T$377,19,FALSE)&amp;": "&amp;VLOOKUP((VLOOKUP(B56,weather!$B$18:$L$377,11,FALSE)),lookup!$P$4:$R$14,VLOOKUP(B56,weather!$B$18:$U$377,20,FALSE),FALSE)&amp;" inch"),"")&amp;", wind:"&amp;IF(VLOOKUP(B56,weather!$B$18:$V$377,13,FALSE)=0," still",VLOOKUP(B56,weather!$B$18:$V$377,21,FALSE)&amp;" at "&amp;VLOOKUP(B56,weather!$B$18:$V$377,13,FALSE))&amp;IF((VLOOKUP(B56,weather!$B$18:$P$377,15,FALSE)=""),"",", "&amp;VLOOKUP(VLOOKUP(B56,weather!$B$18:$P$377,15,FALSE),lookup!$B$113:$C$127,2,FALSE))&amp;", daylite: "&amp;VLOOKUP(B56,weather!$B$18:$Y$377,24,FALSE)&amp;" hrs"</f>
        <v>Lo: 30, Hi: 56, wind:N at 45, daylite: 12 hrs</v>
      </c>
      <c r="C57" s="104" t="str">
        <f ca="1">"Lo: "&amp;VLOOKUP(C56,weather!$B$18:$X$377,22,FALSE)&amp;", Hi: "&amp;VLOOKUP(C56,weather!$B$18:$X$377,23,FALSE)&amp;IF(VLOOKUP(C56,weather!$B$18:$L$377,11,FALSE)&gt;0,(", "&amp;VLOOKUP(C56,weather!$B$18:$T$377,19,FALSE)&amp;": "&amp;VLOOKUP((VLOOKUP(C56,weather!$B$18:$L$377,11,FALSE)),lookup!$P$4:$R$14,VLOOKUP(C56,weather!$B$18:$U$377,20,FALSE),FALSE)&amp;" inch"),"")&amp;", wind:"&amp;IF(VLOOKUP(C56,weather!$B$18:$V$377,13,FALSE)=0," still",VLOOKUP(C56,weather!$B$18:$V$377,21,FALSE)&amp;" at "&amp;VLOOKUP(C56,weather!$B$18:$V$377,13,FALSE))&amp;IF((VLOOKUP(C56,weather!$B$18:$P$377,15,FALSE)=""),"",", "&amp;VLOOKUP(VLOOKUP(C56,weather!$B$18:$P$377,15,FALSE),lookup!$B$113:$C$127,2,FALSE))&amp;", daylite: "&amp;VLOOKUP(C56,weather!$B$18:$Y$377,24,FALSE)&amp;" hrs"</f>
        <v>Lo: 42, Hi: 46, Rain: 0,5 inch, wind:N at 45, daylite: 12 hrs</v>
      </c>
      <c r="D57" s="104" t="str">
        <f ca="1">"Lo: "&amp;VLOOKUP(D56,weather!$B$18:$X$377,22,FALSE)&amp;", Hi: "&amp;VLOOKUP(D56,weather!$B$18:$X$377,23,FALSE)&amp;IF(VLOOKUP(D56,weather!$B$18:$L$377,11,FALSE)&gt;0,(", "&amp;VLOOKUP(D56,weather!$B$18:$T$377,19,FALSE)&amp;": "&amp;VLOOKUP((VLOOKUP(D56,weather!$B$18:$L$377,11,FALSE)),lookup!$P$4:$R$14,VLOOKUP(D56,weather!$B$18:$U$377,20,FALSE),FALSE)&amp;" inch"),"")&amp;", wind:"&amp;IF(VLOOKUP(D56,weather!$B$18:$V$377,13,FALSE)=0," still",VLOOKUP(D56,weather!$B$18:$V$377,21,FALSE)&amp;" at "&amp;VLOOKUP(D56,weather!$B$18:$V$377,13,FALSE))&amp;IF((VLOOKUP(D56,weather!$B$18:$P$377,15,FALSE)=""),"",", "&amp;VLOOKUP(VLOOKUP(D56,weather!$B$18:$P$377,15,FALSE),lookup!$B$113:$C$127,2,FALSE))&amp;", daylite: "&amp;VLOOKUP(D56,weather!$B$18:$Y$377,24,FALSE)&amp;" hrs"</f>
        <v>Lo: 30, Hi: 54, wind:Artic at 45, daylite: 12 hrs</v>
      </c>
      <c r="E57" s="104" t="str">
        <f ca="1">"Lo: "&amp;VLOOKUP(E56,weather!$B$18:$X$377,22,FALSE)&amp;", Hi: "&amp;VLOOKUP(E56,weather!$B$18:$X$377,23,FALSE)&amp;IF(VLOOKUP(E56,weather!$B$18:$L$377,11,FALSE)&gt;0,(", "&amp;VLOOKUP(E56,weather!$B$18:$T$377,19,FALSE)&amp;": "&amp;VLOOKUP((VLOOKUP(E56,weather!$B$18:$L$377,11,FALSE)),lookup!$P$4:$R$14,VLOOKUP(E56,weather!$B$18:$U$377,20,FALSE),FALSE)&amp;" inch"),"")&amp;", wind:"&amp;IF(VLOOKUP(E56,weather!$B$18:$V$377,13,FALSE)=0," still",VLOOKUP(E56,weather!$B$18:$V$377,21,FALSE)&amp;" at "&amp;VLOOKUP(E56,weather!$B$18:$V$377,13,FALSE))&amp;IF((VLOOKUP(E56,weather!$B$18:$P$377,15,FALSE)=""),"",", "&amp;VLOOKUP(VLOOKUP(E56,weather!$B$18:$P$377,15,FALSE),lookup!$B$113:$C$127,2,FALSE))&amp;", daylite: "&amp;VLOOKUP(E56,weather!$B$18:$Y$377,24,FALSE)&amp;" hrs"</f>
        <v>Lo: 33, Hi: 56, wind:N at 45, daylite: 12 hrs</v>
      </c>
      <c r="F57" s="104" t="str">
        <f ca="1">"Lo: "&amp;VLOOKUP(F56,weather!$B$18:$X$377,22,FALSE)&amp;", Hi: "&amp;VLOOKUP(F56,weather!$B$18:$X$377,23,FALSE)&amp;IF(VLOOKUP(F56,weather!$B$18:$L$377,11,FALSE)&gt;0,(", "&amp;VLOOKUP(F56,weather!$B$18:$T$377,19,FALSE)&amp;": "&amp;VLOOKUP((VLOOKUP(F56,weather!$B$18:$L$377,11,FALSE)),lookup!$P$4:$R$14,VLOOKUP(F56,weather!$B$18:$U$377,20,FALSE),FALSE)&amp;" inch"),"")&amp;", wind:"&amp;IF(VLOOKUP(F56,weather!$B$18:$V$377,13,FALSE)=0," still",VLOOKUP(F56,weather!$B$18:$V$377,21,FALSE)&amp;" at "&amp;VLOOKUP(F56,weather!$B$18:$V$377,13,FALSE))&amp;IF((VLOOKUP(F56,weather!$B$18:$P$377,15,FALSE)=""),"",", "&amp;VLOOKUP(VLOOKUP(F56,weather!$B$18:$P$377,15,FALSE),lookup!$B$113:$C$127,2,FALSE))&amp;", daylite: "&amp;VLOOKUP(F56,weather!$B$18:$Y$377,24,FALSE)&amp;" hrs"</f>
        <v>Lo: 30, Hi: 55, Rain: 1,5 inch, wind:Tropical at 35, daylite: 12 hrs</v>
      </c>
      <c r="G57" s="104" t="str">
        <f ca="1">"Lo: "&amp;VLOOKUP(G56,weather!$B$18:$X$377,22,FALSE)&amp;", Hi: "&amp;VLOOKUP(G56,weather!$B$18:$X$377,23,FALSE)&amp;IF(VLOOKUP(G56,weather!$B$18:$L$377,11,FALSE)&gt;0,(", "&amp;VLOOKUP(G56,weather!$B$18:$T$377,19,FALSE)&amp;": "&amp;VLOOKUP((VLOOKUP(G56,weather!$B$18:$L$377,11,FALSE)),lookup!$P$4:$R$14,VLOOKUP(G56,weather!$B$18:$U$377,20,FALSE),FALSE)&amp;" inch"),"")&amp;", wind:"&amp;IF(VLOOKUP(G56,weather!$B$18:$V$377,13,FALSE)=0," still",VLOOKUP(G56,weather!$B$18:$V$377,21,FALSE)&amp;" at "&amp;VLOOKUP(G56,weather!$B$18:$V$377,13,FALSE))&amp;IF((VLOOKUP(G56,weather!$B$18:$P$377,15,FALSE)=""),"",", "&amp;VLOOKUP(VLOOKUP(G56,weather!$B$18:$P$377,15,FALSE),lookup!$B$113:$C$127,2,FALSE))&amp;", daylite: "&amp;VLOOKUP(G56,weather!$B$18:$Y$377,24,FALSE)&amp;" hrs"</f>
        <v>Lo: 51, Hi: 57, Rain: 1,5 inch, wind:Gusting at 45, daylite: 12 hrs</v>
      </c>
      <c r="H57" s="104" t="str">
        <f ca="1">"Lo: "&amp;VLOOKUP(H56,weather!$B$18:$X$377,22,FALSE)&amp;", Hi: "&amp;VLOOKUP(H56,weather!$B$18:$X$377,23,FALSE)&amp;IF(VLOOKUP(H56,weather!$B$18:$L$377,11,FALSE)&gt;0,(", "&amp;VLOOKUP(H56,weather!$B$18:$T$377,19,FALSE)&amp;": "&amp;VLOOKUP((VLOOKUP(H56,weather!$B$18:$L$377,11,FALSE)),lookup!$P$4:$R$14,VLOOKUP(H56,weather!$B$18:$U$377,20,FALSE),FALSE)&amp;" inch"),"")&amp;", wind:"&amp;IF(VLOOKUP(H56,weather!$B$18:$V$377,13,FALSE)=0," still",VLOOKUP(H56,weather!$B$18:$V$377,21,FALSE)&amp;" at "&amp;VLOOKUP(H56,weather!$B$18:$V$377,13,FALSE))&amp;IF((VLOOKUP(H56,weather!$B$18:$P$377,15,FALSE)=""),"",", "&amp;VLOOKUP(VLOOKUP(H56,weather!$B$18:$P$377,15,FALSE),lookup!$B$113:$C$127,2,FALSE))&amp;", daylite: "&amp;VLOOKUP(H56,weather!$B$18:$Y$377,24,FALSE)&amp;" hrs"</f>
        <v>Lo: 30, Hi: 45, wind:N at 45, daylite: 12 hrs</v>
      </c>
    </row>
    <row r="58" spans="2:8" ht="12" customHeight="1">
      <c r="B58" s="61">
        <v>113</v>
      </c>
      <c r="C58" s="62">
        <v>114</v>
      </c>
      <c r="D58" s="61">
        <v>115</v>
      </c>
      <c r="E58" s="62">
        <v>116</v>
      </c>
      <c r="F58" s="61">
        <v>117</v>
      </c>
      <c r="G58" s="62">
        <v>118</v>
      </c>
      <c r="H58" s="61">
        <v>119</v>
      </c>
    </row>
    <row r="59" spans="2:8" ht="47.25" customHeight="1">
      <c r="B59" s="104" t="str">
        <f ca="1">"Lo: "&amp;VLOOKUP(B58,weather!$B$18:$X$377,22,FALSE)&amp;", Hi: "&amp;VLOOKUP(B58,weather!$B$18:$X$377,23,FALSE)&amp;IF(VLOOKUP(B58,weather!$B$18:$L$377,11,FALSE)&gt;0,(", "&amp;VLOOKUP(B58,weather!$B$18:$T$377,19,FALSE)&amp;": "&amp;VLOOKUP((VLOOKUP(B58,weather!$B$18:$L$377,11,FALSE)),lookup!$P$4:$R$14,VLOOKUP(B58,weather!$B$18:$U$377,20,FALSE),FALSE)&amp;" inch"),"")&amp;", wind:"&amp;IF(VLOOKUP(B58,weather!$B$18:$V$377,13,FALSE)=0," still",VLOOKUP(B58,weather!$B$18:$V$377,21,FALSE)&amp;" at "&amp;VLOOKUP(B58,weather!$B$18:$V$377,13,FALSE))&amp;IF((VLOOKUP(B58,weather!$B$18:$P$377,15,FALSE)=""),"",", "&amp;VLOOKUP(VLOOKUP(B58,weather!$B$18:$P$377,15,FALSE),lookup!$B$113:$C$127,2,FALSE))&amp;", daylite: "&amp;VLOOKUP(B58,weather!$B$18:$Y$377,24,FALSE)&amp;" hrs"</f>
        <v>Lo: 44, Hi: 55, Rain: 0,5 inch, wind:N at 45, daylite: 12 hrs</v>
      </c>
      <c r="C59" s="104" t="str">
        <f ca="1">"Lo: "&amp;VLOOKUP(C58,weather!$B$18:$X$377,22,FALSE)&amp;", Hi: "&amp;VLOOKUP(C58,weather!$B$18:$X$377,23,FALSE)&amp;IF(VLOOKUP(C58,weather!$B$18:$L$377,11,FALSE)&gt;0,(", "&amp;VLOOKUP(C58,weather!$B$18:$T$377,19,FALSE)&amp;": "&amp;VLOOKUP((VLOOKUP(C58,weather!$B$18:$L$377,11,FALSE)),lookup!$P$4:$R$14,VLOOKUP(C58,weather!$B$18:$U$377,20,FALSE),FALSE)&amp;" inch"),"")&amp;", wind:"&amp;IF(VLOOKUP(C58,weather!$B$18:$V$377,13,FALSE)=0," still",VLOOKUP(C58,weather!$B$18:$V$377,21,FALSE)&amp;" at "&amp;VLOOKUP(C58,weather!$B$18:$V$377,13,FALSE))&amp;IF((VLOOKUP(C58,weather!$B$18:$P$377,15,FALSE)=""),"",", "&amp;VLOOKUP(VLOOKUP(C58,weather!$B$18:$P$377,15,FALSE),lookup!$B$113:$C$127,2,FALSE))&amp;", daylite: "&amp;VLOOKUP(C58,weather!$B$18:$Y$377,24,FALSE)&amp;" hrs"</f>
        <v>Lo: 31, Hi: 58, wind:N at 45, daylite: 12 hrs</v>
      </c>
      <c r="D59" s="104" t="str">
        <f ca="1">"Lo: "&amp;VLOOKUP(D58,weather!$B$18:$X$377,22,FALSE)&amp;", Hi: "&amp;VLOOKUP(D58,weather!$B$18:$X$377,23,FALSE)&amp;IF(VLOOKUP(D58,weather!$B$18:$L$377,11,FALSE)&gt;0,(", "&amp;VLOOKUP(D58,weather!$B$18:$T$377,19,FALSE)&amp;": "&amp;VLOOKUP((VLOOKUP(D58,weather!$B$18:$L$377,11,FALSE)),lookup!$P$4:$R$14,VLOOKUP(D58,weather!$B$18:$U$377,20,FALSE),FALSE)&amp;" inch"),"")&amp;", wind:"&amp;IF(VLOOKUP(D58,weather!$B$18:$V$377,13,FALSE)=0," still",VLOOKUP(D58,weather!$B$18:$V$377,21,FALSE)&amp;" at "&amp;VLOOKUP(D58,weather!$B$18:$V$377,13,FALSE))&amp;IF((VLOOKUP(D58,weather!$B$18:$P$377,15,FALSE)=""),"",", "&amp;VLOOKUP(VLOOKUP(D58,weather!$B$18:$P$377,15,FALSE),lookup!$B$113:$C$127,2,FALSE))&amp;", daylite: "&amp;VLOOKUP(D58,weather!$B$18:$Y$377,24,FALSE)&amp;" hrs"</f>
        <v>Lo: 47, Hi: 47, Rain: 0,75 inch, wind:N at 35, daylite: 12 hrs</v>
      </c>
      <c r="E59" s="104" t="str">
        <f ca="1">"Lo: "&amp;VLOOKUP(E58,weather!$B$18:$X$377,22,FALSE)&amp;", Hi: "&amp;VLOOKUP(E58,weather!$B$18:$X$377,23,FALSE)&amp;IF(VLOOKUP(E58,weather!$B$18:$L$377,11,FALSE)&gt;0,(", "&amp;VLOOKUP(E58,weather!$B$18:$T$377,19,FALSE)&amp;": "&amp;VLOOKUP((VLOOKUP(E58,weather!$B$18:$L$377,11,FALSE)),lookup!$P$4:$R$14,VLOOKUP(E58,weather!$B$18:$U$377,20,FALSE),FALSE)&amp;" inch"),"")&amp;", wind:"&amp;IF(VLOOKUP(E58,weather!$B$18:$V$377,13,FALSE)=0," still",VLOOKUP(E58,weather!$B$18:$V$377,21,FALSE)&amp;" at "&amp;VLOOKUP(E58,weather!$B$18:$V$377,13,FALSE))&amp;IF((VLOOKUP(E58,weather!$B$18:$P$377,15,FALSE)=""),"",", "&amp;VLOOKUP(VLOOKUP(E58,weather!$B$18:$P$377,15,FALSE),lookup!$B$113:$C$127,2,FALSE))&amp;", daylite: "&amp;VLOOKUP(E58,weather!$B$18:$Y$377,24,FALSE)&amp;" hrs"</f>
        <v>Lo: 45, Hi: 55, Rain: 0,5 inch, wind:N at 25, daylite: 12 hrs</v>
      </c>
      <c r="F59" s="104" t="str">
        <f ca="1">"Lo: "&amp;VLOOKUP(F58,weather!$B$18:$X$377,22,FALSE)&amp;", Hi: "&amp;VLOOKUP(F58,weather!$B$18:$X$377,23,FALSE)&amp;IF(VLOOKUP(F58,weather!$B$18:$L$377,11,FALSE)&gt;0,(", "&amp;VLOOKUP(F58,weather!$B$18:$T$377,19,FALSE)&amp;": "&amp;VLOOKUP((VLOOKUP(F58,weather!$B$18:$L$377,11,FALSE)),lookup!$P$4:$R$14,VLOOKUP(F58,weather!$B$18:$U$377,20,FALSE),FALSE)&amp;" inch"),"")&amp;", wind:"&amp;IF(VLOOKUP(F58,weather!$B$18:$V$377,13,FALSE)=0," still",VLOOKUP(F58,weather!$B$18:$V$377,21,FALSE)&amp;" at "&amp;VLOOKUP(F58,weather!$B$18:$V$377,13,FALSE))&amp;IF((VLOOKUP(F58,weather!$B$18:$P$377,15,FALSE)=""),"",", "&amp;VLOOKUP(VLOOKUP(F58,weather!$B$18:$P$377,15,FALSE),lookup!$B$113:$C$127,2,FALSE))&amp;", daylite: "&amp;VLOOKUP(F58,weather!$B$18:$Y$377,24,FALSE)&amp;" hrs"</f>
        <v>Lo: 38, Hi: 48, wind:Artic at 35, daylite: 12 hrs</v>
      </c>
      <c r="G59" s="104" t="str">
        <f ca="1">"Lo: "&amp;VLOOKUP(G58,weather!$B$18:$X$377,22,FALSE)&amp;", Hi: "&amp;VLOOKUP(G58,weather!$B$18:$X$377,23,FALSE)&amp;IF(VLOOKUP(G58,weather!$B$18:$L$377,11,FALSE)&gt;0,(", "&amp;VLOOKUP(G58,weather!$B$18:$T$377,19,FALSE)&amp;": "&amp;VLOOKUP((VLOOKUP(G58,weather!$B$18:$L$377,11,FALSE)),lookup!$P$4:$R$14,VLOOKUP(G58,weather!$B$18:$U$377,20,FALSE),FALSE)&amp;" inch"),"")&amp;", wind:"&amp;IF(VLOOKUP(G58,weather!$B$18:$V$377,13,FALSE)=0," still",VLOOKUP(G58,weather!$B$18:$V$377,21,FALSE)&amp;" at "&amp;VLOOKUP(G58,weather!$B$18:$V$377,13,FALSE))&amp;IF((VLOOKUP(G58,weather!$B$18:$P$377,15,FALSE)=""),"",", "&amp;VLOOKUP(VLOOKUP(G58,weather!$B$18:$P$377,15,FALSE),lookup!$B$113:$C$127,2,FALSE))&amp;", daylite: "&amp;VLOOKUP(G58,weather!$B$18:$Y$377,24,FALSE)&amp;" hrs"</f>
        <v>Lo: 40, Hi: 51, Rain: 0,5 inch, wind:N at 25, daylite: 12 hrs</v>
      </c>
      <c r="H59" s="104" t="str">
        <f ca="1">"Lo: "&amp;VLOOKUP(H58,weather!$B$18:$X$377,22,FALSE)&amp;", Hi: "&amp;VLOOKUP(H58,weather!$B$18:$X$377,23,FALSE)&amp;IF(VLOOKUP(H58,weather!$B$18:$L$377,11,FALSE)&gt;0,(", "&amp;VLOOKUP(H58,weather!$B$18:$T$377,19,FALSE)&amp;": "&amp;VLOOKUP((VLOOKUP(H58,weather!$B$18:$L$377,11,FALSE)),lookup!$P$4:$R$14,VLOOKUP(H58,weather!$B$18:$U$377,20,FALSE),FALSE)&amp;" inch"),"")&amp;", wind:"&amp;IF(VLOOKUP(H58,weather!$B$18:$V$377,13,FALSE)=0," still",VLOOKUP(H58,weather!$B$18:$V$377,21,FALSE)&amp;" at "&amp;VLOOKUP(H58,weather!$B$18:$V$377,13,FALSE))&amp;IF((VLOOKUP(H58,weather!$B$18:$P$377,15,FALSE)=""),"",", "&amp;VLOOKUP(VLOOKUP(H58,weather!$B$18:$P$377,15,FALSE),lookup!$B$113:$C$127,2,FALSE))&amp;", daylite: "&amp;VLOOKUP(H58,weather!$B$18:$Y$377,24,FALSE)&amp;" hrs"</f>
        <v>Lo: 29, Hi: 49, Rain: 0,5 inch, wind:Tropical at 10, daylite: 12 hrs</v>
      </c>
    </row>
    <row r="60" spans="2:8" ht="12" customHeight="1">
      <c r="B60" s="61">
        <v>120</v>
      </c>
      <c r="C60" s="62">
        <v>121</v>
      </c>
      <c r="D60" s="61">
        <v>122</v>
      </c>
      <c r="E60" s="62">
        <v>123</v>
      </c>
      <c r="F60" s="61">
        <v>124</v>
      </c>
      <c r="G60" s="62">
        <v>125</v>
      </c>
      <c r="H60" s="61">
        <v>126</v>
      </c>
    </row>
    <row r="61" spans="2:8" ht="47.25" customHeight="1">
      <c r="B61" s="104" t="str">
        <f ca="1">"Lo: "&amp;VLOOKUP(B60,weather!$B$18:$X$377,22,FALSE)&amp;", Hi: "&amp;VLOOKUP(B60,weather!$B$18:$X$377,23,FALSE)&amp;IF(VLOOKUP(B60,weather!$B$18:$L$377,11,FALSE)&gt;0,(", "&amp;VLOOKUP(B60,weather!$B$18:$T$377,19,FALSE)&amp;": "&amp;VLOOKUP((VLOOKUP(B60,weather!$B$18:$L$377,11,FALSE)),lookup!$P$4:$R$14,VLOOKUP(B60,weather!$B$18:$U$377,20,FALSE),FALSE)&amp;" inch"),"")&amp;", wind:"&amp;IF(VLOOKUP(B60,weather!$B$18:$V$377,13,FALSE)=0," still",VLOOKUP(B60,weather!$B$18:$V$377,21,FALSE)&amp;" at "&amp;VLOOKUP(B60,weather!$B$18:$V$377,13,FALSE))&amp;IF((VLOOKUP(B60,weather!$B$18:$P$377,15,FALSE)=""),"",", "&amp;VLOOKUP(VLOOKUP(B60,weather!$B$18:$P$377,15,FALSE),lookup!$B$113:$C$127,2,FALSE))&amp;", daylite: "&amp;VLOOKUP(B60,weather!$B$18:$Y$377,24,FALSE)&amp;" hrs"</f>
        <v>Lo: 63, Hi: 66, Rain: 0,75 inch, wind:N at 25, daylite: 12 hrs</v>
      </c>
      <c r="C61" s="104" t="str">
        <f ca="1">"Lo: "&amp;VLOOKUP(C60,weather!$B$18:$X$377,22,FALSE)&amp;", Hi: "&amp;VLOOKUP(C60,weather!$B$18:$X$377,23,FALSE)&amp;IF(VLOOKUP(C60,weather!$B$18:$L$377,11,FALSE)&gt;0,(", "&amp;VLOOKUP(C60,weather!$B$18:$T$377,19,FALSE)&amp;": "&amp;VLOOKUP((VLOOKUP(C60,weather!$B$18:$L$377,11,FALSE)),lookup!$P$4:$R$14,VLOOKUP(C60,weather!$B$18:$U$377,20,FALSE),FALSE)&amp;" inch"),"")&amp;", wind:"&amp;IF(VLOOKUP(C60,weather!$B$18:$V$377,13,FALSE)=0," still",VLOOKUP(C60,weather!$B$18:$V$377,21,FALSE)&amp;" at "&amp;VLOOKUP(C60,weather!$B$18:$V$377,13,FALSE))&amp;IF((VLOOKUP(C60,weather!$B$18:$P$377,15,FALSE)=""),"",", "&amp;VLOOKUP(VLOOKUP(C60,weather!$B$18:$P$377,15,FALSE),lookup!$B$113:$C$127,2,FALSE))&amp;", daylite: "&amp;VLOOKUP(C60,weather!$B$18:$Y$377,24,FALSE)&amp;" hrs"</f>
        <v>Lo: 55, Hi: 96, wind:Artic at 35, daylite: 12 hrs</v>
      </c>
      <c r="D61" s="104" t="str">
        <f ca="1">"Lo: "&amp;VLOOKUP(D60,weather!$B$18:$X$377,22,FALSE)&amp;", Hi: "&amp;VLOOKUP(D60,weather!$B$18:$X$377,23,FALSE)&amp;IF(VLOOKUP(D60,weather!$B$18:$L$377,11,FALSE)&gt;0,(", "&amp;VLOOKUP(D60,weather!$B$18:$T$377,19,FALSE)&amp;": "&amp;VLOOKUP((VLOOKUP(D60,weather!$B$18:$L$377,11,FALSE)),lookup!$P$4:$R$14,VLOOKUP(D60,weather!$B$18:$U$377,20,FALSE),FALSE)&amp;" inch"),"")&amp;", wind:"&amp;IF(VLOOKUP(D60,weather!$B$18:$V$377,13,FALSE)=0," still",VLOOKUP(D60,weather!$B$18:$V$377,21,FALSE)&amp;" at "&amp;VLOOKUP(D60,weather!$B$18:$V$377,13,FALSE))&amp;IF((VLOOKUP(D60,weather!$B$18:$P$377,15,FALSE)=""),"",", "&amp;VLOOKUP(VLOOKUP(D60,weather!$B$18:$P$377,15,FALSE),lookup!$B$113:$C$127,2,FALSE))&amp;", daylite: "&amp;VLOOKUP(D60,weather!$B$18:$Y$377,24,FALSE)&amp;" hrs"</f>
        <v>Lo: 47, Hi: 98, wind:N at 45, daylite: 12 hrs</v>
      </c>
      <c r="E61" s="104" t="str">
        <f ca="1">"Lo: "&amp;VLOOKUP(E60,weather!$B$18:$X$377,22,FALSE)&amp;", Hi: "&amp;VLOOKUP(E60,weather!$B$18:$X$377,23,FALSE)&amp;IF(VLOOKUP(E60,weather!$B$18:$L$377,11,FALSE)&gt;0,(", "&amp;VLOOKUP(E60,weather!$B$18:$T$377,19,FALSE)&amp;": "&amp;VLOOKUP((VLOOKUP(E60,weather!$B$18:$L$377,11,FALSE)),lookup!$P$4:$R$14,VLOOKUP(E60,weather!$B$18:$U$377,20,FALSE),FALSE)&amp;" inch"),"")&amp;", wind:"&amp;IF(VLOOKUP(E60,weather!$B$18:$V$377,13,FALSE)=0," still",VLOOKUP(E60,weather!$B$18:$V$377,21,FALSE)&amp;" at "&amp;VLOOKUP(E60,weather!$B$18:$V$377,13,FALSE))&amp;IF((VLOOKUP(E60,weather!$B$18:$P$377,15,FALSE)=""),"",", "&amp;VLOOKUP(VLOOKUP(E60,weather!$B$18:$P$377,15,FALSE),lookup!$B$113:$C$127,2,FALSE))&amp;", daylite: "&amp;VLOOKUP(E60,weather!$B$18:$Y$377,24,FALSE)&amp;" hrs"</f>
        <v>Lo: 52, Hi: 81, wind:N at 30, daylite: 12 hrs</v>
      </c>
      <c r="F61" s="104" t="str">
        <f ca="1">"Lo: "&amp;VLOOKUP(F60,weather!$B$18:$X$377,22,FALSE)&amp;", Hi: "&amp;VLOOKUP(F60,weather!$B$18:$X$377,23,FALSE)&amp;IF(VLOOKUP(F60,weather!$B$18:$L$377,11,FALSE)&gt;0,(", "&amp;VLOOKUP(F60,weather!$B$18:$T$377,19,FALSE)&amp;": "&amp;VLOOKUP((VLOOKUP(F60,weather!$B$18:$L$377,11,FALSE)),lookup!$P$4:$R$14,VLOOKUP(F60,weather!$B$18:$U$377,20,FALSE),FALSE)&amp;" inch"),"")&amp;", wind:"&amp;IF(VLOOKUP(F60,weather!$B$18:$V$377,13,FALSE)=0," still",VLOOKUP(F60,weather!$B$18:$V$377,21,FALSE)&amp;" at "&amp;VLOOKUP(F60,weather!$B$18:$V$377,13,FALSE))&amp;IF((VLOOKUP(F60,weather!$B$18:$P$377,15,FALSE)=""),"",", "&amp;VLOOKUP(VLOOKUP(F60,weather!$B$18:$P$377,15,FALSE),lookup!$B$113:$C$127,2,FALSE))&amp;", daylite: "&amp;VLOOKUP(F60,weather!$B$18:$Y$377,24,FALSE)&amp;" hrs"</f>
        <v>Lo: 66, Hi: 89, Rain: 0,5 inch, wind:N at 45, daylite: 12 hrs</v>
      </c>
      <c r="G61" s="104" t="str">
        <f ca="1">"Lo: "&amp;VLOOKUP(G60,weather!$B$18:$X$377,22,FALSE)&amp;", Hi: "&amp;VLOOKUP(G60,weather!$B$18:$X$377,23,FALSE)&amp;IF(VLOOKUP(G60,weather!$B$18:$L$377,11,FALSE)&gt;0,(", "&amp;VLOOKUP(G60,weather!$B$18:$T$377,19,FALSE)&amp;": "&amp;VLOOKUP((VLOOKUP(G60,weather!$B$18:$L$377,11,FALSE)),lookup!$P$4:$R$14,VLOOKUP(G60,weather!$B$18:$U$377,20,FALSE),FALSE)&amp;" inch"),"")&amp;", wind:"&amp;IF(VLOOKUP(G60,weather!$B$18:$V$377,13,FALSE)=0," still",VLOOKUP(G60,weather!$B$18:$V$377,21,FALSE)&amp;" at "&amp;VLOOKUP(G60,weather!$B$18:$V$377,13,FALSE))&amp;IF((VLOOKUP(G60,weather!$B$18:$P$377,15,FALSE)=""),"",", "&amp;VLOOKUP(VLOOKUP(G60,weather!$B$18:$P$377,15,FALSE),lookup!$B$113:$C$127,2,FALSE))&amp;", daylite: "&amp;VLOOKUP(G60,weather!$B$18:$Y$377,24,FALSE)&amp;" hrs"</f>
        <v>Lo: 47, Hi: 88, Rain: 0,75 inch, wind:N at 35, daylite: 12 hrs</v>
      </c>
      <c r="H61" s="104" t="str">
        <f ca="1">"Lo: "&amp;VLOOKUP(H60,weather!$B$18:$X$377,22,FALSE)&amp;", Hi: "&amp;VLOOKUP(H60,weather!$B$18:$X$377,23,FALSE)&amp;IF(VLOOKUP(H60,weather!$B$18:$L$377,11,FALSE)&gt;0,(", "&amp;VLOOKUP(H60,weather!$B$18:$T$377,19,FALSE)&amp;": "&amp;VLOOKUP((VLOOKUP(H60,weather!$B$18:$L$377,11,FALSE)),lookup!$P$4:$R$14,VLOOKUP(H60,weather!$B$18:$U$377,20,FALSE),FALSE)&amp;" inch"),"")&amp;", wind:"&amp;IF(VLOOKUP(H60,weather!$B$18:$V$377,13,FALSE)=0," still",VLOOKUP(H60,weather!$B$18:$V$377,21,FALSE)&amp;" at "&amp;VLOOKUP(H60,weather!$B$18:$V$377,13,FALSE))&amp;IF((VLOOKUP(H60,weather!$B$18:$P$377,15,FALSE)=""),"",", "&amp;VLOOKUP(VLOOKUP(H60,weather!$B$18:$P$377,15,FALSE),lookup!$B$113:$C$127,2,FALSE))&amp;", daylite: "&amp;VLOOKUP(H60,weather!$B$18:$Y$377,24,FALSE)&amp;" hrs"</f>
        <v>Lo: 58, Hi: 92, wind:N at 45, daylite: 12 hrs</v>
      </c>
    </row>
    <row r="62" spans="2:8" ht="13.5" thickBot="1"/>
    <row r="63" spans="2:8" ht="18.75">
      <c r="B63" s="180" t="s">
        <v>204</v>
      </c>
      <c r="C63" s="181"/>
      <c r="D63" s="181"/>
      <c r="E63" s="181"/>
      <c r="F63" s="181"/>
      <c r="G63" s="181"/>
      <c r="H63" s="182"/>
    </row>
    <row r="64" spans="2:8">
      <c r="B64" s="67" t="s">
        <v>179</v>
      </c>
      <c r="C64" s="68" t="s">
        <v>180</v>
      </c>
      <c r="D64" s="68" t="s">
        <v>181</v>
      </c>
      <c r="E64" s="68" t="s">
        <v>182</v>
      </c>
      <c r="F64" s="68" t="s">
        <v>183</v>
      </c>
      <c r="G64" s="68" t="s">
        <v>184</v>
      </c>
      <c r="H64" s="69" t="s">
        <v>185</v>
      </c>
    </row>
    <row r="65" spans="2:8" ht="12" customHeight="1">
      <c r="B65" s="61">
        <v>127</v>
      </c>
      <c r="C65" s="62">
        <v>128</v>
      </c>
      <c r="D65" s="61">
        <v>129</v>
      </c>
      <c r="E65" s="62">
        <v>130</v>
      </c>
      <c r="F65" s="61">
        <v>131</v>
      </c>
      <c r="G65" s="62">
        <v>132</v>
      </c>
      <c r="H65" s="61">
        <v>133</v>
      </c>
    </row>
    <row r="66" spans="2:8" ht="47.25" customHeight="1">
      <c r="B66" s="104" t="str">
        <f ca="1">"Lo: "&amp;VLOOKUP(B65,weather!$B$18:$X$377,22,FALSE)&amp;", Hi: "&amp;VLOOKUP(B65,weather!$B$18:$X$377,23,FALSE)&amp;IF(VLOOKUP(B65,weather!$B$18:$L$377,11,FALSE)&gt;0,(", "&amp;VLOOKUP(B65,weather!$B$18:$T$377,19,FALSE)&amp;": "&amp;VLOOKUP((VLOOKUP(B65,weather!$B$18:$L$377,11,FALSE)),lookup!$P$4:$R$14,VLOOKUP(B65,weather!$B$18:$U$377,20,FALSE),FALSE)&amp;" inch"),"")&amp;", wind:"&amp;IF(VLOOKUP(B65,weather!$B$18:$V$377,13,FALSE)=0," still",VLOOKUP(B65,weather!$B$18:$V$377,21,FALSE)&amp;" at "&amp;VLOOKUP(B65,weather!$B$18:$V$377,13,FALSE))&amp;IF((VLOOKUP(B65,weather!$B$18:$P$377,15,FALSE)=""),"",", "&amp;VLOOKUP(VLOOKUP(B65,weather!$B$18:$P$377,15,FALSE),lookup!$B$113:$C$127,2,FALSE))&amp;", daylite: "&amp;VLOOKUP(B65,weather!$B$18:$Y$377,24,FALSE)&amp;" hrs"</f>
        <v>Lo: 42, Hi: 92, Rain: 1,5 inch, wind:Gusting at 45, daylite: 12 hrs</v>
      </c>
      <c r="C66" s="104" t="str">
        <f ca="1">"Lo: "&amp;VLOOKUP(C65,weather!$B$18:$X$377,22,FALSE)&amp;", Hi: "&amp;VLOOKUP(C65,weather!$B$18:$X$377,23,FALSE)&amp;IF(VLOOKUP(C65,weather!$B$18:$L$377,11,FALSE)&gt;0,(", "&amp;VLOOKUP(C65,weather!$B$18:$T$377,19,FALSE)&amp;": "&amp;VLOOKUP((VLOOKUP(C65,weather!$B$18:$L$377,11,FALSE)),lookup!$P$4:$R$14,VLOOKUP(C65,weather!$B$18:$U$377,20,FALSE),FALSE)&amp;" inch"),"")&amp;", wind:"&amp;IF(VLOOKUP(C65,weather!$B$18:$V$377,13,FALSE)=0," still",VLOOKUP(C65,weather!$B$18:$V$377,21,FALSE)&amp;" at "&amp;VLOOKUP(C65,weather!$B$18:$V$377,13,FALSE))&amp;IF((VLOOKUP(C65,weather!$B$18:$P$377,15,FALSE)=""),"",", "&amp;VLOOKUP(VLOOKUP(C65,weather!$B$18:$P$377,15,FALSE),lookup!$B$113:$C$127,2,FALSE))&amp;", daylite: "&amp;VLOOKUP(C65,weather!$B$18:$Y$377,24,FALSE)&amp;" hrs"</f>
        <v>Lo: 56, Hi: 81, Rain: 0,75 inch, wind:N at 35, daylite: 12 hrs</v>
      </c>
      <c r="D66" s="104" t="str">
        <f ca="1">"Lo: "&amp;VLOOKUP(D65,weather!$B$18:$X$377,22,FALSE)&amp;", Hi: "&amp;VLOOKUP(D65,weather!$B$18:$X$377,23,FALSE)&amp;IF(VLOOKUP(D65,weather!$B$18:$L$377,11,FALSE)&gt;0,(", "&amp;VLOOKUP(D65,weather!$B$18:$T$377,19,FALSE)&amp;": "&amp;VLOOKUP((VLOOKUP(D65,weather!$B$18:$L$377,11,FALSE)),lookup!$P$4:$R$14,VLOOKUP(D65,weather!$B$18:$U$377,20,FALSE),FALSE)&amp;" inch"),"")&amp;", wind:"&amp;IF(VLOOKUP(D65,weather!$B$18:$V$377,13,FALSE)=0," still",VLOOKUP(D65,weather!$B$18:$V$377,21,FALSE)&amp;" at "&amp;VLOOKUP(D65,weather!$B$18:$V$377,13,FALSE))&amp;IF((VLOOKUP(D65,weather!$B$18:$P$377,15,FALSE)=""),"",", "&amp;VLOOKUP(VLOOKUP(D65,weather!$B$18:$P$377,15,FALSE),lookup!$B$113:$C$127,2,FALSE))&amp;", daylite: "&amp;VLOOKUP(D65,weather!$B$18:$Y$377,24,FALSE)&amp;" hrs"</f>
        <v>Lo: 56, Hi: 74, Rain: 0,75 inch, wind:N at 25, daylite: 12 hrs</v>
      </c>
      <c r="E66" s="104" t="str">
        <f ca="1">"Lo: "&amp;VLOOKUP(E65,weather!$B$18:$X$377,22,FALSE)&amp;", Hi: "&amp;VLOOKUP(E65,weather!$B$18:$X$377,23,FALSE)&amp;IF(VLOOKUP(E65,weather!$B$18:$L$377,11,FALSE)&gt;0,(", "&amp;VLOOKUP(E65,weather!$B$18:$T$377,19,FALSE)&amp;": "&amp;VLOOKUP((VLOOKUP(E65,weather!$B$18:$L$377,11,FALSE)),lookup!$P$4:$R$14,VLOOKUP(E65,weather!$B$18:$U$377,20,FALSE),FALSE)&amp;" inch"),"")&amp;", wind:"&amp;IF(VLOOKUP(E65,weather!$B$18:$V$377,13,FALSE)=0," still",VLOOKUP(E65,weather!$B$18:$V$377,21,FALSE)&amp;" at "&amp;VLOOKUP(E65,weather!$B$18:$V$377,13,FALSE))&amp;IF((VLOOKUP(E65,weather!$B$18:$P$377,15,FALSE)=""),"",", "&amp;VLOOKUP(VLOOKUP(E65,weather!$B$18:$P$377,15,FALSE),lookup!$B$113:$C$127,2,FALSE))&amp;", daylite: "&amp;VLOOKUP(E65,weather!$B$18:$Y$377,24,FALSE)&amp;" hrs"</f>
        <v>Lo: 75, Hi: 81, wind:Artic at 35, daylite: 12 hrs</v>
      </c>
      <c r="F66" s="104" t="str">
        <f ca="1">"Lo: "&amp;VLOOKUP(F65,weather!$B$18:$X$377,22,FALSE)&amp;", Hi: "&amp;VLOOKUP(F65,weather!$B$18:$X$377,23,FALSE)&amp;IF(VLOOKUP(F65,weather!$B$18:$L$377,11,FALSE)&gt;0,(", "&amp;VLOOKUP(F65,weather!$B$18:$T$377,19,FALSE)&amp;": "&amp;VLOOKUP((VLOOKUP(F65,weather!$B$18:$L$377,11,FALSE)),lookup!$P$4:$R$14,VLOOKUP(F65,weather!$B$18:$U$377,20,FALSE),FALSE)&amp;" inch"),"")&amp;", wind:"&amp;IF(VLOOKUP(F65,weather!$B$18:$V$377,13,FALSE)=0," still",VLOOKUP(F65,weather!$B$18:$V$377,21,FALSE)&amp;" at "&amp;VLOOKUP(F65,weather!$B$18:$V$377,13,FALSE))&amp;IF((VLOOKUP(F65,weather!$B$18:$P$377,15,FALSE)=""),"",", "&amp;VLOOKUP(VLOOKUP(F65,weather!$B$18:$P$377,15,FALSE),lookup!$B$113:$C$127,2,FALSE))&amp;", daylite: "&amp;VLOOKUP(F65,weather!$B$18:$Y$377,24,FALSE)&amp;" hrs"</f>
        <v>Lo: 47, Hi: 71, Rain: 0,75 inch, wind:Tropical at 20, daylite: 12 hrs</v>
      </c>
      <c r="G66" s="104" t="str">
        <f ca="1">"Lo: "&amp;VLOOKUP(G65,weather!$B$18:$X$377,22,FALSE)&amp;", Hi: "&amp;VLOOKUP(G65,weather!$B$18:$X$377,23,FALSE)&amp;IF(VLOOKUP(G65,weather!$B$18:$L$377,11,FALSE)&gt;0,(", "&amp;VLOOKUP(G65,weather!$B$18:$T$377,19,FALSE)&amp;": "&amp;VLOOKUP((VLOOKUP(G65,weather!$B$18:$L$377,11,FALSE)),lookup!$P$4:$R$14,VLOOKUP(G65,weather!$B$18:$U$377,20,FALSE),FALSE)&amp;" inch"),"")&amp;", wind:"&amp;IF(VLOOKUP(G65,weather!$B$18:$V$377,13,FALSE)=0," still",VLOOKUP(G65,weather!$B$18:$V$377,21,FALSE)&amp;" at "&amp;VLOOKUP(G65,weather!$B$18:$V$377,13,FALSE))&amp;IF((VLOOKUP(G65,weather!$B$18:$P$377,15,FALSE)=""),"",", "&amp;VLOOKUP(VLOOKUP(G65,weather!$B$18:$P$377,15,FALSE),lookup!$B$113:$C$127,2,FALSE))&amp;", daylite: "&amp;VLOOKUP(G65,weather!$B$18:$Y$377,24,FALSE)&amp;" hrs"</f>
        <v>Lo: 61, Hi: 81, Rain: 0,5 inch, wind:N at 10, daylite: 12 hrs</v>
      </c>
      <c r="H66" s="104" t="str">
        <f ca="1">"Lo: "&amp;VLOOKUP(H65,weather!$B$18:$X$377,22,FALSE)&amp;", Hi: "&amp;VLOOKUP(H65,weather!$B$18:$X$377,23,FALSE)&amp;IF(VLOOKUP(H65,weather!$B$18:$L$377,11,FALSE)&gt;0,(", "&amp;VLOOKUP(H65,weather!$B$18:$T$377,19,FALSE)&amp;": "&amp;VLOOKUP((VLOOKUP(H65,weather!$B$18:$L$377,11,FALSE)),lookup!$P$4:$R$14,VLOOKUP(H65,weather!$B$18:$U$377,20,FALSE),FALSE)&amp;" inch"),"")&amp;", wind:"&amp;IF(VLOOKUP(H65,weather!$B$18:$V$377,13,FALSE)=0," still",VLOOKUP(H65,weather!$B$18:$V$377,21,FALSE)&amp;" at "&amp;VLOOKUP(H65,weather!$B$18:$V$377,13,FALSE))&amp;IF((VLOOKUP(H65,weather!$B$18:$P$377,15,FALSE)=""),"",", "&amp;VLOOKUP(VLOOKUP(H65,weather!$B$18:$P$377,15,FALSE),lookup!$B$113:$C$127,2,FALSE))&amp;", daylite: "&amp;VLOOKUP(H65,weather!$B$18:$Y$377,24,FALSE)&amp;" hrs"</f>
        <v>Lo: 72, Hi: 73, wind:N at 20, daylite: 12 hrs</v>
      </c>
    </row>
    <row r="67" spans="2:8" ht="12" customHeight="1">
      <c r="B67" s="61">
        <v>134</v>
      </c>
      <c r="C67" s="62">
        <v>135</v>
      </c>
      <c r="D67" s="61">
        <v>136</v>
      </c>
      <c r="E67" s="62">
        <v>137</v>
      </c>
      <c r="F67" s="61">
        <v>138</v>
      </c>
      <c r="G67" s="62">
        <v>139</v>
      </c>
      <c r="H67" s="61">
        <v>140</v>
      </c>
    </row>
    <row r="68" spans="2:8" ht="47.25" customHeight="1">
      <c r="B68" s="104" t="str">
        <f ca="1">"Lo: "&amp;VLOOKUP(B67,weather!$B$18:$X$377,22,FALSE)&amp;", Hi: "&amp;VLOOKUP(B67,weather!$B$18:$X$377,23,FALSE)&amp;IF(VLOOKUP(B67,weather!$B$18:$L$377,11,FALSE)&gt;0,(", "&amp;VLOOKUP(B67,weather!$B$18:$T$377,19,FALSE)&amp;": "&amp;VLOOKUP((VLOOKUP(B67,weather!$B$18:$L$377,11,FALSE)),lookup!$P$4:$R$14,VLOOKUP(B67,weather!$B$18:$U$377,20,FALSE),FALSE)&amp;" inch"),"")&amp;", wind:"&amp;IF(VLOOKUP(B67,weather!$B$18:$V$377,13,FALSE)=0," still",VLOOKUP(B67,weather!$B$18:$V$377,21,FALSE)&amp;" at "&amp;VLOOKUP(B67,weather!$B$18:$V$377,13,FALSE))&amp;IF((VLOOKUP(B67,weather!$B$18:$P$377,15,FALSE)=""),"",", "&amp;VLOOKUP(VLOOKUP(B67,weather!$B$18:$P$377,15,FALSE),lookup!$B$113:$C$127,2,FALSE))&amp;", daylite: "&amp;VLOOKUP(B67,weather!$B$18:$Y$377,24,FALSE)&amp;" hrs"</f>
        <v>Lo: 68, Hi: 82, wind:Artic at 35, daylite: 12 hrs</v>
      </c>
      <c r="C68" s="104" t="str">
        <f ca="1">"Lo: "&amp;VLOOKUP(C67,weather!$B$18:$X$377,22,FALSE)&amp;", Hi: "&amp;VLOOKUP(C67,weather!$B$18:$X$377,23,FALSE)&amp;IF(VLOOKUP(C67,weather!$B$18:$L$377,11,FALSE)&gt;0,(", "&amp;VLOOKUP(C67,weather!$B$18:$T$377,19,FALSE)&amp;": "&amp;VLOOKUP((VLOOKUP(C67,weather!$B$18:$L$377,11,FALSE)),lookup!$P$4:$R$14,VLOOKUP(C67,weather!$B$18:$U$377,20,FALSE),FALSE)&amp;" inch"),"")&amp;", wind:"&amp;IF(VLOOKUP(C67,weather!$B$18:$V$377,13,FALSE)=0," still",VLOOKUP(C67,weather!$B$18:$V$377,21,FALSE)&amp;" at "&amp;VLOOKUP(C67,weather!$B$18:$V$377,13,FALSE))&amp;IF((VLOOKUP(C67,weather!$B$18:$P$377,15,FALSE)=""),"",", "&amp;VLOOKUP(VLOOKUP(C67,weather!$B$18:$P$377,15,FALSE),lookup!$B$113:$C$127,2,FALSE))&amp;", daylite: "&amp;VLOOKUP(C67,weather!$B$18:$Y$377,24,FALSE)&amp;" hrs"</f>
        <v>Lo: 57, Hi: 67, Rain: 0,5 inch, wind:Tropical at 20, daylite: 12 hrs</v>
      </c>
      <c r="D68" s="104" t="str">
        <f ca="1">"Lo: "&amp;VLOOKUP(D67,weather!$B$18:$X$377,22,FALSE)&amp;", Hi: "&amp;VLOOKUP(D67,weather!$B$18:$X$377,23,FALSE)&amp;IF(VLOOKUP(D67,weather!$B$18:$L$377,11,FALSE)&gt;0,(", "&amp;VLOOKUP(D67,weather!$B$18:$T$377,19,FALSE)&amp;": "&amp;VLOOKUP((VLOOKUP(D67,weather!$B$18:$L$377,11,FALSE)),lookup!$P$4:$R$14,VLOOKUP(D67,weather!$B$18:$U$377,20,FALSE),FALSE)&amp;" inch"),"")&amp;", wind:"&amp;IF(VLOOKUP(D67,weather!$B$18:$V$377,13,FALSE)=0," still",VLOOKUP(D67,weather!$B$18:$V$377,21,FALSE)&amp;" at "&amp;VLOOKUP(D67,weather!$B$18:$V$377,13,FALSE))&amp;IF((VLOOKUP(D67,weather!$B$18:$P$377,15,FALSE)=""),"",", "&amp;VLOOKUP(VLOOKUP(D67,weather!$B$18:$P$377,15,FALSE),lookup!$B$113:$C$127,2,FALSE))&amp;", daylite: "&amp;VLOOKUP(D67,weather!$B$18:$Y$377,24,FALSE)&amp;" hrs"</f>
        <v>Lo: 66, Hi: 87, Rain: 0,5 inch, wind:N at 10, daylite: 12 hrs</v>
      </c>
      <c r="E68" s="104" t="str">
        <f ca="1">"Lo: "&amp;VLOOKUP(E67,weather!$B$18:$X$377,22,FALSE)&amp;", Hi: "&amp;VLOOKUP(E67,weather!$B$18:$X$377,23,FALSE)&amp;IF(VLOOKUP(E67,weather!$B$18:$L$377,11,FALSE)&gt;0,(", "&amp;VLOOKUP(E67,weather!$B$18:$T$377,19,FALSE)&amp;": "&amp;VLOOKUP((VLOOKUP(E67,weather!$B$18:$L$377,11,FALSE)),lookup!$P$4:$R$14,VLOOKUP(E67,weather!$B$18:$U$377,20,FALSE),FALSE)&amp;" inch"),"")&amp;", wind:"&amp;IF(VLOOKUP(E67,weather!$B$18:$V$377,13,FALSE)=0," still",VLOOKUP(E67,weather!$B$18:$V$377,21,FALSE)&amp;" at "&amp;VLOOKUP(E67,weather!$B$18:$V$377,13,FALSE))&amp;IF((VLOOKUP(E67,weather!$B$18:$P$377,15,FALSE)=""),"",", "&amp;VLOOKUP(VLOOKUP(E67,weather!$B$18:$P$377,15,FALSE),lookup!$B$113:$C$127,2,FALSE))&amp;", daylite: "&amp;VLOOKUP(E67,weather!$B$18:$Y$377,24,FALSE)&amp;" hrs"</f>
        <v>Lo: 74, Hi: 82, Rain: 0,5 inch, wind: still, daylite: 12 hrs</v>
      </c>
      <c r="F68" s="104" t="str">
        <f ca="1">"Lo: "&amp;VLOOKUP(F67,weather!$B$18:$X$377,22,FALSE)&amp;", Hi: "&amp;VLOOKUP(F67,weather!$B$18:$X$377,23,FALSE)&amp;IF(VLOOKUP(F67,weather!$B$18:$L$377,11,FALSE)&gt;0,(", "&amp;VLOOKUP(F67,weather!$B$18:$T$377,19,FALSE)&amp;": "&amp;VLOOKUP((VLOOKUP(F67,weather!$B$18:$L$377,11,FALSE)),lookup!$P$4:$R$14,VLOOKUP(F67,weather!$B$18:$U$377,20,FALSE),FALSE)&amp;" inch"),"")&amp;", wind:"&amp;IF(VLOOKUP(F67,weather!$B$18:$V$377,13,FALSE)=0," still",VLOOKUP(F67,weather!$B$18:$V$377,21,FALSE)&amp;" at "&amp;VLOOKUP(F67,weather!$B$18:$V$377,13,FALSE))&amp;IF((VLOOKUP(F67,weather!$B$18:$P$377,15,FALSE)=""),"",", "&amp;VLOOKUP(VLOOKUP(F67,weather!$B$18:$P$377,15,FALSE),lookup!$B$113:$C$127,2,FALSE))&amp;", daylite: "&amp;VLOOKUP(F67,weather!$B$18:$Y$377,24,FALSE)&amp;" hrs"</f>
        <v>Lo: 78, Hi: 78, Rain: 0,5 inch, wind: still, daylite: 12 hrs</v>
      </c>
      <c r="G68" s="104" t="str">
        <f ca="1">"Lo: "&amp;VLOOKUP(G67,weather!$B$18:$X$377,22,FALSE)&amp;", Hi: "&amp;VLOOKUP(G67,weather!$B$18:$X$377,23,FALSE)&amp;IF(VLOOKUP(G67,weather!$B$18:$L$377,11,FALSE)&gt;0,(", "&amp;VLOOKUP(G67,weather!$B$18:$T$377,19,FALSE)&amp;": "&amp;VLOOKUP((VLOOKUP(G67,weather!$B$18:$L$377,11,FALSE)),lookup!$P$4:$R$14,VLOOKUP(G67,weather!$B$18:$U$377,20,FALSE),FALSE)&amp;" inch"),"")&amp;", wind:"&amp;IF(VLOOKUP(G67,weather!$B$18:$V$377,13,FALSE)=0," still",VLOOKUP(G67,weather!$B$18:$V$377,21,FALSE)&amp;" at "&amp;VLOOKUP(G67,weather!$B$18:$V$377,13,FALSE))&amp;IF((VLOOKUP(G67,weather!$B$18:$P$377,15,FALSE)=""),"",", "&amp;VLOOKUP(VLOOKUP(G67,weather!$B$18:$P$377,15,FALSE),lookup!$B$113:$C$127,2,FALSE))&amp;", daylite: "&amp;VLOOKUP(G67,weather!$B$18:$Y$377,24,FALSE)&amp;" hrs"</f>
        <v>Lo: 74, Hi: 87, wind:Artic at 10, daylite: 12 hrs</v>
      </c>
      <c r="H68" s="104" t="str">
        <f ca="1">"Lo: "&amp;VLOOKUP(H67,weather!$B$18:$X$377,22,FALSE)&amp;", Hi: "&amp;VLOOKUP(H67,weather!$B$18:$X$377,23,FALSE)&amp;IF(VLOOKUP(H67,weather!$B$18:$L$377,11,FALSE)&gt;0,(", "&amp;VLOOKUP(H67,weather!$B$18:$T$377,19,FALSE)&amp;": "&amp;VLOOKUP((VLOOKUP(H67,weather!$B$18:$L$377,11,FALSE)),lookup!$P$4:$R$14,VLOOKUP(H67,weather!$B$18:$U$377,20,FALSE),FALSE)&amp;" inch"),"")&amp;", wind:"&amp;IF(VLOOKUP(H67,weather!$B$18:$V$377,13,FALSE)=0," still",VLOOKUP(H67,weather!$B$18:$V$377,21,FALSE)&amp;" at "&amp;VLOOKUP(H67,weather!$B$18:$V$377,13,FALSE))&amp;IF((VLOOKUP(H67,weather!$B$18:$P$377,15,FALSE)=""),"",", "&amp;VLOOKUP(VLOOKUP(H67,weather!$B$18:$P$377,15,FALSE),lookup!$B$113:$C$127,2,FALSE))&amp;", daylite: "&amp;VLOOKUP(H67,weather!$B$18:$Y$377,24,FALSE)&amp;" hrs"</f>
        <v>Lo: 54, Hi: 81, wind:Artic at 25, daylite: 12 hrs</v>
      </c>
    </row>
    <row r="69" spans="2:8" ht="12" customHeight="1">
      <c r="B69" s="61">
        <v>141</v>
      </c>
      <c r="C69" s="62">
        <v>142</v>
      </c>
      <c r="D69" s="61">
        <v>143</v>
      </c>
      <c r="E69" s="62">
        <v>144</v>
      </c>
      <c r="F69" s="61">
        <v>145</v>
      </c>
      <c r="G69" s="62">
        <v>146</v>
      </c>
      <c r="H69" s="61">
        <v>147</v>
      </c>
    </row>
    <row r="70" spans="2:8" ht="47.25" customHeight="1">
      <c r="B70" s="104" t="str">
        <f ca="1">"Lo: "&amp;VLOOKUP(B69,weather!$B$18:$X$377,22,FALSE)&amp;", Hi: "&amp;VLOOKUP(B69,weather!$B$18:$X$377,23,FALSE)&amp;IF(VLOOKUP(B69,weather!$B$18:$L$377,11,FALSE)&gt;0,(", "&amp;VLOOKUP(B69,weather!$B$18:$T$377,19,FALSE)&amp;": "&amp;VLOOKUP((VLOOKUP(B69,weather!$B$18:$L$377,11,FALSE)),lookup!$P$4:$R$14,VLOOKUP(B69,weather!$B$18:$U$377,20,FALSE),FALSE)&amp;" inch"),"")&amp;", wind:"&amp;IF(VLOOKUP(B69,weather!$B$18:$V$377,13,FALSE)=0," still",VLOOKUP(B69,weather!$B$18:$V$377,21,FALSE)&amp;" at "&amp;VLOOKUP(B69,weather!$B$18:$V$377,13,FALSE))&amp;IF((VLOOKUP(B69,weather!$B$18:$P$377,15,FALSE)=""),"",", "&amp;VLOOKUP(VLOOKUP(B69,weather!$B$18:$P$377,15,FALSE),lookup!$B$113:$C$127,2,FALSE))&amp;", daylite: "&amp;VLOOKUP(B69,weather!$B$18:$Y$377,24,FALSE)&amp;" hrs"</f>
        <v>Lo: 49, Hi: 77, Rain: 0,75 inch, wind:N at 40, daylite: 12 hrs</v>
      </c>
      <c r="C70" s="104" t="str">
        <f ca="1">"Lo: "&amp;VLOOKUP(C69,weather!$B$18:$X$377,22,FALSE)&amp;", Hi: "&amp;VLOOKUP(C69,weather!$B$18:$X$377,23,FALSE)&amp;IF(VLOOKUP(C69,weather!$B$18:$L$377,11,FALSE)&gt;0,(", "&amp;VLOOKUP(C69,weather!$B$18:$T$377,19,FALSE)&amp;": "&amp;VLOOKUP((VLOOKUP(C69,weather!$B$18:$L$377,11,FALSE)),lookup!$P$4:$R$14,VLOOKUP(C69,weather!$B$18:$U$377,20,FALSE),FALSE)&amp;" inch"),"")&amp;", wind:"&amp;IF(VLOOKUP(C69,weather!$B$18:$V$377,13,FALSE)=0," still",VLOOKUP(C69,weather!$B$18:$V$377,21,FALSE)&amp;" at "&amp;VLOOKUP(C69,weather!$B$18:$V$377,13,FALSE))&amp;IF((VLOOKUP(C69,weather!$B$18:$P$377,15,FALSE)=""),"",", "&amp;VLOOKUP(VLOOKUP(C69,weather!$B$18:$P$377,15,FALSE),lookup!$B$113:$C$127,2,FALSE))&amp;", daylite: "&amp;VLOOKUP(C69,weather!$B$18:$Y$377,24,FALSE)&amp;" hrs"</f>
        <v>Lo: 54, Hi: 54, Rain: 0,75 inch, wind:N at 45, daylite: 12 hrs</v>
      </c>
      <c r="D70" s="104" t="str">
        <f ca="1">"Lo: "&amp;VLOOKUP(D69,weather!$B$18:$X$377,22,FALSE)&amp;", Hi: "&amp;VLOOKUP(D69,weather!$B$18:$X$377,23,FALSE)&amp;IF(VLOOKUP(D69,weather!$B$18:$L$377,11,FALSE)&gt;0,(", "&amp;VLOOKUP(D69,weather!$B$18:$T$377,19,FALSE)&amp;": "&amp;VLOOKUP((VLOOKUP(D69,weather!$B$18:$L$377,11,FALSE)),lookup!$P$4:$R$14,VLOOKUP(D69,weather!$B$18:$U$377,20,FALSE),FALSE)&amp;" inch"),"")&amp;", wind:"&amp;IF(VLOOKUP(D69,weather!$B$18:$V$377,13,FALSE)=0," still",VLOOKUP(D69,weather!$B$18:$V$377,21,FALSE)&amp;" at "&amp;VLOOKUP(D69,weather!$B$18:$V$377,13,FALSE))&amp;IF((VLOOKUP(D69,weather!$B$18:$P$377,15,FALSE)=""),"",", "&amp;VLOOKUP(VLOOKUP(D69,weather!$B$18:$P$377,15,FALSE),lookup!$B$113:$C$127,2,FALSE))&amp;", daylite: "&amp;VLOOKUP(D69,weather!$B$18:$Y$377,24,FALSE)&amp;" hrs"</f>
        <v>Lo: 34, Hi: 53, Rain: 0,5 inch, wind:Tropical at 35, daylite: 12 hrs</v>
      </c>
      <c r="E70" s="104" t="str">
        <f ca="1">"Lo: "&amp;VLOOKUP(E69,weather!$B$18:$X$377,22,FALSE)&amp;", Hi: "&amp;VLOOKUP(E69,weather!$B$18:$X$377,23,FALSE)&amp;IF(VLOOKUP(E69,weather!$B$18:$L$377,11,FALSE)&gt;0,(", "&amp;VLOOKUP(E69,weather!$B$18:$T$377,19,FALSE)&amp;": "&amp;VLOOKUP((VLOOKUP(E69,weather!$B$18:$L$377,11,FALSE)),lookup!$P$4:$R$14,VLOOKUP(E69,weather!$B$18:$U$377,20,FALSE),FALSE)&amp;" inch"),"")&amp;", wind:"&amp;IF(VLOOKUP(E69,weather!$B$18:$V$377,13,FALSE)=0," still",VLOOKUP(E69,weather!$B$18:$V$377,21,FALSE)&amp;" at "&amp;VLOOKUP(E69,weather!$B$18:$V$377,13,FALSE))&amp;IF((VLOOKUP(E69,weather!$B$18:$P$377,15,FALSE)=""),"",", "&amp;VLOOKUP(VLOOKUP(E69,weather!$B$18:$P$377,15,FALSE),lookup!$B$113:$C$127,2,FALSE))&amp;", daylite: "&amp;VLOOKUP(E69,weather!$B$18:$Y$377,24,FALSE)&amp;" hrs"</f>
        <v>Lo: 63, Hi: 74, wind:N at 45, daylite: 12 hrs</v>
      </c>
      <c r="F70" s="104" t="str">
        <f ca="1">"Lo: "&amp;VLOOKUP(F69,weather!$B$18:$X$377,22,FALSE)&amp;", Hi: "&amp;VLOOKUP(F69,weather!$B$18:$X$377,23,FALSE)&amp;IF(VLOOKUP(F69,weather!$B$18:$L$377,11,FALSE)&gt;0,(", "&amp;VLOOKUP(F69,weather!$B$18:$T$377,19,FALSE)&amp;": "&amp;VLOOKUP((VLOOKUP(F69,weather!$B$18:$L$377,11,FALSE)),lookup!$P$4:$R$14,VLOOKUP(F69,weather!$B$18:$U$377,20,FALSE),FALSE)&amp;" inch"),"")&amp;", wind:"&amp;IF(VLOOKUP(F69,weather!$B$18:$V$377,13,FALSE)=0," still",VLOOKUP(F69,weather!$B$18:$V$377,21,FALSE)&amp;" at "&amp;VLOOKUP(F69,weather!$B$18:$V$377,13,FALSE))&amp;IF((VLOOKUP(F69,weather!$B$18:$P$377,15,FALSE)=""),"",", "&amp;VLOOKUP(VLOOKUP(F69,weather!$B$18:$P$377,15,FALSE),lookup!$B$113:$C$127,2,FALSE))&amp;", daylite: "&amp;VLOOKUP(F69,weather!$B$18:$Y$377,24,FALSE)&amp;" hrs"</f>
        <v>Lo: 50, Hi: 62, wind:Artic at 45, daylite: 12 hrs</v>
      </c>
      <c r="G70" s="104" t="str">
        <f ca="1">"Lo: "&amp;VLOOKUP(G69,weather!$B$18:$X$377,22,FALSE)&amp;", Hi: "&amp;VLOOKUP(G69,weather!$B$18:$X$377,23,FALSE)&amp;IF(VLOOKUP(G69,weather!$B$18:$L$377,11,FALSE)&gt;0,(", "&amp;VLOOKUP(G69,weather!$B$18:$T$377,19,FALSE)&amp;": "&amp;VLOOKUP((VLOOKUP(G69,weather!$B$18:$L$377,11,FALSE)),lookup!$P$4:$R$14,VLOOKUP(G69,weather!$B$18:$U$377,20,FALSE),FALSE)&amp;" inch"),"")&amp;", wind:"&amp;IF(VLOOKUP(G69,weather!$B$18:$V$377,13,FALSE)=0," still",VLOOKUP(G69,weather!$B$18:$V$377,21,FALSE)&amp;" at "&amp;VLOOKUP(G69,weather!$B$18:$V$377,13,FALSE))&amp;IF((VLOOKUP(G69,weather!$B$18:$P$377,15,FALSE)=""),"",", "&amp;VLOOKUP(VLOOKUP(G69,weather!$B$18:$P$377,15,FALSE),lookup!$B$113:$C$127,2,FALSE))&amp;", daylite: "&amp;VLOOKUP(G69,weather!$B$18:$Y$377,24,FALSE)&amp;" hrs"</f>
        <v>Lo: 39, Hi: 53, wind:N at 45, daylite: 12 hrs</v>
      </c>
      <c r="H70" s="104" t="str">
        <f ca="1">"Lo: "&amp;VLOOKUP(H69,weather!$B$18:$X$377,22,FALSE)&amp;", Hi: "&amp;VLOOKUP(H69,weather!$B$18:$X$377,23,FALSE)&amp;IF(VLOOKUP(H69,weather!$B$18:$L$377,11,FALSE)&gt;0,(", "&amp;VLOOKUP(H69,weather!$B$18:$T$377,19,FALSE)&amp;": "&amp;VLOOKUP((VLOOKUP(H69,weather!$B$18:$L$377,11,FALSE)),lookup!$P$4:$R$14,VLOOKUP(H69,weather!$B$18:$U$377,20,FALSE),FALSE)&amp;" inch"),"")&amp;", wind:"&amp;IF(VLOOKUP(H69,weather!$B$18:$V$377,13,FALSE)=0," still",VLOOKUP(H69,weather!$B$18:$V$377,21,FALSE)&amp;" at "&amp;VLOOKUP(H69,weather!$B$18:$V$377,13,FALSE))&amp;IF((VLOOKUP(H69,weather!$B$18:$P$377,15,FALSE)=""),"",", "&amp;VLOOKUP(VLOOKUP(H69,weather!$B$18:$P$377,15,FALSE),lookup!$B$113:$C$127,2,FALSE))&amp;", daylite: "&amp;VLOOKUP(H69,weather!$B$18:$Y$377,24,FALSE)&amp;" hrs"</f>
        <v>Lo: 46, Hi: 61, wind:N at 30, daylite: 12 hrs</v>
      </c>
    </row>
    <row r="71" spans="2:8" ht="12" customHeight="1">
      <c r="B71" s="61">
        <v>148</v>
      </c>
      <c r="C71" s="62">
        <v>149</v>
      </c>
      <c r="D71" s="61">
        <v>150</v>
      </c>
      <c r="E71" s="62">
        <v>151</v>
      </c>
      <c r="F71" s="61">
        <v>152</v>
      </c>
      <c r="G71" s="62">
        <v>153</v>
      </c>
      <c r="H71" s="61">
        <v>154</v>
      </c>
    </row>
    <row r="72" spans="2:8" ht="47.25" customHeight="1">
      <c r="B72" s="104" t="str">
        <f ca="1">"Lo: "&amp;VLOOKUP(B71,weather!$B$18:$X$377,22,FALSE)&amp;", Hi: "&amp;VLOOKUP(B71,weather!$B$18:$X$377,23,FALSE)&amp;IF(VLOOKUP(B71,weather!$B$18:$L$377,11,FALSE)&gt;0,(", "&amp;VLOOKUP(B71,weather!$B$18:$T$377,19,FALSE)&amp;": "&amp;VLOOKUP((VLOOKUP(B71,weather!$B$18:$L$377,11,FALSE)),lookup!$P$4:$R$14,VLOOKUP(B71,weather!$B$18:$U$377,20,FALSE),FALSE)&amp;" inch"),"")&amp;", wind:"&amp;IF(VLOOKUP(B71,weather!$B$18:$V$377,13,FALSE)=0," still",VLOOKUP(B71,weather!$B$18:$V$377,21,FALSE)&amp;" at "&amp;VLOOKUP(B71,weather!$B$18:$V$377,13,FALSE))&amp;IF((VLOOKUP(B71,weather!$B$18:$P$377,15,FALSE)=""),"",", "&amp;VLOOKUP(VLOOKUP(B71,weather!$B$18:$P$377,15,FALSE),lookup!$B$113:$C$127,2,FALSE))&amp;", daylite: "&amp;VLOOKUP(B71,weather!$B$18:$Y$377,24,FALSE)&amp;" hrs"</f>
        <v>Lo: 46, Hi: 59, Rain: 0,75 inch, wind:N at 45, daylite: 12 hrs</v>
      </c>
      <c r="C72" s="104" t="str">
        <f ca="1">"Lo: "&amp;VLOOKUP(C71,weather!$B$18:$X$377,22,FALSE)&amp;", Hi: "&amp;VLOOKUP(C71,weather!$B$18:$X$377,23,FALSE)&amp;IF(VLOOKUP(C71,weather!$B$18:$L$377,11,FALSE)&gt;0,(", "&amp;VLOOKUP(C71,weather!$B$18:$T$377,19,FALSE)&amp;": "&amp;VLOOKUP((VLOOKUP(C71,weather!$B$18:$L$377,11,FALSE)),lookup!$P$4:$R$14,VLOOKUP(C71,weather!$B$18:$U$377,20,FALSE),FALSE)&amp;" inch"),"")&amp;", wind:"&amp;IF(VLOOKUP(C71,weather!$B$18:$V$377,13,FALSE)=0," still",VLOOKUP(C71,weather!$B$18:$V$377,21,FALSE)&amp;" at "&amp;VLOOKUP(C71,weather!$B$18:$V$377,13,FALSE))&amp;IF((VLOOKUP(C71,weather!$B$18:$P$377,15,FALSE)=""),"",", "&amp;VLOOKUP(VLOOKUP(C71,weather!$B$18:$P$377,15,FALSE),lookup!$B$113:$C$127,2,FALSE))&amp;", daylite: "&amp;VLOOKUP(C71,weather!$B$18:$Y$377,24,FALSE)&amp;" hrs"</f>
        <v>Lo: 47, Hi: 49, wind:Changing at 25, Heat Wave, daylite: 12 hrs</v>
      </c>
      <c r="D72" s="104" t="str">
        <f ca="1">"Lo: "&amp;VLOOKUP(D71,weather!$B$18:$X$377,22,FALSE)&amp;", Hi: "&amp;VLOOKUP(D71,weather!$B$18:$X$377,23,FALSE)&amp;IF(VLOOKUP(D71,weather!$B$18:$L$377,11,FALSE)&gt;0,(", "&amp;VLOOKUP(D71,weather!$B$18:$T$377,19,FALSE)&amp;": "&amp;VLOOKUP((VLOOKUP(D71,weather!$B$18:$L$377,11,FALSE)),lookup!$P$4:$R$14,VLOOKUP(D71,weather!$B$18:$U$377,20,FALSE),FALSE)&amp;" inch"),"")&amp;", wind:"&amp;IF(VLOOKUP(D71,weather!$B$18:$V$377,13,FALSE)=0," still",VLOOKUP(D71,weather!$B$18:$V$377,21,FALSE)&amp;" at "&amp;VLOOKUP(D71,weather!$B$18:$V$377,13,FALSE))&amp;IF((VLOOKUP(D71,weather!$B$18:$P$377,15,FALSE)=""),"",", "&amp;VLOOKUP(VLOOKUP(D71,weather!$B$18:$P$377,15,FALSE),lookup!$B$113:$C$127,2,FALSE))&amp;", daylite: "&amp;VLOOKUP(D71,weather!$B$18:$Y$377,24,FALSE)&amp;" hrs"</f>
        <v>Lo: 83, Hi: 83, wind:Artic at 40, daylite: 12 hrs</v>
      </c>
      <c r="E72" s="104" t="str">
        <f ca="1">"Lo: "&amp;VLOOKUP(E71,weather!$B$18:$X$377,22,FALSE)&amp;", Hi: "&amp;VLOOKUP(E71,weather!$B$18:$X$377,23,FALSE)&amp;IF(VLOOKUP(E71,weather!$B$18:$L$377,11,FALSE)&gt;0,(", "&amp;VLOOKUP(E71,weather!$B$18:$T$377,19,FALSE)&amp;": "&amp;VLOOKUP((VLOOKUP(E71,weather!$B$18:$L$377,11,FALSE)),lookup!$P$4:$R$14,VLOOKUP(E71,weather!$B$18:$U$377,20,FALSE),FALSE)&amp;" inch"),"")&amp;", wind:"&amp;IF(VLOOKUP(E71,weather!$B$18:$V$377,13,FALSE)=0," still",VLOOKUP(E71,weather!$B$18:$V$377,21,FALSE)&amp;" at "&amp;VLOOKUP(E71,weather!$B$18:$V$377,13,FALSE))&amp;IF((VLOOKUP(E71,weather!$B$18:$P$377,15,FALSE)=""),"",", "&amp;VLOOKUP(VLOOKUP(E71,weather!$B$18:$P$377,15,FALSE),lookup!$B$113:$C$127,2,FALSE))&amp;", daylite: "&amp;VLOOKUP(E71,weather!$B$18:$Y$377,24,FALSE)&amp;" hrs"</f>
        <v>Lo: 41, Hi: 116, wind:N at 25, daylite: 12 hrs</v>
      </c>
      <c r="F72" s="104" t="str">
        <f ca="1">"Lo: "&amp;VLOOKUP(F71,weather!$B$18:$X$377,22,FALSE)&amp;", Hi: "&amp;VLOOKUP(F71,weather!$B$18:$X$377,23,FALSE)&amp;IF(VLOOKUP(F71,weather!$B$18:$L$377,11,FALSE)&gt;0,(", "&amp;VLOOKUP(F71,weather!$B$18:$T$377,19,FALSE)&amp;": "&amp;VLOOKUP((VLOOKUP(F71,weather!$B$18:$L$377,11,FALSE)),lookup!$P$4:$R$14,VLOOKUP(F71,weather!$B$18:$U$377,20,FALSE),FALSE)&amp;" inch"),"")&amp;", wind:"&amp;IF(VLOOKUP(F71,weather!$B$18:$V$377,13,FALSE)=0," still",VLOOKUP(F71,weather!$B$18:$V$377,21,FALSE)&amp;" at "&amp;VLOOKUP(F71,weather!$B$18:$V$377,13,FALSE))&amp;IF((VLOOKUP(F71,weather!$B$18:$P$377,15,FALSE)=""),"",", "&amp;VLOOKUP(VLOOKUP(F71,weather!$B$18:$P$377,15,FALSE),lookup!$B$113:$C$127,2,FALSE))&amp;", daylite: "&amp;VLOOKUP(F71,weather!$B$18:$Y$377,24,FALSE)&amp;" hrs"</f>
        <v>Lo: 52, Hi: 114, Rain: 0,5 inch, wind:N at 15, daylite: 12 hrs</v>
      </c>
      <c r="G72" s="104" t="str">
        <f ca="1">"Lo: "&amp;VLOOKUP(G71,weather!$B$18:$X$377,22,FALSE)&amp;", Hi: "&amp;VLOOKUP(G71,weather!$B$18:$X$377,23,FALSE)&amp;IF(VLOOKUP(G71,weather!$B$18:$L$377,11,FALSE)&gt;0,(", "&amp;VLOOKUP(G71,weather!$B$18:$T$377,19,FALSE)&amp;": "&amp;VLOOKUP((VLOOKUP(G71,weather!$B$18:$L$377,11,FALSE)),lookup!$P$4:$R$14,VLOOKUP(G71,weather!$B$18:$U$377,20,FALSE),FALSE)&amp;" inch"),"")&amp;", wind:"&amp;IF(VLOOKUP(G71,weather!$B$18:$V$377,13,FALSE)=0," still",VLOOKUP(G71,weather!$B$18:$V$377,21,FALSE)&amp;" at "&amp;VLOOKUP(G71,weather!$B$18:$V$377,13,FALSE))&amp;IF((VLOOKUP(G71,weather!$B$18:$P$377,15,FALSE)=""),"",", "&amp;VLOOKUP(VLOOKUP(G71,weather!$B$18:$P$377,15,FALSE),lookup!$B$113:$C$127,2,FALSE))&amp;", daylite: "&amp;VLOOKUP(G71,weather!$B$18:$Y$377,24,FALSE)&amp;" hrs"</f>
        <v>Lo: 78, Hi: 115, Rain: 0,5 inch, wind:N at 5, daylite: 12 hrs</v>
      </c>
      <c r="H72" s="104" t="str">
        <f ca="1">"Lo: "&amp;VLOOKUP(H71,weather!$B$18:$X$377,22,FALSE)&amp;", Hi: "&amp;VLOOKUP(H71,weather!$B$18:$X$377,23,FALSE)&amp;IF(VLOOKUP(H71,weather!$B$18:$L$377,11,FALSE)&gt;0,(", "&amp;VLOOKUP(H71,weather!$B$18:$T$377,19,FALSE)&amp;": "&amp;VLOOKUP((VLOOKUP(H71,weather!$B$18:$L$377,11,FALSE)),lookup!$P$4:$R$14,VLOOKUP(H71,weather!$B$18:$U$377,20,FALSE),FALSE)&amp;" inch"),"")&amp;", wind:"&amp;IF(VLOOKUP(H71,weather!$B$18:$V$377,13,FALSE)=0," still",VLOOKUP(H71,weather!$B$18:$V$377,21,FALSE)&amp;" at "&amp;VLOOKUP(H71,weather!$B$18:$V$377,13,FALSE))&amp;IF((VLOOKUP(H71,weather!$B$18:$P$377,15,FALSE)=""),"",", "&amp;VLOOKUP(VLOOKUP(H71,weather!$B$18:$P$377,15,FALSE),lookup!$B$113:$C$127,2,FALSE))&amp;", daylite: "&amp;VLOOKUP(H71,weather!$B$18:$Y$377,24,FALSE)&amp;" hrs"</f>
        <v>Lo: 58, Hi: 108, Rain: 0,5 inch, wind: still, daylite: 12 hrs</v>
      </c>
    </row>
    <row r="73" spans="2:8" ht="13.5" thickBot="1"/>
    <row r="74" spans="2:8" ht="18.75">
      <c r="B74" s="180" t="s">
        <v>205</v>
      </c>
      <c r="C74" s="181"/>
      <c r="D74" s="181"/>
      <c r="E74" s="181"/>
      <c r="F74" s="181"/>
      <c r="G74" s="181"/>
      <c r="H74" s="182"/>
    </row>
    <row r="75" spans="2:8">
      <c r="B75" s="67" t="s">
        <v>179</v>
      </c>
      <c r="C75" s="68" t="s">
        <v>180</v>
      </c>
      <c r="D75" s="68" t="s">
        <v>181</v>
      </c>
      <c r="E75" s="68" t="s">
        <v>182</v>
      </c>
      <c r="F75" s="68" t="s">
        <v>183</v>
      </c>
      <c r="G75" s="68" t="s">
        <v>184</v>
      </c>
      <c r="H75" s="69" t="s">
        <v>185</v>
      </c>
    </row>
    <row r="76" spans="2:8" ht="12" customHeight="1">
      <c r="B76" s="61">
        <v>155</v>
      </c>
      <c r="C76" s="62">
        <v>156</v>
      </c>
      <c r="D76" s="61">
        <v>157</v>
      </c>
      <c r="E76" s="62">
        <v>158</v>
      </c>
      <c r="F76" s="61">
        <v>159</v>
      </c>
      <c r="G76" s="62">
        <v>160</v>
      </c>
      <c r="H76" s="61">
        <v>161</v>
      </c>
    </row>
    <row r="77" spans="2:8" ht="47.25" customHeight="1">
      <c r="B77" s="104" t="str">
        <f ca="1">"Lo: "&amp;VLOOKUP(B76,weather!$B$18:$X$377,22,FALSE)&amp;", Hi: "&amp;VLOOKUP(B76,weather!$B$18:$X$377,23,FALSE)&amp;IF(VLOOKUP(B76,weather!$B$18:$L$377,11,FALSE)&gt;0,(", "&amp;VLOOKUP(B76,weather!$B$18:$T$377,19,FALSE)&amp;": "&amp;VLOOKUP((VLOOKUP(B76,weather!$B$18:$L$377,11,FALSE)),lookup!$P$4:$R$14,VLOOKUP(B76,weather!$B$18:$U$377,20,FALSE),FALSE)&amp;" inch"),"")&amp;", wind:"&amp;IF(VLOOKUP(B76,weather!$B$18:$V$377,13,FALSE)=0," still",VLOOKUP(B76,weather!$B$18:$V$377,21,FALSE)&amp;" at "&amp;VLOOKUP(B76,weather!$B$18:$V$377,13,FALSE))&amp;IF((VLOOKUP(B76,weather!$B$18:$P$377,15,FALSE)=""),"",", "&amp;VLOOKUP(VLOOKUP(B76,weather!$B$18:$P$377,15,FALSE),lookup!$B$113:$C$127,2,FALSE))&amp;", daylite: "&amp;VLOOKUP(B76,weather!$B$18:$Y$377,24,FALSE)&amp;" hrs"</f>
        <v>Lo: 74, Hi: 117, Rain: 0,75 inch, wind: still, daylite: 12 hrs</v>
      </c>
      <c r="C77" s="104" t="str">
        <f ca="1">"Lo: "&amp;VLOOKUP(C76,weather!$B$18:$X$377,22,FALSE)&amp;", Hi: "&amp;VLOOKUP(C76,weather!$B$18:$X$377,23,FALSE)&amp;IF(VLOOKUP(C76,weather!$B$18:$L$377,11,FALSE)&gt;0,(", "&amp;VLOOKUP(C76,weather!$B$18:$T$377,19,FALSE)&amp;": "&amp;VLOOKUP((VLOOKUP(C76,weather!$B$18:$L$377,11,FALSE)),lookup!$P$4:$R$14,VLOOKUP(C76,weather!$B$18:$U$377,20,FALSE),FALSE)&amp;" inch"),"")&amp;", wind:"&amp;IF(VLOOKUP(C76,weather!$B$18:$V$377,13,FALSE)=0," still",VLOOKUP(C76,weather!$B$18:$V$377,21,FALSE)&amp;" at "&amp;VLOOKUP(C76,weather!$B$18:$V$377,13,FALSE))&amp;IF((VLOOKUP(C76,weather!$B$18:$P$377,15,FALSE)=""),"",", "&amp;VLOOKUP(VLOOKUP(C76,weather!$B$18:$P$377,15,FALSE),lookup!$B$113:$C$127,2,FALSE))&amp;", daylite: "&amp;VLOOKUP(C76,weather!$B$18:$Y$377,24,FALSE)&amp;" hrs"</f>
        <v>Lo: 86, Hi: 111, Rain: 1,5 inch, wind:Gusting at 15, Cold Wave, daylite: 12 hrs</v>
      </c>
      <c r="D77" s="104" t="str">
        <f ca="1">"Lo: "&amp;VLOOKUP(D76,weather!$B$18:$X$377,22,FALSE)&amp;", Hi: "&amp;VLOOKUP(D76,weather!$B$18:$X$377,23,FALSE)&amp;IF(VLOOKUP(D76,weather!$B$18:$L$377,11,FALSE)&gt;0,(", "&amp;VLOOKUP(D76,weather!$B$18:$T$377,19,FALSE)&amp;": "&amp;VLOOKUP((VLOOKUP(D76,weather!$B$18:$L$377,11,FALSE)),lookup!$P$4:$R$14,VLOOKUP(D76,weather!$B$18:$U$377,20,FALSE),FALSE)&amp;" inch"),"")&amp;", wind:"&amp;IF(VLOOKUP(D76,weather!$B$18:$V$377,13,FALSE)=0," still",VLOOKUP(D76,weather!$B$18:$V$377,21,FALSE)&amp;" at "&amp;VLOOKUP(D76,weather!$B$18:$V$377,13,FALSE))&amp;IF((VLOOKUP(D76,weather!$B$18:$P$377,15,FALSE)=""),"",", "&amp;VLOOKUP(VLOOKUP(D76,weather!$B$18:$P$377,15,FALSE),lookup!$B$113:$C$127,2,FALSE))&amp;", daylite: "&amp;VLOOKUP(D76,weather!$B$18:$Y$377,24,FALSE)&amp;" hrs"</f>
        <v>Lo: 48, Hi: 92, Rain: 0,75 inch, wind:N at 5, daylite: 12 hrs</v>
      </c>
      <c r="E77" s="104" t="str">
        <f ca="1">"Lo: "&amp;VLOOKUP(E76,weather!$B$18:$X$377,22,FALSE)&amp;", Hi: "&amp;VLOOKUP(E76,weather!$B$18:$X$377,23,FALSE)&amp;IF(VLOOKUP(E76,weather!$B$18:$L$377,11,FALSE)&gt;0,(", "&amp;VLOOKUP(E76,weather!$B$18:$T$377,19,FALSE)&amp;": "&amp;VLOOKUP((VLOOKUP(E76,weather!$B$18:$L$377,11,FALSE)),lookup!$P$4:$R$14,VLOOKUP(E76,weather!$B$18:$U$377,20,FALSE),FALSE)&amp;" inch"),"")&amp;", wind:"&amp;IF(VLOOKUP(E76,weather!$B$18:$V$377,13,FALSE)=0," still",VLOOKUP(E76,weather!$B$18:$V$377,21,FALSE)&amp;" at "&amp;VLOOKUP(E76,weather!$B$18:$V$377,13,FALSE))&amp;IF((VLOOKUP(E76,weather!$B$18:$P$377,15,FALSE)=""),"",", "&amp;VLOOKUP(VLOOKUP(E76,weather!$B$18:$P$377,15,FALSE),lookup!$B$113:$C$127,2,FALSE))&amp;", daylite: "&amp;VLOOKUP(E76,weather!$B$18:$Y$377,24,FALSE)&amp;" hrs"</f>
        <v>Lo: 64, Hi: 97, Rain: 0,75 inch, wind:N at 20, daylite: 12 hrs</v>
      </c>
      <c r="F77" s="104" t="str">
        <f ca="1">"Lo: "&amp;VLOOKUP(F76,weather!$B$18:$X$377,22,FALSE)&amp;", Hi: "&amp;VLOOKUP(F76,weather!$B$18:$X$377,23,FALSE)&amp;IF(VLOOKUP(F76,weather!$B$18:$L$377,11,FALSE)&gt;0,(", "&amp;VLOOKUP(F76,weather!$B$18:$T$377,19,FALSE)&amp;": "&amp;VLOOKUP((VLOOKUP(F76,weather!$B$18:$L$377,11,FALSE)),lookup!$P$4:$R$14,VLOOKUP(F76,weather!$B$18:$U$377,20,FALSE),FALSE)&amp;" inch"),"")&amp;", wind:"&amp;IF(VLOOKUP(F76,weather!$B$18:$V$377,13,FALSE)=0," still",VLOOKUP(F76,weather!$B$18:$V$377,21,FALSE)&amp;" at "&amp;VLOOKUP(F76,weather!$B$18:$V$377,13,FALSE))&amp;IF((VLOOKUP(F76,weather!$B$18:$P$377,15,FALSE)=""),"",", "&amp;VLOOKUP(VLOOKUP(F76,weather!$B$18:$P$377,15,FALSE),lookup!$B$113:$C$127,2,FALSE))&amp;", daylite: "&amp;VLOOKUP(F76,weather!$B$18:$Y$377,24,FALSE)&amp;" hrs"</f>
        <v>Lo: 42, Hi: 92, Rain: 0,75 inch, wind:N at 10, daylite: 12 hrs</v>
      </c>
      <c r="G77" s="104" t="str">
        <f ca="1">"Lo: "&amp;VLOOKUP(G76,weather!$B$18:$X$377,22,FALSE)&amp;", Hi: "&amp;VLOOKUP(G76,weather!$B$18:$X$377,23,FALSE)&amp;IF(VLOOKUP(G76,weather!$B$18:$L$377,11,FALSE)&gt;0,(", "&amp;VLOOKUP(G76,weather!$B$18:$T$377,19,FALSE)&amp;": "&amp;VLOOKUP((VLOOKUP(G76,weather!$B$18:$L$377,11,FALSE)),lookup!$P$4:$R$14,VLOOKUP(G76,weather!$B$18:$U$377,20,FALSE),FALSE)&amp;" inch"),"")&amp;", wind:"&amp;IF(VLOOKUP(G76,weather!$B$18:$V$377,13,FALSE)=0," still",VLOOKUP(G76,weather!$B$18:$V$377,21,FALSE)&amp;" at "&amp;VLOOKUP(G76,weather!$B$18:$V$377,13,FALSE))&amp;IF((VLOOKUP(G76,weather!$B$18:$P$377,15,FALSE)=""),"",", "&amp;VLOOKUP(VLOOKUP(G76,weather!$B$18:$P$377,15,FALSE),lookup!$B$113:$C$127,2,FALSE))&amp;", daylite: "&amp;VLOOKUP(G76,weather!$B$18:$Y$377,24,FALSE)&amp;" hrs"</f>
        <v>Lo: 38, Hi: 93, wind: still, daylite: 12 hrs</v>
      </c>
      <c r="H77" s="104" t="str">
        <f ca="1">"Lo: "&amp;VLOOKUP(H76,weather!$B$18:$X$377,22,FALSE)&amp;", Hi: "&amp;VLOOKUP(H76,weather!$B$18:$X$377,23,FALSE)&amp;IF(VLOOKUP(H76,weather!$B$18:$L$377,11,FALSE)&gt;0,(", "&amp;VLOOKUP(H76,weather!$B$18:$T$377,19,FALSE)&amp;": "&amp;VLOOKUP((VLOOKUP(H76,weather!$B$18:$L$377,11,FALSE)),lookup!$P$4:$R$14,VLOOKUP(H76,weather!$B$18:$U$377,20,FALSE),FALSE)&amp;" inch"),"")&amp;", wind:"&amp;IF(VLOOKUP(H76,weather!$B$18:$V$377,13,FALSE)=0," still",VLOOKUP(H76,weather!$B$18:$V$377,21,FALSE)&amp;" at "&amp;VLOOKUP(H76,weather!$B$18:$V$377,13,FALSE))&amp;IF((VLOOKUP(H76,weather!$B$18:$P$377,15,FALSE)=""),"",", "&amp;VLOOKUP(VLOOKUP(H76,weather!$B$18:$P$377,15,FALSE),lookup!$B$113:$C$127,2,FALSE))&amp;", daylite: "&amp;VLOOKUP(H76,weather!$B$18:$Y$377,24,FALSE)&amp;" hrs"</f>
        <v>Lo: 81, Hi: 107, wind: still, daylite: 12 hrs</v>
      </c>
    </row>
    <row r="78" spans="2:8" ht="12" customHeight="1">
      <c r="B78" s="61">
        <v>162</v>
      </c>
      <c r="C78" s="62">
        <v>163</v>
      </c>
      <c r="D78" s="61">
        <v>164</v>
      </c>
      <c r="E78" s="62">
        <v>165</v>
      </c>
      <c r="F78" s="61">
        <v>166</v>
      </c>
      <c r="G78" s="62">
        <v>167</v>
      </c>
      <c r="H78" s="61">
        <v>168</v>
      </c>
    </row>
    <row r="79" spans="2:8" ht="47.25" customHeight="1">
      <c r="B79" s="104" t="str">
        <f ca="1">"Lo: "&amp;VLOOKUP(B78,weather!$B$18:$X$377,22,FALSE)&amp;", Hi: "&amp;VLOOKUP(B78,weather!$B$18:$X$377,23,FALSE)&amp;IF(VLOOKUP(B78,weather!$B$18:$L$377,11,FALSE)&gt;0,(", "&amp;VLOOKUP(B78,weather!$B$18:$T$377,19,FALSE)&amp;": "&amp;VLOOKUP((VLOOKUP(B78,weather!$B$18:$L$377,11,FALSE)),lookup!$P$4:$R$14,VLOOKUP(B78,weather!$B$18:$U$377,20,FALSE),FALSE)&amp;" inch"),"")&amp;", wind:"&amp;IF(VLOOKUP(B78,weather!$B$18:$V$377,13,FALSE)=0," still",VLOOKUP(B78,weather!$B$18:$V$377,21,FALSE)&amp;" at "&amp;VLOOKUP(B78,weather!$B$18:$V$377,13,FALSE))&amp;IF((VLOOKUP(B78,weather!$B$18:$P$377,15,FALSE)=""),"",", "&amp;VLOOKUP(VLOOKUP(B78,weather!$B$18:$P$377,15,FALSE),lookup!$B$113:$C$127,2,FALSE))&amp;", daylite: "&amp;VLOOKUP(B78,weather!$B$18:$Y$377,24,FALSE)&amp;" hrs"</f>
        <v>Lo: 73, Hi: 112, Rain: 0,75 inch, wind: still, daylite: 12 hrs</v>
      </c>
      <c r="C79" s="104" t="str">
        <f ca="1">"Lo: "&amp;VLOOKUP(C78,weather!$B$18:$X$377,22,FALSE)&amp;", Hi: "&amp;VLOOKUP(C78,weather!$B$18:$X$377,23,FALSE)&amp;IF(VLOOKUP(C78,weather!$B$18:$L$377,11,FALSE)&gt;0,(", "&amp;VLOOKUP(C78,weather!$B$18:$T$377,19,FALSE)&amp;": "&amp;VLOOKUP((VLOOKUP(C78,weather!$B$18:$L$377,11,FALSE)),lookup!$P$4:$R$14,VLOOKUP(C78,weather!$B$18:$U$377,20,FALSE),FALSE)&amp;" inch"),"")&amp;", wind:"&amp;IF(VLOOKUP(C78,weather!$B$18:$V$377,13,FALSE)=0," still",VLOOKUP(C78,weather!$B$18:$V$377,21,FALSE)&amp;" at "&amp;VLOOKUP(C78,weather!$B$18:$V$377,13,FALSE))&amp;IF((VLOOKUP(C78,weather!$B$18:$P$377,15,FALSE)=""),"",", "&amp;VLOOKUP(VLOOKUP(C78,weather!$B$18:$P$377,15,FALSE),lookup!$B$113:$C$127,2,FALSE))&amp;", daylite: "&amp;VLOOKUP(C78,weather!$B$18:$Y$377,24,FALSE)&amp;" hrs"</f>
        <v>Lo: 76, Hi: 117, wind:N at 10, daylite: 12 hrs</v>
      </c>
      <c r="D79" s="104" t="str">
        <f ca="1">"Lo: "&amp;VLOOKUP(D78,weather!$B$18:$X$377,22,FALSE)&amp;", Hi: "&amp;VLOOKUP(D78,weather!$B$18:$X$377,23,FALSE)&amp;IF(VLOOKUP(D78,weather!$B$18:$L$377,11,FALSE)&gt;0,(", "&amp;VLOOKUP(D78,weather!$B$18:$T$377,19,FALSE)&amp;": "&amp;VLOOKUP((VLOOKUP(D78,weather!$B$18:$L$377,11,FALSE)),lookup!$P$4:$R$14,VLOOKUP(D78,weather!$B$18:$U$377,20,FALSE),FALSE)&amp;" inch"),"")&amp;", wind:"&amp;IF(VLOOKUP(D78,weather!$B$18:$V$377,13,FALSE)=0," still",VLOOKUP(D78,weather!$B$18:$V$377,21,FALSE)&amp;" at "&amp;VLOOKUP(D78,weather!$B$18:$V$377,13,FALSE))&amp;IF((VLOOKUP(D78,weather!$B$18:$P$377,15,FALSE)=""),"",", "&amp;VLOOKUP(VLOOKUP(D78,weather!$B$18:$P$377,15,FALSE),lookup!$B$113:$C$127,2,FALSE))&amp;", daylite: "&amp;VLOOKUP(D78,weather!$B$18:$Y$377,24,FALSE)&amp;" hrs"</f>
        <v>Lo: 78, Hi: 102, wind:N at 20, daylite: 12 hrs</v>
      </c>
      <c r="E79" s="104" t="str">
        <f ca="1">"Lo: "&amp;VLOOKUP(E78,weather!$B$18:$X$377,22,FALSE)&amp;", Hi: "&amp;VLOOKUP(E78,weather!$B$18:$X$377,23,FALSE)&amp;IF(VLOOKUP(E78,weather!$B$18:$L$377,11,FALSE)&gt;0,(", "&amp;VLOOKUP(E78,weather!$B$18:$T$377,19,FALSE)&amp;": "&amp;VLOOKUP((VLOOKUP(E78,weather!$B$18:$L$377,11,FALSE)),lookup!$P$4:$R$14,VLOOKUP(E78,weather!$B$18:$U$377,20,FALSE),FALSE)&amp;" inch"),"")&amp;", wind:"&amp;IF(VLOOKUP(E78,weather!$B$18:$V$377,13,FALSE)=0," still",VLOOKUP(E78,weather!$B$18:$V$377,21,FALSE)&amp;" at "&amp;VLOOKUP(E78,weather!$B$18:$V$377,13,FALSE))&amp;IF((VLOOKUP(E78,weather!$B$18:$P$377,15,FALSE)=""),"",", "&amp;VLOOKUP(VLOOKUP(E78,weather!$B$18:$P$377,15,FALSE),lookup!$B$113:$C$127,2,FALSE))&amp;", daylite: "&amp;VLOOKUP(E78,weather!$B$18:$Y$377,24,FALSE)&amp;" hrs"</f>
        <v>Lo: 87, Hi: 108, Rain: 0,75 inch, wind:N at 35, daylite: 12 hrs</v>
      </c>
      <c r="F79" s="104" t="str">
        <f ca="1">"Lo: "&amp;VLOOKUP(F78,weather!$B$18:$X$377,22,FALSE)&amp;", Hi: "&amp;VLOOKUP(F78,weather!$B$18:$X$377,23,FALSE)&amp;IF(VLOOKUP(F78,weather!$B$18:$L$377,11,FALSE)&gt;0,(", "&amp;VLOOKUP(F78,weather!$B$18:$T$377,19,FALSE)&amp;": "&amp;VLOOKUP((VLOOKUP(F78,weather!$B$18:$L$377,11,FALSE)),lookup!$P$4:$R$14,VLOOKUP(F78,weather!$B$18:$U$377,20,FALSE),FALSE)&amp;" inch"),"")&amp;", wind:"&amp;IF(VLOOKUP(F78,weather!$B$18:$V$377,13,FALSE)=0," still",VLOOKUP(F78,weather!$B$18:$V$377,21,FALSE)&amp;" at "&amp;VLOOKUP(F78,weather!$B$18:$V$377,13,FALSE))&amp;IF((VLOOKUP(F78,weather!$B$18:$P$377,15,FALSE)=""),"",", "&amp;VLOOKUP(VLOOKUP(F78,weather!$B$18:$P$377,15,FALSE),lookup!$B$113:$C$127,2,FALSE))&amp;", daylite: "&amp;VLOOKUP(F78,weather!$B$18:$Y$377,24,FALSE)&amp;" hrs"</f>
        <v>Lo: 73, Hi: 108, wind:N at 20, daylite: 12 hrs</v>
      </c>
      <c r="G79" s="104" t="str">
        <f ca="1">"Lo: "&amp;VLOOKUP(G78,weather!$B$18:$X$377,22,FALSE)&amp;", Hi: "&amp;VLOOKUP(G78,weather!$B$18:$X$377,23,FALSE)&amp;IF(VLOOKUP(G78,weather!$B$18:$L$377,11,FALSE)&gt;0,(", "&amp;VLOOKUP(G78,weather!$B$18:$T$377,19,FALSE)&amp;": "&amp;VLOOKUP((VLOOKUP(G78,weather!$B$18:$L$377,11,FALSE)),lookup!$P$4:$R$14,VLOOKUP(G78,weather!$B$18:$U$377,20,FALSE),FALSE)&amp;" inch"),"")&amp;", wind:"&amp;IF(VLOOKUP(G78,weather!$B$18:$V$377,13,FALSE)=0," still",VLOOKUP(G78,weather!$B$18:$V$377,21,FALSE)&amp;" at "&amp;VLOOKUP(G78,weather!$B$18:$V$377,13,FALSE))&amp;IF((VLOOKUP(G78,weather!$B$18:$P$377,15,FALSE)=""),"",", "&amp;VLOOKUP(VLOOKUP(G78,weather!$B$18:$P$377,15,FALSE),lookup!$B$113:$C$127,2,FALSE))&amp;", daylite: "&amp;VLOOKUP(G78,weather!$B$18:$Y$377,24,FALSE)&amp;" hrs"</f>
        <v>Lo: 85, Hi: 107, Rain: 0,75 inch, wind:N at 10, daylite: 12 hrs</v>
      </c>
      <c r="H79" s="104" t="str">
        <f ca="1">"Lo: "&amp;VLOOKUP(H78,weather!$B$18:$X$377,22,FALSE)&amp;", Hi: "&amp;VLOOKUP(H78,weather!$B$18:$X$377,23,FALSE)&amp;IF(VLOOKUP(H78,weather!$B$18:$L$377,11,FALSE)&gt;0,(", "&amp;VLOOKUP(H78,weather!$B$18:$T$377,19,FALSE)&amp;": "&amp;VLOOKUP((VLOOKUP(H78,weather!$B$18:$L$377,11,FALSE)),lookup!$P$4:$R$14,VLOOKUP(H78,weather!$B$18:$U$377,20,FALSE),FALSE)&amp;" inch"),"")&amp;", wind:"&amp;IF(VLOOKUP(H78,weather!$B$18:$V$377,13,FALSE)=0," still",VLOOKUP(H78,weather!$B$18:$V$377,21,FALSE)&amp;" at "&amp;VLOOKUP(H78,weather!$B$18:$V$377,13,FALSE))&amp;IF((VLOOKUP(H78,weather!$B$18:$P$377,15,FALSE)=""),"",", "&amp;VLOOKUP(VLOOKUP(H78,weather!$B$18:$P$377,15,FALSE),lookup!$B$113:$C$127,2,FALSE))&amp;", daylite: "&amp;VLOOKUP(H78,weather!$B$18:$Y$377,24,FALSE)&amp;" hrs"</f>
        <v>Lo: 80, Hi: 100, Rain: 0,5 inch, wind: still, daylite: 12 hrs</v>
      </c>
    </row>
    <row r="80" spans="2:8" ht="12" customHeight="1">
      <c r="B80" s="61">
        <v>169</v>
      </c>
      <c r="C80" s="62">
        <v>170</v>
      </c>
      <c r="D80" s="61">
        <v>171</v>
      </c>
      <c r="E80" s="62">
        <v>172</v>
      </c>
      <c r="F80" s="61">
        <v>173</v>
      </c>
      <c r="G80" s="62">
        <v>174</v>
      </c>
      <c r="H80" s="61">
        <v>175</v>
      </c>
    </row>
    <row r="81" spans="2:8" ht="47.25" customHeight="1">
      <c r="B81" s="104" t="str">
        <f ca="1">"Lo: "&amp;VLOOKUP(B80,weather!$B$18:$X$377,22,FALSE)&amp;", Hi: "&amp;VLOOKUP(B80,weather!$B$18:$X$377,23,FALSE)&amp;IF(VLOOKUP(B80,weather!$B$18:$L$377,11,FALSE)&gt;0,(", "&amp;VLOOKUP(B80,weather!$B$18:$T$377,19,FALSE)&amp;": "&amp;VLOOKUP((VLOOKUP(B80,weather!$B$18:$L$377,11,FALSE)),lookup!$P$4:$R$14,VLOOKUP(B80,weather!$B$18:$U$377,20,FALSE),FALSE)&amp;" inch"),"")&amp;", wind:"&amp;IF(VLOOKUP(B80,weather!$B$18:$V$377,13,FALSE)=0," still",VLOOKUP(B80,weather!$B$18:$V$377,21,FALSE)&amp;" at "&amp;VLOOKUP(B80,weather!$B$18:$V$377,13,FALSE))&amp;IF((VLOOKUP(B80,weather!$B$18:$P$377,15,FALSE)=""),"",", "&amp;VLOOKUP(VLOOKUP(B80,weather!$B$18:$P$377,15,FALSE),lookup!$B$113:$C$127,2,FALSE))&amp;", daylite: "&amp;VLOOKUP(B80,weather!$B$18:$Y$377,24,FALSE)&amp;" hrs"</f>
        <v>Lo: 76, Hi: 114, Rain: 0,75 inch, wind: still, daylite: 12 hrs</v>
      </c>
      <c r="C81" s="104" t="str">
        <f ca="1">"Lo: "&amp;VLOOKUP(C80,weather!$B$18:$X$377,22,FALSE)&amp;", Hi: "&amp;VLOOKUP(C80,weather!$B$18:$X$377,23,FALSE)&amp;IF(VLOOKUP(C80,weather!$B$18:$L$377,11,FALSE)&gt;0,(", "&amp;VLOOKUP(C80,weather!$B$18:$T$377,19,FALSE)&amp;": "&amp;VLOOKUP((VLOOKUP(C80,weather!$B$18:$L$377,11,FALSE)),lookup!$P$4:$R$14,VLOOKUP(C80,weather!$B$18:$U$377,20,FALSE),FALSE)&amp;" inch"),"")&amp;", wind:"&amp;IF(VLOOKUP(C80,weather!$B$18:$V$377,13,FALSE)=0," still",VLOOKUP(C80,weather!$B$18:$V$377,21,FALSE)&amp;" at "&amp;VLOOKUP(C80,weather!$B$18:$V$377,13,FALSE))&amp;IF((VLOOKUP(C80,weather!$B$18:$P$377,15,FALSE)=""),"",", "&amp;VLOOKUP(VLOOKUP(C80,weather!$B$18:$P$377,15,FALSE),lookup!$B$113:$C$127,2,FALSE))&amp;", daylite: "&amp;VLOOKUP(C80,weather!$B$18:$Y$377,24,FALSE)&amp;" hrs"</f>
        <v>Lo: 78, Hi: 105, Rain: 1,5 inch, wind: still, daylite: 12 hrs</v>
      </c>
      <c r="D81" s="104" t="str">
        <f ca="1">"Lo: "&amp;VLOOKUP(D80,weather!$B$18:$X$377,22,FALSE)&amp;", Hi: "&amp;VLOOKUP(D80,weather!$B$18:$X$377,23,FALSE)&amp;IF(VLOOKUP(D80,weather!$B$18:$L$377,11,FALSE)&gt;0,(", "&amp;VLOOKUP(D80,weather!$B$18:$T$377,19,FALSE)&amp;": "&amp;VLOOKUP((VLOOKUP(D80,weather!$B$18:$L$377,11,FALSE)),lookup!$P$4:$R$14,VLOOKUP(D80,weather!$B$18:$U$377,20,FALSE),FALSE)&amp;" inch"),"")&amp;", wind:"&amp;IF(VLOOKUP(D80,weather!$B$18:$V$377,13,FALSE)=0," still",VLOOKUP(D80,weather!$B$18:$V$377,21,FALSE)&amp;" at "&amp;VLOOKUP(D80,weather!$B$18:$V$377,13,FALSE))&amp;IF((VLOOKUP(D80,weather!$B$18:$P$377,15,FALSE)=""),"",", "&amp;VLOOKUP(VLOOKUP(D80,weather!$B$18:$P$377,15,FALSE),lookup!$B$113:$C$127,2,FALSE))&amp;", daylite: "&amp;VLOOKUP(D80,weather!$B$18:$Y$377,24,FALSE)&amp;" hrs"</f>
        <v>Lo: 92, Hi: 116, Rain: 0,5 inch, wind: still, daylite: 12 hrs</v>
      </c>
      <c r="E81" s="104" t="str">
        <f ca="1">"Lo: "&amp;VLOOKUP(E80,weather!$B$18:$X$377,22,FALSE)&amp;", Hi: "&amp;VLOOKUP(E80,weather!$B$18:$X$377,23,FALSE)&amp;IF(VLOOKUP(E80,weather!$B$18:$L$377,11,FALSE)&gt;0,(", "&amp;VLOOKUP(E80,weather!$B$18:$T$377,19,FALSE)&amp;": "&amp;VLOOKUP((VLOOKUP(E80,weather!$B$18:$L$377,11,FALSE)),lookup!$P$4:$R$14,VLOOKUP(E80,weather!$B$18:$U$377,20,FALSE),FALSE)&amp;" inch"),"")&amp;", wind:"&amp;IF(VLOOKUP(E80,weather!$B$18:$V$377,13,FALSE)=0," still",VLOOKUP(E80,weather!$B$18:$V$377,21,FALSE)&amp;" at "&amp;VLOOKUP(E80,weather!$B$18:$V$377,13,FALSE))&amp;IF((VLOOKUP(E80,weather!$B$18:$P$377,15,FALSE)=""),"",", "&amp;VLOOKUP(VLOOKUP(E80,weather!$B$18:$P$377,15,FALSE),lookup!$B$113:$C$127,2,FALSE))&amp;", daylite: "&amp;VLOOKUP(E80,weather!$B$18:$Y$377,24,FALSE)&amp;" hrs"</f>
        <v>Lo: 88, Hi: 118, wind: still, daylite: 12 hrs</v>
      </c>
      <c r="F81" s="104" t="str">
        <f ca="1">"Lo: "&amp;VLOOKUP(F80,weather!$B$18:$X$377,22,FALSE)&amp;", Hi: "&amp;VLOOKUP(F80,weather!$B$18:$X$377,23,FALSE)&amp;IF(VLOOKUP(F80,weather!$B$18:$L$377,11,FALSE)&gt;0,(", "&amp;VLOOKUP(F80,weather!$B$18:$T$377,19,FALSE)&amp;": "&amp;VLOOKUP((VLOOKUP(F80,weather!$B$18:$L$377,11,FALSE)),lookup!$P$4:$R$14,VLOOKUP(F80,weather!$B$18:$U$377,20,FALSE),FALSE)&amp;" inch"),"")&amp;", wind:"&amp;IF(VLOOKUP(F80,weather!$B$18:$V$377,13,FALSE)=0," still",VLOOKUP(F80,weather!$B$18:$V$377,21,FALSE)&amp;" at "&amp;VLOOKUP(F80,weather!$B$18:$V$377,13,FALSE))&amp;IF((VLOOKUP(F80,weather!$B$18:$P$377,15,FALSE)=""),"",", "&amp;VLOOKUP(VLOOKUP(F80,weather!$B$18:$P$377,15,FALSE),lookup!$B$113:$C$127,2,FALSE))&amp;", daylite: "&amp;VLOOKUP(F80,weather!$B$18:$Y$377,24,FALSE)&amp;" hrs"</f>
        <v>Lo: 97, Hi: 100, Rain: 1,5 inch, wind: still, daylite: 12 hrs</v>
      </c>
      <c r="G81" s="104" t="str">
        <f ca="1">"Lo: "&amp;VLOOKUP(G80,weather!$B$18:$X$377,22,FALSE)&amp;", Hi: "&amp;VLOOKUP(G80,weather!$B$18:$X$377,23,FALSE)&amp;IF(VLOOKUP(G80,weather!$B$18:$L$377,11,FALSE)&gt;0,(", "&amp;VLOOKUP(G80,weather!$B$18:$T$377,19,FALSE)&amp;": "&amp;VLOOKUP((VLOOKUP(G80,weather!$B$18:$L$377,11,FALSE)),lookup!$P$4:$R$14,VLOOKUP(G80,weather!$B$18:$U$377,20,FALSE),FALSE)&amp;" inch"),"")&amp;", wind:"&amp;IF(VLOOKUP(G80,weather!$B$18:$V$377,13,FALSE)=0," still",VLOOKUP(G80,weather!$B$18:$V$377,21,FALSE)&amp;" at "&amp;VLOOKUP(G80,weather!$B$18:$V$377,13,FALSE))&amp;IF((VLOOKUP(G80,weather!$B$18:$P$377,15,FALSE)=""),"",", "&amp;VLOOKUP(VLOOKUP(G80,weather!$B$18:$P$377,15,FALSE),lookup!$B$113:$C$127,2,FALSE))&amp;", daylite: "&amp;VLOOKUP(G80,weather!$B$18:$Y$377,24,FALSE)&amp;" hrs"</f>
        <v>Lo: 96, Hi: 98, Rain: 0,75 inch, wind: still, daylite: 12 hrs</v>
      </c>
      <c r="H81" s="104" t="str">
        <f ca="1">"Lo: "&amp;VLOOKUP(H80,weather!$B$18:$X$377,22,FALSE)&amp;", Hi: "&amp;VLOOKUP(H80,weather!$B$18:$X$377,23,FALSE)&amp;IF(VLOOKUP(H80,weather!$B$18:$L$377,11,FALSE)&gt;0,(", "&amp;VLOOKUP(H80,weather!$B$18:$T$377,19,FALSE)&amp;": "&amp;VLOOKUP((VLOOKUP(H80,weather!$B$18:$L$377,11,FALSE)),lookup!$P$4:$R$14,VLOOKUP(H80,weather!$B$18:$U$377,20,FALSE),FALSE)&amp;" inch"),"")&amp;", wind:"&amp;IF(VLOOKUP(H80,weather!$B$18:$V$377,13,FALSE)=0," still",VLOOKUP(H80,weather!$B$18:$V$377,21,FALSE)&amp;" at "&amp;VLOOKUP(H80,weather!$B$18:$V$377,13,FALSE))&amp;IF((VLOOKUP(H80,weather!$B$18:$P$377,15,FALSE)=""),"",", "&amp;VLOOKUP(VLOOKUP(H80,weather!$B$18:$P$377,15,FALSE),lookup!$B$113:$C$127,2,FALSE))&amp;", daylite: "&amp;VLOOKUP(H80,weather!$B$18:$Y$377,24,FALSE)&amp;" hrs"</f>
        <v>Lo: 103, Hi: 120, Rain: 0,75 inch, wind: still, daylite: 12 hrs</v>
      </c>
    </row>
    <row r="82" spans="2:8" ht="12" customHeight="1">
      <c r="B82" s="61">
        <v>176</v>
      </c>
      <c r="C82" s="62">
        <v>177</v>
      </c>
      <c r="D82" s="61">
        <v>178</v>
      </c>
      <c r="E82" s="62">
        <v>179</v>
      </c>
      <c r="F82" s="61">
        <v>180</v>
      </c>
      <c r="G82" s="62">
        <v>181</v>
      </c>
      <c r="H82" s="61">
        <v>182</v>
      </c>
    </row>
    <row r="83" spans="2:8" ht="47.25" customHeight="1">
      <c r="B83" s="104" t="str">
        <f ca="1">"Lo: "&amp;VLOOKUP(B82,weather!$B$18:$X$377,22,FALSE)&amp;", Hi: "&amp;VLOOKUP(B82,weather!$B$18:$X$377,23,FALSE)&amp;IF(VLOOKUP(B82,weather!$B$18:$L$377,11,FALSE)&gt;0,(", "&amp;VLOOKUP(B82,weather!$B$18:$T$377,19,FALSE)&amp;": "&amp;VLOOKUP((VLOOKUP(B82,weather!$B$18:$L$377,11,FALSE)),lookup!$P$4:$R$14,VLOOKUP(B82,weather!$B$18:$U$377,20,FALSE),FALSE)&amp;" inch"),"")&amp;", wind:"&amp;IF(VLOOKUP(B82,weather!$B$18:$V$377,13,FALSE)=0," still",VLOOKUP(B82,weather!$B$18:$V$377,21,FALSE)&amp;" at "&amp;VLOOKUP(B82,weather!$B$18:$V$377,13,FALSE))&amp;IF((VLOOKUP(B82,weather!$B$18:$P$377,15,FALSE)=""),"",", "&amp;VLOOKUP(VLOOKUP(B82,weather!$B$18:$P$377,15,FALSE),lookup!$B$113:$C$127,2,FALSE))&amp;", daylite: "&amp;VLOOKUP(B82,weather!$B$18:$Y$377,24,FALSE)&amp;" hrs"</f>
        <v>Lo: 99, Hi: 122, Rain: 0,5 inch, wind: still, daylite: 12 hrs</v>
      </c>
      <c r="C83" s="104" t="str">
        <f ca="1">"Lo: "&amp;VLOOKUP(C82,weather!$B$18:$X$377,22,FALSE)&amp;", Hi: "&amp;VLOOKUP(C82,weather!$B$18:$X$377,23,FALSE)&amp;IF(VLOOKUP(C82,weather!$B$18:$L$377,11,FALSE)&gt;0,(", "&amp;VLOOKUP(C82,weather!$B$18:$T$377,19,FALSE)&amp;": "&amp;VLOOKUP((VLOOKUP(C82,weather!$B$18:$L$377,11,FALSE)),lookup!$P$4:$R$14,VLOOKUP(C82,weather!$B$18:$U$377,20,FALSE),FALSE)&amp;" inch"),"")&amp;", wind:"&amp;IF(VLOOKUP(C82,weather!$B$18:$V$377,13,FALSE)=0," still",VLOOKUP(C82,weather!$B$18:$V$377,21,FALSE)&amp;" at "&amp;VLOOKUP(C82,weather!$B$18:$V$377,13,FALSE))&amp;IF((VLOOKUP(C82,weather!$B$18:$P$377,15,FALSE)=""),"",", "&amp;VLOOKUP(VLOOKUP(C82,weather!$B$18:$P$377,15,FALSE),lookup!$B$113:$C$127,2,FALSE))&amp;", daylite: "&amp;VLOOKUP(C82,weather!$B$18:$Y$377,24,FALSE)&amp;" hrs"</f>
        <v>Lo: 105, Hi: 119, Rain: 0,5 inch, wind: still, daylite: 12 hrs</v>
      </c>
      <c r="D83" s="104" t="str">
        <f ca="1">"Lo: "&amp;VLOOKUP(D82,weather!$B$18:$X$377,22,FALSE)&amp;", Hi: "&amp;VLOOKUP(D82,weather!$B$18:$X$377,23,FALSE)&amp;IF(VLOOKUP(D82,weather!$B$18:$L$377,11,FALSE)&gt;0,(", "&amp;VLOOKUP(D82,weather!$B$18:$T$377,19,FALSE)&amp;": "&amp;VLOOKUP((VLOOKUP(D82,weather!$B$18:$L$377,11,FALSE)),lookup!$P$4:$R$14,VLOOKUP(D82,weather!$B$18:$U$377,20,FALSE),FALSE)&amp;" inch"),"")&amp;", wind:"&amp;IF(VLOOKUP(D82,weather!$B$18:$V$377,13,FALSE)=0," still",VLOOKUP(D82,weather!$B$18:$V$377,21,FALSE)&amp;" at "&amp;VLOOKUP(D82,weather!$B$18:$V$377,13,FALSE))&amp;IF((VLOOKUP(D82,weather!$B$18:$P$377,15,FALSE)=""),"",", "&amp;VLOOKUP(VLOOKUP(D82,weather!$B$18:$P$377,15,FALSE),lookup!$B$113:$C$127,2,FALSE))&amp;", daylite: "&amp;VLOOKUP(D82,weather!$B$18:$Y$377,24,FALSE)&amp;" hrs"</f>
        <v>Lo: 99, Hi: 115, Rain: 0,5 inch, wind: still, daylite: 12 hrs</v>
      </c>
      <c r="E83" s="104" t="str">
        <f ca="1">"Lo: "&amp;VLOOKUP(E82,weather!$B$18:$X$377,22,FALSE)&amp;", Hi: "&amp;VLOOKUP(E82,weather!$B$18:$X$377,23,FALSE)&amp;IF(VLOOKUP(E82,weather!$B$18:$L$377,11,FALSE)&gt;0,(", "&amp;VLOOKUP(E82,weather!$B$18:$T$377,19,FALSE)&amp;": "&amp;VLOOKUP((VLOOKUP(E82,weather!$B$18:$L$377,11,FALSE)),lookup!$P$4:$R$14,VLOOKUP(E82,weather!$B$18:$U$377,20,FALSE),FALSE)&amp;" inch"),"")&amp;", wind:"&amp;IF(VLOOKUP(E82,weather!$B$18:$V$377,13,FALSE)=0," still",VLOOKUP(E82,weather!$B$18:$V$377,21,FALSE)&amp;" at "&amp;VLOOKUP(E82,weather!$B$18:$V$377,13,FALSE))&amp;IF((VLOOKUP(E82,weather!$B$18:$P$377,15,FALSE)=""),"",", "&amp;VLOOKUP(VLOOKUP(E82,weather!$B$18:$P$377,15,FALSE),lookup!$B$113:$C$127,2,FALSE))&amp;", daylite: "&amp;VLOOKUP(E82,weather!$B$18:$Y$377,24,FALSE)&amp;" hrs"</f>
        <v>Lo: 103, Hi: 122, Rain: 0,75 inch, wind: still, daylite: 12 hrs</v>
      </c>
      <c r="F83" s="104" t="str">
        <f ca="1">"Lo: "&amp;VLOOKUP(F82,weather!$B$18:$X$377,22,FALSE)&amp;", Hi: "&amp;VLOOKUP(F82,weather!$B$18:$X$377,23,FALSE)&amp;IF(VLOOKUP(F82,weather!$B$18:$L$377,11,FALSE)&gt;0,(", "&amp;VLOOKUP(F82,weather!$B$18:$T$377,19,FALSE)&amp;": "&amp;VLOOKUP((VLOOKUP(F82,weather!$B$18:$L$377,11,FALSE)),lookup!$P$4:$R$14,VLOOKUP(F82,weather!$B$18:$U$377,20,FALSE),FALSE)&amp;" inch"),"")&amp;", wind:"&amp;IF(VLOOKUP(F82,weather!$B$18:$V$377,13,FALSE)=0," still",VLOOKUP(F82,weather!$B$18:$V$377,21,FALSE)&amp;" at "&amp;VLOOKUP(F82,weather!$B$18:$V$377,13,FALSE))&amp;IF((VLOOKUP(F82,weather!$B$18:$P$377,15,FALSE)=""),"",", "&amp;VLOOKUP(VLOOKUP(F82,weather!$B$18:$P$377,15,FALSE),lookup!$B$113:$C$127,2,FALSE))&amp;", daylite: "&amp;VLOOKUP(F82,weather!$B$18:$Y$377,24,FALSE)&amp;" hrs"</f>
        <v>Lo: 103, Hi: 115, Rain: 0,75 inch, wind: still, daylite: 12 hrs</v>
      </c>
      <c r="G83" s="104" t="str">
        <f ca="1">"Lo: "&amp;VLOOKUP(G82,weather!$B$18:$X$377,22,FALSE)&amp;", Hi: "&amp;VLOOKUP(G82,weather!$B$18:$X$377,23,FALSE)&amp;IF(VLOOKUP(G82,weather!$B$18:$L$377,11,FALSE)&gt;0,(", "&amp;VLOOKUP(G82,weather!$B$18:$T$377,19,FALSE)&amp;": "&amp;VLOOKUP((VLOOKUP(G82,weather!$B$18:$L$377,11,FALSE)),lookup!$P$4:$R$14,VLOOKUP(G82,weather!$B$18:$U$377,20,FALSE),FALSE)&amp;" inch"),"")&amp;", wind:"&amp;IF(VLOOKUP(G82,weather!$B$18:$V$377,13,FALSE)=0," still",VLOOKUP(G82,weather!$B$18:$V$377,21,FALSE)&amp;" at "&amp;VLOOKUP(G82,weather!$B$18:$V$377,13,FALSE))&amp;IF((VLOOKUP(G82,weather!$B$18:$P$377,15,FALSE)=""),"",", "&amp;VLOOKUP(VLOOKUP(G82,weather!$B$18:$P$377,15,FALSE),lookup!$B$113:$C$127,2,FALSE))&amp;", daylite: "&amp;VLOOKUP(G82,weather!$B$18:$Y$377,24,FALSE)&amp;" hrs"</f>
        <v>Lo: 74, Hi: 100, Rain: 0,5 inch, wind:N at 15, daylite: 12 hrs</v>
      </c>
      <c r="H83" s="104" t="str">
        <f ca="1">"Lo: "&amp;VLOOKUP(H82,weather!$B$18:$X$377,22,FALSE)&amp;", Hi: "&amp;VLOOKUP(H82,weather!$B$18:$X$377,23,FALSE)&amp;IF(VLOOKUP(H82,weather!$B$18:$L$377,11,FALSE)&gt;0,(", "&amp;VLOOKUP(H82,weather!$B$18:$T$377,19,FALSE)&amp;": "&amp;VLOOKUP((VLOOKUP(H82,weather!$B$18:$L$377,11,FALSE)),lookup!$P$4:$R$14,VLOOKUP(H82,weather!$B$18:$U$377,20,FALSE),FALSE)&amp;" inch"),"")&amp;", wind:"&amp;IF(VLOOKUP(H82,weather!$B$18:$V$377,13,FALSE)=0," still",VLOOKUP(H82,weather!$B$18:$V$377,21,FALSE)&amp;" at "&amp;VLOOKUP(H82,weather!$B$18:$V$377,13,FALSE))&amp;IF((VLOOKUP(H82,weather!$B$18:$P$377,15,FALSE)=""),"",", "&amp;VLOOKUP(VLOOKUP(H82,weather!$B$18:$P$377,15,FALSE),lookup!$B$113:$C$127,2,FALSE))&amp;", daylite: "&amp;VLOOKUP(H82,weather!$B$18:$Y$377,24,FALSE)&amp;" hrs"</f>
        <v>Lo: 59, Hi: 110, wind:Artic at 25, daylite: 12 hrs</v>
      </c>
    </row>
    <row r="85" spans="2:8" ht="13.5" thickBot="1">
      <c r="B85" s="19"/>
      <c r="C85" s="94"/>
      <c r="D85" s="94"/>
      <c r="E85" s="94"/>
      <c r="F85" s="94"/>
      <c r="G85" s="94"/>
      <c r="H85" s="94"/>
    </row>
    <row r="86" spans="2:8" ht="18">
      <c r="B86" s="183" t="s">
        <v>216</v>
      </c>
      <c r="C86" s="184"/>
      <c r="D86" s="184"/>
      <c r="E86" s="184"/>
      <c r="F86" s="184"/>
      <c r="G86" s="184"/>
      <c r="H86" s="185"/>
    </row>
    <row r="87" spans="2:8">
      <c r="B87" s="67" t="s">
        <v>179</v>
      </c>
      <c r="C87" s="68" t="s">
        <v>180</v>
      </c>
      <c r="D87" s="68" t="s">
        <v>181</v>
      </c>
      <c r="E87" s="68" t="s">
        <v>182</v>
      </c>
      <c r="F87" s="68" t="s">
        <v>183</v>
      </c>
      <c r="G87" s="68" t="s">
        <v>184</v>
      </c>
      <c r="H87" s="69" t="s">
        <v>185</v>
      </c>
    </row>
    <row r="88" spans="2:8">
      <c r="B88" s="95">
        <v>183</v>
      </c>
      <c r="C88" s="96">
        <v>184</v>
      </c>
      <c r="D88" s="95">
        <v>185</v>
      </c>
      <c r="E88" s="96">
        <v>186</v>
      </c>
      <c r="F88" s="95">
        <v>187</v>
      </c>
      <c r="G88" s="96">
        <v>188</v>
      </c>
      <c r="H88" s="95">
        <v>189</v>
      </c>
    </row>
    <row r="89" spans="2:8" ht="47.25" customHeight="1">
      <c r="B89" s="104" t="str">
        <f ca="1">"Lo: "&amp;VLOOKUP(B88,weather!$B$18:$X$377,22,FALSE)&amp;", Hi: "&amp;VLOOKUP(B88,weather!$B$18:$X$377,23,FALSE)&amp;IF(VLOOKUP(B88,weather!$B$18:$L$377,11,FALSE)&gt;0,(", "&amp;VLOOKUP(B88,weather!$B$18:$T$377,19,FALSE)&amp;": "&amp;VLOOKUP((VLOOKUP(B88,weather!$B$18:$L$377,11,FALSE)),lookup!$P$4:$R$14,VLOOKUP(B88,weather!$B$18:$U$377,20,FALSE),FALSE)&amp;" inch"),"")&amp;", wind:"&amp;IF(VLOOKUP(B88,weather!$B$18:$V$377,13,FALSE)=0," still",VLOOKUP(B88,weather!$B$18:$V$377,21,FALSE)&amp;" at "&amp;VLOOKUP(B88,weather!$B$18:$V$377,13,FALSE))&amp;IF((VLOOKUP(B88,weather!$B$18:$P$377,15,FALSE)=""),"",", "&amp;VLOOKUP(VLOOKUP(B88,weather!$B$18:$P$377,15,FALSE),lookup!$B$113:$C$127,2,FALSE))&amp;", daylite: "&amp;VLOOKUP(B88,weather!$B$18:$Y$377,24,FALSE)&amp;" hrs"</f>
        <v>Lo: 73, Hi: 107, Rain: 1,5 inch, wind:N at 15, daylite: 12 hrs</v>
      </c>
      <c r="C89" s="104" t="str">
        <f ca="1">"Lo: "&amp;VLOOKUP(C88,weather!$B$18:$X$377,22,FALSE)&amp;", Hi: "&amp;VLOOKUP(C88,weather!$B$18:$X$377,23,FALSE)&amp;IF(VLOOKUP(C88,weather!$B$18:$L$377,11,FALSE)&gt;0,(", "&amp;VLOOKUP(C88,weather!$B$18:$T$377,19,FALSE)&amp;": "&amp;VLOOKUP((VLOOKUP(C88,weather!$B$18:$L$377,11,FALSE)),lookup!$P$4:$R$14,VLOOKUP(C88,weather!$B$18:$U$377,20,FALSE),FALSE)&amp;" inch"),"")&amp;", wind:"&amp;IF(VLOOKUP(C88,weather!$B$18:$V$377,13,FALSE)=0," still",VLOOKUP(C88,weather!$B$18:$V$377,21,FALSE)&amp;" at "&amp;VLOOKUP(C88,weather!$B$18:$V$377,13,FALSE))&amp;IF((VLOOKUP(C88,weather!$B$18:$P$377,15,FALSE)=""),"",", "&amp;VLOOKUP(VLOOKUP(C88,weather!$B$18:$P$377,15,FALSE),lookup!$B$113:$C$127,2,FALSE))&amp;", daylite: "&amp;VLOOKUP(C88,weather!$B$18:$Y$377,24,FALSE)&amp;" hrs"</f>
        <v>Lo: 65, Hi: 108, wind:Artic at 25, daylite: 12 hrs</v>
      </c>
      <c r="D89" s="104" t="str">
        <f ca="1">"Lo: "&amp;VLOOKUP(D88,weather!$B$18:$X$377,22,FALSE)&amp;", Hi: "&amp;VLOOKUP(D88,weather!$B$18:$X$377,23,FALSE)&amp;IF(VLOOKUP(D88,weather!$B$18:$L$377,11,FALSE)&gt;0,(", "&amp;VLOOKUP(D88,weather!$B$18:$T$377,19,FALSE)&amp;": "&amp;VLOOKUP((VLOOKUP(D88,weather!$B$18:$L$377,11,FALSE)),lookup!$P$4:$R$14,VLOOKUP(D88,weather!$B$18:$U$377,20,FALSE),FALSE)&amp;" inch"),"")&amp;", wind:"&amp;IF(VLOOKUP(D88,weather!$B$18:$V$377,13,FALSE)=0," still",VLOOKUP(D88,weather!$B$18:$V$377,21,FALSE)&amp;" at "&amp;VLOOKUP(D88,weather!$B$18:$V$377,13,FALSE))&amp;IF((VLOOKUP(D88,weather!$B$18:$P$377,15,FALSE)=""),"",", "&amp;VLOOKUP(VLOOKUP(D88,weather!$B$18:$P$377,15,FALSE),lookup!$B$113:$C$127,2,FALSE))&amp;", daylite: "&amp;VLOOKUP(D88,weather!$B$18:$Y$377,24,FALSE)&amp;" hrs"</f>
        <v>Lo: 71, Hi: 97, wind:N at 35, daylite: 12 hrs</v>
      </c>
      <c r="E89" s="104" t="str">
        <f ca="1">"Lo: "&amp;VLOOKUP(E88,weather!$B$18:$X$377,22,FALSE)&amp;", Hi: "&amp;VLOOKUP(E88,weather!$B$18:$X$377,23,FALSE)&amp;IF(VLOOKUP(E88,weather!$B$18:$L$377,11,FALSE)&gt;0,(", "&amp;VLOOKUP(E88,weather!$B$18:$T$377,19,FALSE)&amp;": "&amp;VLOOKUP((VLOOKUP(E88,weather!$B$18:$L$377,11,FALSE)),lookup!$P$4:$R$14,VLOOKUP(E88,weather!$B$18:$U$377,20,FALSE),FALSE)&amp;" inch"),"")&amp;", wind:"&amp;IF(VLOOKUP(E88,weather!$B$18:$V$377,13,FALSE)=0," still",VLOOKUP(E88,weather!$B$18:$V$377,21,FALSE)&amp;" at "&amp;VLOOKUP(E88,weather!$B$18:$V$377,13,FALSE))&amp;IF((VLOOKUP(E88,weather!$B$18:$P$377,15,FALSE)=""),"",", "&amp;VLOOKUP(VLOOKUP(E88,weather!$B$18:$P$377,15,FALSE),lookup!$B$113:$C$127,2,FALSE))&amp;", daylite: "&amp;VLOOKUP(E88,weather!$B$18:$Y$377,24,FALSE)&amp;" hrs"</f>
        <v>Lo: 69, Hi: 91, Rain: 0,5 inch, wind:Tropical at 25, daylite: 12 hrs</v>
      </c>
      <c r="F89" s="104" t="str">
        <f ca="1">"Lo: "&amp;VLOOKUP(F88,weather!$B$18:$X$377,22,FALSE)&amp;", Hi: "&amp;VLOOKUP(F88,weather!$B$18:$X$377,23,FALSE)&amp;IF(VLOOKUP(F88,weather!$B$18:$L$377,11,FALSE)&gt;0,(", "&amp;VLOOKUP(F88,weather!$B$18:$T$377,19,FALSE)&amp;": "&amp;VLOOKUP((VLOOKUP(F88,weather!$B$18:$L$377,11,FALSE)),lookup!$P$4:$R$14,VLOOKUP(F88,weather!$B$18:$U$377,20,FALSE),FALSE)&amp;" inch"),"")&amp;", wind:"&amp;IF(VLOOKUP(F88,weather!$B$18:$V$377,13,FALSE)=0," still",VLOOKUP(F88,weather!$B$18:$V$377,21,FALSE)&amp;" at "&amp;VLOOKUP(F88,weather!$B$18:$V$377,13,FALSE))&amp;IF((VLOOKUP(F88,weather!$B$18:$P$377,15,FALSE)=""),"",", "&amp;VLOOKUP(VLOOKUP(F88,weather!$B$18:$P$377,15,FALSE),lookup!$B$113:$C$127,2,FALSE))&amp;", daylite: "&amp;VLOOKUP(F88,weather!$B$18:$Y$377,24,FALSE)&amp;" hrs"</f>
        <v>Lo: 83, Hi: 98, wind:N at 35, daylite: 12 hrs</v>
      </c>
      <c r="G89" s="104" t="str">
        <f ca="1">"Lo: "&amp;VLOOKUP(G88,weather!$B$18:$X$377,22,FALSE)&amp;", Hi: "&amp;VLOOKUP(G88,weather!$B$18:$X$377,23,FALSE)&amp;IF(VLOOKUP(G88,weather!$B$18:$L$377,11,FALSE)&gt;0,(", "&amp;VLOOKUP(G88,weather!$B$18:$T$377,19,FALSE)&amp;": "&amp;VLOOKUP((VLOOKUP(G88,weather!$B$18:$L$377,11,FALSE)),lookup!$P$4:$R$14,VLOOKUP(G88,weather!$B$18:$U$377,20,FALSE),FALSE)&amp;" inch"),"")&amp;", wind:"&amp;IF(VLOOKUP(G88,weather!$B$18:$V$377,13,FALSE)=0," still",VLOOKUP(G88,weather!$B$18:$V$377,21,FALSE)&amp;" at "&amp;VLOOKUP(G88,weather!$B$18:$V$377,13,FALSE))&amp;IF((VLOOKUP(G88,weather!$B$18:$P$377,15,FALSE)=""),"",", "&amp;VLOOKUP(VLOOKUP(G88,weather!$B$18:$P$377,15,FALSE),lookup!$B$113:$C$127,2,FALSE))&amp;", daylite: "&amp;VLOOKUP(G88,weather!$B$18:$Y$377,24,FALSE)&amp;" hrs"</f>
        <v>Lo: 83, Hi: 104, wind:Artic at 45, daylite: 12 hrs</v>
      </c>
      <c r="H89" s="104" t="str">
        <f ca="1">"Lo: "&amp;VLOOKUP(H88,weather!$B$18:$X$377,22,FALSE)&amp;", Hi: "&amp;VLOOKUP(H88,weather!$B$18:$X$377,23,FALSE)&amp;IF(VLOOKUP(H88,weather!$B$18:$L$377,11,FALSE)&gt;0,(", "&amp;VLOOKUP(H88,weather!$B$18:$T$377,19,FALSE)&amp;": "&amp;VLOOKUP((VLOOKUP(H88,weather!$B$18:$L$377,11,FALSE)),lookup!$P$4:$R$14,VLOOKUP(H88,weather!$B$18:$U$377,20,FALSE),FALSE)&amp;" inch"),"")&amp;", wind:"&amp;IF(VLOOKUP(H88,weather!$B$18:$V$377,13,FALSE)=0," still",VLOOKUP(H88,weather!$B$18:$V$377,21,FALSE)&amp;" at "&amp;VLOOKUP(H88,weather!$B$18:$V$377,13,FALSE))&amp;IF((VLOOKUP(H88,weather!$B$18:$P$377,15,FALSE)=""),"",", "&amp;VLOOKUP(VLOOKUP(H88,weather!$B$18:$P$377,15,FALSE),lookup!$B$113:$C$127,2,FALSE))&amp;", daylite: "&amp;VLOOKUP(H88,weather!$B$18:$Y$377,24,FALSE)&amp;" hrs"</f>
        <v>Lo: 69, Hi: 98, wind:N at 45, daylite: 12 hrs</v>
      </c>
    </row>
    <row r="90" spans="2:8">
      <c r="B90" s="19"/>
      <c r="C90" s="94"/>
      <c r="D90" s="94"/>
      <c r="E90" s="94"/>
      <c r="F90" s="94"/>
      <c r="G90" s="94"/>
      <c r="H90" s="94"/>
    </row>
    <row r="91" spans="2:8" ht="13.5" thickBot="1"/>
    <row r="92" spans="2:8" ht="18.75">
      <c r="B92" s="180" t="s">
        <v>206</v>
      </c>
      <c r="C92" s="181"/>
      <c r="D92" s="181"/>
      <c r="E92" s="181"/>
      <c r="F92" s="181"/>
      <c r="G92" s="181"/>
      <c r="H92" s="182"/>
    </row>
    <row r="93" spans="2:8">
      <c r="B93" s="67" t="s">
        <v>179</v>
      </c>
      <c r="C93" s="68" t="s">
        <v>180</v>
      </c>
      <c r="D93" s="68" t="s">
        <v>181</v>
      </c>
      <c r="E93" s="68" t="s">
        <v>182</v>
      </c>
      <c r="F93" s="68" t="s">
        <v>183</v>
      </c>
      <c r="G93" s="68" t="s">
        <v>184</v>
      </c>
      <c r="H93" s="69" t="s">
        <v>185</v>
      </c>
    </row>
    <row r="94" spans="2:8">
      <c r="B94" s="61">
        <v>190</v>
      </c>
      <c r="C94" s="62">
        <v>191</v>
      </c>
      <c r="D94" s="61">
        <v>192</v>
      </c>
      <c r="E94" s="62">
        <v>193</v>
      </c>
      <c r="F94" s="61">
        <v>194</v>
      </c>
      <c r="G94" s="62">
        <v>195</v>
      </c>
      <c r="H94" s="61">
        <v>196</v>
      </c>
    </row>
    <row r="95" spans="2:8" ht="47.25" customHeight="1">
      <c r="B95" s="104" t="str">
        <f ca="1">"Lo: "&amp;VLOOKUP(B94,weather!$B$18:$X$377,22,FALSE)&amp;", Hi: "&amp;VLOOKUP(B94,weather!$B$18:$X$377,23,FALSE)&amp;IF(VLOOKUP(B94,weather!$B$18:$L$377,11,FALSE)&gt;0,(", "&amp;VLOOKUP(B94,weather!$B$18:$T$377,19,FALSE)&amp;": "&amp;VLOOKUP((VLOOKUP(B94,weather!$B$18:$L$377,11,FALSE)),lookup!$P$4:$R$14,VLOOKUP(B94,weather!$B$18:$U$377,20,FALSE),FALSE)&amp;" inch"),"")&amp;", wind:"&amp;IF(VLOOKUP(B94,weather!$B$18:$V$377,13,FALSE)=0," still",VLOOKUP(B94,weather!$B$18:$V$377,21,FALSE)&amp;" at "&amp;VLOOKUP(B94,weather!$B$18:$V$377,13,FALSE))&amp;IF((VLOOKUP(B94,weather!$B$18:$P$377,15,FALSE)=""),"",", "&amp;VLOOKUP(VLOOKUP(B94,weather!$B$18:$P$377,15,FALSE),lookup!$B$113:$C$127,2,FALSE))&amp;", daylite: "&amp;VLOOKUP(B94,weather!$B$18:$Y$377,24,FALSE)&amp;" hrs"</f>
        <v>Lo: 58, Hi: 94, wind:Artic at 45, daylite: 12 hrs</v>
      </c>
      <c r="C95" s="104" t="str">
        <f ca="1">"Lo: "&amp;VLOOKUP(C94,weather!$B$18:$X$377,22,FALSE)&amp;", Hi: "&amp;VLOOKUP(C94,weather!$B$18:$X$377,23,FALSE)&amp;IF(VLOOKUP(C94,weather!$B$18:$L$377,11,FALSE)&gt;0,(", "&amp;VLOOKUP(C94,weather!$B$18:$T$377,19,FALSE)&amp;": "&amp;VLOOKUP((VLOOKUP(C94,weather!$B$18:$L$377,11,FALSE)),lookup!$P$4:$R$14,VLOOKUP(C94,weather!$B$18:$U$377,20,FALSE),FALSE)&amp;" inch"),"")&amp;", wind:"&amp;IF(VLOOKUP(C94,weather!$B$18:$V$377,13,FALSE)=0," still",VLOOKUP(C94,weather!$B$18:$V$377,21,FALSE)&amp;" at "&amp;VLOOKUP(C94,weather!$B$18:$V$377,13,FALSE))&amp;IF((VLOOKUP(C94,weather!$B$18:$P$377,15,FALSE)=""),"",", "&amp;VLOOKUP(VLOOKUP(C94,weather!$B$18:$P$377,15,FALSE),lookup!$B$113:$C$127,2,FALSE))&amp;", daylite: "&amp;VLOOKUP(C94,weather!$B$18:$Y$377,24,FALSE)&amp;" hrs"</f>
        <v>Lo: 78, Hi: 93, wind:N at 45, daylite: 12 hrs</v>
      </c>
      <c r="D95" s="104" t="str">
        <f ca="1">"Lo: "&amp;VLOOKUP(D94,weather!$B$18:$X$377,22,FALSE)&amp;", Hi: "&amp;VLOOKUP(D94,weather!$B$18:$X$377,23,FALSE)&amp;IF(VLOOKUP(D94,weather!$B$18:$L$377,11,FALSE)&gt;0,(", "&amp;VLOOKUP(D94,weather!$B$18:$T$377,19,FALSE)&amp;": "&amp;VLOOKUP((VLOOKUP(D94,weather!$B$18:$L$377,11,FALSE)),lookup!$P$4:$R$14,VLOOKUP(D94,weather!$B$18:$U$377,20,FALSE),FALSE)&amp;" inch"),"")&amp;", wind:"&amp;IF(VLOOKUP(D94,weather!$B$18:$V$377,13,FALSE)=0," still",VLOOKUP(D94,weather!$B$18:$V$377,21,FALSE)&amp;" at "&amp;VLOOKUP(D94,weather!$B$18:$V$377,13,FALSE))&amp;IF((VLOOKUP(D94,weather!$B$18:$P$377,15,FALSE)=""),"",", "&amp;VLOOKUP(VLOOKUP(D94,weather!$B$18:$P$377,15,FALSE),lookup!$B$113:$C$127,2,FALSE))&amp;", daylite: "&amp;VLOOKUP(D94,weather!$B$18:$Y$377,24,FALSE)&amp;" hrs"</f>
        <v>Lo: 66, Hi: 82, wind:N at 30, daylite: 12 hrs</v>
      </c>
      <c r="E95" s="104" t="str">
        <f ca="1">"Lo: "&amp;VLOOKUP(E94,weather!$B$18:$X$377,22,FALSE)&amp;", Hi: "&amp;VLOOKUP(E94,weather!$B$18:$X$377,23,FALSE)&amp;IF(VLOOKUP(E94,weather!$B$18:$L$377,11,FALSE)&gt;0,(", "&amp;VLOOKUP(E94,weather!$B$18:$T$377,19,FALSE)&amp;": "&amp;VLOOKUP((VLOOKUP(E94,weather!$B$18:$L$377,11,FALSE)),lookup!$P$4:$R$14,VLOOKUP(E94,weather!$B$18:$U$377,20,FALSE),FALSE)&amp;" inch"),"")&amp;", wind:"&amp;IF(VLOOKUP(E94,weather!$B$18:$V$377,13,FALSE)=0," still",VLOOKUP(E94,weather!$B$18:$V$377,21,FALSE)&amp;" at "&amp;VLOOKUP(E94,weather!$B$18:$V$377,13,FALSE))&amp;IF((VLOOKUP(E94,weather!$B$18:$P$377,15,FALSE)=""),"",", "&amp;VLOOKUP(VLOOKUP(E94,weather!$B$18:$P$377,15,FALSE),lookup!$B$113:$C$127,2,FALSE))&amp;", daylite: "&amp;VLOOKUP(E94,weather!$B$18:$Y$377,24,FALSE)&amp;" hrs"</f>
        <v>Lo: 81, Hi: 84, Rain: 0,75 inch, wind:Tropical at 15, daylite: 12 hrs</v>
      </c>
      <c r="F95" s="104" t="str">
        <f ca="1">"Lo: "&amp;VLOOKUP(F94,weather!$B$18:$X$377,22,FALSE)&amp;", Hi: "&amp;VLOOKUP(F94,weather!$B$18:$X$377,23,FALSE)&amp;IF(VLOOKUP(F94,weather!$B$18:$L$377,11,FALSE)&gt;0,(", "&amp;VLOOKUP(F94,weather!$B$18:$T$377,19,FALSE)&amp;": "&amp;VLOOKUP((VLOOKUP(F94,weather!$B$18:$L$377,11,FALSE)),lookup!$P$4:$R$14,VLOOKUP(F94,weather!$B$18:$U$377,20,FALSE),FALSE)&amp;" inch"),"")&amp;", wind:"&amp;IF(VLOOKUP(F94,weather!$B$18:$V$377,13,FALSE)=0," still",VLOOKUP(F94,weather!$B$18:$V$377,21,FALSE)&amp;" at "&amp;VLOOKUP(F94,weather!$B$18:$V$377,13,FALSE))&amp;IF((VLOOKUP(F94,weather!$B$18:$P$377,15,FALSE)=""),"",", "&amp;VLOOKUP(VLOOKUP(F94,weather!$B$18:$P$377,15,FALSE),lookup!$B$113:$C$127,2,FALSE))&amp;", daylite: "&amp;VLOOKUP(F94,weather!$B$18:$Y$377,24,FALSE)&amp;" hrs"</f>
        <v>Lo: 74, Hi: 97, Rain: 0,75 inch, wind:N at 30, daylite: 12 hrs</v>
      </c>
      <c r="G95" s="104" t="str">
        <f ca="1">"Lo: "&amp;VLOOKUP(G94,weather!$B$18:$X$377,22,FALSE)&amp;", Hi: "&amp;VLOOKUP(G94,weather!$B$18:$X$377,23,FALSE)&amp;IF(VLOOKUP(G94,weather!$B$18:$L$377,11,FALSE)&gt;0,(", "&amp;VLOOKUP(G94,weather!$B$18:$T$377,19,FALSE)&amp;": "&amp;VLOOKUP((VLOOKUP(G94,weather!$B$18:$L$377,11,FALSE)),lookup!$P$4:$R$14,VLOOKUP(G94,weather!$B$18:$U$377,20,FALSE),FALSE)&amp;" inch"),"")&amp;", wind:"&amp;IF(VLOOKUP(G94,weather!$B$18:$V$377,13,FALSE)=0," still",VLOOKUP(G94,weather!$B$18:$V$377,21,FALSE)&amp;" at "&amp;VLOOKUP(G94,weather!$B$18:$V$377,13,FALSE))&amp;IF((VLOOKUP(G94,weather!$B$18:$P$377,15,FALSE)=""),"",", "&amp;VLOOKUP(VLOOKUP(G94,weather!$B$18:$P$377,15,FALSE),lookup!$B$113:$C$127,2,FALSE))&amp;", daylite: "&amp;VLOOKUP(G94,weather!$B$18:$Y$377,24,FALSE)&amp;" hrs"</f>
        <v>Lo: 83, Hi: 85, Rain: 0,75 inch, wind:N at 20, daylite: 12 hrs</v>
      </c>
      <c r="H95" s="104" t="str">
        <f ca="1">"Lo: "&amp;VLOOKUP(H94,weather!$B$18:$X$377,22,FALSE)&amp;", Hi: "&amp;VLOOKUP(H94,weather!$B$18:$X$377,23,FALSE)&amp;IF(VLOOKUP(H94,weather!$B$18:$L$377,11,FALSE)&gt;0,(", "&amp;VLOOKUP(H94,weather!$B$18:$T$377,19,FALSE)&amp;": "&amp;VLOOKUP((VLOOKUP(H94,weather!$B$18:$L$377,11,FALSE)),lookup!$P$4:$R$14,VLOOKUP(H94,weather!$B$18:$U$377,20,FALSE),FALSE)&amp;" inch"),"")&amp;", wind:"&amp;IF(VLOOKUP(H94,weather!$B$18:$V$377,13,FALSE)=0," still",VLOOKUP(H94,weather!$B$18:$V$377,21,FALSE)&amp;" at "&amp;VLOOKUP(H94,weather!$B$18:$V$377,13,FALSE))&amp;IF((VLOOKUP(H94,weather!$B$18:$P$377,15,FALSE)=""),"",", "&amp;VLOOKUP(VLOOKUP(H94,weather!$B$18:$P$377,15,FALSE),lookup!$B$113:$C$127,2,FALSE))&amp;", daylite: "&amp;VLOOKUP(H94,weather!$B$18:$Y$377,24,FALSE)&amp;" hrs"</f>
        <v>Lo: 86, Hi: 91, Rain: 0,5 inch, wind:N at 10, daylite: 12 hrs</v>
      </c>
    </row>
    <row r="96" spans="2:8">
      <c r="B96" s="61">
        <v>197</v>
      </c>
      <c r="C96" s="62">
        <v>198</v>
      </c>
      <c r="D96" s="61">
        <v>199</v>
      </c>
      <c r="E96" s="62">
        <v>200</v>
      </c>
      <c r="F96" s="61">
        <v>201</v>
      </c>
      <c r="G96" s="62">
        <v>202</v>
      </c>
      <c r="H96" s="61">
        <v>203</v>
      </c>
    </row>
    <row r="97" spans="2:8" ht="47.25" customHeight="1">
      <c r="B97" s="104" t="str">
        <f ca="1">"Lo: "&amp;VLOOKUP(B96,weather!$B$18:$X$377,22,FALSE)&amp;", Hi: "&amp;VLOOKUP(B96,weather!$B$18:$X$377,23,FALSE)&amp;IF(VLOOKUP(B96,weather!$B$18:$L$377,11,FALSE)&gt;0,(", "&amp;VLOOKUP(B96,weather!$B$18:$T$377,19,FALSE)&amp;": "&amp;VLOOKUP((VLOOKUP(B96,weather!$B$18:$L$377,11,FALSE)),lookup!$P$4:$R$14,VLOOKUP(B96,weather!$B$18:$U$377,20,FALSE),FALSE)&amp;" inch"),"")&amp;", wind:"&amp;IF(VLOOKUP(B96,weather!$B$18:$V$377,13,FALSE)=0," still",VLOOKUP(B96,weather!$B$18:$V$377,21,FALSE)&amp;" at "&amp;VLOOKUP(B96,weather!$B$18:$V$377,13,FALSE))&amp;IF((VLOOKUP(B96,weather!$B$18:$P$377,15,FALSE)=""),"",", "&amp;VLOOKUP(VLOOKUP(B96,weather!$B$18:$P$377,15,FALSE),lookup!$B$113:$C$127,2,FALSE))&amp;", daylite: "&amp;VLOOKUP(B96,weather!$B$18:$Y$377,24,FALSE)&amp;" hrs"</f>
        <v>Lo: 92, Hi: 100, Rain: 0,75 inch, wind: still, daylite: 12 hrs</v>
      </c>
      <c r="C97" s="104" t="str">
        <f ca="1">"Lo: "&amp;VLOOKUP(C96,weather!$B$18:$X$377,22,FALSE)&amp;", Hi: "&amp;VLOOKUP(C96,weather!$B$18:$X$377,23,FALSE)&amp;IF(VLOOKUP(C96,weather!$B$18:$L$377,11,FALSE)&gt;0,(", "&amp;VLOOKUP(C96,weather!$B$18:$T$377,19,FALSE)&amp;": "&amp;VLOOKUP((VLOOKUP(C96,weather!$B$18:$L$377,11,FALSE)),lookup!$P$4:$R$14,VLOOKUP(C96,weather!$B$18:$U$377,20,FALSE),FALSE)&amp;" inch"),"")&amp;", wind:"&amp;IF(VLOOKUP(C96,weather!$B$18:$V$377,13,FALSE)=0," still",VLOOKUP(C96,weather!$B$18:$V$377,21,FALSE)&amp;" at "&amp;VLOOKUP(C96,weather!$B$18:$V$377,13,FALSE))&amp;IF((VLOOKUP(C96,weather!$B$18:$P$377,15,FALSE)=""),"",", "&amp;VLOOKUP(VLOOKUP(C96,weather!$B$18:$P$377,15,FALSE),lookup!$B$113:$C$127,2,FALSE))&amp;", daylite: "&amp;VLOOKUP(C96,weather!$B$18:$Y$377,24,FALSE)&amp;" hrs"</f>
        <v>Lo: 80, Hi: 92, wind: still, daylite: 12 hrs</v>
      </c>
      <c r="D97" s="104" t="str">
        <f ca="1">"Lo: "&amp;VLOOKUP(D96,weather!$B$18:$X$377,22,FALSE)&amp;", Hi: "&amp;VLOOKUP(D96,weather!$B$18:$X$377,23,FALSE)&amp;IF(VLOOKUP(D96,weather!$B$18:$L$377,11,FALSE)&gt;0,(", "&amp;VLOOKUP(D96,weather!$B$18:$T$377,19,FALSE)&amp;": "&amp;VLOOKUP((VLOOKUP(D96,weather!$B$18:$L$377,11,FALSE)),lookup!$P$4:$R$14,VLOOKUP(D96,weather!$B$18:$U$377,20,FALSE),FALSE)&amp;" inch"),"")&amp;", wind:"&amp;IF(VLOOKUP(D96,weather!$B$18:$V$377,13,FALSE)=0," still",VLOOKUP(D96,weather!$B$18:$V$377,21,FALSE)&amp;" at "&amp;VLOOKUP(D96,weather!$B$18:$V$377,13,FALSE))&amp;IF((VLOOKUP(D96,weather!$B$18:$P$377,15,FALSE)=""),"",", "&amp;VLOOKUP(VLOOKUP(D96,weather!$B$18:$P$377,15,FALSE),lookup!$B$113:$C$127,2,FALSE))&amp;", daylite: "&amp;VLOOKUP(D96,weather!$B$18:$Y$377,24,FALSE)&amp;" hrs"</f>
        <v>Lo: 87, Hi: 101, Rain: 1,5 inch, wind:Gusting at 15, Cold Wave, daylite: 12 hrs</v>
      </c>
      <c r="E97" s="104" t="str">
        <f ca="1">"Lo: "&amp;VLOOKUP(E96,weather!$B$18:$X$377,22,FALSE)&amp;", Hi: "&amp;VLOOKUP(E96,weather!$B$18:$X$377,23,FALSE)&amp;IF(VLOOKUP(E96,weather!$B$18:$L$377,11,FALSE)&gt;0,(", "&amp;VLOOKUP(E96,weather!$B$18:$T$377,19,FALSE)&amp;": "&amp;VLOOKUP((VLOOKUP(E96,weather!$B$18:$L$377,11,FALSE)),lookup!$P$4:$R$14,VLOOKUP(E96,weather!$B$18:$U$377,20,FALSE),FALSE)&amp;" inch"),"")&amp;", wind:"&amp;IF(VLOOKUP(E96,weather!$B$18:$V$377,13,FALSE)=0," still",VLOOKUP(E96,weather!$B$18:$V$377,21,FALSE)&amp;" at "&amp;VLOOKUP(E96,weather!$B$18:$V$377,13,FALSE))&amp;IF((VLOOKUP(E96,weather!$B$18:$P$377,15,FALSE)=""),"",", "&amp;VLOOKUP(VLOOKUP(E96,weather!$B$18:$P$377,15,FALSE),lookup!$B$113:$C$127,2,FALSE))&amp;", daylite: "&amp;VLOOKUP(E96,weather!$B$18:$Y$377,24,FALSE)&amp;" hrs"</f>
        <v>Lo: 72, Hi: 91, wind:Artic at 25, daylite: 12 hrs</v>
      </c>
      <c r="F97" s="104" t="str">
        <f ca="1">"Lo: "&amp;VLOOKUP(F96,weather!$B$18:$X$377,22,FALSE)&amp;", Hi: "&amp;VLOOKUP(F96,weather!$B$18:$X$377,23,FALSE)&amp;IF(VLOOKUP(F96,weather!$B$18:$L$377,11,FALSE)&gt;0,(", "&amp;VLOOKUP(F96,weather!$B$18:$T$377,19,FALSE)&amp;": "&amp;VLOOKUP((VLOOKUP(F96,weather!$B$18:$L$377,11,FALSE)),lookup!$P$4:$R$14,VLOOKUP(F96,weather!$B$18:$U$377,20,FALSE),FALSE)&amp;" inch"),"")&amp;", wind:"&amp;IF(VLOOKUP(F96,weather!$B$18:$V$377,13,FALSE)=0," still",VLOOKUP(F96,weather!$B$18:$V$377,21,FALSE)&amp;" at "&amp;VLOOKUP(F96,weather!$B$18:$V$377,13,FALSE))&amp;IF((VLOOKUP(F96,weather!$B$18:$P$377,15,FALSE)=""),"",", "&amp;VLOOKUP(VLOOKUP(F96,weather!$B$18:$P$377,15,FALSE),lookup!$B$113:$C$127,2,FALSE))&amp;", daylite: "&amp;VLOOKUP(F96,weather!$B$18:$Y$377,24,FALSE)&amp;" hrs"</f>
        <v>Lo: 72, Hi: 76, wind:Changing at 5, Drought, daylite: 12 hrs</v>
      </c>
      <c r="G97" s="104" t="str">
        <f ca="1">"Lo: "&amp;VLOOKUP(G96,weather!$B$18:$X$377,22,FALSE)&amp;", Hi: "&amp;VLOOKUP(G96,weather!$B$18:$X$377,23,FALSE)&amp;IF(VLOOKUP(G96,weather!$B$18:$L$377,11,FALSE)&gt;0,(", "&amp;VLOOKUP(G96,weather!$B$18:$T$377,19,FALSE)&amp;": "&amp;VLOOKUP((VLOOKUP(G96,weather!$B$18:$L$377,11,FALSE)),lookup!$P$4:$R$14,VLOOKUP(G96,weather!$B$18:$U$377,20,FALSE),FALSE)&amp;" inch"),"")&amp;", wind:"&amp;IF(VLOOKUP(G96,weather!$B$18:$V$377,13,FALSE)=0," still",VLOOKUP(G96,weather!$B$18:$V$377,21,FALSE)&amp;" at "&amp;VLOOKUP(G96,weather!$B$18:$V$377,13,FALSE))&amp;IF((VLOOKUP(G96,weather!$B$18:$P$377,15,FALSE)=""),"",", "&amp;VLOOKUP(VLOOKUP(G96,weather!$B$18:$P$377,15,FALSE),lookup!$B$113:$C$127,2,FALSE))&amp;", daylite: "&amp;VLOOKUP(G96,weather!$B$18:$Y$377,24,FALSE)&amp;" hrs"</f>
        <v>Lo: 85, Hi: 97, Rain: 0,5 inch, wind: still, daylite: 12 hrs</v>
      </c>
      <c r="H97" s="104" t="str">
        <f ca="1">"Lo: "&amp;VLOOKUP(H96,weather!$B$18:$X$377,22,FALSE)&amp;", Hi: "&amp;VLOOKUP(H96,weather!$B$18:$X$377,23,FALSE)&amp;IF(VLOOKUP(H96,weather!$B$18:$L$377,11,FALSE)&gt;0,(", "&amp;VLOOKUP(H96,weather!$B$18:$T$377,19,FALSE)&amp;": "&amp;VLOOKUP((VLOOKUP(H96,weather!$B$18:$L$377,11,FALSE)),lookup!$P$4:$R$14,VLOOKUP(H96,weather!$B$18:$U$377,20,FALSE),FALSE)&amp;" inch"),"")&amp;", wind:"&amp;IF(VLOOKUP(H96,weather!$B$18:$V$377,13,FALSE)=0," still",VLOOKUP(H96,weather!$B$18:$V$377,21,FALSE)&amp;" at "&amp;VLOOKUP(H96,weather!$B$18:$V$377,13,FALSE))&amp;IF((VLOOKUP(H96,weather!$B$18:$P$377,15,FALSE)=""),"",", "&amp;VLOOKUP(VLOOKUP(H96,weather!$B$18:$P$377,15,FALSE),lookup!$B$113:$C$127,2,FALSE))&amp;", daylite: "&amp;VLOOKUP(H96,weather!$B$18:$Y$377,24,FALSE)&amp;" hrs"</f>
        <v>Lo: 89, Hi: 103, Rain: 0,5 inch, wind: still, daylite: 12 hrs</v>
      </c>
    </row>
    <row r="98" spans="2:8">
      <c r="B98" s="61">
        <v>204</v>
      </c>
      <c r="C98" s="62">
        <v>205</v>
      </c>
      <c r="D98" s="61">
        <v>206</v>
      </c>
      <c r="E98" s="62">
        <v>207</v>
      </c>
      <c r="F98" s="61">
        <v>208</v>
      </c>
      <c r="G98" s="62">
        <v>209</v>
      </c>
      <c r="H98" s="61">
        <v>210</v>
      </c>
    </row>
    <row r="99" spans="2:8" ht="47.25" customHeight="1">
      <c r="B99" s="104" t="str">
        <f ca="1">"Lo: "&amp;VLOOKUP(B98,weather!$B$18:$X$377,22,FALSE)&amp;", Hi: "&amp;VLOOKUP(B98,weather!$B$18:$X$377,23,FALSE)&amp;IF(VLOOKUP(B98,weather!$B$18:$L$377,11,FALSE)&gt;0,(", "&amp;VLOOKUP(B98,weather!$B$18:$T$377,19,FALSE)&amp;": "&amp;VLOOKUP((VLOOKUP(B98,weather!$B$18:$L$377,11,FALSE)),lookup!$P$4:$R$14,VLOOKUP(B98,weather!$B$18:$U$377,20,FALSE),FALSE)&amp;" inch"),"")&amp;", wind:"&amp;IF(VLOOKUP(B98,weather!$B$18:$V$377,13,FALSE)=0," still",VLOOKUP(B98,weather!$B$18:$V$377,21,FALSE)&amp;" at "&amp;VLOOKUP(B98,weather!$B$18:$V$377,13,FALSE))&amp;IF((VLOOKUP(B98,weather!$B$18:$P$377,15,FALSE)=""),"",", "&amp;VLOOKUP(VLOOKUP(B98,weather!$B$18:$P$377,15,FALSE),lookup!$B$113:$C$127,2,FALSE))&amp;", daylite: "&amp;VLOOKUP(B98,weather!$B$18:$Y$377,24,FALSE)&amp;" hrs"</f>
        <v>Lo: 87, Hi: 96, wind: still, daylite: 12 hrs</v>
      </c>
      <c r="C99" s="104" t="str">
        <f ca="1">"Lo: "&amp;VLOOKUP(C98,weather!$B$18:$X$377,22,FALSE)&amp;", Hi: "&amp;VLOOKUP(C98,weather!$B$18:$X$377,23,FALSE)&amp;IF(VLOOKUP(C98,weather!$B$18:$L$377,11,FALSE)&gt;0,(", "&amp;VLOOKUP(C98,weather!$B$18:$T$377,19,FALSE)&amp;": "&amp;VLOOKUP((VLOOKUP(C98,weather!$B$18:$L$377,11,FALSE)),lookup!$P$4:$R$14,VLOOKUP(C98,weather!$B$18:$U$377,20,FALSE),FALSE)&amp;" inch"),"")&amp;", wind:"&amp;IF(VLOOKUP(C98,weather!$B$18:$V$377,13,FALSE)=0," still",VLOOKUP(C98,weather!$B$18:$V$377,21,FALSE)&amp;" at "&amp;VLOOKUP(C98,weather!$B$18:$V$377,13,FALSE))&amp;IF((VLOOKUP(C98,weather!$B$18:$P$377,15,FALSE)=""),"",", "&amp;VLOOKUP(VLOOKUP(C98,weather!$B$18:$P$377,15,FALSE),lookup!$B$113:$C$127,2,FALSE))&amp;", daylite: "&amp;VLOOKUP(C98,weather!$B$18:$Y$377,24,FALSE)&amp;" hrs"</f>
        <v>Lo: 88, Hi: 106, Rain: 0,75 inch, wind: still, daylite: 12 hrs</v>
      </c>
      <c r="D99" s="104" t="str">
        <f ca="1">"Lo: "&amp;VLOOKUP(D98,weather!$B$18:$X$377,22,FALSE)&amp;", Hi: "&amp;VLOOKUP(D98,weather!$B$18:$X$377,23,FALSE)&amp;IF(VLOOKUP(D98,weather!$B$18:$L$377,11,FALSE)&gt;0,(", "&amp;VLOOKUP(D98,weather!$B$18:$T$377,19,FALSE)&amp;": "&amp;VLOOKUP((VLOOKUP(D98,weather!$B$18:$L$377,11,FALSE)),lookup!$P$4:$R$14,VLOOKUP(D98,weather!$B$18:$U$377,20,FALSE),FALSE)&amp;" inch"),"")&amp;", wind:"&amp;IF(VLOOKUP(D98,weather!$B$18:$V$377,13,FALSE)=0," still",VLOOKUP(D98,weather!$B$18:$V$377,21,FALSE)&amp;" at "&amp;VLOOKUP(D98,weather!$B$18:$V$377,13,FALSE))&amp;IF((VLOOKUP(D98,weather!$B$18:$P$377,15,FALSE)=""),"",", "&amp;VLOOKUP(VLOOKUP(D98,weather!$B$18:$P$377,15,FALSE),lookup!$B$113:$C$127,2,FALSE))&amp;", daylite: "&amp;VLOOKUP(D98,weather!$B$18:$Y$377,24,FALSE)&amp;" hrs"</f>
        <v>Lo: 94, Hi: 96, Rain: 0,5 inch, wind:N at 15, daylite: 12 hrs</v>
      </c>
      <c r="E99" s="104" t="str">
        <f ca="1">"Lo: "&amp;VLOOKUP(E98,weather!$B$18:$X$377,22,FALSE)&amp;", Hi: "&amp;VLOOKUP(E98,weather!$B$18:$X$377,23,FALSE)&amp;IF(VLOOKUP(E98,weather!$B$18:$L$377,11,FALSE)&gt;0,(", "&amp;VLOOKUP(E98,weather!$B$18:$T$377,19,FALSE)&amp;": "&amp;VLOOKUP((VLOOKUP(E98,weather!$B$18:$L$377,11,FALSE)),lookup!$P$4:$R$14,VLOOKUP(E98,weather!$B$18:$U$377,20,FALSE),FALSE)&amp;" inch"),"")&amp;", wind:"&amp;IF(VLOOKUP(E98,weather!$B$18:$V$377,13,FALSE)=0," still",VLOOKUP(E98,weather!$B$18:$V$377,21,FALSE)&amp;" at "&amp;VLOOKUP(E98,weather!$B$18:$V$377,13,FALSE))&amp;IF((VLOOKUP(E98,weather!$B$18:$P$377,15,FALSE)=""),"",", "&amp;VLOOKUP(VLOOKUP(E98,weather!$B$18:$P$377,15,FALSE),lookup!$B$113:$C$127,2,FALSE))&amp;", daylite: "&amp;VLOOKUP(E98,weather!$B$18:$Y$377,24,FALSE)&amp;" hrs"</f>
        <v>Lo: 83, Hi: 102, wind:N at 25, daylite: 12 hrs</v>
      </c>
      <c r="F99" s="104" t="str">
        <f ca="1">"Lo: "&amp;VLOOKUP(F98,weather!$B$18:$X$377,22,FALSE)&amp;", Hi: "&amp;VLOOKUP(F98,weather!$B$18:$X$377,23,FALSE)&amp;IF(VLOOKUP(F98,weather!$B$18:$L$377,11,FALSE)&gt;0,(", "&amp;VLOOKUP(F98,weather!$B$18:$T$377,19,FALSE)&amp;": "&amp;VLOOKUP((VLOOKUP(F98,weather!$B$18:$L$377,11,FALSE)),lookup!$P$4:$R$14,VLOOKUP(F98,weather!$B$18:$U$377,20,FALSE),FALSE)&amp;" inch"),"")&amp;", wind:"&amp;IF(VLOOKUP(F98,weather!$B$18:$V$377,13,FALSE)=0," still",VLOOKUP(F98,weather!$B$18:$V$377,21,FALSE)&amp;" at "&amp;VLOOKUP(F98,weather!$B$18:$V$377,13,FALSE))&amp;IF((VLOOKUP(F98,weather!$B$18:$P$377,15,FALSE)=""),"",", "&amp;VLOOKUP(VLOOKUP(F98,weather!$B$18:$P$377,15,FALSE),lookup!$B$113:$C$127,2,FALSE))&amp;", daylite: "&amp;VLOOKUP(F98,weather!$B$18:$Y$377,24,FALSE)&amp;" hrs"</f>
        <v>Lo: 86, Hi: 94, Rain: 0,5 inch, wind:N at 15, daylite: 12 hrs</v>
      </c>
      <c r="G99" s="104" t="str">
        <f ca="1">"Lo: "&amp;VLOOKUP(G98,weather!$B$18:$X$377,22,FALSE)&amp;", Hi: "&amp;VLOOKUP(G98,weather!$B$18:$X$377,23,FALSE)&amp;IF(VLOOKUP(G98,weather!$B$18:$L$377,11,FALSE)&gt;0,(", "&amp;VLOOKUP(G98,weather!$B$18:$T$377,19,FALSE)&amp;": "&amp;VLOOKUP((VLOOKUP(G98,weather!$B$18:$L$377,11,FALSE)),lookup!$P$4:$R$14,VLOOKUP(G98,weather!$B$18:$U$377,20,FALSE),FALSE)&amp;" inch"),"")&amp;", wind:"&amp;IF(VLOOKUP(G98,weather!$B$18:$V$377,13,FALSE)=0," still",VLOOKUP(G98,weather!$B$18:$V$377,21,FALSE)&amp;" at "&amp;VLOOKUP(G98,weather!$B$18:$V$377,13,FALSE))&amp;IF((VLOOKUP(G98,weather!$B$18:$P$377,15,FALSE)=""),"",", "&amp;VLOOKUP(VLOOKUP(G98,weather!$B$18:$P$377,15,FALSE),lookup!$B$113:$C$127,2,FALSE))&amp;", daylite: "&amp;VLOOKUP(G98,weather!$B$18:$Y$377,24,FALSE)&amp;" hrs"</f>
        <v>Lo: 90, Hi: 92, wind:N at 25, daylite: 12 hrs</v>
      </c>
      <c r="H99" s="104" t="str">
        <f ca="1">"Lo: "&amp;VLOOKUP(H98,weather!$B$18:$X$377,22,FALSE)&amp;", Hi: "&amp;VLOOKUP(H98,weather!$B$18:$X$377,23,FALSE)&amp;IF(VLOOKUP(H98,weather!$B$18:$L$377,11,FALSE)&gt;0,(", "&amp;VLOOKUP(H98,weather!$B$18:$T$377,19,FALSE)&amp;": "&amp;VLOOKUP((VLOOKUP(H98,weather!$B$18:$L$377,11,FALSE)),lookup!$P$4:$R$14,VLOOKUP(H98,weather!$B$18:$U$377,20,FALSE),FALSE)&amp;" inch"),"")&amp;", wind:"&amp;IF(VLOOKUP(H98,weather!$B$18:$V$377,13,FALSE)=0," still",VLOOKUP(H98,weather!$B$18:$V$377,21,FALSE)&amp;" at "&amp;VLOOKUP(H98,weather!$B$18:$V$377,13,FALSE))&amp;IF((VLOOKUP(H98,weather!$B$18:$P$377,15,FALSE)=""),"",", "&amp;VLOOKUP(VLOOKUP(H98,weather!$B$18:$P$377,15,FALSE),lookup!$B$113:$C$127,2,FALSE))&amp;", daylite: "&amp;VLOOKUP(H98,weather!$B$18:$Y$377,24,FALSE)&amp;" hrs"</f>
        <v>Lo: 87, Hi: 90, Rain: 0,75 inch, wind:Tropical at 15, daylite: 12 hrs</v>
      </c>
    </row>
    <row r="100" spans="2:8">
      <c r="B100" s="74">
        <v>211</v>
      </c>
      <c r="C100" s="75">
        <v>212</v>
      </c>
      <c r="D100" s="74">
        <v>213</v>
      </c>
      <c r="E100" s="75">
        <v>214</v>
      </c>
      <c r="F100" s="74">
        <v>215</v>
      </c>
      <c r="G100" s="75">
        <v>216</v>
      </c>
      <c r="H100" s="74">
        <v>217</v>
      </c>
    </row>
    <row r="101" spans="2:8" ht="47.25" customHeight="1">
      <c r="B101" s="104" t="str">
        <f ca="1">"Lo: "&amp;VLOOKUP(B100,weather!$B$18:$X$377,22,FALSE)&amp;", Hi: "&amp;VLOOKUP(B100,weather!$B$18:$X$377,23,FALSE)&amp;IF(VLOOKUP(B100,weather!$B$18:$L$377,11,FALSE)&gt;0,(", "&amp;VLOOKUP(B100,weather!$B$18:$T$377,19,FALSE)&amp;": "&amp;VLOOKUP((VLOOKUP(B100,weather!$B$18:$L$377,11,FALSE)),lookup!$P$4:$R$14,VLOOKUP(B100,weather!$B$18:$U$377,20,FALSE),FALSE)&amp;" inch"),"")&amp;", wind:"&amp;IF(VLOOKUP(B100,weather!$B$18:$V$377,13,FALSE)=0," still",VLOOKUP(B100,weather!$B$18:$V$377,21,FALSE)&amp;" at "&amp;VLOOKUP(B100,weather!$B$18:$V$377,13,FALSE))&amp;IF((VLOOKUP(B100,weather!$B$18:$P$377,15,FALSE)=""),"",", "&amp;VLOOKUP(VLOOKUP(B100,weather!$B$18:$P$377,15,FALSE),lookup!$B$113:$C$127,2,FALSE))&amp;", daylite: "&amp;VLOOKUP(B100,weather!$B$18:$Y$377,24,FALSE)&amp;" hrs"</f>
        <v>Lo: 69, Hi: 99, Rain: 0,5 inch, wind:N at 30, daylite: 12 hrs</v>
      </c>
      <c r="C101" s="104" t="str">
        <f ca="1">"Lo: "&amp;VLOOKUP(C100,weather!$B$18:$X$377,22,FALSE)&amp;", Hi: "&amp;VLOOKUP(C100,weather!$B$18:$X$377,23,FALSE)&amp;IF(VLOOKUP(C100,weather!$B$18:$L$377,11,FALSE)&gt;0,(", "&amp;VLOOKUP(C100,weather!$B$18:$T$377,19,FALSE)&amp;": "&amp;VLOOKUP((VLOOKUP(C100,weather!$B$18:$L$377,11,FALSE)),lookup!$P$4:$R$14,VLOOKUP(C100,weather!$B$18:$U$377,20,FALSE),FALSE)&amp;" inch"),"")&amp;", wind:"&amp;IF(VLOOKUP(C100,weather!$B$18:$V$377,13,FALSE)=0," still",VLOOKUP(C100,weather!$B$18:$V$377,21,FALSE)&amp;" at "&amp;VLOOKUP(C100,weather!$B$18:$V$377,13,FALSE))&amp;IF((VLOOKUP(C100,weather!$B$18:$P$377,15,FALSE)=""),"",", "&amp;VLOOKUP(VLOOKUP(C100,weather!$B$18:$P$377,15,FALSE),lookup!$B$113:$C$127,2,FALSE))&amp;", daylite: "&amp;VLOOKUP(C100,weather!$B$18:$Y$377,24,FALSE)&amp;" hrs"</f>
        <v>Lo: 67, Hi: 98, wind:Changing at 10, Heat Wave, daylite: 12 hrs</v>
      </c>
      <c r="D101" s="104" t="str">
        <f ca="1">"Lo: "&amp;VLOOKUP(D100,weather!$B$18:$X$377,22,FALSE)&amp;", Hi: "&amp;VLOOKUP(D100,weather!$B$18:$X$377,23,FALSE)&amp;IF(VLOOKUP(D100,weather!$B$18:$L$377,11,FALSE)&gt;0,(", "&amp;VLOOKUP(D100,weather!$B$18:$T$377,19,FALSE)&amp;": "&amp;VLOOKUP((VLOOKUP(D100,weather!$B$18:$L$377,11,FALSE)),lookup!$P$4:$R$14,VLOOKUP(D100,weather!$B$18:$U$377,20,FALSE),FALSE)&amp;" inch"),"")&amp;", wind:"&amp;IF(VLOOKUP(D100,weather!$B$18:$V$377,13,FALSE)=0," still",VLOOKUP(D100,weather!$B$18:$V$377,21,FALSE)&amp;" at "&amp;VLOOKUP(D100,weather!$B$18:$V$377,13,FALSE))&amp;IF((VLOOKUP(D100,weather!$B$18:$P$377,15,FALSE)=""),"",", "&amp;VLOOKUP(VLOOKUP(D100,weather!$B$18:$P$377,15,FALSE),lookup!$B$113:$C$127,2,FALSE))&amp;", daylite: "&amp;VLOOKUP(D100,weather!$B$18:$Y$377,24,FALSE)&amp;" hrs"</f>
        <v>Lo: 74, Hi: 106, wind:N at 20, daylite: 12 hrs</v>
      </c>
      <c r="E101" s="104" t="str">
        <f ca="1">"Lo: "&amp;VLOOKUP(E100,weather!$B$18:$X$377,22,FALSE)&amp;", Hi: "&amp;VLOOKUP(E100,weather!$B$18:$X$377,23,FALSE)&amp;IF(VLOOKUP(E100,weather!$B$18:$L$377,11,FALSE)&gt;0,(", "&amp;VLOOKUP(E100,weather!$B$18:$T$377,19,FALSE)&amp;": "&amp;VLOOKUP((VLOOKUP(E100,weather!$B$18:$L$377,11,FALSE)),lookup!$P$4:$R$14,VLOOKUP(E100,weather!$B$18:$U$377,20,FALSE),FALSE)&amp;" inch"),"")&amp;", wind:"&amp;IF(VLOOKUP(E100,weather!$B$18:$V$377,13,FALSE)=0," still",VLOOKUP(E100,weather!$B$18:$V$377,21,FALSE)&amp;" at "&amp;VLOOKUP(E100,weather!$B$18:$V$377,13,FALSE))&amp;IF((VLOOKUP(E100,weather!$B$18:$P$377,15,FALSE)=""),"",", "&amp;VLOOKUP(VLOOKUP(E100,weather!$B$18:$P$377,15,FALSE),lookup!$B$113:$C$127,2,FALSE))&amp;", daylite: "&amp;VLOOKUP(E100,weather!$B$18:$Y$377,24,FALSE)&amp;" hrs"</f>
        <v>Lo: 78, Hi: 97, wind:N at 5, daylite: 12 hrs</v>
      </c>
      <c r="F101" s="104" t="str">
        <f ca="1">"Lo: "&amp;VLOOKUP(F100,weather!$B$18:$X$377,22,FALSE)&amp;", Hi: "&amp;VLOOKUP(F100,weather!$B$18:$X$377,23,FALSE)&amp;IF(VLOOKUP(F100,weather!$B$18:$L$377,11,FALSE)&gt;0,(", "&amp;VLOOKUP(F100,weather!$B$18:$T$377,19,FALSE)&amp;": "&amp;VLOOKUP((VLOOKUP(F100,weather!$B$18:$L$377,11,FALSE)),lookup!$P$4:$R$14,VLOOKUP(F100,weather!$B$18:$U$377,20,FALSE),FALSE)&amp;" inch"),"")&amp;", wind:"&amp;IF(VLOOKUP(F100,weather!$B$18:$V$377,13,FALSE)=0," still",VLOOKUP(F100,weather!$B$18:$V$377,21,FALSE)&amp;" at "&amp;VLOOKUP(F100,weather!$B$18:$V$377,13,FALSE))&amp;IF((VLOOKUP(F100,weather!$B$18:$P$377,15,FALSE)=""),"",", "&amp;VLOOKUP(VLOOKUP(F100,weather!$B$18:$P$377,15,FALSE),lookup!$B$113:$C$127,2,FALSE))&amp;", daylite: "&amp;VLOOKUP(F100,weather!$B$18:$Y$377,24,FALSE)&amp;" hrs"</f>
        <v>Lo: 77, Hi: 93, Rain: 0,5 inch, wind: still, daylite: 12 hrs</v>
      </c>
      <c r="G101" s="104" t="str">
        <f ca="1">"Lo: "&amp;VLOOKUP(G100,weather!$B$18:$X$377,22,FALSE)&amp;", Hi: "&amp;VLOOKUP(G100,weather!$B$18:$X$377,23,FALSE)&amp;IF(VLOOKUP(G100,weather!$B$18:$L$377,11,FALSE)&gt;0,(", "&amp;VLOOKUP(G100,weather!$B$18:$T$377,19,FALSE)&amp;": "&amp;VLOOKUP((VLOOKUP(G100,weather!$B$18:$L$377,11,FALSE)),lookup!$P$4:$R$14,VLOOKUP(G100,weather!$B$18:$U$377,20,FALSE),FALSE)&amp;" inch"),"")&amp;", wind:"&amp;IF(VLOOKUP(G100,weather!$B$18:$V$377,13,FALSE)=0," still",VLOOKUP(G100,weather!$B$18:$V$377,21,FALSE)&amp;" at "&amp;VLOOKUP(G100,weather!$B$18:$V$377,13,FALSE))&amp;IF((VLOOKUP(G100,weather!$B$18:$P$377,15,FALSE)=""),"",", "&amp;VLOOKUP(VLOOKUP(G100,weather!$B$18:$P$377,15,FALSE),lookup!$B$113:$C$127,2,FALSE))&amp;", daylite: "&amp;VLOOKUP(G100,weather!$B$18:$Y$377,24,FALSE)&amp;" hrs"</f>
        <v>Lo: 85, Hi: 112, Rain: 0,75 inch, wind:Gusting at 15, Lightning Storm, daylite: 12 hrs</v>
      </c>
      <c r="H101" s="104" t="str">
        <f ca="1">"Lo: "&amp;VLOOKUP(H100,weather!$B$18:$X$377,22,FALSE)&amp;", Hi: "&amp;VLOOKUP(H100,weather!$B$18:$X$377,23,FALSE)&amp;IF(VLOOKUP(H100,weather!$B$18:$L$377,11,FALSE)&gt;0,(", "&amp;VLOOKUP(H100,weather!$B$18:$T$377,19,FALSE)&amp;": "&amp;VLOOKUP((VLOOKUP(H100,weather!$B$18:$L$377,11,FALSE)),lookup!$P$4:$R$14,VLOOKUP(H100,weather!$B$18:$U$377,20,FALSE),FALSE)&amp;" inch"),"")&amp;", wind:"&amp;IF(VLOOKUP(H100,weather!$B$18:$V$377,13,FALSE)=0," still",VLOOKUP(H100,weather!$B$18:$V$377,21,FALSE)&amp;" at "&amp;VLOOKUP(H100,weather!$B$18:$V$377,13,FALSE))&amp;IF((VLOOKUP(H100,weather!$B$18:$P$377,15,FALSE)=""),"",", "&amp;VLOOKUP(VLOOKUP(H100,weather!$B$18:$P$377,15,FALSE),lookup!$B$113:$C$127,2,FALSE))&amp;", daylite: "&amp;VLOOKUP(H100,weather!$B$18:$Y$377,24,FALSE)&amp;" hrs"</f>
        <v>Lo: 58, Hi: 95, Rain: 0,5 inch, wind:N at 5, daylite: 12 hrs</v>
      </c>
    </row>
    <row r="102" spans="2:8" ht="13.5" thickBot="1"/>
    <row r="103" spans="2:8" ht="18.75">
      <c r="B103" s="180" t="s">
        <v>207</v>
      </c>
      <c r="C103" s="181"/>
      <c r="D103" s="181"/>
      <c r="E103" s="181"/>
      <c r="F103" s="181"/>
      <c r="G103" s="181"/>
      <c r="H103" s="182"/>
    </row>
    <row r="104" spans="2:8">
      <c r="B104" s="67" t="s">
        <v>179</v>
      </c>
      <c r="C104" s="68" t="s">
        <v>180</v>
      </c>
      <c r="D104" s="68" t="s">
        <v>181</v>
      </c>
      <c r="E104" s="68" t="s">
        <v>182</v>
      </c>
      <c r="F104" s="68" t="s">
        <v>183</v>
      </c>
      <c r="G104" s="68" t="s">
        <v>184</v>
      </c>
      <c r="H104" s="69" t="s">
        <v>185</v>
      </c>
    </row>
    <row r="105" spans="2:8">
      <c r="B105" s="61">
        <v>218</v>
      </c>
      <c r="C105" s="62">
        <v>219</v>
      </c>
      <c r="D105" s="61">
        <v>220</v>
      </c>
      <c r="E105" s="62">
        <v>221</v>
      </c>
      <c r="F105" s="61">
        <v>222</v>
      </c>
      <c r="G105" s="62">
        <v>223</v>
      </c>
      <c r="H105" s="61">
        <v>224</v>
      </c>
    </row>
    <row r="106" spans="2:8" ht="47.25" customHeight="1">
      <c r="B106" s="104" t="str">
        <f ca="1">"Lo: "&amp;VLOOKUP(B105,weather!$B$18:$X$377,22,FALSE)&amp;", Hi: "&amp;VLOOKUP(B105,weather!$B$18:$X$377,23,FALSE)&amp;IF(VLOOKUP(B105,weather!$B$18:$L$377,11,FALSE)&gt;0,(", "&amp;VLOOKUP(B105,weather!$B$18:$T$377,19,FALSE)&amp;": "&amp;VLOOKUP((VLOOKUP(B105,weather!$B$18:$L$377,11,FALSE)),lookup!$P$4:$R$14,VLOOKUP(B105,weather!$B$18:$U$377,20,FALSE),FALSE)&amp;" inch"),"")&amp;", wind:"&amp;IF(VLOOKUP(B105,weather!$B$18:$V$377,13,FALSE)=0," still",VLOOKUP(B105,weather!$B$18:$V$377,21,FALSE)&amp;" at "&amp;VLOOKUP(B105,weather!$B$18:$V$377,13,FALSE))&amp;IF((VLOOKUP(B105,weather!$B$18:$P$377,15,FALSE)=""),"",", "&amp;VLOOKUP(VLOOKUP(B105,weather!$B$18:$P$377,15,FALSE),lookup!$B$113:$C$127,2,FALSE))&amp;", daylite: "&amp;VLOOKUP(B105,weather!$B$18:$Y$377,24,FALSE)&amp;" hrs"</f>
        <v>Lo: 76, Hi: 95, wind:N at 15, daylite: 12 hrs</v>
      </c>
      <c r="C106" s="104" t="str">
        <f ca="1">"Lo: "&amp;VLOOKUP(C105,weather!$B$18:$X$377,22,FALSE)&amp;", Hi: "&amp;VLOOKUP(C105,weather!$B$18:$X$377,23,FALSE)&amp;IF(VLOOKUP(C105,weather!$B$18:$L$377,11,FALSE)&gt;0,(", "&amp;VLOOKUP(C105,weather!$B$18:$T$377,19,FALSE)&amp;": "&amp;VLOOKUP((VLOOKUP(C105,weather!$B$18:$L$377,11,FALSE)),lookup!$P$4:$R$14,VLOOKUP(C105,weather!$B$18:$U$377,20,FALSE),FALSE)&amp;" inch"),"")&amp;", wind:"&amp;IF(VLOOKUP(C105,weather!$B$18:$V$377,13,FALSE)=0," still",VLOOKUP(C105,weather!$B$18:$V$377,21,FALSE)&amp;" at "&amp;VLOOKUP(C105,weather!$B$18:$V$377,13,FALSE))&amp;IF((VLOOKUP(C105,weather!$B$18:$P$377,15,FALSE)=""),"",", "&amp;VLOOKUP(VLOOKUP(C105,weather!$B$18:$P$377,15,FALSE),lookup!$B$113:$C$127,2,FALSE))&amp;", daylite: "&amp;VLOOKUP(C105,weather!$B$18:$Y$377,24,FALSE)&amp;" hrs"</f>
        <v>Lo: 75, Hi: 90, wind:Artic at 25, daylite: 12 hrs</v>
      </c>
      <c r="D106" s="104" t="str">
        <f ca="1">"Lo: "&amp;VLOOKUP(D105,weather!$B$18:$X$377,22,FALSE)&amp;", Hi: "&amp;VLOOKUP(D105,weather!$B$18:$X$377,23,FALSE)&amp;IF(VLOOKUP(D105,weather!$B$18:$L$377,11,FALSE)&gt;0,(", "&amp;VLOOKUP(D105,weather!$B$18:$T$377,19,FALSE)&amp;": "&amp;VLOOKUP((VLOOKUP(D105,weather!$B$18:$L$377,11,FALSE)),lookup!$P$4:$R$14,VLOOKUP(D105,weather!$B$18:$U$377,20,FALSE),FALSE)&amp;" inch"),"")&amp;", wind:"&amp;IF(VLOOKUP(D105,weather!$B$18:$V$377,13,FALSE)=0," still",VLOOKUP(D105,weather!$B$18:$V$377,21,FALSE)&amp;" at "&amp;VLOOKUP(D105,weather!$B$18:$V$377,13,FALSE))&amp;IF((VLOOKUP(D105,weather!$B$18:$P$377,15,FALSE)=""),"",", "&amp;VLOOKUP(VLOOKUP(D105,weather!$B$18:$P$377,15,FALSE),lookup!$B$113:$C$127,2,FALSE))&amp;", daylite: "&amp;VLOOKUP(D105,weather!$B$18:$Y$377,24,FALSE)&amp;" hrs"</f>
        <v>Lo: 65, Hi: 79, Rain: 0,16 inch, wind:N at 15, daylite: 12 hrs</v>
      </c>
      <c r="E106" s="104" t="str">
        <f ca="1">"Lo: "&amp;VLOOKUP(E105,weather!$B$18:$X$377,22,FALSE)&amp;", Hi: "&amp;VLOOKUP(E105,weather!$B$18:$X$377,23,FALSE)&amp;IF(VLOOKUP(E105,weather!$B$18:$L$377,11,FALSE)&gt;0,(", "&amp;VLOOKUP(E105,weather!$B$18:$T$377,19,FALSE)&amp;": "&amp;VLOOKUP((VLOOKUP(E105,weather!$B$18:$L$377,11,FALSE)),lookup!$P$4:$R$14,VLOOKUP(E105,weather!$B$18:$U$377,20,FALSE),FALSE)&amp;" inch"),"")&amp;", wind:"&amp;IF(VLOOKUP(E105,weather!$B$18:$V$377,13,FALSE)=0," still",VLOOKUP(E105,weather!$B$18:$V$377,21,FALSE)&amp;" at "&amp;VLOOKUP(E105,weather!$B$18:$V$377,13,FALSE))&amp;IF((VLOOKUP(E105,weather!$B$18:$P$377,15,FALSE)=""),"",", "&amp;VLOOKUP(VLOOKUP(E105,weather!$B$18:$P$377,15,FALSE),lookup!$B$113:$C$127,2,FALSE))&amp;", daylite: "&amp;VLOOKUP(E105,weather!$B$18:$Y$377,24,FALSE)&amp;" hrs"</f>
        <v>Lo: 63, Hi: 80, Rain: 0,5 inch, wind:N at 5, daylite: 12 hrs</v>
      </c>
      <c r="F106" s="104" t="str">
        <f ca="1">"Lo: "&amp;VLOOKUP(F105,weather!$B$18:$X$377,22,FALSE)&amp;", Hi: "&amp;VLOOKUP(F105,weather!$B$18:$X$377,23,FALSE)&amp;IF(VLOOKUP(F105,weather!$B$18:$L$377,11,FALSE)&gt;0,(", "&amp;VLOOKUP(F105,weather!$B$18:$T$377,19,FALSE)&amp;": "&amp;VLOOKUP((VLOOKUP(F105,weather!$B$18:$L$377,11,FALSE)),lookup!$P$4:$R$14,VLOOKUP(F105,weather!$B$18:$U$377,20,FALSE),FALSE)&amp;" inch"),"")&amp;", wind:"&amp;IF(VLOOKUP(F105,weather!$B$18:$V$377,13,FALSE)=0," still",VLOOKUP(F105,weather!$B$18:$V$377,21,FALSE)&amp;" at "&amp;VLOOKUP(F105,weather!$B$18:$V$377,13,FALSE))&amp;IF((VLOOKUP(F105,weather!$B$18:$P$377,15,FALSE)=""),"",", "&amp;VLOOKUP(VLOOKUP(F105,weather!$B$18:$P$377,15,FALSE),lookup!$B$113:$C$127,2,FALSE))&amp;", daylite: "&amp;VLOOKUP(F105,weather!$B$18:$Y$377,24,FALSE)&amp;" hrs"</f>
        <v>Lo: 81, Hi: 89, Rain: 0,16 inch, wind:N at 20, daylite: 12 hrs</v>
      </c>
      <c r="G106" s="104" t="str">
        <f ca="1">"Lo: "&amp;VLOOKUP(G105,weather!$B$18:$X$377,22,FALSE)&amp;", Hi: "&amp;VLOOKUP(G105,weather!$B$18:$X$377,23,FALSE)&amp;IF(VLOOKUP(G105,weather!$B$18:$L$377,11,FALSE)&gt;0,(", "&amp;VLOOKUP(G105,weather!$B$18:$T$377,19,FALSE)&amp;": "&amp;VLOOKUP((VLOOKUP(G105,weather!$B$18:$L$377,11,FALSE)),lookup!$P$4:$R$14,VLOOKUP(G105,weather!$B$18:$U$377,20,FALSE),FALSE)&amp;" inch"),"")&amp;", wind:"&amp;IF(VLOOKUP(G105,weather!$B$18:$V$377,13,FALSE)=0," still",VLOOKUP(G105,weather!$B$18:$V$377,21,FALSE)&amp;" at "&amp;VLOOKUP(G105,weather!$B$18:$V$377,13,FALSE))&amp;IF((VLOOKUP(G105,weather!$B$18:$P$377,15,FALSE)=""),"",", "&amp;VLOOKUP(VLOOKUP(G105,weather!$B$18:$P$377,15,FALSE),lookup!$B$113:$C$127,2,FALSE))&amp;", daylite: "&amp;VLOOKUP(G105,weather!$B$18:$Y$377,24,FALSE)&amp;" hrs"</f>
        <v>Lo: 70, Hi: 93, wind:Artic at 30, daylite: 12 hrs</v>
      </c>
      <c r="H106" s="104" t="str">
        <f ca="1">"Lo: "&amp;VLOOKUP(H105,weather!$B$18:$X$377,22,FALSE)&amp;", Hi: "&amp;VLOOKUP(H105,weather!$B$18:$X$377,23,FALSE)&amp;IF(VLOOKUP(H105,weather!$B$18:$L$377,11,FALSE)&gt;0,(", "&amp;VLOOKUP(H105,weather!$B$18:$T$377,19,FALSE)&amp;": "&amp;VLOOKUP((VLOOKUP(H105,weather!$B$18:$L$377,11,FALSE)),lookup!$P$4:$R$14,VLOOKUP(H105,weather!$B$18:$U$377,20,FALSE),FALSE)&amp;" inch"),"")&amp;", wind:"&amp;IF(VLOOKUP(H105,weather!$B$18:$V$377,13,FALSE)=0," still",VLOOKUP(H105,weather!$B$18:$V$377,21,FALSE)&amp;" at "&amp;VLOOKUP(H105,weather!$B$18:$V$377,13,FALSE))&amp;IF((VLOOKUP(H105,weather!$B$18:$P$377,15,FALSE)=""),"",", "&amp;VLOOKUP(VLOOKUP(H105,weather!$B$18:$P$377,15,FALSE),lookup!$B$113:$C$127,2,FALSE))&amp;", daylite: "&amp;VLOOKUP(H105,weather!$B$18:$Y$377,24,FALSE)&amp;" hrs"</f>
        <v>Lo: 66, Hi: 88, Rain: 0,5 inch, wind:Tropical at 15, daylite: 12 hrs</v>
      </c>
    </row>
    <row r="107" spans="2:8">
      <c r="B107" s="61">
        <v>225</v>
      </c>
      <c r="C107" s="62">
        <v>226</v>
      </c>
      <c r="D107" s="61">
        <v>227</v>
      </c>
      <c r="E107" s="62">
        <v>228</v>
      </c>
      <c r="F107" s="61">
        <v>229</v>
      </c>
      <c r="G107" s="62">
        <v>230</v>
      </c>
      <c r="H107" s="61">
        <v>231</v>
      </c>
    </row>
    <row r="108" spans="2:8" ht="47.25" customHeight="1">
      <c r="B108" s="104" t="str">
        <f ca="1">"Lo: "&amp;VLOOKUP(B107,weather!$B$18:$X$377,22,FALSE)&amp;", Hi: "&amp;VLOOKUP(B107,weather!$B$18:$X$377,23,FALSE)&amp;IF(VLOOKUP(B107,weather!$B$18:$L$377,11,FALSE)&gt;0,(", "&amp;VLOOKUP(B107,weather!$B$18:$T$377,19,FALSE)&amp;": "&amp;VLOOKUP((VLOOKUP(B107,weather!$B$18:$L$377,11,FALSE)),lookup!$P$4:$R$14,VLOOKUP(B107,weather!$B$18:$U$377,20,FALSE),FALSE)&amp;" inch"),"")&amp;", wind:"&amp;IF(VLOOKUP(B107,weather!$B$18:$V$377,13,FALSE)=0," still",VLOOKUP(B107,weather!$B$18:$V$377,21,FALSE)&amp;" at "&amp;VLOOKUP(B107,weather!$B$18:$V$377,13,FALSE))&amp;IF((VLOOKUP(B107,weather!$B$18:$P$377,15,FALSE)=""),"",", "&amp;VLOOKUP(VLOOKUP(B107,weather!$B$18:$P$377,15,FALSE),lookup!$B$113:$C$127,2,FALSE))&amp;", daylite: "&amp;VLOOKUP(B107,weather!$B$18:$Y$377,24,FALSE)&amp;" hrs"</f>
        <v>Lo: 69, Hi: 91, Rain: 0,5 inch, wind:N at 5, daylite: 12 hrs</v>
      </c>
      <c r="C108" s="104" t="str">
        <f ca="1">"Lo: "&amp;VLOOKUP(C107,weather!$B$18:$X$377,22,FALSE)&amp;", Hi: "&amp;VLOOKUP(C107,weather!$B$18:$X$377,23,FALSE)&amp;IF(VLOOKUP(C107,weather!$B$18:$L$377,11,FALSE)&gt;0,(", "&amp;VLOOKUP(C107,weather!$B$18:$T$377,19,FALSE)&amp;": "&amp;VLOOKUP((VLOOKUP(C107,weather!$B$18:$L$377,11,FALSE)),lookup!$P$4:$R$14,VLOOKUP(C107,weather!$B$18:$U$377,20,FALSE),FALSE)&amp;" inch"),"")&amp;", wind:"&amp;IF(VLOOKUP(C107,weather!$B$18:$V$377,13,FALSE)=0," still",VLOOKUP(C107,weather!$B$18:$V$377,21,FALSE)&amp;" at "&amp;VLOOKUP(C107,weather!$B$18:$V$377,13,FALSE))&amp;IF((VLOOKUP(C107,weather!$B$18:$P$377,15,FALSE)=""),"",", "&amp;VLOOKUP(VLOOKUP(C107,weather!$B$18:$P$377,15,FALSE),lookup!$B$113:$C$127,2,FALSE))&amp;", daylite: "&amp;VLOOKUP(C107,weather!$B$18:$Y$377,24,FALSE)&amp;" hrs"</f>
        <v>Lo: 79, Hi: 93, Rain: 0,16 inch, wind: still, daylite: 12 hrs</v>
      </c>
      <c r="D108" s="104" t="str">
        <f ca="1">"Lo: "&amp;VLOOKUP(D107,weather!$B$18:$X$377,22,FALSE)&amp;", Hi: "&amp;VLOOKUP(D107,weather!$B$18:$X$377,23,FALSE)&amp;IF(VLOOKUP(D107,weather!$B$18:$L$377,11,FALSE)&gt;0,(", "&amp;VLOOKUP(D107,weather!$B$18:$T$377,19,FALSE)&amp;": "&amp;VLOOKUP((VLOOKUP(D107,weather!$B$18:$L$377,11,FALSE)),lookup!$P$4:$R$14,VLOOKUP(D107,weather!$B$18:$U$377,20,FALSE),FALSE)&amp;" inch"),"")&amp;", wind:"&amp;IF(VLOOKUP(D107,weather!$B$18:$V$377,13,FALSE)=0," still",VLOOKUP(D107,weather!$B$18:$V$377,21,FALSE)&amp;" at "&amp;VLOOKUP(D107,weather!$B$18:$V$377,13,FALSE))&amp;IF((VLOOKUP(D107,weather!$B$18:$P$377,15,FALSE)=""),"",", "&amp;VLOOKUP(VLOOKUP(D107,weather!$B$18:$P$377,15,FALSE),lookup!$B$113:$C$127,2,FALSE))&amp;", daylite: "&amp;VLOOKUP(D107,weather!$B$18:$Y$377,24,FALSE)&amp;" hrs"</f>
        <v>Lo: 69, Hi: 97, Rain: 0,5 inch, wind: still, daylite: 12 hrs</v>
      </c>
      <c r="E108" s="104" t="str">
        <f ca="1">"Lo: "&amp;VLOOKUP(E107,weather!$B$18:$X$377,22,FALSE)&amp;", Hi: "&amp;VLOOKUP(E107,weather!$B$18:$X$377,23,FALSE)&amp;IF(VLOOKUP(E107,weather!$B$18:$L$377,11,FALSE)&gt;0,(", "&amp;VLOOKUP(E107,weather!$B$18:$T$377,19,FALSE)&amp;": "&amp;VLOOKUP((VLOOKUP(E107,weather!$B$18:$L$377,11,FALSE)),lookup!$P$4:$R$14,VLOOKUP(E107,weather!$B$18:$U$377,20,FALSE),FALSE)&amp;" inch"),"")&amp;", wind:"&amp;IF(VLOOKUP(E107,weather!$B$18:$V$377,13,FALSE)=0," still",VLOOKUP(E107,weather!$B$18:$V$377,21,FALSE)&amp;" at "&amp;VLOOKUP(E107,weather!$B$18:$V$377,13,FALSE))&amp;IF((VLOOKUP(E107,weather!$B$18:$P$377,15,FALSE)=""),"",", "&amp;VLOOKUP(VLOOKUP(E107,weather!$B$18:$P$377,15,FALSE),lookup!$B$113:$C$127,2,FALSE))&amp;", daylite: "&amp;VLOOKUP(E107,weather!$B$18:$Y$377,24,FALSE)&amp;" hrs"</f>
        <v>Lo: 76, Hi: 99, wind:Artic at 15, daylite: 12 hrs</v>
      </c>
      <c r="F108" s="104" t="str">
        <f ca="1">"Lo: "&amp;VLOOKUP(F107,weather!$B$18:$X$377,22,FALSE)&amp;", Hi: "&amp;VLOOKUP(F107,weather!$B$18:$X$377,23,FALSE)&amp;IF(VLOOKUP(F107,weather!$B$18:$L$377,11,FALSE)&gt;0,(", "&amp;VLOOKUP(F107,weather!$B$18:$T$377,19,FALSE)&amp;": "&amp;VLOOKUP((VLOOKUP(F107,weather!$B$18:$L$377,11,FALSE)),lookup!$P$4:$R$14,VLOOKUP(F107,weather!$B$18:$U$377,20,FALSE),FALSE)&amp;" inch"),"")&amp;", wind:"&amp;IF(VLOOKUP(F107,weather!$B$18:$V$377,13,FALSE)=0," still",VLOOKUP(F107,weather!$B$18:$V$377,21,FALSE)&amp;" at "&amp;VLOOKUP(F107,weather!$B$18:$V$377,13,FALSE))&amp;IF((VLOOKUP(F107,weather!$B$18:$P$377,15,FALSE)=""),"",", "&amp;VLOOKUP(VLOOKUP(F107,weather!$B$18:$P$377,15,FALSE),lookup!$B$113:$C$127,2,FALSE))&amp;", daylite: "&amp;VLOOKUP(F107,weather!$B$18:$Y$377,24,FALSE)&amp;" hrs"</f>
        <v>Lo: 85, Hi: 91, Rain: 0,5 inch, wind:N at 5, daylite: 12 hrs</v>
      </c>
      <c r="G108" s="104" t="str">
        <f ca="1">"Lo: "&amp;VLOOKUP(G107,weather!$B$18:$X$377,22,FALSE)&amp;", Hi: "&amp;VLOOKUP(G107,weather!$B$18:$X$377,23,FALSE)&amp;IF(VLOOKUP(G107,weather!$B$18:$L$377,11,FALSE)&gt;0,(", "&amp;VLOOKUP(G107,weather!$B$18:$T$377,19,FALSE)&amp;": "&amp;VLOOKUP((VLOOKUP(G107,weather!$B$18:$L$377,11,FALSE)),lookup!$P$4:$R$14,VLOOKUP(G107,weather!$B$18:$U$377,20,FALSE),FALSE)&amp;" inch"),"")&amp;", wind:"&amp;IF(VLOOKUP(G107,weather!$B$18:$V$377,13,FALSE)=0," still",VLOOKUP(G107,weather!$B$18:$V$377,21,FALSE)&amp;" at "&amp;VLOOKUP(G107,weather!$B$18:$V$377,13,FALSE))&amp;IF((VLOOKUP(G107,weather!$B$18:$P$377,15,FALSE)=""),"",", "&amp;VLOOKUP(VLOOKUP(G107,weather!$B$18:$P$377,15,FALSE),lookup!$B$113:$C$127,2,FALSE))&amp;", daylite: "&amp;VLOOKUP(G107,weather!$B$18:$Y$377,24,FALSE)&amp;" hrs"</f>
        <v>Lo: 79, Hi: 90, wind:Artic at 15, daylite: 12 hrs</v>
      </c>
      <c r="H108" s="104" t="str">
        <f ca="1">"Lo: "&amp;VLOOKUP(H107,weather!$B$18:$X$377,22,FALSE)&amp;", Hi: "&amp;VLOOKUP(H107,weather!$B$18:$X$377,23,FALSE)&amp;IF(VLOOKUP(H107,weather!$B$18:$L$377,11,FALSE)&gt;0,(", "&amp;VLOOKUP(H107,weather!$B$18:$T$377,19,FALSE)&amp;": "&amp;VLOOKUP((VLOOKUP(H107,weather!$B$18:$L$377,11,FALSE)),lookup!$P$4:$R$14,VLOOKUP(H107,weather!$B$18:$U$377,20,FALSE),FALSE)&amp;" inch"),"")&amp;", wind:"&amp;IF(VLOOKUP(H107,weather!$B$18:$V$377,13,FALSE)=0," still",VLOOKUP(H107,weather!$B$18:$V$377,21,FALSE)&amp;" at "&amp;VLOOKUP(H107,weather!$B$18:$V$377,13,FALSE))&amp;IF((VLOOKUP(H107,weather!$B$18:$P$377,15,FALSE)=""),"",", "&amp;VLOOKUP(VLOOKUP(H107,weather!$B$18:$P$377,15,FALSE),lookup!$B$113:$C$127,2,FALSE))&amp;", daylite: "&amp;VLOOKUP(H107,weather!$B$18:$Y$377,24,FALSE)&amp;" hrs"</f>
        <v>Lo: 61, Hi: 74, Rain: 0,16 inch, wind: still, daylite: 12 hrs</v>
      </c>
    </row>
    <row r="109" spans="2:8">
      <c r="B109" s="61">
        <v>232</v>
      </c>
      <c r="C109" s="62">
        <v>232</v>
      </c>
      <c r="D109" s="61">
        <v>232</v>
      </c>
      <c r="E109" s="62">
        <v>232</v>
      </c>
      <c r="F109" s="61">
        <v>232</v>
      </c>
      <c r="G109" s="62">
        <v>232</v>
      </c>
      <c r="H109" s="61">
        <v>232</v>
      </c>
    </row>
    <row r="110" spans="2:8" ht="47.25" customHeight="1">
      <c r="B110" s="104" t="str">
        <f ca="1">"Lo: "&amp;VLOOKUP(B109,weather!$B$18:$X$377,22,FALSE)&amp;", Hi: "&amp;VLOOKUP(B109,weather!$B$18:$X$377,23,FALSE)&amp;IF(VLOOKUP(B109,weather!$B$18:$L$377,11,FALSE)&gt;0,(", "&amp;VLOOKUP(B109,weather!$B$18:$T$377,19,FALSE)&amp;": "&amp;VLOOKUP((VLOOKUP(B109,weather!$B$18:$L$377,11,FALSE)),lookup!$P$4:$R$14,VLOOKUP(B109,weather!$B$18:$U$377,20,FALSE),FALSE)&amp;" inch"),"")&amp;", wind:"&amp;IF(VLOOKUP(B109,weather!$B$18:$V$377,13,FALSE)=0," still",VLOOKUP(B109,weather!$B$18:$V$377,21,FALSE)&amp;" at "&amp;VLOOKUP(B109,weather!$B$18:$V$377,13,FALSE))&amp;IF((VLOOKUP(B109,weather!$B$18:$P$377,15,FALSE)=""),"",", "&amp;VLOOKUP(VLOOKUP(B109,weather!$B$18:$P$377,15,FALSE),lookup!$B$113:$C$127,2,FALSE))&amp;", daylite: "&amp;VLOOKUP(B109,weather!$B$18:$Y$377,24,FALSE)&amp;" hrs"</f>
        <v>Lo: 75, Hi: 91, wind:N at 10, daylite: 12 hrs</v>
      </c>
      <c r="C110" s="104" t="str">
        <f ca="1">"Lo: "&amp;VLOOKUP(C109,weather!$B$18:$X$377,22,FALSE)&amp;", Hi: "&amp;VLOOKUP(C109,weather!$B$18:$X$377,23,FALSE)&amp;IF(VLOOKUP(C109,weather!$B$18:$L$377,11,FALSE)&gt;0,(", "&amp;VLOOKUP(C109,weather!$B$18:$T$377,19,FALSE)&amp;": "&amp;VLOOKUP((VLOOKUP(C109,weather!$B$18:$L$377,11,FALSE)),lookup!$P$4:$R$14,VLOOKUP(C109,weather!$B$18:$U$377,20,FALSE),FALSE)&amp;" inch"),"")&amp;", wind:"&amp;IF(VLOOKUP(C109,weather!$B$18:$V$377,13,FALSE)=0," still",VLOOKUP(C109,weather!$B$18:$V$377,21,FALSE)&amp;" at "&amp;VLOOKUP(C109,weather!$B$18:$V$377,13,FALSE))&amp;IF((VLOOKUP(C109,weather!$B$18:$P$377,15,FALSE)=""),"",", "&amp;VLOOKUP(VLOOKUP(C109,weather!$B$18:$P$377,15,FALSE),lookup!$B$113:$C$127,2,FALSE))&amp;", daylite: "&amp;VLOOKUP(C109,weather!$B$18:$Y$377,24,FALSE)&amp;" hrs"</f>
        <v>Lo: 75, Hi: 91, wind:N at 10, daylite: 12 hrs</v>
      </c>
      <c r="D110" s="104" t="str">
        <f ca="1">"Lo: "&amp;VLOOKUP(D109,weather!$B$18:$X$377,22,FALSE)&amp;", Hi: "&amp;VLOOKUP(D109,weather!$B$18:$X$377,23,FALSE)&amp;IF(VLOOKUP(D109,weather!$B$18:$L$377,11,FALSE)&gt;0,(", "&amp;VLOOKUP(D109,weather!$B$18:$T$377,19,FALSE)&amp;": "&amp;VLOOKUP((VLOOKUP(D109,weather!$B$18:$L$377,11,FALSE)),lookup!$P$4:$R$14,VLOOKUP(D109,weather!$B$18:$U$377,20,FALSE),FALSE)&amp;" inch"),"")&amp;", wind:"&amp;IF(VLOOKUP(D109,weather!$B$18:$V$377,13,FALSE)=0," still",VLOOKUP(D109,weather!$B$18:$V$377,21,FALSE)&amp;" at "&amp;VLOOKUP(D109,weather!$B$18:$V$377,13,FALSE))&amp;IF((VLOOKUP(D109,weather!$B$18:$P$377,15,FALSE)=""),"",", "&amp;VLOOKUP(VLOOKUP(D109,weather!$B$18:$P$377,15,FALSE),lookup!$B$113:$C$127,2,FALSE))&amp;", daylite: "&amp;VLOOKUP(D109,weather!$B$18:$Y$377,24,FALSE)&amp;" hrs"</f>
        <v>Lo: 75, Hi: 91, wind:N at 10, daylite: 12 hrs</v>
      </c>
      <c r="E110" s="104" t="str">
        <f ca="1">"Lo: "&amp;VLOOKUP(E109,weather!$B$18:$X$377,22,FALSE)&amp;", Hi: "&amp;VLOOKUP(E109,weather!$B$18:$X$377,23,FALSE)&amp;IF(VLOOKUP(E109,weather!$B$18:$L$377,11,FALSE)&gt;0,(", "&amp;VLOOKUP(E109,weather!$B$18:$T$377,19,FALSE)&amp;": "&amp;VLOOKUP((VLOOKUP(E109,weather!$B$18:$L$377,11,FALSE)),lookup!$P$4:$R$14,VLOOKUP(E109,weather!$B$18:$U$377,20,FALSE),FALSE)&amp;" inch"),"")&amp;", wind:"&amp;IF(VLOOKUP(E109,weather!$B$18:$V$377,13,FALSE)=0," still",VLOOKUP(E109,weather!$B$18:$V$377,21,FALSE)&amp;" at "&amp;VLOOKUP(E109,weather!$B$18:$V$377,13,FALSE))&amp;IF((VLOOKUP(E109,weather!$B$18:$P$377,15,FALSE)=""),"",", "&amp;VLOOKUP(VLOOKUP(E109,weather!$B$18:$P$377,15,FALSE),lookup!$B$113:$C$127,2,FALSE))&amp;", daylite: "&amp;VLOOKUP(E109,weather!$B$18:$Y$377,24,FALSE)&amp;" hrs"</f>
        <v>Lo: 75, Hi: 91, wind:N at 10, daylite: 12 hrs</v>
      </c>
      <c r="F110" s="104" t="str">
        <f ca="1">"Lo: "&amp;VLOOKUP(F109,weather!$B$18:$X$377,22,FALSE)&amp;", Hi: "&amp;VLOOKUP(F109,weather!$B$18:$X$377,23,FALSE)&amp;IF(VLOOKUP(F109,weather!$B$18:$L$377,11,FALSE)&gt;0,(", "&amp;VLOOKUP(F109,weather!$B$18:$T$377,19,FALSE)&amp;": "&amp;VLOOKUP((VLOOKUP(F109,weather!$B$18:$L$377,11,FALSE)),lookup!$P$4:$R$14,VLOOKUP(F109,weather!$B$18:$U$377,20,FALSE),FALSE)&amp;" inch"),"")&amp;", wind:"&amp;IF(VLOOKUP(F109,weather!$B$18:$V$377,13,FALSE)=0," still",VLOOKUP(F109,weather!$B$18:$V$377,21,FALSE)&amp;" at "&amp;VLOOKUP(F109,weather!$B$18:$V$377,13,FALSE))&amp;IF((VLOOKUP(F109,weather!$B$18:$P$377,15,FALSE)=""),"",", "&amp;VLOOKUP(VLOOKUP(F109,weather!$B$18:$P$377,15,FALSE),lookup!$B$113:$C$127,2,FALSE))&amp;", daylite: "&amp;VLOOKUP(F109,weather!$B$18:$Y$377,24,FALSE)&amp;" hrs"</f>
        <v>Lo: 75, Hi: 91, wind:N at 10, daylite: 12 hrs</v>
      </c>
      <c r="G110" s="104" t="str">
        <f ca="1">"Lo: "&amp;VLOOKUP(G109,weather!$B$18:$X$377,22,FALSE)&amp;", Hi: "&amp;VLOOKUP(G109,weather!$B$18:$X$377,23,FALSE)&amp;IF(VLOOKUP(G109,weather!$B$18:$L$377,11,FALSE)&gt;0,(", "&amp;VLOOKUP(G109,weather!$B$18:$T$377,19,FALSE)&amp;": "&amp;VLOOKUP((VLOOKUP(G109,weather!$B$18:$L$377,11,FALSE)),lookup!$P$4:$R$14,VLOOKUP(G109,weather!$B$18:$U$377,20,FALSE),FALSE)&amp;" inch"),"")&amp;", wind:"&amp;IF(VLOOKUP(G109,weather!$B$18:$V$377,13,FALSE)=0," still",VLOOKUP(G109,weather!$B$18:$V$377,21,FALSE)&amp;" at "&amp;VLOOKUP(G109,weather!$B$18:$V$377,13,FALSE))&amp;IF((VLOOKUP(G109,weather!$B$18:$P$377,15,FALSE)=""),"",", "&amp;VLOOKUP(VLOOKUP(G109,weather!$B$18:$P$377,15,FALSE),lookup!$B$113:$C$127,2,FALSE))&amp;", daylite: "&amp;VLOOKUP(G109,weather!$B$18:$Y$377,24,FALSE)&amp;" hrs"</f>
        <v>Lo: 75, Hi: 91, wind:N at 10, daylite: 12 hrs</v>
      </c>
      <c r="H110" s="104" t="str">
        <f ca="1">"Lo: "&amp;VLOOKUP(H109,weather!$B$18:$X$377,22,FALSE)&amp;", Hi: "&amp;VLOOKUP(H109,weather!$B$18:$X$377,23,FALSE)&amp;IF(VLOOKUP(H109,weather!$B$18:$L$377,11,FALSE)&gt;0,(", "&amp;VLOOKUP(H109,weather!$B$18:$T$377,19,FALSE)&amp;": "&amp;VLOOKUP((VLOOKUP(H109,weather!$B$18:$L$377,11,FALSE)),lookup!$P$4:$R$14,VLOOKUP(H109,weather!$B$18:$U$377,20,FALSE),FALSE)&amp;" inch"),"")&amp;", wind:"&amp;IF(VLOOKUP(H109,weather!$B$18:$V$377,13,FALSE)=0," still",VLOOKUP(H109,weather!$B$18:$V$377,21,FALSE)&amp;" at "&amp;VLOOKUP(H109,weather!$B$18:$V$377,13,FALSE))&amp;IF((VLOOKUP(H109,weather!$B$18:$P$377,15,FALSE)=""),"",", "&amp;VLOOKUP(VLOOKUP(H109,weather!$B$18:$P$377,15,FALSE),lookup!$B$113:$C$127,2,FALSE))&amp;", daylite: "&amp;VLOOKUP(H109,weather!$B$18:$Y$377,24,FALSE)&amp;" hrs"</f>
        <v>Lo: 75, Hi: 91, wind:N at 10, daylite: 12 hrs</v>
      </c>
    </row>
    <row r="111" spans="2:8">
      <c r="B111" s="61">
        <v>239</v>
      </c>
      <c r="C111" s="62">
        <v>240</v>
      </c>
      <c r="D111" s="61">
        <v>241</v>
      </c>
      <c r="E111" s="62">
        <v>242</v>
      </c>
      <c r="F111" s="61">
        <v>243</v>
      </c>
      <c r="G111" s="62">
        <v>244</v>
      </c>
      <c r="H111" s="61">
        <v>245</v>
      </c>
    </row>
    <row r="112" spans="2:8" ht="47.25" customHeight="1">
      <c r="B112" s="104" t="str">
        <f ca="1">"Lo: "&amp;VLOOKUP(B111,weather!$B$18:$X$377,22,FALSE)&amp;", Hi: "&amp;VLOOKUP(B111,weather!$B$18:$X$377,23,FALSE)&amp;IF(VLOOKUP(B111,weather!$B$18:$L$377,11,FALSE)&gt;0,(", "&amp;VLOOKUP(B111,weather!$B$18:$T$377,19,FALSE)&amp;": "&amp;VLOOKUP((VLOOKUP(B111,weather!$B$18:$L$377,11,FALSE)),lookup!$P$4:$R$14,VLOOKUP(B111,weather!$B$18:$U$377,20,FALSE),FALSE)&amp;" inch"),"")&amp;", wind:"&amp;IF(VLOOKUP(B111,weather!$B$18:$V$377,13,FALSE)=0," still",VLOOKUP(B111,weather!$B$18:$V$377,21,FALSE)&amp;" at "&amp;VLOOKUP(B111,weather!$B$18:$V$377,13,FALSE))&amp;IF((VLOOKUP(B111,weather!$B$18:$P$377,15,FALSE)=""),"",", "&amp;VLOOKUP(VLOOKUP(B111,weather!$B$18:$P$377,15,FALSE),lookup!$B$113:$C$127,2,FALSE))&amp;", daylite: "&amp;VLOOKUP(B111,weather!$B$18:$Y$377,24,FALSE)&amp;" hrs"</f>
        <v>Lo: 74, Hi: 78, Rain: 0,16 inch, wind:N at 5, daylite: 12 hrs</v>
      </c>
      <c r="C112" s="104" t="str">
        <f ca="1">"Lo: "&amp;VLOOKUP(C111,weather!$B$18:$X$377,22,FALSE)&amp;", Hi: "&amp;VLOOKUP(C111,weather!$B$18:$X$377,23,FALSE)&amp;IF(VLOOKUP(C111,weather!$B$18:$L$377,11,FALSE)&gt;0,(", "&amp;VLOOKUP(C111,weather!$B$18:$T$377,19,FALSE)&amp;": "&amp;VLOOKUP((VLOOKUP(C111,weather!$B$18:$L$377,11,FALSE)),lookup!$P$4:$R$14,VLOOKUP(C111,weather!$B$18:$U$377,20,FALSE),FALSE)&amp;" inch"),"")&amp;", wind:"&amp;IF(VLOOKUP(C111,weather!$B$18:$V$377,13,FALSE)=0," still",VLOOKUP(C111,weather!$B$18:$V$377,21,FALSE)&amp;" at "&amp;VLOOKUP(C111,weather!$B$18:$V$377,13,FALSE))&amp;IF((VLOOKUP(C111,weather!$B$18:$P$377,15,FALSE)=""),"",", "&amp;VLOOKUP(VLOOKUP(C111,weather!$B$18:$P$377,15,FALSE),lookup!$B$113:$C$127,2,FALSE))&amp;", daylite: "&amp;VLOOKUP(C111,weather!$B$18:$Y$377,24,FALSE)&amp;" hrs"</f>
        <v>Lo: 87, Hi: 89, Rain: 0,5 inch, wind: still, daylite: 12 hrs</v>
      </c>
      <c r="D112" s="104" t="str">
        <f ca="1">"Lo: "&amp;VLOOKUP(D111,weather!$B$18:$X$377,22,FALSE)&amp;", Hi: "&amp;VLOOKUP(D111,weather!$B$18:$X$377,23,FALSE)&amp;IF(VLOOKUP(D111,weather!$B$18:$L$377,11,FALSE)&gt;0,(", "&amp;VLOOKUP(D111,weather!$B$18:$T$377,19,FALSE)&amp;": "&amp;VLOOKUP((VLOOKUP(D111,weather!$B$18:$L$377,11,FALSE)),lookup!$P$4:$R$14,VLOOKUP(D111,weather!$B$18:$U$377,20,FALSE),FALSE)&amp;" inch"),"")&amp;", wind:"&amp;IF(VLOOKUP(D111,weather!$B$18:$V$377,13,FALSE)=0," still",VLOOKUP(D111,weather!$B$18:$V$377,21,FALSE)&amp;" at "&amp;VLOOKUP(D111,weather!$B$18:$V$377,13,FALSE))&amp;IF((VLOOKUP(D111,weather!$B$18:$P$377,15,FALSE)=""),"",", "&amp;VLOOKUP(VLOOKUP(D111,weather!$B$18:$P$377,15,FALSE),lookup!$B$113:$C$127,2,FALSE))&amp;", daylite: "&amp;VLOOKUP(D111,weather!$B$18:$Y$377,24,FALSE)&amp;" hrs"</f>
        <v>Lo: 58, Hi: 106, Rain: 0,5 inch, wind: still, daylite: 12 hrs</v>
      </c>
      <c r="E112" s="104" t="str">
        <f ca="1">"Lo: "&amp;VLOOKUP(E111,weather!$B$18:$X$377,22,FALSE)&amp;", Hi: "&amp;VLOOKUP(E111,weather!$B$18:$X$377,23,FALSE)&amp;IF(VLOOKUP(E111,weather!$B$18:$L$377,11,FALSE)&gt;0,(", "&amp;VLOOKUP(E111,weather!$B$18:$T$377,19,FALSE)&amp;": "&amp;VLOOKUP((VLOOKUP(E111,weather!$B$18:$L$377,11,FALSE)),lookup!$P$4:$R$14,VLOOKUP(E111,weather!$B$18:$U$377,20,FALSE),FALSE)&amp;" inch"),"")&amp;", wind:"&amp;IF(VLOOKUP(E111,weather!$B$18:$V$377,13,FALSE)=0," still",VLOOKUP(E111,weather!$B$18:$V$377,21,FALSE)&amp;" at "&amp;VLOOKUP(E111,weather!$B$18:$V$377,13,FALSE))&amp;IF((VLOOKUP(E111,weather!$B$18:$P$377,15,FALSE)=""),"",", "&amp;VLOOKUP(VLOOKUP(E111,weather!$B$18:$P$377,15,FALSE),lookup!$B$113:$C$127,2,FALSE))&amp;", daylite: "&amp;VLOOKUP(E111,weather!$B$18:$Y$377,24,FALSE)&amp;" hrs"</f>
        <v>Lo: 60, Hi: 107, Rain: 0,75 inch, wind: still, daylite: 12 hrs</v>
      </c>
      <c r="F112" s="104" t="str">
        <f ca="1">"Lo: "&amp;VLOOKUP(F111,weather!$B$18:$X$377,22,FALSE)&amp;", Hi: "&amp;VLOOKUP(F111,weather!$B$18:$X$377,23,FALSE)&amp;IF(VLOOKUP(F111,weather!$B$18:$L$377,11,FALSE)&gt;0,(", "&amp;VLOOKUP(F111,weather!$B$18:$T$377,19,FALSE)&amp;": "&amp;VLOOKUP((VLOOKUP(F111,weather!$B$18:$L$377,11,FALSE)),lookup!$P$4:$R$14,VLOOKUP(F111,weather!$B$18:$U$377,20,FALSE),FALSE)&amp;" inch"),"")&amp;", wind:"&amp;IF(VLOOKUP(F111,weather!$B$18:$V$377,13,FALSE)=0," still",VLOOKUP(F111,weather!$B$18:$V$377,21,FALSE)&amp;" at "&amp;VLOOKUP(F111,weather!$B$18:$V$377,13,FALSE))&amp;IF((VLOOKUP(F111,weather!$B$18:$P$377,15,FALSE)=""),"",", "&amp;VLOOKUP(VLOOKUP(F111,weather!$B$18:$P$377,15,FALSE),lookup!$B$113:$C$127,2,FALSE))&amp;", daylite: "&amp;VLOOKUP(F111,weather!$B$18:$Y$377,24,FALSE)&amp;" hrs"</f>
        <v>Lo: 63, Hi: 98, Rain: 0,16 inch, wind:N at 15, daylite: 12 hrs</v>
      </c>
      <c r="G112" s="104" t="str">
        <f ca="1">"Lo: "&amp;VLOOKUP(G111,weather!$B$18:$X$377,22,FALSE)&amp;", Hi: "&amp;VLOOKUP(G111,weather!$B$18:$X$377,23,FALSE)&amp;IF(VLOOKUP(G111,weather!$B$18:$L$377,11,FALSE)&gt;0,(", "&amp;VLOOKUP(G111,weather!$B$18:$T$377,19,FALSE)&amp;": "&amp;VLOOKUP((VLOOKUP(G111,weather!$B$18:$L$377,11,FALSE)),lookup!$P$4:$R$14,VLOOKUP(G111,weather!$B$18:$U$377,20,FALSE),FALSE)&amp;" inch"),"")&amp;", wind:"&amp;IF(VLOOKUP(G111,weather!$B$18:$V$377,13,FALSE)=0," still",VLOOKUP(G111,weather!$B$18:$V$377,21,FALSE)&amp;" at "&amp;VLOOKUP(G111,weather!$B$18:$V$377,13,FALSE))&amp;IF((VLOOKUP(G111,weather!$B$18:$P$377,15,FALSE)=""),"",", "&amp;VLOOKUP(VLOOKUP(G111,weather!$B$18:$P$377,15,FALSE),lookup!$B$113:$C$127,2,FALSE))&amp;", daylite: "&amp;VLOOKUP(G111,weather!$B$18:$Y$377,24,FALSE)&amp;" hrs"</f>
        <v>Lo: 74, Hi: 96, Rain: 0,5 inch, wind:N at 5, daylite: 12 hrs</v>
      </c>
      <c r="H112" s="104" t="str">
        <f ca="1">"Lo: "&amp;VLOOKUP(H111,weather!$B$18:$X$377,22,FALSE)&amp;", Hi: "&amp;VLOOKUP(H111,weather!$B$18:$X$377,23,FALSE)&amp;IF(VLOOKUP(H111,weather!$B$18:$L$377,11,FALSE)&gt;0,(", "&amp;VLOOKUP(H111,weather!$B$18:$T$377,19,FALSE)&amp;": "&amp;VLOOKUP((VLOOKUP(H111,weather!$B$18:$L$377,11,FALSE)),lookup!$P$4:$R$14,VLOOKUP(H111,weather!$B$18:$U$377,20,FALSE),FALSE)&amp;" inch"),"")&amp;", wind:"&amp;IF(VLOOKUP(H111,weather!$B$18:$V$377,13,FALSE)=0," still",VLOOKUP(H111,weather!$B$18:$V$377,21,FALSE)&amp;" at "&amp;VLOOKUP(H111,weather!$B$18:$V$377,13,FALSE))&amp;IF((VLOOKUP(H111,weather!$B$18:$P$377,15,FALSE)=""),"",", "&amp;VLOOKUP(VLOOKUP(H111,weather!$B$18:$P$377,15,FALSE),lookup!$B$113:$C$127,2,FALSE))&amp;", daylite: "&amp;VLOOKUP(H111,weather!$B$18:$Y$377,24,FALSE)&amp;" hrs"</f>
        <v>Lo: 78, Hi: 96, Rain: 0,16 inch, wind: still, daylite: 12 hrs</v>
      </c>
    </row>
    <row r="113" spans="2:8" ht="13.5" thickBot="1"/>
    <row r="114" spans="2:8" ht="18.75">
      <c r="B114" s="180" t="s">
        <v>208</v>
      </c>
      <c r="C114" s="181"/>
      <c r="D114" s="181"/>
      <c r="E114" s="181"/>
      <c r="F114" s="181"/>
      <c r="G114" s="181"/>
      <c r="H114" s="182"/>
    </row>
    <row r="115" spans="2:8">
      <c r="B115" s="67" t="s">
        <v>179</v>
      </c>
      <c r="C115" s="68" t="s">
        <v>180</v>
      </c>
      <c r="D115" s="68" t="s">
        <v>181</v>
      </c>
      <c r="E115" s="68" t="s">
        <v>182</v>
      </c>
      <c r="F115" s="68" t="s">
        <v>183</v>
      </c>
      <c r="G115" s="68" t="s">
        <v>184</v>
      </c>
      <c r="H115" s="69" t="s">
        <v>185</v>
      </c>
    </row>
    <row r="116" spans="2:8">
      <c r="B116" s="61">
        <v>246</v>
      </c>
      <c r="C116" s="174">
        <v>247</v>
      </c>
      <c r="D116" s="175">
        <v>248</v>
      </c>
      <c r="E116" s="176">
        <v>249</v>
      </c>
      <c r="F116" s="175">
        <v>250</v>
      </c>
      <c r="G116" s="176">
        <v>251</v>
      </c>
      <c r="H116" s="175">
        <v>252</v>
      </c>
    </row>
    <row r="117" spans="2:8" ht="47.25" customHeight="1">
      <c r="B117" s="104" t="str">
        <f ca="1">"Lo: "&amp;VLOOKUP(B116,weather!$B$18:$X$377,22,FALSE)&amp;", Hi: "&amp;VLOOKUP(B116,weather!$B$18:$X$377,23,FALSE)&amp;IF(VLOOKUP(B116,weather!$B$18:$L$377,11,FALSE)&gt;0,(", "&amp;VLOOKUP(B116,weather!$B$18:$T$377,19,FALSE)&amp;": "&amp;VLOOKUP((VLOOKUP(B116,weather!$B$18:$L$377,11,FALSE)),lookup!$P$4:$R$14,VLOOKUP(B116,weather!$B$18:$U$377,20,FALSE),FALSE)&amp;" inch"),"")&amp;", wind:"&amp;IF(VLOOKUP(B116,weather!$B$18:$V$377,13,FALSE)=0," still",VLOOKUP(B116,weather!$B$18:$V$377,21,FALSE)&amp;" at "&amp;VLOOKUP(B116,weather!$B$18:$V$377,13,FALSE))&amp;IF((VLOOKUP(B116,weather!$B$18:$P$377,15,FALSE)=""),"",", "&amp;VLOOKUP(VLOOKUP(B116,weather!$B$18:$P$377,15,FALSE),lookup!$B$113:$C$127,2,FALSE))&amp;", daylite: "&amp;VLOOKUP(B116,weather!$B$18:$Y$377,24,FALSE)&amp;" hrs"</f>
        <v>Lo: 87, Hi: 110, Rain: 0,75 inch, wind:Gusting at 15, daylite: 12 hrs</v>
      </c>
      <c r="C117" s="104" t="str">
        <f ca="1">"Lo: "&amp;VLOOKUP(C116,weather!$B$18:$X$377,22,FALSE)&amp;", Hi: "&amp;VLOOKUP(C116,weather!$B$18:$X$377,23,FALSE)&amp;IF(VLOOKUP(C116,weather!$B$18:$L$377,11,FALSE)&gt;0,(", "&amp;VLOOKUP(C116,weather!$B$18:$T$377,19,FALSE)&amp;": "&amp;VLOOKUP((VLOOKUP(C116,weather!$B$18:$L$377,11,FALSE)),lookup!$P$4:$R$14,VLOOKUP(C116,weather!$B$18:$U$377,20,FALSE),FALSE)&amp;" inch"),"")&amp;", wind:"&amp;IF(VLOOKUP(C116,weather!$B$18:$V$377,13,FALSE)=0," still",VLOOKUP(C116,weather!$B$18:$V$377,21,FALSE)&amp;" at "&amp;VLOOKUP(C116,weather!$B$18:$V$377,13,FALSE))&amp;IF((VLOOKUP(C116,weather!$B$18:$P$377,15,FALSE)=""),"",", "&amp;VLOOKUP(VLOOKUP(C116,weather!$B$18:$P$377,15,FALSE),lookup!$B$113:$C$127,2,FALSE))&amp;", daylite: "&amp;VLOOKUP(C116,weather!$B$18:$Y$377,24,FALSE)&amp;" hrs"</f>
        <v>Lo: 62, Hi: 97, wind: still, daylite: 12 hrs</v>
      </c>
      <c r="D117" s="104" t="str">
        <f ca="1">"Lo: "&amp;VLOOKUP(D116,weather!$B$18:$X$377,22,FALSE)&amp;", Hi: "&amp;VLOOKUP(D116,weather!$B$18:$X$377,23,FALSE)&amp;IF(VLOOKUP(D116,weather!$B$18:$L$377,11,FALSE)&gt;0,(", "&amp;VLOOKUP(D116,weather!$B$18:$T$377,19,FALSE)&amp;": "&amp;VLOOKUP((VLOOKUP(D116,weather!$B$18:$L$377,11,FALSE)),lookup!$P$4:$R$14,VLOOKUP(D116,weather!$B$18:$U$377,20,FALSE),FALSE)&amp;" inch"),"")&amp;", wind:"&amp;IF(VLOOKUP(D116,weather!$B$18:$V$377,13,FALSE)=0," still",VLOOKUP(D116,weather!$B$18:$V$377,21,FALSE)&amp;" at "&amp;VLOOKUP(D116,weather!$B$18:$V$377,13,FALSE))&amp;IF((VLOOKUP(D116,weather!$B$18:$P$377,15,FALSE)=""),"",", "&amp;VLOOKUP(VLOOKUP(D116,weather!$B$18:$P$377,15,FALSE),lookup!$B$113:$C$127,2,FALSE))&amp;", daylite: "&amp;VLOOKUP(D116,weather!$B$18:$Y$377,24,FALSE)&amp;" hrs"</f>
        <v>Lo: 67, Hi: 88, Rain: 0,16 inch, wind: still, daylite: 12 hrs</v>
      </c>
      <c r="E117" s="104" t="str">
        <f ca="1">"Lo: "&amp;VLOOKUP(E116,weather!$B$18:$X$377,22,FALSE)&amp;", Hi: "&amp;VLOOKUP(E116,weather!$B$18:$X$377,23,FALSE)&amp;IF(VLOOKUP(E116,weather!$B$18:$L$377,11,FALSE)&gt;0,(", "&amp;VLOOKUP(E116,weather!$B$18:$T$377,19,FALSE)&amp;": "&amp;VLOOKUP((VLOOKUP(E116,weather!$B$18:$L$377,11,FALSE)),lookup!$P$4:$R$14,VLOOKUP(E116,weather!$B$18:$U$377,20,FALSE),FALSE)&amp;" inch"),"")&amp;", wind:"&amp;IF(VLOOKUP(E116,weather!$B$18:$V$377,13,FALSE)=0," still",VLOOKUP(E116,weather!$B$18:$V$377,21,FALSE)&amp;" at "&amp;VLOOKUP(E116,weather!$B$18:$V$377,13,FALSE))&amp;IF((VLOOKUP(E116,weather!$B$18:$P$377,15,FALSE)=""),"",", "&amp;VLOOKUP(VLOOKUP(E116,weather!$B$18:$P$377,15,FALSE),lookup!$B$113:$C$127,2,FALSE))&amp;", daylite: "&amp;VLOOKUP(E116,weather!$B$18:$Y$377,24,FALSE)&amp;" hrs"</f>
        <v>Lo: 72, Hi: 105, wind:N at 10, daylite: 12 hrs</v>
      </c>
      <c r="F117" s="104" t="str">
        <f ca="1">"Lo: "&amp;VLOOKUP(F116,weather!$B$18:$X$377,22,FALSE)&amp;", Hi: "&amp;VLOOKUP(F116,weather!$B$18:$X$377,23,FALSE)&amp;IF(VLOOKUP(F116,weather!$B$18:$L$377,11,FALSE)&gt;0,(", "&amp;VLOOKUP(F116,weather!$B$18:$T$377,19,FALSE)&amp;": "&amp;VLOOKUP((VLOOKUP(F116,weather!$B$18:$L$377,11,FALSE)),lookup!$P$4:$R$14,VLOOKUP(F116,weather!$B$18:$U$377,20,FALSE),FALSE)&amp;" inch"),"")&amp;", wind:"&amp;IF(VLOOKUP(F116,weather!$B$18:$V$377,13,FALSE)=0," still",VLOOKUP(F116,weather!$B$18:$V$377,21,FALSE)&amp;" at "&amp;VLOOKUP(F116,weather!$B$18:$V$377,13,FALSE))&amp;IF((VLOOKUP(F116,weather!$B$18:$P$377,15,FALSE)=""),"",", "&amp;VLOOKUP(VLOOKUP(F116,weather!$B$18:$P$377,15,FALSE),lookup!$B$113:$C$127,2,FALSE))&amp;", daylite: "&amp;VLOOKUP(F116,weather!$B$18:$Y$377,24,FALSE)&amp;" hrs"</f>
        <v>Lo: 74, Hi: 107, Rain: 0,5 inch, wind: still, daylite: 12 hrs</v>
      </c>
      <c r="G117" s="104" t="str">
        <f ca="1">"Lo: "&amp;VLOOKUP(G116,weather!$B$18:$X$377,22,FALSE)&amp;", Hi: "&amp;VLOOKUP(G116,weather!$B$18:$X$377,23,FALSE)&amp;IF(VLOOKUP(G116,weather!$B$18:$L$377,11,FALSE)&gt;0,(", "&amp;VLOOKUP(G116,weather!$B$18:$T$377,19,FALSE)&amp;": "&amp;VLOOKUP((VLOOKUP(G116,weather!$B$18:$L$377,11,FALSE)),lookup!$P$4:$R$14,VLOOKUP(G116,weather!$B$18:$U$377,20,FALSE),FALSE)&amp;" inch"),"")&amp;", wind:"&amp;IF(VLOOKUP(G116,weather!$B$18:$V$377,13,FALSE)=0," still",VLOOKUP(G116,weather!$B$18:$V$377,21,FALSE)&amp;" at "&amp;VLOOKUP(G116,weather!$B$18:$V$377,13,FALSE))&amp;IF((VLOOKUP(G116,weather!$B$18:$P$377,15,FALSE)=""),"",", "&amp;VLOOKUP(VLOOKUP(G116,weather!$B$18:$P$377,15,FALSE),lookup!$B$113:$C$127,2,FALSE))&amp;", daylite: "&amp;VLOOKUP(G116,weather!$B$18:$Y$377,24,FALSE)&amp;" hrs"</f>
        <v>Lo: 77, Hi: 103, Rain: 0,5 inch, wind: still, daylite: 12 hrs</v>
      </c>
      <c r="H117" s="104" t="str">
        <f ca="1">"Lo: "&amp;VLOOKUP(H116,weather!$B$18:$X$377,22,FALSE)&amp;", Hi: "&amp;VLOOKUP(H116,weather!$B$18:$X$377,23,FALSE)&amp;IF(VLOOKUP(H116,weather!$B$18:$L$377,11,FALSE)&gt;0,(", "&amp;VLOOKUP(H116,weather!$B$18:$T$377,19,FALSE)&amp;": "&amp;VLOOKUP((VLOOKUP(H116,weather!$B$18:$L$377,11,FALSE)),lookup!$P$4:$R$14,VLOOKUP(H116,weather!$B$18:$U$377,20,FALSE),FALSE)&amp;" inch"),"")&amp;", wind:"&amp;IF(VLOOKUP(H116,weather!$B$18:$V$377,13,FALSE)=0," still",VLOOKUP(H116,weather!$B$18:$V$377,21,FALSE)&amp;" at "&amp;VLOOKUP(H116,weather!$B$18:$V$377,13,FALSE))&amp;IF((VLOOKUP(H116,weather!$B$18:$P$377,15,FALSE)=""),"",", "&amp;VLOOKUP(VLOOKUP(H116,weather!$B$18:$P$377,15,FALSE),lookup!$B$113:$C$127,2,FALSE))&amp;", daylite: "&amp;VLOOKUP(H116,weather!$B$18:$Y$377,24,FALSE)&amp;" hrs"</f>
        <v>Lo: 76, Hi: 104, Rain: 0,16 inch, wind: still, daylite: 12 hrs</v>
      </c>
    </row>
    <row r="118" spans="2:8">
      <c r="B118" s="175">
        <v>253</v>
      </c>
      <c r="C118" s="176">
        <v>254</v>
      </c>
      <c r="D118" s="177">
        <v>255</v>
      </c>
      <c r="E118" s="176">
        <v>256</v>
      </c>
      <c r="F118" s="175">
        <v>257</v>
      </c>
      <c r="G118" s="176">
        <v>258</v>
      </c>
      <c r="H118" s="175">
        <v>259</v>
      </c>
    </row>
    <row r="119" spans="2:8" ht="47.25" customHeight="1">
      <c r="B119" s="104" t="str">
        <f ca="1">"Lo: "&amp;VLOOKUP(B118,weather!$B$18:$X$377,22,FALSE)&amp;", Hi: "&amp;VLOOKUP(B118,weather!$B$18:$X$377,23,FALSE)&amp;IF(VLOOKUP(B118,weather!$B$18:$L$377,11,FALSE)&gt;0,(", "&amp;VLOOKUP(B118,weather!$B$18:$T$377,19,FALSE)&amp;": "&amp;VLOOKUP((VLOOKUP(B118,weather!$B$18:$L$377,11,FALSE)),lookup!$P$4:$R$14,VLOOKUP(B118,weather!$B$18:$U$377,20,FALSE),FALSE)&amp;" inch"),"")&amp;", wind:"&amp;IF(VLOOKUP(B118,weather!$B$18:$V$377,13,FALSE)=0," still",VLOOKUP(B118,weather!$B$18:$V$377,21,FALSE)&amp;" at "&amp;VLOOKUP(B118,weather!$B$18:$V$377,13,FALSE))&amp;IF((VLOOKUP(B118,weather!$B$18:$P$377,15,FALSE)=""),"",", "&amp;VLOOKUP(VLOOKUP(B118,weather!$B$18:$P$377,15,FALSE),lookup!$B$113:$C$127,2,FALSE))&amp;", daylite: "&amp;VLOOKUP(B118,weather!$B$18:$Y$377,24,FALSE)&amp;" hrs"</f>
        <v>Lo: 97, Hi: 110, Rain: 0,5 inch, wind:N at 15, daylite: 12 hrs</v>
      </c>
      <c r="C119" s="104" t="str">
        <f ca="1">"Lo: "&amp;VLOOKUP(C118,weather!$B$18:$X$377,22,FALSE)&amp;", Hi: "&amp;VLOOKUP(C118,weather!$B$18:$X$377,23,FALSE)&amp;IF(VLOOKUP(C118,weather!$B$18:$L$377,11,FALSE)&gt;0,(", "&amp;VLOOKUP(C118,weather!$B$18:$T$377,19,FALSE)&amp;": "&amp;VLOOKUP((VLOOKUP(C118,weather!$B$18:$L$377,11,FALSE)),lookup!$P$4:$R$14,VLOOKUP(C118,weather!$B$18:$U$377,20,FALSE),FALSE)&amp;" inch"),"")&amp;", wind:"&amp;IF(VLOOKUP(C118,weather!$B$18:$V$377,13,FALSE)=0," still",VLOOKUP(C118,weather!$B$18:$V$377,21,FALSE)&amp;" at "&amp;VLOOKUP(C118,weather!$B$18:$V$377,13,FALSE))&amp;IF((VLOOKUP(C118,weather!$B$18:$P$377,15,FALSE)=""),"",", "&amp;VLOOKUP(VLOOKUP(C118,weather!$B$18:$P$377,15,FALSE),lookup!$B$113:$C$127,2,FALSE))&amp;", daylite: "&amp;VLOOKUP(C118,weather!$B$18:$Y$377,24,FALSE)&amp;" hrs"</f>
        <v>Lo: 92, Hi: 96, wind:N at 25, daylite: 12 hrs</v>
      </c>
      <c r="D119" s="104" t="str">
        <f ca="1">"Lo: "&amp;VLOOKUP(D118,weather!$B$18:$X$377,22,FALSE)&amp;", Hi: "&amp;VLOOKUP(D118,weather!$B$18:$X$377,23,FALSE)&amp;IF(VLOOKUP(D118,weather!$B$18:$L$377,11,FALSE)&gt;0,(", "&amp;VLOOKUP(D118,weather!$B$18:$T$377,19,FALSE)&amp;": "&amp;VLOOKUP((VLOOKUP(D118,weather!$B$18:$L$377,11,FALSE)),lookup!$P$4:$R$14,VLOOKUP(D118,weather!$B$18:$U$377,20,FALSE),FALSE)&amp;" inch"),"")&amp;", wind:"&amp;IF(VLOOKUP(D118,weather!$B$18:$V$377,13,FALSE)=0," still",VLOOKUP(D118,weather!$B$18:$V$377,21,FALSE)&amp;" at "&amp;VLOOKUP(D118,weather!$B$18:$V$377,13,FALSE))&amp;IF((VLOOKUP(D118,weather!$B$18:$P$377,15,FALSE)=""),"",", "&amp;VLOOKUP(VLOOKUP(D118,weather!$B$18:$P$377,15,FALSE),lookup!$B$113:$C$127,2,FALSE))&amp;", daylite: "&amp;VLOOKUP(D118,weather!$B$18:$Y$377,24,FALSE)&amp;" hrs"</f>
        <v>Lo: 76, Hi: 98, wind:Artic at 35, daylite: 12 hrs</v>
      </c>
      <c r="E119" s="104" t="str">
        <f ca="1">"Lo: "&amp;VLOOKUP(E118,weather!$B$18:$X$377,22,FALSE)&amp;", Hi: "&amp;VLOOKUP(E118,weather!$B$18:$X$377,23,FALSE)&amp;IF(VLOOKUP(E118,weather!$B$18:$L$377,11,FALSE)&gt;0,(", "&amp;VLOOKUP(E118,weather!$B$18:$T$377,19,FALSE)&amp;": "&amp;VLOOKUP((VLOOKUP(E118,weather!$B$18:$L$377,11,FALSE)),lookup!$P$4:$R$14,VLOOKUP(E118,weather!$B$18:$U$377,20,FALSE),FALSE)&amp;" inch"),"")&amp;", wind:"&amp;IF(VLOOKUP(E118,weather!$B$18:$V$377,13,FALSE)=0," still",VLOOKUP(E118,weather!$B$18:$V$377,21,FALSE)&amp;" at "&amp;VLOOKUP(E118,weather!$B$18:$V$377,13,FALSE))&amp;IF((VLOOKUP(E118,weather!$B$18:$P$377,15,FALSE)=""),"",", "&amp;VLOOKUP(VLOOKUP(E118,weather!$B$18:$P$377,15,FALSE),lookup!$B$113:$C$127,2,FALSE))&amp;", daylite: "&amp;VLOOKUP(E118,weather!$B$18:$Y$377,24,FALSE)&amp;" hrs"</f>
        <v>Lo: 71, Hi: 84, wind:N at 45, daylite: 12 hrs</v>
      </c>
      <c r="F119" s="104" t="str">
        <f ca="1">"Lo: "&amp;VLOOKUP(F118,weather!$B$18:$X$377,22,FALSE)&amp;", Hi: "&amp;VLOOKUP(F118,weather!$B$18:$X$377,23,FALSE)&amp;IF(VLOOKUP(F118,weather!$B$18:$L$377,11,FALSE)&gt;0,(", "&amp;VLOOKUP(F118,weather!$B$18:$T$377,19,FALSE)&amp;": "&amp;VLOOKUP((VLOOKUP(F118,weather!$B$18:$L$377,11,FALSE)),lookup!$P$4:$R$14,VLOOKUP(F118,weather!$B$18:$U$377,20,FALSE),FALSE)&amp;" inch"),"")&amp;", wind:"&amp;IF(VLOOKUP(F118,weather!$B$18:$V$377,13,FALSE)=0," still",VLOOKUP(F118,weather!$B$18:$V$377,21,FALSE)&amp;" at "&amp;VLOOKUP(F118,weather!$B$18:$V$377,13,FALSE))&amp;IF((VLOOKUP(F118,weather!$B$18:$P$377,15,FALSE)=""),"",", "&amp;VLOOKUP(VLOOKUP(F118,weather!$B$18:$P$377,15,FALSE),lookup!$B$113:$C$127,2,FALSE))&amp;", daylite: "&amp;VLOOKUP(F118,weather!$B$18:$Y$377,24,FALSE)&amp;" hrs"</f>
        <v>Lo: 60, Hi: 88, Rain: 0,16 inch, wind:N at 35, daylite: 12 hrs</v>
      </c>
      <c r="G119" s="104" t="str">
        <f ca="1">"Lo: "&amp;VLOOKUP(G118,weather!$B$18:$X$377,22,FALSE)&amp;", Hi: "&amp;VLOOKUP(G118,weather!$B$18:$X$377,23,FALSE)&amp;IF(VLOOKUP(G118,weather!$B$18:$L$377,11,FALSE)&gt;0,(", "&amp;VLOOKUP(G118,weather!$B$18:$T$377,19,FALSE)&amp;": "&amp;VLOOKUP((VLOOKUP(G118,weather!$B$18:$L$377,11,FALSE)),lookup!$P$4:$R$14,VLOOKUP(G118,weather!$B$18:$U$377,20,FALSE),FALSE)&amp;" inch"),"")&amp;", wind:"&amp;IF(VLOOKUP(G118,weather!$B$18:$V$377,13,FALSE)=0," still",VLOOKUP(G118,weather!$B$18:$V$377,21,FALSE)&amp;" at "&amp;VLOOKUP(G118,weather!$B$18:$V$377,13,FALSE))&amp;IF((VLOOKUP(G118,weather!$B$18:$P$377,15,FALSE)=""),"",", "&amp;VLOOKUP(VLOOKUP(G118,weather!$B$18:$P$377,15,FALSE),lookup!$B$113:$C$127,2,FALSE))&amp;", daylite: "&amp;VLOOKUP(G118,weather!$B$18:$Y$377,24,FALSE)&amp;" hrs"</f>
        <v>Lo: 83, Hi: 98, Rain: 0,16 inch, wind:N at 25, daylite: 12 hrs</v>
      </c>
      <c r="H119" s="104" t="str">
        <f ca="1">"Lo: "&amp;VLOOKUP(H118,weather!$B$18:$X$377,22,FALSE)&amp;", Hi: "&amp;VLOOKUP(H118,weather!$B$18:$X$377,23,FALSE)&amp;IF(VLOOKUP(H118,weather!$B$18:$L$377,11,FALSE)&gt;0,(", "&amp;VLOOKUP(H118,weather!$B$18:$T$377,19,FALSE)&amp;": "&amp;VLOOKUP((VLOOKUP(H118,weather!$B$18:$L$377,11,FALSE)),lookup!$P$4:$R$14,VLOOKUP(H118,weather!$B$18:$U$377,20,FALSE),FALSE)&amp;" inch"),"")&amp;", wind:"&amp;IF(VLOOKUP(H118,weather!$B$18:$V$377,13,FALSE)=0," still",VLOOKUP(H118,weather!$B$18:$V$377,21,FALSE)&amp;" at "&amp;VLOOKUP(H118,weather!$B$18:$V$377,13,FALSE))&amp;IF((VLOOKUP(H118,weather!$B$18:$P$377,15,FALSE)=""),"",", "&amp;VLOOKUP(VLOOKUP(H118,weather!$B$18:$P$377,15,FALSE),lookup!$B$113:$C$127,2,FALSE))&amp;", daylite: "&amp;VLOOKUP(H118,weather!$B$18:$Y$377,24,FALSE)&amp;" hrs"</f>
        <v>Lo: 65, Hi: 87, wind:Artic at 35, daylite: 12 hrs</v>
      </c>
    </row>
    <row r="120" spans="2:8">
      <c r="B120" s="175">
        <v>260</v>
      </c>
      <c r="C120" s="176">
        <v>261</v>
      </c>
      <c r="D120" s="175">
        <v>262</v>
      </c>
      <c r="E120" s="176">
        <v>263</v>
      </c>
      <c r="F120" s="175">
        <v>264</v>
      </c>
      <c r="G120" s="176">
        <v>265</v>
      </c>
      <c r="H120" s="175">
        <v>266</v>
      </c>
    </row>
    <row r="121" spans="2:8" ht="47.25" customHeight="1">
      <c r="B121" s="104" t="str">
        <f ca="1">"Lo: "&amp;VLOOKUP(B120,weather!$B$18:$X$377,22,FALSE)&amp;", Hi: "&amp;VLOOKUP(B120,weather!$B$18:$X$377,23,FALSE)&amp;IF(VLOOKUP(B120,weather!$B$18:$L$377,11,FALSE)&gt;0,(", "&amp;VLOOKUP(B120,weather!$B$18:$T$377,19,FALSE)&amp;": "&amp;VLOOKUP((VLOOKUP(B120,weather!$B$18:$L$377,11,FALSE)),lookup!$P$4:$R$14,VLOOKUP(B120,weather!$B$18:$U$377,20,FALSE),FALSE)&amp;" inch"),"")&amp;", wind:"&amp;IF(VLOOKUP(B120,weather!$B$18:$V$377,13,FALSE)=0," still",VLOOKUP(B120,weather!$B$18:$V$377,21,FALSE)&amp;" at "&amp;VLOOKUP(B120,weather!$B$18:$V$377,13,FALSE))&amp;IF((VLOOKUP(B120,weather!$B$18:$P$377,15,FALSE)=""),"",", "&amp;VLOOKUP(VLOOKUP(B120,weather!$B$18:$P$377,15,FALSE),lookup!$B$113:$C$127,2,FALSE))&amp;", daylite: "&amp;VLOOKUP(B120,weather!$B$18:$Y$377,24,FALSE)&amp;" hrs"</f>
        <v>Lo: 52, Hi: 94, wind:Artic at 45, daylite: 12 hrs</v>
      </c>
      <c r="C121" s="104" t="str">
        <f ca="1">"Lo: "&amp;VLOOKUP(C120,weather!$B$18:$X$377,22,FALSE)&amp;", Hi: "&amp;VLOOKUP(C120,weather!$B$18:$X$377,23,FALSE)&amp;IF(VLOOKUP(C120,weather!$B$18:$L$377,11,FALSE)&gt;0,(", "&amp;VLOOKUP(C120,weather!$B$18:$T$377,19,FALSE)&amp;": "&amp;VLOOKUP((VLOOKUP(C120,weather!$B$18:$L$377,11,FALSE)),lookup!$P$4:$R$14,VLOOKUP(C120,weather!$B$18:$U$377,20,FALSE),FALSE)&amp;" inch"),"")&amp;", wind:"&amp;IF(VLOOKUP(C120,weather!$B$18:$V$377,13,FALSE)=0," still",VLOOKUP(C120,weather!$B$18:$V$377,21,FALSE)&amp;" at "&amp;VLOOKUP(C120,weather!$B$18:$V$377,13,FALSE))&amp;IF((VLOOKUP(C120,weather!$B$18:$P$377,15,FALSE)=""),"",", "&amp;VLOOKUP(VLOOKUP(C120,weather!$B$18:$P$377,15,FALSE),lookup!$B$113:$C$127,2,FALSE))&amp;", daylite: "&amp;VLOOKUP(C120,weather!$B$18:$Y$377,24,FALSE)&amp;" hrs"</f>
        <v>Lo: 63, Hi: 86, wind:N at 30, daylite: 12 hrs</v>
      </c>
      <c r="D121" s="104" t="str">
        <f ca="1">"Lo: "&amp;VLOOKUP(D120,weather!$B$18:$X$377,22,FALSE)&amp;", Hi: "&amp;VLOOKUP(D120,weather!$B$18:$X$377,23,FALSE)&amp;IF(VLOOKUP(D120,weather!$B$18:$L$377,11,FALSE)&gt;0,(", "&amp;VLOOKUP(D120,weather!$B$18:$T$377,19,FALSE)&amp;": "&amp;VLOOKUP((VLOOKUP(D120,weather!$B$18:$L$377,11,FALSE)),lookup!$P$4:$R$14,VLOOKUP(D120,weather!$B$18:$U$377,20,FALSE),FALSE)&amp;" inch"),"")&amp;", wind:"&amp;IF(VLOOKUP(D120,weather!$B$18:$V$377,13,FALSE)=0," still",VLOOKUP(D120,weather!$B$18:$V$377,21,FALSE)&amp;" at "&amp;VLOOKUP(D120,weather!$B$18:$V$377,13,FALSE))&amp;IF((VLOOKUP(D120,weather!$B$18:$P$377,15,FALSE)=""),"",", "&amp;VLOOKUP(VLOOKUP(D120,weather!$B$18:$P$377,15,FALSE),lookup!$B$113:$C$127,2,FALSE))&amp;", daylite: "&amp;VLOOKUP(D120,weather!$B$18:$Y$377,24,FALSE)&amp;" hrs"</f>
        <v>Lo: 58, Hi: 83, Rain: 0,16 inch, wind:Tropical at 15, daylite: 12 hrs</v>
      </c>
      <c r="E121" s="104" t="str">
        <f ca="1">"Lo: "&amp;VLOOKUP(E120,weather!$B$18:$X$377,22,FALSE)&amp;", Hi: "&amp;VLOOKUP(E120,weather!$B$18:$X$377,23,FALSE)&amp;IF(VLOOKUP(E120,weather!$B$18:$L$377,11,FALSE)&gt;0,(", "&amp;VLOOKUP(E120,weather!$B$18:$T$377,19,FALSE)&amp;": "&amp;VLOOKUP((VLOOKUP(E120,weather!$B$18:$L$377,11,FALSE)),lookup!$P$4:$R$14,VLOOKUP(E120,weather!$B$18:$U$377,20,FALSE),FALSE)&amp;" inch"),"")&amp;", wind:"&amp;IF(VLOOKUP(E120,weather!$B$18:$V$377,13,FALSE)=0," still",VLOOKUP(E120,weather!$B$18:$V$377,21,FALSE)&amp;" at "&amp;VLOOKUP(E120,weather!$B$18:$V$377,13,FALSE))&amp;IF((VLOOKUP(E120,weather!$B$18:$P$377,15,FALSE)=""),"",", "&amp;VLOOKUP(VLOOKUP(E120,weather!$B$18:$P$377,15,FALSE),lookup!$B$113:$C$127,2,FALSE))&amp;", daylite: "&amp;VLOOKUP(E120,weather!$B$18:$Y$377,24,FALSE)&amp;" hrs"</f>
        <v>Lo: 78, Hi: 96, wind:N at 25, daylite: 12 hrs</v>
      </c>
      <c r="F121" s="104" t="str">
        <f ca="1">"Lo: "&amp;VLOOKUP(F120,weather!$B$18:$X$377,22,FALSE)&amp;", Hi: "&amp;VLOOKUP(F120,weather!$B$18:$X$377,23,FALSE)&amp;IF(VLOOKUP(F120,weather!$B$18:$L$377,11,FALSE)&gt;0,(", "&amp;VLOOKUP(F120,weather!$B$18:$T$377,19,FALSE)&amp;": "&amp;VLOOKUP((VLOOKUP(F120,weather!$B$18:$L$377,11,FALSE)),lookup!$P$4:$R$14,VLOOKUP(F120,weather!$B$18:$U$377,20,FALSE),FALSE)&amp;" inch"),"")&amp;", wind:"&amp;IF(VLOOKUP(F120,weather!$B$18:$V$377,13,FALSE)=0," still",VLOOKUP(F120,weather!$B$18:$V$377,21,FALSE)&amp;" at "&amp;VLOOKUP(F120,weather!$B$18:$V$377,13,FALSE))&amp;IF((VLOOKUP(F120,weather!$B$18:$P$377,15,FALSE)=""),"",", "&amp;VLOOKUP(VLOOKUP(F120,weather!$B$18:$P$377,15,FALSE),lookup!$B$113:$C$127,2,FALSE))&amp;", daylite: "&amp;VLOOKUP(F120,weather!$B$18:$Y$377,24,FALSE)&amp;" hrs"</f>
        <v>Lo: 73, Hi: 82, Rain: 0,16 inch, wind:N at 15, daylite: 12 hrs</v>
      </c>
      <c r="G121" s="104" t="str">
        <f ca="1">"Lo: "&amp;VLOOKUP(G120,weather!$B$18:$X$377,22,FALSE)&amp;", Hi: "&amp;VLOOKUP(G120,weather!$B$18:$X$377,23,FALSE)&amp;IF(VLOOKUP(G120,weather!$B$18:$L$377,11,FALSE)&gt;0,(", "&amp;VLOOKUP(G120,weather!$B$18:$T$377,19,FALSE)&amp;": "&amp;VLOOKUP((VLOOKUP(G120,weather!$B$18:$L$377,11,FALSE)),lookup!$P$4:$R$14,VLOOKUP(G120,weather!$B$18:$U$377,20,FALSE),FALSE)&amp;" inch"),"")&amp;", wind:"&amp;IF(VLOOKUP(G120,weather!$B$18:$V$377,13,FALSE)=0," still",VLOOKUP(G120,weather!$B$18:$V$377,21,FALSE)&amp;" at "&amp;VLOOKUP(G120,weather!$B$18:$V$377,13,FALSE))&amp;IF((VLOOKUP(G120,weather!$B$18:$P$377,15,FALSE)=""),"",", "&amp;VLOOKUP(VLOOKUP(G120,weather!$B$18:$P$377,15,FALSE),lookup!$B$113:$C$127,2,FALSE))&amp;", daylite: "&amp;VLOOKUP(G120,weather!$B$18:$Y$377,24,FALSE)&amp;" hrs"</f>
        <v>Lo: 73, Hi: 94, Rain: 0,16 inch, wind:N at 5, daylite: 12 hrs</v>
      </c>
      <c r="H121" s="104" t="str">
        <f ca="1">"Lo: "&amp;VLOOKUP(H120,weather!$B$18:$X$377,22,FALSE)&amp;", Hi: "&amp;VLOOKUP(H120,weather!$B$18:$X$377,23,FALSE)&amp;IF(VLOOKUP(H120,weather!$B$18:$L$377,11,FALSE)&gt;0,(", "&amp;VLOOKUP(H120,weather!$B$18:$T$377,19,FALSE)&amp;": "&amp;VLOOKUP((VLOOKUP(H120,weather!$B$18:$L$377,11,FALSE)),lookup!$P$4:$R$14,VLOOKUP(H120,weather!$B$18:$U$377,20,FALSE),FALSE)&amp;" inch"),"")&amp;", wind:"&amp;IF(VLOOKUP(H120,weather!$B$18:$V$377,13,FALSE)=0," still",VLOOKUP(H120,weather!$B$18:$V$377,21,FALSE)&amp;" at "&amp;VLOOKUP(H120,weather!$B$18:$V$377,13,FALSE))&amp;IF((VLOOKUP(H120,weather!$B$18:$P$377,15,FALSE)=""),"",", "&amp;VLOOKUP(VLOOKUP(H120,weather!$B$18:$P$377,15,FALSE),lookup!$B$113:$C$127,2,FALSE))&amp;", daylite: "&amp;VLOOKUP(H120,weather!$B$18:$Y$377,24,FALSE)&amp;" hrs"</f>
        <v>Lo: 79, Hi: 93, Rain: 0,16 inch, wind: still, daylite: 12 hrs</v>
      </c>
    </row>
    <row r="122" spans="2:8">
      <c r="B122" s="175">
        <v>267</v>
      </c>
      <c r="C122" s="176">
        <v>268</v>
      </c>
      <c r="D122" s="175">
        <v>269</v>
      </c>
      <c r="E122" s="174">
        <v>270</v>
      </c>
      <c r="F122" s="175">
        <v>271</v>
      </c>
      <c r="G122" s="176">
        <v>272</v>
      </c>
      <c r="H122" s="175">
        <v>273</v>
      </c>
    </row>
    <row r="123" spans="2:8" ht="47.25" customHeight="1">
      <c r="B123" s="104" t="str">
        <f ca="1">"Lo: "&amp;VLOOKUP(B122,weather!$B$18:$X$377,22,FALSE)&amp;", Hi: "&amp;VLOOKUP(B122,weather!$B$18:$X$377,23,FALSE)&amp;IF(VLOOKUP(B122,weather!$B$18:$L$377,11,FALSE)&gt;0,(", "&amp;VLOOKUP(B122,weather!$B$18:$T$377,19,FALSE)&amp;": "&amp;VLOOKUP((VLOOKUP(B122,weather!$B$18:$L$377,11,FALSE)),lookup!$P$4:$R$14,VLOOKUP(B122,weather!$B$18:$U$377,20,FALSE),FALSE)&amp;" inch"),"")&amp;", wind:"&amp;IF(VLOOKUP(B122,weather!$B$18:$V$377,13,FALSE)=0," still",VLOOKUP(B122,weather!$B$18:$V$377,21,FALSE)&amp;" at "&amp;VLOOKUP(B122,weather!$B$18:$V$377,13,FALSE))&amp;IF((VLOOKUP(B122,weather!$B$18:$P$377,15,FALSE)=""),"",", "&amp;VLOOKUP(VLOOKUP(B122,weather!$B$18:$P$377,15,FALSE),lookup!$B$113:$C$127,2,FALSE))&amp;", daylite: "&amp;VLOOKUP(B122,weather!$B$18:$Y$377,24,FALSE)&amp;" hrs"</f>
        <v>Lo: 80, Hi: 92, wind:N at 10, daylite: 12 hrs</v>
      </c>
      <c r="C123" s="104" t="str">
        <f ca="1">"Lo: "&amp;VLOOKUP(C122,weather!$B$18:$X$377,22,FALSE)&amp;", Hi: "&amp;VLOOKUP(C122,weather!$B$18:$X$377,23,FALSE)&amp;IF(VLOOKUP(C122,weather!$B$18:$L$377,11,FALSE)&gt;0,(", "&amp;VLOOKUP(C122,weather!$B$18:$T$377,19,FALSE)&amp;": "&amp;VLOOKUP((VLOOKUP(C122,weather!$B$18:$L$377,11,FALSE)),lookup!$P$4:$R$14,VLOOKUP(C122,weather!$B$18:$U$377,20,FALSE),FALSE)&amp;" inch"),"")&amp;", wind:"&amp;IF(VLOOKUP(C122,weather!$B$18:$V$377,13,FALSE)=0," still",VLOOKUP(C122,weather!$B$18:$V$377,21,FALSE)&amp;" at "&amp;VLOOKUP(C122,weather!$B$18:$V$377,13,FALSE))&amp;IF((VLOOKUP(C122,weather!$B$18:$P$377,15,FALSE)=""),"",", "&amp;VLOOKUP(VLOOKUP(C122,weather!$B$18:$P$377,15,FALSE),lookup!$B$113:$C$127,2,FALSE))&amp;", daylite: "&amp;VLOOKUP(C122,weather!$B$18:$Y$377,24,FALSE)&amp;" hrs"</f>
        <v>Lo: 78, Hi: 84, Rain: 0,5 inch, wind: still, daylite: 12 hrs</v>
      </c>
      <c r="D123" s="104" t="str">
        <f ca="1">"Lo: "&amp;VLOOKUP(D122,weather!$B$18:$X$377,22,FALSE)&amp;", Hi: "&amp;VLOOKUP(D122,weather!$B$18:$X$377,23,FALSE)&amp;IF(VLOOKUP(D122,weather!$B$18:$L$377,11,FALSE)&gt;0,(", "&amp;VLOOKUP(D122,weather!$B$18:$T$377,19,FALSE)&amp;": "&amp;VLOOKUP((VLOOKUP(D122,weather!$B$18:$L$377,11,FALSE)),lookup!$P$4:$R$14,VLOOKUP(D122,weather!$B$18:$U$377,20,FALSE),FALSE)&amp;" inch"),"")&amp;", wind:"&amp;IF(VLOOKUP(D122,weather!$B$18:$V$377,13,FALSE)=0," still",VLOOKUP(D122,weather!$B$18:$V$377,21,FALSE)&amp;" at "&amp;VLOOKUP(D122,weather!$B$18:$V$377,13,FALSE))&amp;IF((VLOOKUP(D122,weather!$B$18:$P$377,15,FALSE)=""),"",", "&amp;VLOOKUP(VLOOKUP(D122,weather!$B$18:$P$377,15,FALSE),lookup!$B$113:$C$127,2,FALSE))&amp;", daylite: "&amp;VLOOKUP(D122,weather!$B$18:$Y$377,24,FALSE)&amp;" hrs"</f>
        <v>Lo: 87, Hi: 100, Rain: 0,16 inch, wind: still, daylite: 12 hrs</v>
      </c>
      <c r="E123" s="104" t="str">
        <f ca="1">"Lo: "&amp;VLOOKUP(E122,weather!$B$18:$X$377,22,FALSE)&amp;", Hi: "&amp;VLOOKUP(E122,weather!$B$18:$X$377,23,FALSE)&amp;IF(VLOOKUP(E122,weather!$B$18:$L$377,11,FALSE)&gt;0,(", "&amp;VLOOKUP(E122,weather!$B$18:$T$377,19,FALSE)&amp;": "&amp;VLOOKUP((VLOOKUP(E122,weather!$B$18:$L$377,11,FALSE)),lookup!$P$4:$R$14,VLOOKUP(E122,weather!$B$18:$U$377,20,FALSE),FALSE)&amp;" inch"),"")&amp;", wind:"&amp;IF(VLOOKUP(E122,weather!$B$18:$V$377,13,FALSE)=0," still",VLOOKUP(E122,weather!$B$18:$V$377,21,FALSE)&amp;" at "&amp;VLOOKUP(E122,weather!$B$18:$V$377,13,FALSE))&amp;IF((VLOOKUP(E122,weather!$B$18:$P$377,15,FALSE)=""),"",", "&amp;VLOOKUP(VLOOKUP(E122,weather!$B$18:$P$377,15,FALSE),lookup!$B$113:$C$127,2,FALSE))&amp;", daylite: "&amp;VLOOKUP(E122,weather!$B$18:$Y$377,24,FALSE)&amp;" hrs"</f>
        <v>Lo: 84, Hi: 108, Rain: 0,16 inch, wind:N at 15, daylite: 12 hrs</v>
      </c>
      <c r="F123" s="104" t="str">
        <f ca="1">"Lo: "&amp;VLOOKUP(F122,weather!$B$18:$X$377,22,FALSE)&amp;", Hi: "&amp;VLOOKUP(F122,weather!$B$18:$X$377,23,FALSE)&amp;IF(VLOOKUP(F122,weather!$B$18:$L$377,11,FALSE)&gt;0,(", "&amp;VLOOKUP(F122,weather!$B$18:$T$377,19,FALSE)&amp;": "&amp;VLOOKUP((VLOOKUP(F122,weather!$B$18:$L$377,11,FALSE)),lookup!$P$4:$R$14,VLOOKUP(F122,weather!$B$18:$U$377,20,FALSE),FALSE)&amp;" inch"),"")&amp;", wind:"&amp;IF(VLOOKUP(F122,weather!$B$18:$V$377,13,FALSE)=0," still",VLOOKUP(F122,weather!$B$18:$V$377,21,FALSE)&amp;" at "&amp;VLOOKUP(F122,weather!$B$18:$V$377,13,FALSE))&amp;IF((VLOOKUP(F122,weather!$B$18:$P$377,15,FALSE)=""),"",", "&amp;VLOOKUP(VLOOKUP(F122,weather!$B$18:$P$377,15,FALSE),lookup!$B$113:$C$127,2,FALSE))&amp;", daylite: "&amp;VLOOKUP(F122,weather!$B$18:$Y$377,24,FALSE)&amp;" hrs"</f>
        <v>Lo: 39, Hi: 98, Rain: 0,5 inch, wind:N at 5, daylite: 12 hrs</v>
      </c>
      <c r="G123" s="104" t="str">
        <f ca="1">"Lo: "&amp;VLOOKUP(G122,weather!$B$18:$X$377,22,FALSE)&amp;", Hi: "&amp;VLOOKUP(G122,weather!$B$18:$X$377,23,FALSE)&amp;IF(VLOOKUP(G122,weather!$B$18:$L$377,11,FALSE)&gt;0,(", "&amp;VLOOKUP(G122,weather!$B$18:$T$377,19,FALSE)&amp;": "&amp;VLOOKUP((VLOOKUP(G122,weather!$B$18:$L$377,11,FALSE)),lookup!$P$4:$R$14,VLOOKUP(G122,weather!$B$18:$U$377,20,FALSE),FALSE)&amp;" inch"),"")&amp;", wind:"&amp;IF(VLOOKUP(G122,weather!$B$18:$V$377,13,FALSE)=0," still",VLOOKUP(G122,weather!$B$18:$V$377,21,FALSE)&amp;" at "&amp;VLOOKUP(G122,weather!$B$18:$V$377,13,FALSE))&amp;IF((VLOOKUP(G122,weather!$B$18:$P$377,15,FALSE)=""),"",", "&amp;VLOOKUP(VLOOKUP(G122,weather!$B$18:$P$377,15,FALSE),lookup!$B$113:$C$127,2,FALSE))&amp;", daylite: "&amp;VLOOKUP(G122,weather!$B$18:$Y$377,24,FALSE)&amp;" hrs"</f>
        <v>Lo: 56, Hi: 88, wind: still, daylite: 12 hrs</v>
      </c>
      <c r="H123" s="104" t="str">
        <f ca="1">"Lo: "&amp;VLOOKUP(H122,weather!$B$18:$X$377,22,FALSE)&amp;", Hi: "&amp;VLOOKUP(H122,weather!$B$18:$X$377,23,FALSE)&amp;IF(VLOOKUP(H122,weather!$B$18:$L$377,11,FALSE)&gt;0,(", "&amp;VLOOKUP(H122,weather!$B$18:$T$377,19,FALSE)&amp;": "&amp;VLOOKUP((VLOOKUP(H122,weather!$B$18:$L$377,11,FALSE)),lookup!$P$4:$R$14,VLOOKUP(H122,weather!$B$18:$U$377,20,FALSE),FALSE)&amp;" inch"),"")&amp;", wind:"&amp;IF(VLOOKUP(H122,weather!$B$18:$V$377,13,FALSE)=0," still",VLOOKUP(H122,weather!$B$18:$V$377,21,FALSE)&amp;" at "&amp;VLOOKUP(H122,weather!$B$18:$V$377,13,FALSE))&amp;IF((VLOOKUP(H122,weather!$B$18:$P$377,15,FALSE)=""),"",", "&amp;VLOOKUP(VLOOKUP(H122,weather!$B$18:$P$377,15,FALSE),lookup!$B$113:$C$127,2,FALSE))&amp;", daylite: "&amp;VLOOKUP(H122,weather!$B$18:$Y$377,24,FALSE)&amp;" hrs"</f>
        <v>Lo: 70, Hi: 93, Rain: 0,5 inch, wind: still, daylite: 12 hrs</v>
      </c>
    </row>
    <row r="124" spans="2:8" ht="13.5" thickBot="1">
      <c r="B124" s="60"/>
      <c r="C124" s="60"/>
      <c r="D124" s="60"/>
      <c r="E124" s="60"/>
      <c r="F124" s="60"/>
      <c r="G124" s="60"/>
      <c r="H124" s="60"/>
    </row>
    <row r="125" spans="2:8" ht="18.75">
      <c r="B125" s="180" t="s">
        <v>219</v>
      </c>
      <c r="C125" s="181"/>
      <c r="D125" s="181"/>
      <c r="E125" s="181"/>
      <c r="F125" s="181"/>
      <c r="G125" s="181"/>
      <c r="H125" s="182"/>
    </row>
    <row r="126" spans="2:8">
      <c r="B126" s="67" t="s">
        <v>179</v>
      </c>
      <c r="C126" s="68" t="s">
        <v>180</v>
      </c>
      <c r="D126" s="68" t="s">
        <v>181</v>
      </c>
      <c r="E126" s="68" t="s">
        <v>182</v>
      </c>
      <c r="F126" s="68" t="s">
        <v>183</v>
      </c>
      <c r="G126" s="68" t="s">
        <v>184</v>
      </c>
      <c r="H126" s="69" t="s">
        <v>185</v>
      </c>
    </row>
    <row r="127" spans="2:8">
      <c r="B127" s="176">
        <v>274</v>
      </c>
      <c r="C127" s="176">
        <v>275</v>
      </c>
      <c r="D127" s="176">
        <v>276</v>
      </c>
      <c r="E127" s="176">
        <v>277</v>
      </c>
      <c r="F127" s="174">
        <v>278</v>
      </c>
      <c r="G127" s="176">
        <v>279</v>
      </c>
      <c r="H127" s="176">
        <v>280</v>
      </c>
    </row>
    <row r="128" spans="2:8" ht="47.25" customHeight="1">
      <c r="B128" s="104" t="str">
        <f ca="1">"Lo: "&amp;VLOOKUP(B127,weather!$B$18:$X$377,22,FALSE)&amp;", Hi: "&amp;VLOOKUP(B127,weather!$B$18:$X$377,23,FALSE)&amp;IF(VLOOKUP(B127,weather!$B$18:$L$377,11,FALSE)&gt;0,(", "&amp;VLOOKUP(B127,weather!$B$18:$T$377,19,FALSE)&amp;": "&amp;VLOOKUP((VLOOKUP(B127,weather!$B$18:$L$377,11,FALSE)),lookup!$P$4:$R$14,VLOOKUP(B127,weather!$B$18:$U$377,20,FALSE),FALSE)&amp;" inch"),"")&amp;", wind:"&amp;IF(VLOOKUP(B127,weather!$B$18:$V$377,13,FALSE)=0," still",VLOOKUP(B127,weather!$B$18:$V$377,21,FALSE)&amp;" at "&amp;VLOOKUP(B127,weather!$B$18:$V$377,13,FALSE))&amp;IF((VLOOKUP(B127,weather!$B$18:$P$377,15,FALSE)=""),"",", "&amp;VLOOKUP(VLOOKUP(B127,weather!$B$18:$P$377,15,FALSE),lookup!$B$113:$C$127,2,FALSE))&amp;", daylite: "&amp;VLOOKUP(B127,weather!$B$18:$Y$377,24,FALSE)&amp;" hrs"</f>
        <v>Lo: 76, Hi: 95, Rain: 0,16 inch, wind: still, daylite: 12 hrs</v>
      </c>
      <c r="C128" s="104" t="str">
        <f ca="1">"Lo: "&amp;VLOOKUP(C127,weather!$B$18:$X$377,22,FALSE)&amp;", Hi: "&amp;VLOOKUP(C127,weather!$B$18:$X$377,23,FALSE)&amp;IF(VLOOKUP(C127,weather!$B$18:$L$377,11,FALSE)&gt;0,(", "&amp;VLOOKUP(C127,weather!$B$18:$T$377,19,FALSE)&amp;": "&amp;VLOOKUP((VLOOKUP(C127,weather!$B$18:$L$377,11,FALSE)),lookup!$P$4:$R$14,VLOOKUP(C127,weather!$B$18:$U$377,20,FALSE),FALSE)&amp;" inch"),"")&amp;", wind:"&amp;IF(VLOOKUP(C127,weather!$B$18:$V$377,13,FALSE)=0," still",VLOOKUP(C127,weather!$B$18:$V$377,21,FALSE)&amp;" at "&amp;VLOOKUP(C127,weather!$B$18:$V$377,13,FALSE))&amp;IF((VLOOKUP(C127,weather!$B$18:$P$377,15,FALSE)=""),"",", "&amp;VLOOKUP(VLOOKUP(C127,weather!$B$18:$P$377,15,FALSE),lookup!$B$113:$C$127,2,FALSE))&amp;", daylite: "&amp;VLOOKUP(C127,weather!$B$18:$Y$377,24,FALSE)&amp;" hrs"</f>
        <v>Lo: 88, Hi: 97, Rain: 0,16 inch, wind: still, daylite: 12 hrs</v>
      </c>
      <c r="D128" s="104" t="str">
        <f ca="1">"Lo: "&amp;VLOOKUP(D127,weather!$B$18:$X$377,22,FALSE)&amp;", Hi: "&amp;VLOOKUP(D127,weather!$B$18:$X$377,23,FALSE)&amp;IF(VLOOKUP(D127,weather!$B$18:$L$377,11,FALSE)&gt;0,(", "&amp;VLOOKUP(D127,weather!$B$18:$T$377,19,FALSE)&amp;": "&amp;VLOOKUP((VLOOKUP(D127,weather!$B$18:$L$377,11,FALSE)),lookup!$P$4:$R$14,VLOOKUP(D127,weather!$B$18:$U$377,20,FALSE),FALSE)&amp;" inch"),"")&amp;", wind:"&amp;IF(VLOOKUP(D127,weather!$B$18:$V$377,13,FALSE)=0," still",VLOOKUP(D127,weather!$B$18:$V$377,21,FALSE)&amp;" at "&amp;VLOOKUP(D127,weather!$B$18:$V$377,13,FALSE))&amp;IF((VLOOKUP(D127,weather!$B$18:$P$377,15,FALSE)=""),"",", "&amp;VLOOKUP(VLOOKUP(D127,weather!$B$18:$P$377,15,FALSE),lookup!$B$113:$C$127,2,FALSE))&amp;", daylite: "&amp;VLOOKUP(D127,weather!$B$18:$Y$377,24,FALSE)&amp;" hrs"</f>
        <v>Lo: 87, Hi: 99, Rain: 0,16 inch, wind: still, daylite: 12 hrs</v>
      </c>
      <c r="E128" s="104" t="str">
        <f ca="1">"Lo: "&amp;VLOOKUP(E127,weather!$B$18:$X$377,22,FALSE)&amp;", Hi: "&amp;VLOOKUP(E127,weather!$B$18:$X$377,23,FALSE)&amp;IF(VLOOKUP(E127,weather!$B$18:$L$377,11,FALSE)&gt;0,(", "&amp;VLOOKUP(E127,weather!$B$18:$T$377,19,FALSE)&amp;": "&amp;VLOOKUP((VLOOKUP(E127,weather!$B$18:$L$377,11,FALSE)),lookup!$P$4:$R$14,VLOOKUP(E127,weather!$B$18:$U$377,20,FALSE),FALSE)&amp;" inch"),"")&amp;", wind:"&amp;IF(VLOOKUP(E127,weather!$B$18:$V$377,13,FALSE)=0," still",VLOOKUP(E127,weather!$B$18:$V$377,21,FALSE)&amp;" at "&amp;VLOOKUP(E127,weather!$B$18:$V$377,13,FALSE))&amp;IF((VLOOKUP(E127,weather!$B$18:$P$377,15,FALSE)=""),"",", "&amp;VLOOKUP(VLOOKUP(E127,weather!$B$18:$P$377,15,FALSE),lookup!$B$113:$C$127,2,FALSE))&amp;", daylite: "&amp;VLOOKUP(E127,weather!$B$18:$Y$377,24,FALSE)&amp;" hrs"</f>
        <v>Lo: 86, Hi: 108, Rain: 0,16 inch, wind: still, daylite: 12 hrs</v>
      </c>
      <c r="F128" s="104" t="str">
        <f ca="1">"Lo: "&amp;VLOOKUP(F127,weather!$B$18:$X$377,22,FALSE)&amp;", Hi: "&amp;VLOOKUP(F127,weather!$B$18:$X$377,23,FALSE)&amp;IF(VLOOKUP(F127,weather!$B$18:$L$377,11,FALSE)&gt;0,(", "&amp;VLOOKUP(F127,weather!$B$18:$T$377,19,FALSE)&amp;": "&amp;VLOOKUP((VLOOKUP(F127,weather!$B$18:$L$377,11,FALSE)),lookup!$P$4:$R$14,VLOOKUP(F127,weather!$B$18:$U$377,20,FALSE),FALSE)&amp;" inch"),"")&amp;", wind:"&amp;IF(VLOOKUP(F127,weather!$B$18:$V$377,13,FALSE)=0," still",VLOOKUP(F127,weather!$B$18:$V$377,21,FALSE)&amp;" at "&amp;VLOOKUP(F127,weather!$B$18:$V$377,13,FALSE))&amp;IF((VLOOKUP(F127,weather!$B$18:$P$377,15,FALSE)=""),"",", "&amp;VLOOKUP(VLOOKUP(F127,weather!$B$18:$P$377,15,FALSE),lookup!$B$113:$C$127,2,FALSE))&amp;", daylite: "&amp;VLOOKUP(F127,weather!$B$18:$Y$377,24,FALSE)&amp;" hrs"</f>
        <v>Lo: 86, Hi: 105, wind:Artic at 10, daylite: 12 hrs</v>
      </c>
      <c r="G128" s="104" t="str">
        <f ca="1">"Lo: "&amp;VLOOKUP(G127,weather!$B$18:$X$377,22,FALSE)&amp;", Hi: "&amp;VLOOKUP(G127,weather!$B$18:$X$377,23,FALSE)&amp;IF(VLOOKUP(G127,weather!$B$18:$L$377,11,FALSE)&gt;0,(", "&amp;VLOOKUP(G127,weather!$B$18:$T$377,19,FALSE)&amp;": "&amp;VLOOKUP((VLOOKUP(G127,weather!$B$18:$L$377,11,FALSE)),lookup!$P$4:$R$14,VLOOKUP(G127,weather!$B$18:$U$377,20,FALSE),FALSE)&amp;" inch"),"")&amp;", wind:"&amp;IF(VLOOKUP(G127,weather!$B$18:$V$377,13,FALSE)=0," still",VLOOKUP(G127,weather!$B$18:$V$377,21,FALSE)&amp;" at "&amp;VLOOKUP(G127,weather!$B$18:$V$377,13,FALSE))&amp;IF((VLOOKUP(G127,weather!$B$18:$P$377,15,FALSE)=""),"",", "&amp;VLOOKUP(VLOOKUP(G127,weather!$B$18:$P$377,15,FALSE),lookup!$B$113:$C$127,2,FALSE))&amp;", daylite: "&amp;VLOOKUP(G127,weather!$B$18:$Y$377,24,FALSE)&amp;" hrs"</f>
        <v>Lo: 79, Hi: 96, wind:Artic at 25, daylite: 12 hrs</v>
      </c>
      <c r="H128" s="104" t="str">
        <f ca="1">"Lo: "&amp;VLOOKUP(H127,weather!$B$18:$X$377,22,FALSE)&amp;", Hi: "&amp;VLOOKUP(H127,weather!$B$18:$X$377,23,FALSE)&amp;IF(VLOOKUP(H127,weather!$B$18:$L$377,11,FALSE)&gt;0,(", "&amp;VLOOKUP(H127,weather!$B$18:$T$377,19,FALSE)&amp;": "&amp;VLOOKUP((VLOOKUP(H127,weather!$B$18:$L$377,11,FALSE)),lookup!$P$4:$R$14,VLOOKUP(H127,weather!$B$18:$U$377,20,FALSE),FALSE)&amp;" inch"),"")&amp;", wind:"&amp;IF(VLOOKUP(H127,weather!$B$18:$V$377,13,FALSE)=0," still",VLOOKUP(H127,weather!$B$18:$V$377,21,FALSE)&amp;" at "&amp;VLOOKUP(H127,weather!$B$18:$V$377,13,FALSE))&amp;IF((VLOOKUP(H127,weather!$B$18:$P$377,15,FALSE)=""),"",", "&amp;VLOOKUP(VLOOKUP(H127,weather!$B$18:$P$377,15,FALSE),lookup!$B$113:$C$127,2,FALSE))&amp;", daylite: "&amp;VLOOKUP(H127,weather!$B$18:$Y$377,24,FALSE)&amp;" hrs"</f>
        <v>Lo: 83, Hi: 83, Rain: 0,5 inch, wind:N at 15, daylite: 12 hrs</v>
      </c>
    </row>
    <row r="129" spans="2:8" ht="13.5" thickBot="1"/>
    <row r="130" spans="2:8" ht="18.75">
      <c r="B130" s="180" t="s">
        <v>209</v>
      </c>
      <c r="C130" s="181"/>
      <c r="D130" s="181"/>
      <c r="E130" s="181"/>
      <c r="F130" s="181"/>
      <c r="G130" s="181"/>
      <c r="H130" s="182"/>
    </row>
    <row r="131" spans="2:8">
      <c r="B131" s="67" t="s">
        <v>179</v>
      </c>
      <c r="C131" s="68" t="s">
        <v>180</v>
      </c>
      <c r="D131" s="68" t="s">
        <v>181</v>
      </c>
      <c r="E131" s="68" t="s">
        <v>182</v>
      </c>
      <c r="F131" s="68" t="s">
        <v>183</v>
      </c>
      <c r="G131" s="68" t="s">
        <v>184</v>
      </c>
      <c r="H131" s="69" t="s">
        <v>185</v>
      </c>
    </row>
    <row r="132" spans="2:8">
      <c r="B132" s="175">
        <v>281</v>
      </c>
      <c r="C132" s="176">
        <v>282</v>
      </c>
      <c r="D132" s="175">
        <v>283</v>
      </c>
      <c r="E132" s="176">
        <v>284</v>
      </c>
      <c r="F132" s="175">
        <v>285</v>
      </c>
      <c r="G132" s="62">
        <v>286</v>
      </c>
      <c r="H132" s="61">
        <v>287</v>
      </c>
    </row>
    <row r="133" spans="2:8" ht="47.25" customHeight="1">
      <c r="B133" s="104" t="str">
        <f ca="1">"Lo: "&amp;VLOOKUP(B132,weather!$B$18:$X$377,22,FALSE)&amp;", Hi: "&amp;VLOOKUP(B132,weather!$B$18:$X$377,23,FALSE)&amp;IF(VLOOKUP(B132,weather!$B$18:$L$377,11,FALSE)&gt;0,(", "&amp;VLOOKUP(B132,weather!$B$18:$T$377,19,FALSE)&amp;": "&amp;VLOOKUP((VLOOKUP(B132,weather!$B$18:$L$377,11,FALSE)),lookup!$P$4:$R$14,VLOOKUP(B132,weather!$B$18:$U$377,20,FALSE),FALSE)&amp;" inch"),"")&amp;", wind:"&amp;IF(VLOOKUP(B132,weather!$B$18:$V$377,13,FALSE)=0," still",VLOOKUP(B132,weather!$B$18:$V$377,21,FALSE)&amp;" at "&amp;VLOOKUP(B132,weather!$B$18:$V$377,13,FALSE))&amp;IF((VLOOKUP(B132,weather!$B$18:$P$377,15,FALSE)=""),"",", "&amp;VLOOKUP(VLOOKUP(B132,weather!$B$18:$P$377,15,FALSE),lookup!$B$113:$C$127,2,FALSE))&amp;", daylite: "&amp;VLOOKUP(B132,weather!$B$18:$Y$377,24,FALSE)&amp;" hrs"</f>
        <v>Lo: 91, Hi: 91, Rain: 0,16 inch, wind:N at 5, daylite: 12 hrs</v>
      </c>
      <c r="C133" s="104" t="str">
        <f ca="1">"Lo: "&amp;VLOOKUP(C132,weather!$B$18:$X$377,22,FALSE)&amp;", Hi: "&amp;VLOOKUP(C132,weather!$B$18:$X$377,23,FALSE)&amp;IF(VLOOKUP(C132,weather!$B$18:$L$377,11,FALSE)&gt;0,(", "&amp;VLOOKUP(C132,weather!$B$18:$T$377,19,FALSE)&amp;": "&amp;VLOOKUP((VLOOKUP(C132,weather!$B$18:$L$377,11,FALSE)),lookup!$P$4:$R$14,VLOOKUP(C132,weather!$B$18:$U$377,20,FALSE),FALSE)&amp;" inch"),"")&amp;", wind:"&amp;IF(VLOOKUP(C132,weather!$B$18:$V$377,13,FALSE)=0," still",VLOOKUP(C132,weather!$B$18:$V$377,21,FALSE)&amp;" at "&amp;VLOOKUP(C132,weather!$B$18:$V$377,13,FALSE))&amp;IF((VLOOKUP(C132,weather!$B$18:$P$377,15,FALSE)=""),"",", "&amp;VLOOKUP(VLOOKUP(C132,weather!$B$18:$P$377,15,FALSE),lookup!$B$113:$C$127,2,FALSE))&amp;", daylite: "&amp;VLOOKUP(C132,weather!$B$18:$Y$377,24,FALSE)&amp;" hrs"</f>
        <v>Lo: 85, Hi: 89, Rain: 0,16 inch, wind: still, daylite: 12 hrs</v>
      </c>
      <c r="D133" s="179" t="str">
        <f ca="1">"Lo: "&amp;VLOOKUP(D132,weather!$B$18:$X$377,22,FALSE)&amp;", Hi: "&amp;VLOOKUP(D132,weather!$B$18:$X$377,23,FALSE)&amp;IF(VLOOKUP(D132,weather!$B$18:$L$377,11,FALSE)&gt;0,(", "&amp;VLOOKUP(D132,weather!$B$18:$T$377,19,FALSE)&amp;": "&amp;VLOOKUP((VLOOKUP(D132,weather!$B$18:$L$377,11,FALSE)),lookup!$P$4:$R$14,VLOOKUP(D132,weather!$B$18:$U$377,20,FALSE),FALSE)&amp;" inch"),"")&amp;", wind:"&amp;IF(VLOOKUP(D132,weather!$B$18:$V$377,13,FALSE)=0," still",VLOOKUP(D132,weather!$B$18:$V$377,21,FALSE)&amp;" at "&amp;VLOOKUP(D132,weather!$B$18:$V$377,13,FALSE))&amp;IF((VLOOKUP(D132,weather!$B$18:$P$377,15,FALSE)=""),"",", "&amp;VLOOKUP(VLOOKUP(D132,weather!$B$18:$P$377,15,FALSE),lookup!$B$113:$C$127,2,FALSE))&amp;", daylite: "&amp;VLOOKUP(D132,weather!$B$18:$Y$377,24,FALSE)&amp;" hrs"</f>
        <v>Lo: 74, Hi: 92, wind: still, daylite: 12 hrs</v>
      </c>
      <c r="E133" s="104" t="str">
        <f ca="1">"Lo: "&amp;VLOOKUP(E132,weather!$B$18:$X$377,22,FALSE)&amp;", Hi: "&amp;VLOOKUP(E132,weather!$B$18:$X$377,23,FALSE)&amp;IF(VLOOKUP(E132,weather!$B$18:$L$377,11,FALSE)&gt;0,(", "&amp;VLOOKUP(E132,weather!$B$18:$T$377,19,FALSE)&amp;": "&amp;VLOOKUP((VLOOKUP(E132,weather!$B$18:$L$377,11,FALSE)),lookup!$P$4:$R$14,VLOOKUP(E132,weather!$B$18:$U$377,20,FALSE),FALSE)&amp;" inch"),"")&amp;", wind:"&amp;IF(VLOOKUP(E132,weather!$B$18:$V$377,13,FALSE)=0," still",VLOOKUP(E132,weather!$B$18:$V$377,21,FALSE)&amp;" at "&amp;VLOOKUP(E132,weather!$B$18:$V$377,13,FALSE))&amp;IF((VLOOKUP(E132,weather!$B$18:$P$377,15,FALSE)=""),"",", "&amp;VLOOKUP(VLOOKUP(E132,weather!$B$18:$P$377,15,FALSE),lookup!$B$113:$C$127,2,FALSE))&amp;", daylite: "&amp;VLOOKUP(E132,weather!$B$18:$Y$377,24,FALSE)&amp;" hrs"</f>
        <v>Lo: 79, Hi: 87, Rain: 0,5 inch, wind: still, daylite: 12 hrs</v>
      </c>
      <c r="F133" s="104" t="str">
        <f ca="1">"Lo: "&amp;VLOOKUP(F132,weather!$B$18:$X$377,22,FALSE)&amp;", Hi: "&amp;VLOOKUP(F132,weather!$B$18:$X$377,23,FALSE)&amp;IF(VLOOKUP(F132,weather!$B$18:$L$377,11,FALSE)&gt;0,(", "&amp;VLOOKUP(F132,weather!$B$18:$T$377,19,FALSE)&amp;": "&amp;VLOOKUP((VLOOKUP(F132,weather!$B$18:$L$377,11,FALSE)),lookup!$P$4:$R$14,VLOOKUP(F132,weather!$B$18:$U$377,20,FALSE),FALSE)&amp;" inch"),"")&amp;", wind:"&amp;IF(VLOOKUP(F132,weather!$B$18:$V$377,13,FALSE)=0," still",VLOOKUP(F132,weather!$B$18:$V$377,21,FALSE)&amp;" at "&amp;VLOOKUP(F132,weather!$B$18:$V$377,13,FALSE))&amp;IF((VLOOKUP(F132,weather!$B$18:$P$377,15,FALSE)=""),"",", "&amp;VLOOKUP(VLOOKUP(F132,weather!$B$18:$P$377,15,FALSE),lookup!$B$113:$C$127,2,FALSE))&amp;", daylite: "&amp;VLOOKUP(F132,weather!$B$18:$Y$377,24,FALSE)&amp;" hrs"</f>
        <v>Lo: 79, Hi: 97, wind:N at 10, daylite: 12 hrs</v>
      </c>
      <c r="G133" s="104" t="str">
        <f ca="1">"Lo: "&amp;VLOOKUP(G132,weather!$B$18:$X$377,22,FALSE)&amp;", Hi: "&amp;VLOOKUP(G132,weather!$B$18:$X$377,23,FALSE)&amp;IF(VLOOKUP(G132,weather!$B$18:$L$377,11,FALSE)&gt;0,(", "&amp;VLOOKUP(G132,weather!$B$18:$T$377,19,FALSE)&amp;": "&amp;VLOOKUP((VLOOKUP(G132,weather!$B$18:$L$377,11,FALSE)),lookup!$P$4:$R$14,VLOOKUP(G132,weather!$B$18:$U$377,20,FALSE),FALSE)&amp;" inch"),"")&amp;", wind:"&amp;IF(VLOOKUP(G132,weather!$B$18:$V$377,13,FALSE)=0," still",VLOOKUP(G132,weather!$B$18:$V$377,21,FALSE)&amp;" at "&amp;VLOOKUP(G132,weather!$B$18:$V$377,13,FALSE))&amp;IF((VLOOKUP(G132,weather!$B$18:$P$377,15,FALSE)=""),"",", "&amp;VLOOKUP(VLOOKUP(G132,weather!$B$18:$P$377,15,FALSE),lookup!$B$113:$C$127,2,FALSE))&amp;", daylite: "&amp;VLOOKUP(G132,weather!$B$18:$Y$377,24,FALSE)&amp;" hrs"</f>
        <v>Lo: 80, Hi: 97, Rain: 0,5 inch, wind: still, daylite: 12 hrs</v>
      </c>
      <c r="H133" s="104" t="str">
        <f ca="1">"Lo: "&amp;VLOOKUP(H132,weather!$B$18:$X$377,22,FALSE)&amp;", Hi: "&amp;VLOOKUP(H132,weather!$B$18:$X$377,23,FALSE)&amp;IF(VLOOKUP(H132,weather!$B$18:$L$377,11,FALSE)&gt;0,(", "&amp;VLOOKUP(H132,weather!$B$18:$T$377,19,FALSE)&amp;": "&amp;VLOOKUP((VLOOKUP(H132,weather!$B$18:$L$377,11,FALSE)),lookup!$P$4:$R$14,VLOOKUP(H132,weather!$B$18:$U$377,20,FALSE),FALSE)&amp;" inch"),"")&amp;", wind:"&amp;IF(VLOOKUP(H132,weather!$B$18:$V$377,13,FALSE)=0," still",VLOOKUP(H132,weather!$B$18:$V$377,21,FALSE)&amp;" at "&amp;VLOOKUP(H132,weather!$B$18:$V$377,13,FALSE))&amp;IF((VLOOKUP(H132,weather!$B$18:$P$377,15,FALSE)=""),"",", "&amp;VLOOKUP(VLOOKUP(H132,weather!$B$18:$P$377,15,FALSE),lookup!$B$113:$C$127,2,FALSE))&amp;", daylite: "&amp;VLOOKUP(H132,weather!$B$18:$Y$377,24,FALSE)&amp;" hrs"</f>
        <v>Lo: 83, Hi: 91, wind:Artic at 10, daylite: 12 hrs</v>
      </c>
    </row>
    <row r="134" spans="2:8">
      <c r="B134" s="61">
        <v>288</v>
      </c>
      <c r="C134" s="62">
        <v>289</v>
      </c>
      <c r="D134" s="61">
        <v>290</v>
      </c>
      <c r="E134" s="62">
        <v>291</v>
      </c>
      <c r="F134" s="61">
        <v>292</v>
      </c>
      <c r="G134" s="62">
        <v>293</v>
      </c>
      <c r="H134" s="61">
        <v>294</v>
      </c>
    </row>
    <row r="135" spans="2:8" ht="48" customHeight="1">
      <c r="B135" s="104" t="str">
        <f ca="1">"Lo: "&amp;VLOOKUP(B134,weather!$B$18:$X$377,22,FALSE)&amp;", Hi: "&amp;VLOOKUP(B134,weather!$B$18:$X$377,23,FALSE)&amp;IF(VLOOKUP(B134,weather!$B$18:$L$377,11,FALSE)&gt;0,(", "&amp;VLOOKUP(B134,weather!$B$18:$T$377,19,FALSE)&amp;": "&amp;VLOOKUP((VLOOKUP(B134,weather!$B$18:$L$377,11,FALSE)),lookup!$P$4:$R$14,VLOOKUP(B134,weather!$B$18:$U$377,20,FALSE),FALSE)&amp;" inch"),"")&amp;", wind:"&amp;IF(VLOOKUP(B134,weather!$B$18:$V$377,13,FALSE)=0," still",VLOOKUP(B134,weather!$B$18:$V$377,21,FALSE)&amp;" at "&amp;VLOOKUP(B134,weather!$B$18:$V$377,13,FALSE))&amp;IF((VLOOKUP(B134,weather!$B$18:$P$377,15,FALSE)=""),"",", "&amp;VLOOKUP(VLOOKUP(B134,weather!$B$18:$P$377,15,FALSE),lookup!$B$113:$C$127,2,FALSE))&amp;", daylite: "&amp;VLOOKUP(B134,weather!$B$18:$Y$377,24,FALSE)&amp;" hrs"</f>
        <v>Lo: 73, Hi: 95, Rain: 0,16 inch, wind: still, daylite: 12 hrs</v>
      </c>
      <c r="C135" s="104" t="str">
        <f ca="1">"Lo: "&amp;VLOOKUP(C134,weather!$B$18:$X$377,22,FALSE)&amp;", Hi: "&amp;VLOOKUP(C134,weather!$B$18:$X$377,23,FALSE)&amp;IF(VLOOKUP(C134,weather!$B$18:$L$377,11,FALSE)&gt;0,(", "&amp;VLOOKUP(C134,weather!$B$18:$T$377,19,FALSE)&amp;": "&amp;VLOOKUP((VLOOKUP(C134,weather!$B$18:$L$377,11,FALSE)),lookup!$P$4:$R$14,VLOOKUP(C134,weather!$B$18:$U$377,20,FALSE),FALSE)&amp;" inch"),"")&amp;", wind:"&amp;IF(VLOOKUP(C134,weather!$B$18:$V$377,13,FALSE)=0," still",VLOOKUP(C134,weather!$B$18:$V$377,21,FALSE)&amp;" at "&amp;VLOOKUP(C134,weather!$B$18:$V$377,13,FALSE))&amp;IF((VLOOKUP(C134,weather!$B$18:$P$377,15,FALSE)=""),"",", "&amp;VLOOKUP(VLOOKUP(C134,weather!$B$18:$P$377,15,FALSE),lookup!$B$113:$C$127,2,FALSE))&amp;", daylite: "&amp;VLOOKUP(C134,weather!$B$18:$Y$377,24,FALSE)&amp;" hrs"</f>
        <v>Lo: 81, Hi: 97, wind:Artic at 10, daylite: 12 hrs</v>
      </c>
      <c r="D135" s="104" t="str">
        <f ca="1">"Lo: "&amp;VLOOKUP(D134,weather!$B$18:$X$377,22,FALSE)&amp;", Hi: "&amp;VLOOKUP(D134,weather!$B$18:$X$377,23,FALSE)&amp;IF(VLOOKUP(D134,weather!$B$18:$L$377,11,FALSE)&gt;0,(", "&amp;VLOOKUP(D134,weather!$B$18:$T$377,19,FALSE)&amp;": "&amp;VLOOKUP((VLOOKUP(D134,weather!$B$18:$L$377,11,FALSE)),lookup!$P$4:$R$14,VLOOKUP(D134,weather!$B$18:$U$377,20,FALSE),FALSE)&amp;" inch"),"")&amp;", wind:"&amp;IF(VLOOKUP(D134,weather!$B$18:$V$377,13,FALSE)=0," still",VLOOKUP(D134,weather!$B$18:$V$377,21,FALSE)&amp;" at "&amp;VLOOKUP(D134,weather!$B$18:$V$377,13,FALSE))&amp;IF((VLOOKUP(D134,weather!$B$18:$P$377,15,FALSE)=""),"",", "&amp;VLOOKUP(VLOOKUP(D134,weather!$B$18:$P$377,15,FALSE),lookup!$B$113:$C$127,2,FALSE))&amp;", daylite: "&amp;VLOOKUP(D134,weather!$B$18:$Y$377,24,FALSE)&amp;" hrs"</f>
        <v>Lo: 74, Hi: 86, wind:Artic at 20, daylite: 12 hrs</v>
      </c>
      <c r="E135" s="104" t="str">
        <f ca="1">"Lo: "&amp;VLOOKUP(E134,weather!$B$18:$X$377,22,FALSE)&amp;", Hi: "&amp;VLOOKUP(E134,weather!$B$18:$X$377,23,FALSE)&amp;IF(VLOOKUP(E134,weather!$B$18:$L$377,11,FALSE)&gt;0,(", "&amp;VLOOKUP(E134,weather!$B$18:$T$377,19,FALSE)&amp;": "&amp;VLOOKUP((VLOOKUP(E134,weather!$B$18:$L$377,11,FALSE)),lookup!$P$4:$R$14,VLOOKUP(E134,weather!$B$18:$U$377,20,FALSE),FALSE)&amp;" inch"),"")&amp;", wind:"&amp;IF(VLOOKUP(E134,weather!$B$18:$V$377,13,FALSE)=0," still",VLOOKUP(E134,weather!$B$18:$V$377,21,FALSE)&amp;" at "&amp;VLOOKUP(E134,weather!$B$18:$V$377,13,FALSE))&amp;IF((VLOOKUP(E134,weather!$B$18:$P$377,15,FALSE)=""),"",", "&amp;VLOOKUP(VLOOKUP(E134,weather!$B$18:$P$377,15,FALSE),lookup!$B$113:$C$127,2,FALSE))&amp;", daylite: "&amp;VLOOKUP(E134,weather!$B$18:$Y$377,24,FALSE)&amp;" hrs"</f>
        <v>Lo: 74, Hi: 88, Rain: 0,5 inch, wind:N at 10, daylite: 12 hrs</v>
      </c>
      <c r="F135" s="104" t="str">
        <f ca="1">"Lo: "&amp;VLOOKUP(F134,weather!$B$18:$X$377,22,FALSE)&amp;", Hi: "&amp;VLOOKUP(F134,weather!$B$18:$X$377,23,FALSE)&amp;IF(VLOOKUP(F134,weather!$B$18:$L$377,11,FALSE)&gt;0,(", "&amp;VLOOKUP(F134,weather!$B$18:$T$377,19,FALSE)&amp;": "&amp;VLOOKUP((VLOOKUP(F134,weather!$B$18:$L$377,11,FALSE)),lookup!$P$4:$R$14,VLOOKUP(F134,weather!$B$18:$U$377,20,FALSE),FALSE)&amp;" inch"),"")&amp;", wind:"&amp;IF(VLOOKUP(F134,weather!$B$18:$V$377,13,FALSE)=0," still",VLOOKUP(F134,weather!$B$18:$V$377,21,FALSE)&amp;" at "&amp;VLOOKUP(F134,weather!$B$18:$V$377,13,FALSE))&amp;IF((VLOOKUP(F134,weather!$B$18:$P$377,15,FALSE)=""),"",", "&amp;VLOOKUP(VLOOKUP(F134,weather!$B$18:$P$377,15,FALSE),lookup!$B$113:$C$127,2,FALSE))&amp;", daylite: "&amp;VLOOKUP(F134,weather!$B$18:$Y$377,24,FALSE)&amp;" hrs"</f>
        <v>Lo: 70, Hi: 92, Rain: 0,75 inch, wind: still, daylite: 12 hrs</v>
      </c>
      <c r="G135" s="104" t="str">
        <f ca="1">"Lo: "&amp;VLOOKUP(G134,weather!$B$18:$X$377,22,FALSE)&amp;", Hi: "&amp;VLOOKUP(G134,weather!$B$18:$X$377,23,FALSE)&amp;IF(VLOOKUP(G134,weather!$B$18:$L$377,11,FALSE)&gt;0,(", "&amp;VLOOKUP(G134,weather!$B$18:$T$377,19,FALSE)&amp;": "&amp;VLOOKUP((VLOOKUP(G134,weather!$B$18:$L$377,11,FALSE)),lookup!$P$4:$R$14,VLOOKUP(G134,weather!$B$18:$U$377,20,FALSE),FALSE)&amp;" inch"),"")&amp;", wind:"&amp;IF(VLOOKUP(G134,weather!$B$18:$V$377,13,FALSE)=0," still",VLOOKUP(G134,weather!$B$18:$V$377,21,FALSE)&amp;" at "&amp;VLOOKUP(G134,weather!$B$18:$V$377,13,FALSE))&amp;IF((VLOOKUP(G134,weather!$B$18:$P$377,15,FALSE)=""),"",", "&amp;VLOOKUP(VLOOKUP(G134,weather!$B$18:$P$377,15,FALSE),lookup!$B$113:$C$127,2,FALSE))&amp;", daylite: "&amp;VLOOKUP(G134,weather!$B$18:$Y$377,24,FALSE)&amp;" hrs"</f>
        <v>Lo: 79, Hi: 96, wind:Artic at 10, daylite: 12 hrs</v>
      </c>
      <c r="H135" s="104" t="str">
        <f ca="1">"Lo: "&amp;VLOOKUP(H134,weather!$B$18:$X$377,22,FALSE)&amp;", Hi: "&amp;VLOOKUP(H134,weather!$B$18:$X$377,23,FALSE)&amp;IF(VLOOKUP(H134,weather!$B$18:$L$377,11,FALSE)&gt;0,(", "&amp;VLOOKUP(H134,weather!$B$18:$T$377,19,FALSE)&amp;": "&amp;VLOOKUP((VLOOKUP(H134,weather!$B$18:$L$377,11,FALSE)),lookup!$P$4:$R$14,VLOOKUP(H134,weather!$B$18:$U$377,20,FALSE),FALSE)&amp;" inch"),"")&amp;", wind:"&amp;IF(VLOOKUP(H134,weather!$B$18:$V$377,13,FALSE)=0," still",VLOOKUP(H134,weather!$B$18:$V$377,21,FALSE)&amp;" at "&amp;VLOOKUP(H134,weather!$B$18:$V$377,13,FALSE))&amp;IF((VLOOKUP(H134,weather!$B$18:$P$377,15,FALSE)=""),"",", "&amp;VLOOKUP(VLOOKUP(H134,weather!$B$18:$P$377,15,FALSE),lookup!$B$113:$C$127,2,FALSE))&amp;", daylite: "&amp;VLOOKUP(H134,weather!$B$18:$Y$377,24,FALSE)&amp;" hrs"</f>
        <v>Lo: 71, Hi: 89, Rain: 0,5 inch, wind: still, daylite: 12 hrs</v>
      </c>
    </row>
    <row r="136" spans="2:8">
      <c r="B136" s="61">
        <v>295</v>
      </c>
      <c r="C136" s="62">
        <v>296</v>
      </c>
      <c r="D136" s="61">
        <v>297</v>
      </c>
      <c r="E136" s="62">
        <v>298</v>
      </c>
      <c r="F136" s="61">
        <v>299</v>
      </c>
      <c r="G136" s="62">
        <v>300</v>
      </c>
      <c r="H136" s="61">
        <v>301</v>
      </c>
    </row>
    <row r="137" spans="2:8" ht="47.25" customHeight="1">
      <c r="B137" s="104" t="str">
        <f ca="1">"Lo: "&amp;VLOOKUP(B136,weather!$B$18:$X$377,22,FALSE)&amp;", Hi: "&amp;VLOOKUP(B136,weather!$B$18:$X$377,23,FALSE)&amp;IF(VLOOKUP(B136,weather!$B$18:$L$377,11,FALSE)&gt;0,(", "&amp;VLOOKUP(B136,weather!$B$18:$T$377,19,FALSE)&amp;": "&amp;VLOOKUP((VLOOKUP(B136,weather!$B$18:$L$377,11,FALSE)),lookup!$P$4:$R$14,VLOOKUP(B136,weather!$B$18:$U$377,20,FALSE),FALSE)&amp;" inch"),"")&amp;", wind:"&amp;IF(VLOOKUP(B136,weather!$B$18:$V$377,13,FALSE)=0," still",VLOOKUP(B136,weather!$B$18:$V$377,21,FALSE)&amp;" at "&amp;VLOOKUP(B136,weather!$B$18:$V$377,13,FALSE))&amp;IF((VLOOKUP(B136,weather!$B$18:$P$377,15,FALSE)=""),"",", "&amp;VLOOKUP(VLOOKUP(B136,weather!$B$18:$P$377,15,FALSE),lookup!$B$113:$C$127,2,FALSE))&amp;", daylite: "&amp;VLOOKUP(B136,weather!$B$18:$Y$377,24,FALSE)&amp;" hrs"</f>
        <v>Lo: 68, Hi: 91, wind: still, daylite: 12 hrs</v>
      </c>
      <c r="C137" s="104" t="str">
        <f ca="1">"Lo: "&amp;VLOOKUP(C136,weather!$B$18:$X$377,22,FALSE)&amp;", Hi: "&amp;VLOOKUP(C136,weather!$B$18:$X$377,23,FALSE)&amp;IF(VLOOKUP(C136,weather!$B$18:$L$377,11,FALSE)&gt;0,(", "&amp;VLOOKUP(C136,weather!$B$18:$T$377,19,FALSE)&amp;": "&amp;VLOOKUP((VLOOKUP(C136,weather!$B$18:$L$377,11,FALSE)),lookup!$P$4:$R$14,VLOOKUP(C136,weather!$B$18:$U$377,20,FALSE),FALSE)&amp;" inch"),"")&amp;", wind:"&amp;IF(VLOOKUP(C136,weather!$B$18:$V$377,13,FALSE)=0," still",VLOOKUP(C136,weather!$B$18:$V$377,21,FALSE)&amp;" at "&amp;VLOOKUP(C136,weather!$B$18:$V$377,13,FALSE))&amp;IF((VLOOKUP(C136,weather!$B$18:$P$377,15,FALSE)=""),"",", "&amp;VLOOKUP(VLOOKUP(C136,weather!$B$18:$P$377,15,FALSE),lookup!$B$113:$C$127,2,FALSE))&amp;", daylite: "&amp;VLOOKUP(C136,weather!$B$18:$Y$377,24,FALSE)&amp;" hrs"</f>
        <v>Lo: 96, Hi: 101, Rain: 0,16 inch, wind: still, daylite: 12 hrs</v>
      </c>
      <c r="D137" s="104" t="str">
        <f ca="1">"Lo: "&amp;VLOOKUP(D136,weather!$B$18:$X$377,22,FALSE)&amp;", Hi: "&amp;VLOOKUP(D136,weather!$B$18:$X$377,23,FALSE)&amp;IF(VLOOKUP(D136,weather!$B$18:$L$377,11,FALSE)&gt;0,(", "&amp;VLOOKUP(D136,weather!$B$18:$T$377,19,FALSE)&amp;": "&amp;VLOOKUP((VLOOKUP(D136,weather!$B$18:$L$377,11,FALSE)),lookup!$P$4:$R$14,VLOOKUP(D136,weather!$B$18:$U$377,20,FALSE),FALSE)&amp;" inch"),"")&amp;", wind:"&amp;IF(VLOOKUP(D136,weather!$B$18:$V$377,13,FALSE)=0," still",VLOOKUP(D136,weather!$B$18:$V$377,21,FALSE)&amp;" at "&amp;VLOOKUP(D136,weather!$B$18:$V$377,13,FALSE))&amp;IF((VLOOKUP(D136,weather!$B$18:$P$377,15,FALSE)=""),"",", "&amp;VLOOKUP(VLOOKUP(D136,weather!$B$18:$P$377,15,FALSE),lookup!$B$113:$C$127,2,FALSE))&amp;", daylite: "&amp;VLOOKUP(D136,weather!$B$18:$Y$377,24,FALSE)&amp;" hrs"</f>
        <v>Lo: 87, Hi: 93, wind:N at 10, daylite: 12 hrs</v>
      </c>
      <c r="E137" s="104" t="str">
        <f ca="1">"Lo: "&amp;VLOOKUP(E136,weather!$B$18:$X$377,22,FALSE)&amp;", Hi: "&amp;VLOOKUP(E136,weather!$B$18:$X$377,23,FALSE)&amp;IF(VLOOKUP(E136,weather!$B$18:$L$377,11,FALSE)&gt;0,(", "&amp;VLOOKUP(E136,weather!$B$18:$T$377,19,FALSE)&amp;": "&amp;VLOOKUP((VLOOKUP(E136,weather!$B$18:$L$377,11,FALSE)),lookup!$P$4:$R$14,VLOOKUP(E136,weather!$B$18:$U$377,20,FALSE),FALSE)&amp;" inch"),"")&amp;", wind:"&amp;IF(VLOOKUP(E136,weather!$B$18:$V$377,13,FALSE)=0," still",VLOOKUP(E136,weather!$B$18:$V$377,21,FALSE)&amp;" at "&amp;VLOOKUP(E136,weather!$B$18:$V$377,13,FALSE))&amp;IF((VLOOKUP(E136,weather!$B$18:$P$377,15,FALSE)=""),"",", "&amp;VLOOKUP(VLOOKUP(E136,weather!$B$18:$P$377,15,FALSE),lookup!$B$113:$C$127,2,FALSE))&amp;", daylite: "&amp;VLOOKUP(E136,weather!$B$18:$Y$377,24,FALSE)&amp;" hrs"</f>
        <v>Lo: 97, Hi: 98, Rain: 0,5 inch, wind:N at 25, daylite: 12 hrs</v>
      </c>
      <c r="F137" s="104" t="str">
        <f ca="1">"Lo: "&amp;VLOOKUP(F136,weather!$B$18:$X$377,22,FALSE)&amp;", Hi: "&amp;VLOOKUP(F136,weather!$B$18:$X$377,23,FALSE)&amp;IF(VLOOKUP(F136,weather!$B$18:$L$377,11,FALSE)&gt;0,(", "&amp;VLOOKUP(F136,weather!$B$18:$T$377,19,FALSE)&amp;": "&amp;VLOOKUP((VLOOKUP(F136,weather!$B$18:$L$377,11,FALSE)),lookup!$P$4:$R$14,VLOOKUP(F136,weather!$B$18:$U$377,20,FALSE),FALSE)&amp;" inch"),"")&amp;", wind:"&amp;IF(VLOOKUP(F136,weather!$B$18:$V$377,13,FALSE)=0," still",VLOOKUP(F136,weather!$B$18:$V$377,21,FALSE)&amp;" at "&amp;VLOOKUP(F136,weather!$B$18:$V$377,13,FALSE))&amp;IF((VLOOKUP(F136,weather!$B$18:$P$377,15,FALSE)=""),"",", "&amp;VLOOKUP(VLOOKUP(F136,weather!$B$18:$P$377,15,FALSE),lookup!$B$113:$C$127,2,FALSE))&amp;", daylite: "&amp;VLOOKUP(F136,weather!$B$18:$Y$377,24,FALSE)&amp;" hrs"</f>
        <v>Lo: 80, Hi: 87, wind:N at 10, daylite: 12 hrs</v>
      </c>
      <c r="G137" s="104" t="str">
        <f ca="1">"Lo: "&amp;VLOOKUP(G136,weather!$B$18:$X$377,22,FALSE)&amp;", Hi: "&amp;VLOOKUP(G136,weather!$B$18:$X$377,23,FALSE)&amp;IF(VLOOKUP(G136,weather!$B$18:$L$377,11,FALSE)&gt;0,(", "&amp;VLOOKUP(G136,weather!$B$18:$T$377,19,FALSE)&amp;": "&amp;VLOOKUP((VLOOKUP(G136,weather!$B$18:$L$377,11,FALSE)),lookup!$P$4:$R$14,VLOOKUP(G136,weather!$B$18:$U$377,20,FALSE),FALSE)&amp;" inch"),"")&amp;", wind:"&amp;IF(VLOOKUP(G136,weather!$B$18:$V$377,13,FALSE)=0," still",VLOOKUP(G136,weather!$B$18:$V$377,21,FALSE)&amp;" at "&amp;VLOOKUP(G136,weather!$B$18:$V$377,13,FALSE))&amp;IF((VLOOKUP(G136,weather!$B$18:$P$377,15,FALSE)=""),"",", "&amp;VLOOKUP(VLOOKUP(G136,weather!$B$18:$P$377,15,FALSE),lookup!$B$113:$C$127,2,FALSE))&amp;", daylite: "&amp;VLOOKUP(G136,weather!$B$18:$Y$377,24,FALSE)&amp;" hrs"</f>
        <v>Lo: 83, Hi: 98, Rain: 0,16 inch, wind: still, daylite: 12 hrs</v>
      </c>
      <c r="H137" s="104" t="str">
        <f ca="1">"Lo: "&amp;VLOOKUP(H136,weather!$B$18:$X$377,22,FALSE)&amp;", Hi: "&amp;VLOOKUP(H136,weather!$B$18:$X$377,23,FALSE)&amp;IF(VLOOKUP(H136,weather!$B$18:$L$377,11,FALSE)&gt;0,(", "&amp;VLOOKUP(H136,weather!$B$18:$T$377,19,FALSE)&amp;": "&amp;VLOOKUP((VLOOKUP(H136,weather!$B$18:$L$377,11,FALSE)),lookup!$P$4:$R$14,VLOOKUP(H136,weather!$B$18:$U$377,20,FALSE),FALSE)&amp;" inch"),"")&amp;", wind:"&amp;IF(VLOOKUP(H136,weather!$B$18:$V$377,13,FALSE)=0," still",VLOOKUP(H136,weather!$B$18:$V$377,21,FALSE)&amp;" at "&amp;VLOOKUP(H136,weather!$B$18:$V$377,13,FALSE))&amp;IF((VLOOKUP(H136,weather!$B$18:$P$377,15,FALSE)=""),"",", "&amp;VLOOKUP(VLOOKUP(H136,weather!$B$18:$P$377,15,FALSE),lookup!$B$113:$C$127,2,FALSE))&amp;", daylite: "&amp;VLOOKUP(H136,weather!$B$18:$Y$377,24,FALSE)&amp;" hrs"</f>
        <v>Lo: 28, Hi: 84, Rain: 0,16 inch, wind: still, daylite: 12 hrs</v>
      </c>
    </row>
    <row r="138" spans="2:8">
      <c r="B138" s="61">
        <v>302</v>
      </c>
      <c r="C138" s="62">
        <v>303</v>
      </c>
      <c r="D138" s="61">
        <v>304</v>
      </c>
      <c r="E138" s="62">
        <v>305</v>
      </c>
      <c r="F138" s="61">
        <v>306</v>
      </c>
      <c r="G138" s="62">
        <v>307</v>
      </c>
      <c r="H138" s="61">
        <v>308</v>
      </c>
    </row>
    <row r="139" spans="2:8" ht="47.25" customHeight="1">
      <c r="B139" s="104" t="str">
        <f ca="1">"Lo: "&amp;VLOOKUP(B138,weather!$B$18:$X$377,22,FALSE)&amp;", Hi: "&amp;VLOOKUP(B138,weather!$B$18:$X$377,23,FALSE)&amp;IF(VLOOKUP(B138,weather!$B$18:$L$377,11,FALSE)&gt;0,(", "&amp;VLOOKUP(B138,weather!$B$18:$T$377,19,FALSE)&amp;": "&amp;VLOOKUP((VLOOKUP(B138,weather!$B$18:$L$377,11,FALSE)),lookup!$P$4:$R$14,VLOOKUP(B138,weather!$B$18:$U$377,20,FALSE),FALSE)&amp;" inch"),"")&amp;", wind:"&amp;IF(VLOOKUP(B138,weather!$B$18:$V$377,13,FALSE)=0," still",VLOOKUP(B138,weather!$B$18:$V$377,21,FALSE)&amp;" at "&amp;VLOOKUP(B138,weather!$B$18:$V$377,13,FALSE))&amp;IF((VLOOKUP(B138,weather!$B$18:$P$377,15,FALSE)=""),"",", "&amp;VLOOKUP(VLOOKUP(B138,weather!$B$18:$P$377,15,FALSE),lookup!$B$113:$C$127,2,FALSE))&amp;", daylite: "&amp;VLOOKUP(B138,weather!$B$18:$Y$377,24,FALSE)&amp;" hrs"</f>
        <v>Lo: 40, Hi: 85, Rain: 0,5 inch, wind:N at 15, daylite: 12 hrs</v>
      </c>
      <c r="C139" s="104" t="str">
        <f ca="1">"Lo: "&amp;VLOOKUP(C138,weather!$B$18:$X$377,22,FALSE)&amp;", Hi: "&amp;VLOOKUP(C138,weather!$B$18:$X$377,23,FALSE)&amp;IF(VLOOKUP(C138,weather!$B$18:$L$377,11,FALSE)&gt;0,(", "&amp;VLOOKUP(C138,weather!$B$18:$T$377,19,FALSE)&amp;": "&amp;VLOOKUP((VLOOKUP(C138,weather!$B$18:$L$377,11,FALSE)),lookup!$P$4:$R$14,VLOOKUP(C138,weather!$B$18:$U$377,20,FALSE),FALSE)&amp;" inch"),"")&amp;", wind:"&amp;IF(VLOOKUP(C138,weather!$B$18:$V$377,13,FALSE)=0," still",VLOOKUP(C138,weather!$B$18:$V$377,21,FALSE)&amp;" at "&amp;VLOOKUP(C138,weather!$B$18:$V$377,13,FALSE))&amp;IF((VLOOKUP(C138,weather!$B$18:$P$377,15,FALSE)=""),"",", "&amp;VLOOKUP(VLOOKUP(C138,weather!$B$18:$P$377,15,FALSE),lookup!$B$113:$C$127,2,FALSE))&amp;", daylite: "&amp;VLOOKUP(C138,weather!$B$18:$Y$377,24,FALSE)&amp;" hrs"</f>
        <v>Lo: 30, Hi: 80, wind:N at 25, daylite: 12 hrs</v>
      </c>
      <c r="D139" s="104" t="str">
        <f ca="1">"Lo: "&amp;VLOOKUP(D138,weather!$B$18:$X$377,22,FALSE)&amp;", Hi: "&amp;VLOOKUP(D138,weather!$B$18:$X$377,23,FALSE)&amp;IF(VLOOKUP(D138,weather!$B$18:$L$377,11,FALSE)&gt;0,(", "&amp;VLOOKUP(D138,weather!$B$18:$T$377,19,FALSE)&amp;": "&amp;VLOOKUP((VLOOKUP(D138,weather!$B$18:$L$377,11,FALSE)),lookup!$P$4:$R$14,VLOOKUP(D138,weather!$B$18:$U$377,20,FALSE),FALSE)&amp;" inch"),"")&amp;", wind:"&amp;IF(VLOOKUP(D138,weather!$B$18:$V$377,13,FALSE)=0," still",VLOOKUP(D138,weather!$B$18:$V$377,21,FALSE)&amp;" at "&amp;VLOOKUP(D138,weather!$B$18:$V$377,13,FALSE))&amp;IF((VLOOKUP(D138,weather!$B$18:$P$377,15,FALSE)=""),"",", "&amp;VLOOKUP(VLOOKUP(D138,weather!$B$18:$P$377,15,FALSE),lookup!$B$113:$C$127,2,FALSE))&amp;", daylite: "&amp;VLOOKUP(D138,weather!$B$18:$Y$377,24,FALSE)&amp;" hrs"</f>
        <v>Lo: 34, Hi: 85, Rain: 0,16 inch, wind:N at 15, daylite: 12 hrs</v>
      </c>
      <c r="E139" s="104" t="str">
        <f ca="1">"Lo: "&amp;VLOOKUP(E138,weather!$B$18:$X$377,22,FALSE)&amp;", Hi: "&amp;VLOOKUP(E138,weather!$B$18:$X$377,23,FALSE)&amp;IF(VLOOKUP(E138,weather!$B$18:$L$377,11,FALSE)&gt;0,(", "&amp;VLOOKUP(E138,weather!$B$18:$T$377,19,FALSE)&amp;": "&amp;VLOOKUP((VLOOKUP(E138,weather!$B$18:$L$377,11,FALSE)),lookup!$P$4:$R$14,VLOOKUP(E138,weather!$B$18:$U$377,20,FALSE),FALSE)&amp;" inch"),"")&amp;", wind:"&amp;IF(VLOOKUP(E138,weather!$B$18:$V$377,13,FALSE)=0," still",VLOOKUP(E138,weather!$B$18:$V$377,21,FALSE)&amp;" at "&amp;VLOOKUP(E138,weather!$B$18:$V$377,13,FALSE))&amp;IF((VLOOKUP(E138,weather!$B$18:$P$377,15,FALSE)=""),"",", "&amp;VLOOKUP(VLOOKUP(E138,weather!$B$18:$P$377,15,FALSE),lookup!$B$113:$C$127,2,FALSE))&amp;", daylite: "&amp;VLOOKUP(E138,weather!$B$18:$Y$377,24,FALSE)&amp;" hrs"</f>
        <v>Lo: 40, Hi: 84, Rain: 0,16 inch, wind:N at 5, daylite: 12 hrs</v>
      </c>
      <c r="F139" s="104" t="str">
        <f ca="1">"Lo: "&amp;VLOOKUP(F138,weather!$B$18:$X$377,22,FALSE)&amp;", Hi: "&amp;VLOOKUP(F138,weather!$B$18:$X$377,23,FALSE)&amp;IF(VLOOKUP(F138,weather!$B$18:$L$377,11,FALSE)&gt;0,(", "&amp;VLOOKUP(F138,weather!$B$18:$T$377,19,FALSE)&amp;": "&amp;VLOOKUP((VLOOKUP(F138,weather!$B$18:$L$377,11,FALSE)),lookup!$P$4:$R$14,VLOOKUP(F138,weather!$B$18:$U$377,20,FALSE),FALSE)&amp;" inch"),"")&amp;", wind:"&amp;IF(VLOOKUP(F138,weather!$B$18:$V$377,13,FALSE)=0," still",VLOOKUP(F138,weather!$B$18:$V$377,21,FALSE)&amp;" at "&amp;VLOOKUP(F138,weather!$B$18:$V$377,13,FALSE))&amp;IF((VLOOKUP(F138,weather!$B$18:$P$377,15,FALSE)=""),"",", "&amp;VLOOKUP(VLOOKUP(F138,weather!$B$18:$P$377,15,FALSE),lookup!$B$113:$C$127,2,FALSE))&amp;", daylite: "&amp;VLOOKUP(F138,weather!$B$18:$Y$377,24,FALSE)&amp;" hrs"</f>
        <v>Lo: 34, Hi: 78, Rain: 0,16 inch, wind: still, daylite: 12 hrs</v>
      </c>
      <c r="G139" s="104" t="str">
        <f ca="1">"Lo: "&amp;VLOOKUP(G138,weather!$B$18:$X$377,22,FALSE)&amp;", Hi: "&amp;VLOOKUP(G138,weather!$B$18:$X$377,23,FALSE)&amp;IF(VLOOKUP(G138,weather!$B$18:$L$377,11,FALSE)&gt;0,(", "&amp;VLOOKUP(G138,weather!$B$18:$T$377,19,FALSE)&amp;": "&amp;VLOOKUP((VLOOKUP(G138,weather!$B$18:$L$377,11,FALSE)),lookup!$P$4:$R$14,VLOOKUP(G138,weather!$B$18:$U$377,20,FALSE),FALSE)&amp;" inch"),"")&amp;", wind:"&amp;IF(VLOOKUP(G138,weather!$B$18:$V$377,13,FALSE)=0," still",VLOOKUP(G138,weather!$B$18:$V$377,21,FALSE)&amp;" at "&amp;VLOOKUP(G138,weather!$B$18:$V$377,13,FALSE))&amp;IF((VLOOKUP(G138,weather!$B$18:$P$377,15,FALSE)=""),"",", "&amp;VLOOKUP(VLOOKUP(G138,weather!$B$18:$P$377,15,FALSE),lookup!$B$113:$C$127,2,FALSE))&amp;", daylite: "&amp;VLOOKUP(G138,weather!$B$18:$Y$377,24,FALSE)&amp;" hrs"</f>
        <v>Lo: 48, Hi: 78, Rain: 0,16 inch, wind: still, daylite: 12 hrs</v>
      </c>
      <c r="H139" s="104" t="str">
        <f ca="1">"Lo: "&amp;VLOOKUP(H138,weather!$B$18:$X$377,22,FALSE)&amp;", Hi: "&amp;VLOOKUP(H138,weather!$B$18:$X$377,23,FALSE)&amp;IF(VLOOKUP(H138,weather!$B$18:$L$377,11,FALSE)&gt;0,(", "&amp;VLOOKUP(H138,weather!$B$18:$T$377,19,FALSE)&amp;": "&amp;VLOOKUP((VLOOKUP(H138,weather!$B$18:$L$377,11,FALSE)),lookup!$P$4:$R$14,VLOOKUP(H138,weather!$B$18:$U$377,20,FALSE),FALSE)&amp;" inch"),"")&amp;", wind:"&amp;IF(VLOOKUP(H138,weather!$B$18:$V$377,13,FALSE)=0," still",VLOOKUP(H138,weather!$B$18:$V$377,21,FALSE)&amp;" at "&amp;VLOOKUP(H138,weather!$B$18:$V$377,13,FALSE))&amp;IF((VLOOKUP(H138,weather!$B$18:$P$377,15,FALSE)=""),"",", "&amp;VLOOKUP(VLOOKUP(H138,weather!$B$18:$P$377,15,FALSE),lookup!$B$113:$C$127,2,FALSE))&amp;", daylite: "&amp;VLOOKUP(H138,weather!$B$18:$Y$377,24,FALSE)&amp;" hrs"</f>
        <v>Lo: 44, Hi: 86, wind:N at 10, daylite: 12 hrs</v>
      </c>
    </row>
    <row r="140" spans="2:8" ht="13.5" thickBot="1"/>
    <row r="141" spans="2:8" ht="18.75">
      <c r="B141" s="180" t="s">
        <v>210</v>
      </c>
      <c r="C141" s="181"/>
      <c r="D141" s="181"/>
      <c r="E141" s="181"/>
      <c r="F141" s="181"/>
      <c r="G141" s="181"/>
      <c r="H141" s="182"/>
    </row>
    <row r="142" spans="2:8">
      <c r="B142" s="67" t="s">
        <v>179</v>
      </c>
      <c r="C142" s="68" t="s">
        <v>180</v>
      </c>
      <c r="D142" s="68" t="s">
        <v>181</v>
      </c>
      <c r="E142" s="68" t="s">
        <v>182</v>
      </c>
      <c r="F142" s="68" t="s">
        <v>183</v>
      </c>
      <c r="G142" s="68" t="s">
        <v>184</v>
      </c>
      <c r="H142" s="69" t="s">
        <v>185</v>
      </c>
    </row>
    <row r="143" spans="2:8">
      <c r="B143" s="178">
        <v>309</v>
      </c>
      <c r="C143" s="62">
        <v>310</v>
      </c>
      <c r="D143" s="61">
        <v>311</v>
      </c>
      <c r="E143" s="62">
        <v>312</v>
      </c>
      <c r="F143" s="61">
        <v>313</v>
      </c>
      <c r="G143" s="62">
        <v>314</v>
      </c>
      <c r="H143" s="61">
        <v>315</v>
      </c>
    </row>
    <row r="144" spans="2:8" ht="47.25" customHeight="1">
      <c r="B144" s="104" t="str">
        <f ca="1">"Lo: "&amp;VLOOKUP(B143,weather!$B$18:$X$377,22,FALSE)&amp;", Hi: "&amp;VLOOKUP(B143,weather!$B$18:$X$377,23,FALSE)&amp;IF(VLOOKUP(B143,weather!$B$18:$L$377,11,FALSE)&gt;0,(", "&amp;VLOOKUP(B143,weather!$B$18:$T$377,19,FALSE)&amp;": "&amp;VLOOKUP((VLOOKUP(B143,weather!$B$18:$L$377,11,FALSE)),lookup!$P$4:$R$14,VLOOKUP(B143,weather!$B$18:$U$377,20,FALSE),FALSE)&amp;" inch"),"")&amp;", wind:"&amp;IF(VLOOKUP(B143,weather!$B$18:$V$377,13,FALSE)=0," still",VLOOKUP(B143,weather!$B$18:$V$377,21,FALSE)&amp;" at "&amp;VLOOKUP(B143,weather!$B$18:$V$377,13,FALSE))&amp;IF((VLOOKUP(B143,weather!$B$18:$P$377,15,FALSE)=""),"",", "&amp;VLOOKUP(VLOOKUP(B143,weather!$B$18:$P$377,15,FALSE),lookup!$B$113:$C$127,2,FALSE))&amp;", daylite: "&amp;VLOOKUP(B143,weather!$B$18:$Y$377,24,FALSE)&amp;" hrs"</f>
        <v>Lo: 35, Hi: 82, Rain: 0,16 inch, wind: still, daylite: 12 hrs</v>
      </c>
      <c r="C144" s="104" t="str">
        <f ca="1">"Lo: "&amp;VLOOKUP(C143,weather!$B$18:$X$377,22,FALSE)&amp;", Hi: "&amp;VLOOKUP(C143,weather!$B$18:$X$377,23,FALSE)&amp;IF(VLOOKUP(C143,weather!$B$18:$L$377,11,FALSE)&gt;0,(", "&amp;VLOOKUP(C143,weather!$B$18:$T$377,19,FALSE)&amp;": "&amp;VLOOKUP((VLOOKUP(C143,weather!$B$18:$L$377,11,FALSE)),lookup!$P$4:$R$14,VLOOKUP(C143,weather!$B$18:$U$377,20,FALSE),FALSE)&amp;" inch"),"")&amp;", wind:"&amp;IF(VLOOKUP(C143,weather!$B$18:$V$377,13,FALSE)=0," still",VLOOKUP(C143,weather!$B$18:$V$377,21,FALSE)&amp;" at "&amp;VLOOKUP(C143,weather!$B$18:$V$377,13,FALSE))&amp;IF((VLOOKUP(C143,weather!$B$18:$P$377,15,FALSE)=""),"",", "&amp;VLOOKUP(VLOOKUP(C143,weather!$B$18:$P$377,15,FALSE),lookup!$B$113:$C$127,2,FALSE))&amp;", daylite: "&amp;VLOOKUP(C143,weather!$B$18:$Y$377,24,FALSE)&amp;" hrs"</f>
        <v>Lo: 41, Hi: 83, Rain: 0,5 inch, wind: still, daylite: 12 hrs</v>
      </c>
      <c r="D144" s="104" t="str">
        <f ca="1">"Lo: "&amp;VLOOKUP(D143,weather!$B$18:$X$377,22,FALSE)&amp;", Hi: "&amp;VLOOKUP(D143,weather!$B$18:$X$377,23,FALSE)&amp;IF(VLOOKUP(D143,weather!$B$18:$L$377,11,FALSE)&gt;0,(", "&amp;VLOOKUP(D143,weather!$B$18:$T$377,19,FALSE)&amp;": "&amp;VLOOKUP((VLOOKUP(D143,weather!$B$18:$L$377,11,FALSE)),lookup!$P$4:$R$14,VLOOKUP(D143,weather!$B$18:$U$377,20,FALSE),FALSE)&amp;" inch"),"")&amp;", wind:"&amp;IF(VLOOKUP(D143,weather!$B$18:$V$377,13,FALSE)=0," still",VLOOKUP(D143,weather!$B$18:$V$377,21,FALSE)&amp;" at "&amp;VLOOKUP(D143,weather!$B$18:$V$377,13,FALSE))&amp;IF((VLOOKUP(D143,weather!$B$18:$P$377,15,FALSE)=""),"",", "&amp;VLOOKUP(VLOOKUP(D143,weather!$B$18:$P$377,15,FALSE),lookup!$B$113:$C$127,2,FALSE))&amp;", daylite: "&amp;VLOOKUP(D143,weather!$B$18:$Y$377,24,FALSE)&amp;" hrs"</f>
        <v>Lo: 39, Hi: 82, wind: still, daylite: 12 hrs</v>
      </c>
      <c r="E144" s="104" t="str">
        <f ca="1">"Lo: "&amp;VLOOKUP(E143,weather!$B$18:$X$377,22,FALSE)&amp;", Hi: "&amp;VLOOKUP(E143,weather!$B$18:$X$377,23,FALSE)&amp;IF(VLOOKUP(E143,weather!$B$18:$L$377,11,FALSE)&gt;0,(", "&amp;VLOOKUP(E143,weather!$B$18:$T$377,19,FALSE)&amp;": "&amp;VLOOKUP((VLOOKUP(E143,weather!$B$18:$L$377,11,FALSE)),lookup!$P$4:$R$14,VLOOKUP(E143,weather!$B$18:$U$377,20,FALSE),FALSE)&amp;" inch"),"")&amp;", wind:"&amp;IF(VLOOKUP(E143,weather!$B$18:$V$377,13,FALSE)=0," still",VLOOKUP(E143,weather!$B$18:$V$377,21,FALSE)&amp;" at "&amp;VLOOKUP(E143,weather!$B$18:$V$377,13,FALSE))&amp;IF((VLOOKUP(E143,weather!$B$18:$P$377,15,FALSE)=""),"",", "&amp;VLOOKUP(VLOOKUP(E143,weather!$B$18:$P$377,15,FALSE),lookup!$B$113:$C$127,2,FALSE))&amp;", daylite: "&amp;VLOOKUP(E143,weather!$B$18:$Y$377,24,FALSE)&amp;" hrs"</f>
        <v>Lo: 67, Hi: 84, wind: still, daylite: 12 hrs</v>
      </c>
      <c r="F144" s="104" t="str">
        <f ca="1">"Lo: "&amp;VLOOKUP(F143,weather!$B$18:$X$377,22,FALSE)&amp;", Hi: "&amp;VLOOKUP(F143,weather!$B$18:$X$377,23,FALSE)&amp;IF(VLOOKUP(F143,weather!$B$18:$L$377,11,FALSE)&gt;0,(", "&amp;VLOOKUP(F143,weather!$B$18:$T$377,19,FALSE)&amp;": "&amp;VLOOKUP((VLOOKUP(F143,weather!$B$18:$L$377,11,FALSE)),lookup!$P$4:$R$14,VLOOKUP(F143,weather!$B$18:$U$377,20,FALSE),FALSE)&amp;" inch"),"")&amp;", wind:"&amp;IF(VLOOKUP(F143,weather!$B$18:$V$377,13,FALSE)=0," still",VLOOKUP(F143,weather!$B$18:$V$377,21,FALSE)&amp;" at "&amp;VLOOKUP(F143,weather!$B$18:$V$377,13,FALSE))&amp;IF((VLOOKUP(F143,weather!$B$18:$P$377,15,FALSE)=""),"",", "&amp;VLOOKUP(VLOOKUP(F143,weather!$B$18:$P$377,15,FALSE),lookup!$B$113:$C$127,2,FALSE))&amp;", daylite: "&amp;VLOOKUP(F143,weather!$B$18:$Y$377,24,FALSE)&amp;" hrs"</f>
        <v>Lo: 72, Hi: 86, Rain: 0,16 inch, wind: still, daylite: 12 hrs</v>
      </c>
      <c r="G144" s="104" t="str">
        <f ca="1">"Lo: "&amp;VLOOKUP(G143,weather!$B$18:$X$377,22,FALSE)&amp;", Hi: "&amp;VLOOKUP(G143,weather!$B$18:$X$377,23,FALSE)&amp;IF(VLOOKUP(G143,weather!$B$18:$L$377,11,FALSE)&gt;0,(", "&amp;VLOOKUP(G143,weather!$B$18:$T$377,19,FALSE)&amp;": "&amp;VLOOKUP((VLOOKUP(G143,weather!$B$18:$L$377,11,FALSE)),lookup!$P$4:$R$14,VLOOKUP(G143,weather!$B$18:$U$377,20,FALSE),FALSE)&amp;" inch"),"")&amp;", wind:"&amp;IF(VLOOKUP(G143,weather!$B$18:$V$377,13,FALSE)=0," still",VLOOKUP(G143,weather!$B$18:$V$377,21,FALSE)&amp;" at "&amp;VLOOKUP(G143,weather!$B$18:$V$377,13,FALSE))&amp;IF((VLOOKUP(G143,weather!$B$18:$P$377,15,FALSE)=""),"",", "&amp;VLOOKUP(VLOOKUP(G143,weather!$B$18:$P$377,15,FALSE),lookup!$B$113:$C$127,2,FALSE))&amp;", daylite: "&amp;VLOOKUP(G143,weather!$B$18:$Y$377,24,FALSE)&amp;" hrs"</f>
        <v>Lo: 75, Hi: 89, wind:N at 10, daylite: 12 hrs</v>
      </c>
      <c r="H144" s="104" t="str">
        <f ca="1">"Lo: "&amp;VLOOKUP(H143,weather!$B$18:$X$377,22,FALSE)&amp;", Hi: "&amp;VLOOKUP(H143,weather!$B$18:$X$377,23,FALSE)&amp;IF(VLOOKUP(H143,weather!$B$18:$L$377,11,FALSE)&gt;0,(", "&amp;VLOOKUP(H143,weather!$B$18:$T$377,19,FALSE)&amp;": "&amp;VLOOKUP((VLOOKUP(H143,weather!$B$18:$L$377,11,FALSE)),lookup!$P$4:$R$14,VLOOKUP(H143,weather!$B$18:$U$377,20,FALSE),FALSE)&amp;" inch"),"")&amp;", wind:"&amp;IF(VLOOKUP(H143,weather!$B$18:$V$377,13,FALSE)=0," still",VLOOKUP(H143,weather!$B$18:$V$377,21,FALSE)&amp;" at "&amp;VLOOKUP(H143,weather!$B$18:$V$377,13,FALSE))&amp;IF((VLOOKUP(H143,weather!$B$18:$P$377,15,FALSE)=""),"",", "&amp;VLOOKUP(VLOOKUP(H143,weather!$B$18:$P$377,15,FALSE),lookup!$B$113:$C$127,2,FALSE))&amp;", daylite: "&amp;VLOOKUP(H143,weather!$B$18:$Y$377,24,FALSE)&amp;" hrs"</f>
        <v>Lo: 74, Hi: 78, wind: still, Mist or Fog, daylite: 12 hrs</v>
      </c>
    </row>
    <row r="145" spans="2:8">
      <c r="B145" s="61">
        <v>316</v>
      </c>
      <c r="C145" s="62">
        <v>317</v>
      </c>
      <c r="D145" s="61">
        <v>318</v>
      </c>
      <c r="E145" s="62">
        <v>319</v>
      </c>
      <c r="F145" s="61">
        <v>320</v>
      </c>
      <c r="G145" s="62">
        <v>321</v>
      </c>
      <c r="H145" s="61">
        <v>322</v>
      </c>
    </row>
    <row r="146" spans="2:8" ht="47.25" customHeight="1">
      <c r="B146" s="104" t="str">
        <f ca="1">"Lo: "&amp;VLOOKUP(B145,weather!$B$18:$X$377,22,FALSE)&amp;", Hi: "&amp;VLOOKUP(B145,weather!$B$18:$X$377,23,FALSE)&amp;IF(VLOOKUP(B145,weather!$B$18:$L$377,11,FALSE)&gt;0,(", "&amp;VLOOKUP(B145,weather!$B$18:$T$377,19,FALSE)&amp;": "&amp;VLOOKUP((VLOOKUP(B145,weather!$B$18:$L$377,11,FALSE)),lookup!$P$4:$R$14,VLOOKUP(B145,weather!$B$18:$U$377,20,FALSE),FALSE)&amp;" inch"),"")&amp;", wind:"&amp;IF(VLOOKUP(B145,weather!$B$18:$V$377,13,FALSE)=0," still",VLOOKUP(B145,weather!$B$18:$V$377,21,FALSE)&amp;" at "&amp;VLOOKUP(B145,weather!$B$18:$V$377,13,FALSE))&amp;IF((VLOOKUP(B145,weather!$B$18:$P$377,15,FALSE)=""),"",", "&amp;VLOOKUP(VLOOKUP(B145,weather!$B$18:$P$377,15,FALSE),lookup!$B$113:$C$127,2,FALSE))&amp;", daylite: "&amp;VLOOKUP(B145,weather!$B$18:$Y$377,24,FALSE)&amp;" hrs"</f>
        <v>Lo: 87, Hi: 90, wind: still, Mist or Fog, daylite: 12 hrs</v>
      </c>
      <c r="C146" s="104" t="str">
        <f ca="1">"Lo: "&amp;VLOOKUP(C145,weather!$B$18:$X$377,22,FALSE)&amp;", Hi: "&amp;VLOOKUP(C145,weather!$B$18:$X$377,23,FALSE)&amp;IF(VLOOKUP(C145,weather!$B$18:$L$377,11,FALSE)&gt;0,(", "&amp;VLOOKUP(C145,weather!$B$18:$T$377,19,FALSE)&amp;": "&amp;VLOOKUP((VLOOKUP(C145,weather!$B$18:$L$377,11,FALSE)),lookup!$P$4:$R$14,VLOOKUP(C145,weather!$B$18:$U$377,20,FALSE),FALSE)&amp;" inch"),"")&amp;", wind:"&amp;IF(VLOOKUP(C145,weather!$B$18:$V$377,13,FALSE)=0," still",VLOOKUP(C145,weather!$B$18:$V$377,21,FALSE)&amp;" at "&amp;VLOOKUP(C145,weather!$B$18:$V$377,13,FALSE))&amp;IF((VLOOKUP(C145,weather!$B$18:$P$377,15,FALSE)=""),"",", "&amp;VLOOKUP(VLOOKUP(C145,weather!$B$18:$P$377,15,FALSE),lookup!$B$113:$C$127,2,FALSE))&amp;", daylite: "&amp;VLOOKUP(C145,weather!$B$18:$Y$377,24,FALSE)&amp;" hrs"</f>
        <v>Lo: 75, Hi: 88, Rain: 0,16 inch, wind: still, daylite: 12 hrs</v>
      </c>
      <c r="D146" s="104" t="str">
        <f ca="1">"Lo: "&amp;VLOOKUP(D145,weather!$B$18:$X$377,22,FALSE)&amp;", Hi: "&amp;VLOOKUP(D145,weather!$B$18:$X$377,23,FALSE)&amp;IF(VLOOKUP(D145,weather!$B$18:$L$377,11,FALSE)&gt;0,(", "&amp;VLOOKUP(D145,weather!$B$18:$T$377,19,FALSE)&amp;": "&amp;VLOOKUP((VLOOKUP(D145,weather!$B$18:$L$377,11,FALSE)),lookup!$P$4:$R$14,VLOOKUP(D145,weather!$B$18:$U$377,20,FALSE),FALSE)&amp;" inch"),"")&amp;", wind:"&amp;IF(VLOOKUP(D145,weather!$B$18:$V$377,13,FALSE)=0," still",VLOOKUP(D145,weather!$B$18:$V$377,21,FALSE)&amp;" at "&amp;VLOOKUP(D145,weather!$B$18:$V$377,13,FALSE))&amp;IF((VLOOKUP(D145,weather!$B$18:$P$377,15,FALSE)=""),"",", "&amp;VLOOKUP(VLOOKUP(D145,weather!$B$18:$P$377,15,FALSE),lookup!$B$113:$C$127,2,FALSE))&amp;", daylite: "&amp;VLOOKUP(D145,weather!$B$18:$Y$377,24,FALSE)&amp;" hrs"</f>
        <v>Lo: 68, Hi: 87, wind:N at 10, daylite: 12 hrs</v>
      </c>
      <c r="E146" s="104" t="str">
        <f ca="1">"Lo: "&amp;VLOOKUP(E145,weather!$B$18:$X$377,22,FALSE)&amp;", Hi: "&amp;VLOOKUP(E145,weather!$B$18:$X$377,23,FALSE)&amp;IF(VLOOKUP(E145,weather!$B$18:$L$377,11,FALSE)&gt;0,(", "&amp;VLOOKUP(E145,weather!$B$18:$T$377,19,FALSE)&amp;": "&amp;VLOOKUP((VLOOKUP(E145,weather!$B$18:$L$377,11,FALSE)),lookup!$P$4:$R$14,VLOOKUP(E145,weather!$B$18:$U$377,20,FALSE),FALSE)&amp;" inch"),"")&amp;", wind:"&amp;IF(VLOOKUP(E145,weather!$B$18:$V$377,13,FALSE)=0," still",VLOOKUP(E145,weather!$B$18:$V$377,21,FALSE)&amp;" at "&amp;VLOOKUP(E145,weather!$B$18:$V$377,13,FALSE))&amp;IF((VLOOKUP(E145,weather!$B$18:$P$377,15,FALSE)=""),"",", "&amp;VLOOKUP(VLOOKUP(E145,weather!$B$18:$P$377,15,FALSE),lookup!$B$113:$C$127,2,FALSE))&amp;", daylite: "&amp;VLOOKUP(E145,weather!$B$18:$Y$377,24,FALSE)&amp;" hrs"</f>
        <v>Lo: 73, Hi: 78, Rain: 0,16 inch, wind: still, daylite: 12 hrs</v>
      </c>
      <c r="F146" s="104" t="str">
        <f ca="1">"Lo: "&amp;VLOOKUP(F145,weather!$B$18:$X$377,22,FALSE)&amp;", Hi: "&amp;VLOOKUP(F145,weather!$B$18:$X$377,23,FALSE)&amp;IF(VLOOKUP(F145,weather!$B$18:$L$377,11,FALSE)&gt;0,(", "&amp;VLOOKUP(F145,weather!$B$18:$T$377,19,FALSE)&amp;": "&amp;VLOOKUP((VLOOKUP(F145,weather!$B$18:$L$377,11,FALSE)),lookup!$P$4:$R$14,VLOOKUP(F145,weather!$B$18:$U$377,20,FALSE),FALSE)&amp;" inch"),"")&amp;", wind:"&amp;IF(VLOOKUP(F145,weather!$B$18:$V$377,13,FALSE)=0," still",VLOOKUP(F145,weather!$B$18:$V$377,21,FALSE)&amp;" at "&amp;VLOOKUP(F145,weather!$B$18:$V$377,13,FALSE))&amp;IF((VLOOKUP(F145,weather!$B$18:$P$377,15,FALSE)=""),"",", "&amp;VLOOKUP(VLOOKUP(F145,weather!$B$18:$P$377,15,FALSE),lookup!$B$113:$C$127,2,FALSE))&amp;", daylite: "&amp;VLOOKUP(F145,weather!$B$18:$Y$377,24,FALSE)&amp;" hrs"</f>
        <v>Lo: 73, Hi: 90, Rain: 0,5 inch, wind:N at 15, daylite: 12 hrs</v>
      </c>
      <c r="G146" s="104" t="str">
        <f ca="1">"Lo: "&amp;VLOOKUP(G145,weather!$B$18:$X$377,22,FALSE)&amp;", Hi: "&amp;VLOOKUP(G145,weather!$B$18:$X$377,23,FALSE)&amp;IF(VLOOKUP(G145,weather!$B$18:$L$377,11,FALSE)&gt;0,(", "&amp;VLOOKUP(G145,weather!$B$18:$T$377,19,FALSE)&amp;": "&amp;VLOOKUP((VLOOKUP(G145,weather!$B$18:$L$377,11,FALSE)),lookup!$P$4:$R$14,VLOOKUP(G145,weather!$B$18:$U$377,20,FALSE),FALSE)&amp;" inch"),"")&amp;", wind:"&amp;IF(VLOOKUP(G145,weather!$B$18:$V$377,13,FALSE)=0," still",VLOOKUP(G145,weather!$B$18:$V$377,21,FALSE)&amp;" at "&amp;VLOOKUP(G145,weather!$B$18:$V$377,13,FALSE))&amp;IF((VLOOKUP(G145,weather!$B$18:$P$377,15,FALSE)=""),"",", "&amp;VLOOKUP(VLOOKUP(G145,weather!$B$18:$P$377,15,FALSE),lookup!$B$113:$C$127,2,FALSE))&amp;", daylite: "&amp;VLOOKUP(G145,weather!$B$18:$Y$377,24,FALSE)&amp;" hrs"</f>
        <v>Lo: 72, Hi: 83, Rain: 0,16 inch, wind:N at 5, daylite: 12 hrs</v>
      </c>
      <c r="H146" s="104" t="str">
        <f ca="1">"Lo: "&amp;VLOOKUP(H145,weather!$B$18:$X$377,22,FALSE)&amp;", Hi: "&amp;VLOOKUP(H145,weather!$B$18:$X$377,23,FALSE)&amp;IF(VLOOKUP(H145,weather!$B$18:$L$377,11,FALSE)&gt;0,(", "&amp;VLOOKUP(H145,weather!$B$18:$T$377,19,FALSE)&amp;": "&amp;VLOOKUP((VLOOKUP(H145,weather!$B$18:$L$377,11,FALSE)),lookup!$P$4:$R$14,VLOOKUP(H145,weather!$B$18:$U$377,20,FALSE),FALSE)&amp;" inch"),"")&amp;", wind:"&amp;IF(VLOOKUP(H145,weather!$B$18:$V$377,13,FALSE)=0," still",VLOOKUP(H145,weather!$B$18:$V$377,21,FALSE)&amp;" at "&amp;VLOOKUP(H145,weather!$B$18:$V$377,13,FALSE))&amp;IF((VLOOKUP(H145,weather!$B$18:$P$377,15,FALSE)=""),"",", "&amp;VLOOKUP(VLOOKUP(H145,weather!$B$18:$P$377,15,FALSE),lookup!$B$113:$C$127,2,FALSE))&amp;", daylite: "&amp;VLOOKUP(H145,weather!$B$18:$Y$377,24,FALSE)&amp;" hrs"</f>
        <v>Lo: 68, Hi: 92, wind:N at 15, daylite: 12 hrs</v>
      </c>
    </row>
    <row r="147" spans="2:8">
      <c r="B147" s="61">
        <v>323</v>
      </c>
      <c r="C147" s="62">
        <v>324</v>
      </c>
      <c r="D147" s="61">
        <v>325</v>
      </c>
      <c r="E147" s="62">
        <v>326</v>
      </c>
      <c r="F147" s="61">
        <v>327</v>
      </c>
      <c r="G147" s="62">
        <v>328</v>
      </c>
      <c r="H147" s="61">
        <v>329</v>
      </c>
    </row>
    <row r="148" spans="2:8" ht="47.25" customHeight="1">
      <c r="B148" s="104" t="str">
        <f ca="1">"Lo: "&amp;VLOOKUP(B147,weather!$B$18:$X$377,22,FALSE)&amp;", Hi: "&amp;VLOOKUP(B147,weather!$B$18:$X$377,23,FALSE)&amp;IF(VLOOKUP(B147,weather!$B$18:$L$377,11,FALSE)&gt;0,(", "&amp;VLOOKUP(B147,weather!$B$18:$T$377,19,FALSE)&amp;": "&amp;VLOOKUP((VLOOKUP(B147,weather!$B$18:$L$377,11,FALSE)),lookup!$P$4:$R$14,VLOOKUP(B147,weather!$B$18:$U$377,20,FALSE),FALSE)&amp;" inch"),"")&amp;", wind:"&amp;IF(VLOOKUP(B147,weather!$B$18:$V$377,13,FALSE)=0," still",VLOOKUP(B147,weather!$B$18:$V$377,21,FALSE)&amp;" at "&amp;VLOOKUP(B147,weather!$B$18:$V$377,13,FALSE))&amp;IF((VLOOKUP(B147,weather!$B$18:$P$377,15,FALSE)=""),"",", "&amp;VLOOKUP(VLOOKUP(B147,weather!$B$18:$P$377,15,FALSE),lookup!$B$113:$C$127,2,FALSE))&amp;", daylite: "&amp;VLOOKUP(B147,weather!$B$18:$Y$377,24,FALSE)&amp;" hrs"</f>
        <v>Lo: 78, Hi: 81, Rain: 0,5 inch, wind:N at 5, daylite: 12 hrs</v>
      </c>
      <c r="C148" s="104" t="str">
        <f ca="1">"Lo: "&amp;VLOOKUP(C147,weather!$B$18:$X$377,22,FALSE)&amp;", Hi: "&amp;VLOOKUP(C147,weather!$B$18:$X$377,23,FALSE)&amp;IF(VLOOKUP(C147,weather!$B$18:$L$377,11,FALSE)&gt;0,(", "&amp;VLOOKUP(C147,weather!$B$18:$T$377,19,FALSE)&amp;": "&amp;VLOOKUP((VLOOKUP(C147,weather!$B$18:$L$377,11,FALSE)),lookup!$P$4:$R$14,VLOOKUP(C147,weather!$B$18:$U$377,20,FALSE),FALSE)&amp;" inch"),"")&amp;", wind:"&amp;IF(VLOOKUP(C147,weather!$B$18:$V$377,13,FALSE)=0," still",VLOOKUP(C147,weather!$B$18:$V$377,21,FALSE)&amp;" at "&amp;VLOOKUP(C147,weather!$B$18:$V$377,13,FALSE))&amp;IF((VLOOKUP(C147,weather!$B$18:$P$377,15,FALSE)=""),"",", "&amp;VLOOKUP(VLOOKUP(C147,weather!$B$18:$P$377,15,FALSE),lookup!$B$113:$C$127,2,FALSE))&amp;", daylite: "&amp;VLOOKUP(C147,weather!$B$18:$Y$377,24,FALSE)&amp;" hrs"</f>
        <v>Lo: 59, Hi: 87, Rain: 0,5 inch, wind: still, daylite: 12 hrs</v>
      </c>
      <c r="D148" s="104" t="str">
        <f ca="1">"Lo: "&amp;VLOOKUP(D147,weather!$B$18:$X$377,22,FALSE)&amp;", Hi: "&amp;VLOOKUP(D147,weather!$B$18:$X$377,23,FALSE)&amp;IF(VLOOKUP(D147,weather!$B$18:$L$377,11,FALSE)&gt;0,(", "&amp;VLOOKUP(D147,weather!$B$18:$T$377,19,FALSE)&amp;": "&amp;VLOOKUP((VLOOKUP(D147,weather!$B$18:$L$377,11,FALSE)),lookup!$P$4:$R$14,VLOOKUP(D147,weather!$B$18:$U$377,20,FALSE),FALSE)&amp;" inch"),"")&amp;", wind:"&amp;IF(VLOOKUP(D147,weather!$B$18:$V$377,13,FALSE)=0," still",VLOOKUP(D147,weather!$B$18:$V$377,21,FALSE)&amp;" at "&amp;VLOOKUP(D147,weather!$B$18:$V$377,13,FALSE))&amp;IF((VLOOKUP(D147,weather!$B$18:$P$377,15,FALSE)=""),"",", "&amp;VLOOKUP(VLOOKUP(D147,weather!$B$18:$P$377,15,FALSE),lookup!$B$113:$C$127,2,FALSE))&amp;", daylite: "&amp;VLOOKUP(D147,weather!$B$18:$Y$377,24,FALSE)&amp;" hrs"</f>
        <v>Lo: 65, Hi: 79, Rain: 0,75 inch, wind:Gusting at 15, Severe Snowstorm, daylite: 12 hrs</v>
      </c>
      <c r="E148" s="104" t="str">
        <f ca="1">"Lo: "&amp;VLOOKUP(E147,weather!$B$18:$X$377,22,FALSE)&amp;", Hi: "&amp;VLOOKUP(E147,weather!$B$18:$X$377,23,FALSE)&amp;IF(VLOOKUP(E147,weather!$B$18:$L$377,11,FALSE)&gt;0,(", "&amp;VLOOKUP(E147,weather!$B$18:$T$377,19,FALSE)&amp;": "&amp;VLOOKUP((VLOOKUP(E147,weather!$B$18:$L$377,11,FALSE)),lookup!$P$4:$R$14,VLOOKUP(E147,weather!$B$18:$U$377,20,FALSE),FALSE)&amp;" inch"),"")&amp;", wind:"&amp;IF(VLOOKUP(E147,weather!$B$18:$V$377,13,FALSE)=0," still",VLOOKUP(E147,weather!$B$18:$V$377,21,FALSE)&amp;" at "&amp;VLOOKUP(E147,weather!$B$18:$V$377,13,FALSE))&amp;IF((VLOOKUP(E147,weather!$B$18:$P$377,15,FALSE)=""),"",", "&amp;VLOOKUP(VLOOKUP(E147,weather!$B$18:$P$377,15,FALSE),lookup!$B$113:$C$127,2,FALSE))&amp;", daylite: "&amp;VLOOKUP(E147,weather!$B$18:$Y$377,24,FALSE)&amp;" hrs"</f>
        <v>Lo: 40, Hi: 47, Rain: 0,5 inch, wind:Tropical at 5, daylite: 12 hrs</v>
      </c>
      <c r="F148" s="104" t="str">
        <f ca="1">"Lo: "&amp;VLOOKUP(F147,weather!$B$18:$X$377,22,FALSE)&amp;", Hi: "&amp;VLOOKUP(F147,weather!$B$18:$X$377,23,FALSE)&amp;IF(VLOOKUP(F147,weather!$B$18:$L$377,11,FALSE)&gt;0,(", "&amp;VLOOKUP(F147,weather!$B$18:$T$377,19,FALSE)&amp;": "&amp;VLOOKUP((VLOOKUP(F147,weather!$B$18:$L$377,11,FALSE)),lookup!$P$4:$R$14,VLOOKUP(F147,weather!$B$18:$U$377,20,FALSE),FALSE)&amp;" inch"),"")&amp;", wind:"&amp;IF(VLOOKUP(F147,weather!$B$18:$V$377,13,FALSE)=0," still",VLOOKUP(F147,weather!$B$18:$V$377,21,FALSE)&amp;" at "&amp;VLOOKUP(F147,weather!$B$18:$V$377,13,FALSE))&amp;IF((VLOOKUP(F147,weather!$B$18:$P$377,15,FALSE)=""),"",", "&amp;VLOOKUP(VLOOKUP(F147,weather!$B$18:$P$377,15,FALSE),lookup!$B$113:$C$127,2,FALSE))&amp;", daylite: "&amp;VLOOKUP(F147,weather!$B$18:$Y$377,24,FALSE)&amp;" hrs"</f>
        <v>Lo: 59, Hi: 71, wind:N at 15, daylite: 12 hrs</v>
      </c>
      <c r="G148" s="104" t="str">
        <f ca="1">"Lo: "&amp;VLOOKUP(G147,weather!$B$18:$X$377,22,FALSE)&amp;", Hi: "&amp;VLOOKUP(G147,weather!$B$18:$X$377,23,FALSE)&amp;IF(VLOOKUP(G147,weather!$B$18:$L$377,11,FALSE)&gt;0,(", "&amp;VLOOKUP(G147,weather!$B$18:$T$377,19,FALSE)&amp;": "&amp;VLOOKUP((VLOOKUP(G147,weather!$B$18:$L$377,11,FALSE)),lookup!$P$4:$R$14,VLOOKUP(G147,weather!$B$18:$U$377,20,FALSE),FALSE)&amp;" inch"),"")&amp;", wind:"&amp;IF(VLOOKUP(G147,weather!$B$18:$V$377,13,FALSE)=0," still",VLOOKUP(G147,weather!$B$18:$V$377,21,FALSE)&amp;" at "&amp;VLOOKUP(G147,weather!$B$18:$V$377,13,FALSE))&amp;IF((VLOOKUP(G147,weather!$B$18:$P$377,15,FALSE)=""),"",", "&amp;VLOOKUP(VLOOKUP(G147,weather!$B$18:$P$377,15,FALSE),lookup!$B$113:$C$127,2,FALSE))&amp;", daylite: "&amp;VLOOKUP(G147,weather!$B$18:$Y$377,24,FALSE)&amp;" hrs"</f>
        <v>Lo: 58, Hi: 61, wind: still, daylite: 12 hrs</v>
      </c>
      <c r="H148" s="104" t="str">
        <f ca="1">"Lo: "&amp;VLOOKUP(H147,weather!$B$18:$X$377,22,FALSE)&amp;", Hi: "&amp;VLOOKUP(H147,weather!$B$18:$X$377,23,FALSE)&amp;IF(VLOOKUP(H147,weather!$B$18:$L$377,11,FALSE)&gt;0,(", "&amp;VLOOKUP(H147,weather!$B$18:$T$377,19,FALSE)&amp;": "&amp;VLOOKUP((VLOOKUP(H147,weather!$B$18:$L$377,11,FALSE)),lookup!$P$4:$R$14,VLOOKUP(H147,weather!$B$18:$U$377,20,FALSE),FALSE)&amp;" inch"),"")&amp;", wind:"&amp;IF(VLOOKUP(H147,weather!$B$18:$V$377,13,FALSE)=0," still",VLOOKUP(H147,weather!$B$18:$V$377,21,FALSE)&amp;" at "&amp;VLOOKUP(H147,weather!$B$18:$V$377,13,FALSE))&amp;IF((VLOOKUP(H147,weather!$B$18:$P$377,15,FALSE)=""),"",", "&amp;VLOOKUP(VLOOKUP(H147,weather!$B$18:$P$377,15,FALSE),lookup!$B$113:$C$127,2,FALSE))&amp;", daylite: "&amp;VLOOKUP(H147,weather!$B$18:$Y$377,24,FALSE)&amp;" hrs"</f>
        <v>Lo: 58, Hi: 66, Rain: 0,16 inch, wind: still, daylite: 12 hrs</v>
      </c>
    </row>
    <row r="149" spans="2:8">
      <c r="B149" s="61">
        <v>330</v>
      </c>
      <c r="C149" s="62">
        <v>331</v>
      </c>
      <c r="D149" s="61">
        <v>332</v>
      </c>
      <c r="E149" s="62">
        <v>333</v>
      </c>
      <c r="F149" s="61">
        <v>334</v>
      </c>
      <c r="G149" s="62">
        <v>335</v>
      </c>
      <c r="H149" s="61">
        <v>336</v>
      </c>
    </row>
    <row r="150" spans="2:8" ht="47.25" customHeight="1">
      <c r="B150" s="104" t="str">
        <f ca="1">"Lo: "&amp;VLOOKUP(B149,weather!$B$18:$X$377,22,FALSE)&amp;", Hi: "&amp;VLOOKUP(B149,weather!$B$18:$X$377,23,FALSE)&amp;IF(VLOOKUP(B149,weather!$B$18:$L$377,11,FALSE)&gt;0,(", "&amp;VLOOKUP(B149,weather!$B$18:$T$377,19,FALSE)&amp;": "&amp;VLOOKUP((VLOOKUP(B149,weather!$B$18:$L$377,11,FALSE)),lookup!$P$4:$R$14,VLOOKUP(B149,weather!$B$18:$U$377,20,FALSE),FALSE)&amp;" inch"),"")&amp;", wind:"&amp;IF(VLOOKUP(B149,weather!$B$18:$V$377,13,FALSE)=0," still",VLOOKUP(B149,weather!$B$18:$V$377,21,FALSE)&amp;" at "&amp;VLOOKUP(B149,weather!$B$18:$V$377,13,FALSE))&amp;IF((VLOOKUP(B149,weather!$B$18:$P$377,15,FALSE)=""),"",", "&amp;VLOOKUP(VLOOKUP(B149,weather!$B$18:$P$377,15,FALSE),lookup!$B$113:$C$127,2,FALSE))&amp;", daylite: "&amp;VLOOKUP(B149,weather!$B$18:$Y$377,24,FALSE)&amp;" hrs"</f>
        <v>Lo: 75, Hi: 88, Rain: 0,5 inch, wind:N at 15, daylite: 12 hrs</v>
      </c>
      <c r="C150" s="104" t="str">
        <f ca="1">"Lo: "&amp;VLOOKUP(C149,weather!$B$18:$X$377,22,FALSE)&amp;", Hi: "&amp;VLOOKUP(C149,weather!$B$18:$X$377,23,FALSE)&amp;IF(VLOOKUP(C149,weather!$B$18:$L$377,11,FALSE)&gt;0,(", "&amp;VLOOKUP(C149,weather!$B$18:$T$377,19,FALSE)&amp;": "&amp;VLOOKUP((VLOOKUP(C149,weather!$B$18:$L$377,11,FALSE)),lookup!$P$4:$R$14,VLOOKUP(C149,weather!$B$18:$U$377,20,FALSE),FALSE)&amp;" inch"),"")&amp;", wind:"&amp;IF(VLOOKUP(C149,weather!$B$18:$V$377,13,FALSE)=0," still",VLOOKUP(C149,weather!$B$18:$V$377,21,FALSE)&amp;" at "&amp;VLOOKUP(C149,weather!$B$18:$V$377,13,FALSE))&amp;IF((VLOOKUP(C149,weather!$B$18:$P$377,15,FALSE)=""),"",", "&amp;VLOOKUP(VLOOKUP(C149,weather!$B$18:$P$377,15,FALSE),lookup!$B$113:$C$127,2,FALSE))&amp;", daylite: "&amp;VLOOKUP(C149,weather!$B$18:$Y$377,24,FALSE)&amp;" hrs"</f>
        <v>Lo: 8, Hi: 66, Rain: 0,5 inch, wind:N at 5, daylite: 12 hrs</v>
      </c>
      <c r="D150" s="104" t="str">
        <f ca="1">"Lo: "&amp;VLOOKUP(D149,weather!$B$18:$X$377,22,FALSE)&amp;", Hi: "&amp;VLOOKUP(D149,weather!$B$18:$X$377,23,FALSE)&amp;IF(VLOOKUP(D149,weather!$B$18:$L$377,11,FALSE)&gt;0,(", "&amp;VLOOKUP(D149,weather!$B$18:$T$377,19,FALSE)&amp;": "&amp;VLOOKUP((VLOOKUP(D149,weather!$B$18:$L$377,11,FALSE)),lookup!$P$4:$R$14,VLOOKUP(D149,weather!$B$18:$U$377,20,FALSE),FALSE)&amp;" inch"),"")&amp;", wind:"&amp;IF(VLOOKUP(D149,weather!$B$18:$V$377,13,FALSE)=0," still",VLOOKUP(D149,weather!$B$18:$V$377,21,FALSE)&amp;" at "&amp;VLOOKUP(D149,weather!$B$18:$V$377,13,FALSE))&amp;IF((VLOOKUP(D149,weather!$B$18:$P$377,15,FALSE)=""),"",", "&amp;VLOOKUP(VLOOKUP(D149,weather!$B$18:$P$377,15,FALSE),lookup!$B$113:$C$127,2,FALSE))&amp;", daylite: "&amp;VLOOKUP(D149,weather!$B$18:$Y$377,24,FALSE)&amp;" hrs"</f>
        <v>Lo: 5, Hi: 74, Rain: 0,16 inch, wind: still, daylite: 12 hrs</v>
      </c>
      <c r="E150" s="104" t="str">
        <f ca="1">"Lo: "&amp;VLOOKUP(E149,weather!$B$18:$X$377,22,FALSE)&amp;", Hi: "&amp;VLOOKUP(E149,weather!$B$18:$X$377,23,FALSE)&amp;IF(VLOOKUP(E149,weather!$B$18:$L$377,11,FALSE)&gt;0,(", "&amp;VLOOKUP(E149,weather!$B$18:$T$377,19,FALSE)&amp;": "&amp;VLOOKUP((VLOOKUP(E149,weather!$B$18:$L$377,11,FALSE)),lookup!$P$4:$R$14,VLOOKUP(E149,weather!$B$18:$U$377,20,FALSE),FALSE)&amp;" inch"),"")&amp;", wind:"&amp;IF(VLOOKUP(E149,weather!$B$18:$V$377,13,FALSE)=0," still",VLOOKUP(E149,weather!$B$18:$V$377,21,FALSE)&amp;" at "&amp;VLOOKUP(E149,weather!$B$18:$V$377,13,FALSE))&amp;IF((VLOOKUP(E149,weather!$B$18:$P$377,15,FALSE)=""),"",", "&amp;VLOOKUP(VLOOKUP(E149,weather!$B$18:$P$377,15,FALSE),lookup!$B$113:$C$127,2,FALSE))&amp;", daylite: "&amp;VLOOKUP(E149,weather!$B$18:$Y$377,24,FALSE)&amp;" hrs"</f>
        <v>Lo: 27, Hi: 78, wind: still, daylite: 12 hrs</v>
      </c>
      <c r="F150" s="104" t="str">
        <f ca="1">"Lo: "&amp;VLOOKUP(F149,weather!$B$18:$X$377,22,FALSE)&amp;", Hi: "&amp;VLOOKUP(F149,weather!$B$18:$X$377,23,FALSE)&amp;IF(VLOOKUP(F149,weather!$B$18:$L$377,11,FALSE)&gt;0,(", "&amp;VLOOKUP(F149,weather!$B$18:$T$377,19,FALSE)&amp;": "&amp;VLOOKUP((VLOOKUP(F149,weather!$B$18:$L$377,11,FALSE)),lookup!$P$4:$R$14,VLOOKUP(F149,weather!$B$18:$U$377,20,FALSE),FALSE)&amp;" inch"),"")&amp;", wind:"&amp;IF(VLOOKUP(F149,weather!$B$18:$V$377,13,FALSE)=0," still",VLOOKUP(F149,weather!$B$18:$V$377,21,FALSE)&amp;" at "&amp;VLOOKUP(F149,weather!$B$18:$V$377,13,FALSE))&amp;IF((VLOOKUP(F149,weather!$B$18:$P$377,15,FALSE)=""),"",", "&amp;VLOOKUP(VLOOKUP(F149,weather!$B$18:$P$377,15,FALSE),lookup!$B$113:$C$127,2,FALSE))&amp;", daylite: "&amp;VLOOKUP(F149,weather!$B$18:$Y$377,24,FALSE)&amp;" hrs"</f>
        <v>Lo: 36, Hi: 81, wind: still, daylite: 12 hrs</v>
      </c>
      <c r="G150" s="104" t="str">
        <f ca="1">"Lo: "&amp;VLOOKUP(G149,weather!$B$18:$X$377,22,FALSE)&amp;", Hi: "&amp;VLOOKUP(G149,weather!$B$18:$X$377,23,FALSE)&amp;IF(VLOOKUP(G149,weather!$B$18:$L$377,11,FALSE)&gt;0,(", "&amp;VLOOKUP(G149,weather!$B$18:$T$377,19,FALSE)&amp;": "&amp;VLOOKUP((VLOOKUP(G149,weather!$B$18:$L$377,11,FALSE)),lookup!$P$4:$R$14,VLOOKUP(G149,weather!$B$18:$U$377,20,FALSE),FALSE)&amp;" inch"),"")&amp;", wind:"&amp;IF(VLOOKUP(G149,weather!$B$18:$V$377,13,FALSE)=0," still",VLOOKUP(G149,weather!$B$18:$V$377,21,FALSE)&amp;" at "&amp;VLOOKUP(G149,weather!$B$18:$V$377,13,FALSE))&amp;IF((VLOOKUP(G149,weather!$B$18:$P$377,15,FALSE)=""),"",", "&amp;VLOOKUP(VLOOKUP(G149,weather!$B$18:$P$377,15,FALSE),lookup!$B$113:$C$127,2,FALSE))&amp;", daylite: "&amp;VLOOKUP(G149,weather!$B$18:$Y$377,24,FALSE)&amp;" hrs"</f>
        <v>Lo: 42, Hi: 66, Rain: 0,16 inch, wind:N at 15, daylite: 12 hrs</v>
      </c>
      <c r="H150" s="104" t="str">
        <f ca="1">"Lo: "&amp;VLOOKUP(H149,weather!$B$18:$X$377,22,FALSE)&amp;", Hi: "&amp;VLOOKUP(H149,weather!$B$18:$X$377,23,FALSE)&amp;IF(VLOOKUP(H149,weather!$B$18:$L$377,11,FALSE)&gt;0,(", "&amp;VLOOKUP(H149,weather!$B$18:$T$377,19,FALSE)&amp;": "&amp;VLOOKUP((VLOOKUP(H149,weather!$B$18:$L$377,11,FALSE)),lookup!$P$4:$R$14,VLOOKUP(H149,weather!$B$18:$U$377,20,FALSE),FALSE)&amp;" inch"),"")&amp;", wind:"&amp;IF(VLOOKUP(H149,weather!$B$18:$V$377,13,FALSE)=0," still",VLOOKUP(H149,weather!$B$18:$V$377,21,FALSE)&amp;" at "&amp;VLOOKUP(H149,weather!$B$18:$V$377,13,FALSE))&amp;IF((VLOOKUP(H149,weather!$B$18:$P$377,15,FALSE)=""),"",", "&amp;VLOOKUP(VLOOKUP(H149,weather!$B$18:$P$377,15,FALSE),lookup!$B$113:$C$127,2,FALSE))&amp;", daylite: "&amp;VLOOKUP(H149,weather!$B$18:$Y$377,24,FALSE)&amp;" hrs"</f>
        <v>Lo: 28, Hi: 67, Rain: 0,75 inch, wind:Gusting at 30, Cold Wave, daylite: 12 hrs</v>
      </c>
    </row>
    <row r="151" spans="2:8" ht="13.5" thickBot="1"/>
    <row r="152" spans="2:8" ht="18.75">
      <c r="B152" s="180" t="s">
        <v>211</v>
      </c>
      <c r="C152" s="181"/>
      <c r="D152" s="181"/>
      <c r="E152" s="181"/>
      <c r="F152" s="181"/>
      <c r="G152" s="181"/>
      <c r="H152" s="182"/>
    </row>
    <row r="153" spans="2:8">
      <c r="B153" s="67" t="s">
        <v>179</v>
      </c>
      <c r="C153" s="68" t="s">
        <v>180</v>
      </c>
      <c r="D153" s="68" t="s">
        <v>181</v>
      </c>
      <c r="E153" s="68" t="s">
        <v>182</v>
      </c>
      <c r="F153" s="68" t="s">
        <v>183</v>
      </c>
      <c r="G153" s="68" t="s">
        <v>184</v>
      </c>
      <c r="H153" s="69" t="s">
        <v>185</v>
      </c>
    </row>
    <row r="154" spans="2:8">
      <c r="B154" s="61">
        <v>337</v>
      </c>
      <c r="C154" s="62">
        <v>338</v>
      </c>
      <c r="D154" s="61">
        <v>339</v>
      </c>
      <c r="E154" s="62">
        <v>340</v>
      </c>
      <c r="F154" s="61">
        <v>341</v>
      </c>
      <c r="G154" s="62">
        <v>342</v>
      </c>
      <c r="H154" s="61">
        <v>343</v>
      </c>
    </row>
    <row r="155" spans="2:8" ht="47.25" customHeight="1">
      <c r="B155" s="104" t="str">
        <f ca="1">"Lo: "&amp;VLOOKUP(B154,weather!$B$18:$X$377,22,FALSE)&amp;", Hi: "&amp;VLOOKUP(B154,weather!$B$18:$X$377,23,FALSE)&amp;IF(VLOOKUP(B154,weather!$B$18:$L$377,11,FALSE)&gt;0,(", "&amp;VLOOKUP(B154,weather!$B$18:$T$377,19,FALSE)&amp;": "&amp;VLOOKUP((VLOOKUP(B154,weather!$B$18:$L$377,11,FALSE)),lookup!$P$4:$R$14,VLOOKUP(B154,weather!$B$18:$U$377,20,FALSE),FALSE)&amp;" inch"),"")&amp;", wind:"&amp;IF(VLOOKUP(B154,weather!$B$18:$V$377,13,FALSE)=0," still",VLOOKUP(B154,weather!$B$18:$V$377,21,FALSE)&amp;" at "&amp;VLOOKUP(B154,weather!$B$18:$V$377,13,FALSE))&amp;IF((VLOOKUP(B154,weather!$B$18:$P$377,15,FALSE)=""),"",", "&amp;VLOOKUP(VLOOKUP(B154,weather!$B$18:$P$377,15,FALSE),lookup!$B$113:$C$127,2,FALSE))&amp;", daylite: "&amp;VLOOKUP(B154,weather!$B$18:$Y$377,24,FALSE)&amp;" hrs"</f>
        <v>Lo: 13, Hi: 35, wind:Changing at 10, daylite: 12 hrs</v>
      </c>
      <c r="C155" s="104" t="str">
        <f ca="1">"Lo: "&amp;VLOOKUP(C154,weather!$B$18:$X$377,22,FALSE)&amp;", Hi: "&amp;VLOOKUP(C154,weather!$B$18:$X$377,23,FALSE)&amp;IF(VLOOKUP(C154,weather!$B$18:$L$377,11,FALSE)&gt;0,(", "&amp;VLOOKUP(C154,weather!$B$18:$T$377,19,FALSE)&amp;": "&amp;VLOOKUP((VLOOKUP(C154,weather!$B$18:$L$377,11,FALSE)),lookup!$P$4:$R$14,VLOOKUP(C154,weather!$B$18:$U$377,20,FALSE),FALSE)&amp;" inch"),"")&amp;", wind:"&amp;IF(VLOOKUP(C154,weather!$B$18:$V$377,13,FALSE)=0," still",VLOOKUP(C154,weather!$B$18:$V$377,21,FALSE)&amp;" at "&amp;VLOOKUP(C154,weather!$B$18:$V$377,13,FALSE))&amp;IF((VLOOKUP(C154,weather!$B$18:$P$377,15,FALSE)=""),"",", "&amp;VLOOKUP(VLOOKUP(C154,weather!$B$18:$P$377,15,FALSE),lookup!$B$113:$C$127,2,FALSE))&amp;", daylite: "&amp;VLOOKUP(C154,weather!$B$18:$Y$377,24,FALSE)&amp;" hrs"</f>
        <v>Lo: 28, Hi: 60, Rain: 0,16 inch, wind: still, daylite: 12 hrs</v>
      </c>
      <c r="D155" s="104" t="str">
        <f ca="1">"Lo: "&amp;VLOOKUP(D154,weather!$B$18:$X$377,22,FALSE)&amp;", Hi: "&amp;VLOOKUP(D154,weather!$B$18:$X$377,23,FALSE)&amp;IF(VLOOKUP(D154,weather!$B$18:$L$377,11,FALSE)&gt;0,(", "&amp;VLOOKUP(D154,weather!$B$18:$T$377,19,FALSE)&amp;": "&amp;VLOOKUP((VLOOKUP(D154,weather!$B$18:$L$377,11,FALSE)),lookup!$P$4:$R$14,VLOOKUP(D154,weather!$B$18:$U$377,20,FALSE),FALSE)&amp;" inch"),"")&amp;", wind:"&amp;IF(VLOOKUP(D154,weather!$B$18:$V$377,13,FALSE)=0," still",VLOOKUP(D154,weather!$B$18:$V$377,21,FALSE)&amp;" at "&amp;VLOOKUP(D154,weather!$B$18:$V$377,13,FALSE))&amp;IF((VLOOKUP(D154,weather!$B$18:$P$377,15,FALSE)=""),"",", "&amp;VLOOKUP(VLOOKUP(D154,weather!$B$18:$P$377,15,FALSE),lookup!$B$113:$C$127,2,FALSE))&amp;", daylite: "&amp;VLOOKUP(D154,weather!$B$18:$Y$377,24,FALSE)&amp;" hrs"</f>
        <v>Lo: 35, Hi: 77, wind:Artic at 10, daylite: 12 hrs</v>
      </c>
      <c r="E155" s="104" t="str">
        <f ca="1">"Lo: "&amp;VLOOKUP(E154,weather!$B$18:$X$377,22,FALSE)&amp;", Hi: "&amp;VLOOKUP(E154,weather!$B$18:$X$377,23,FALSE)&amp;IF(VLOOKUP(E154,weather!$B$18:$L$377,11,FALSE)&gt;0,(", "&amp;VLOOKUP(E154,weather!$B$18:$T$377,19,FALSE)&amp;": "&amp;VLOOKUP((VLOOKUP(E154,weather!$B$18:$L$377,11,FALSE)),lookup!$P$4:$R$14,VLOOKUP(E154,weather!$B$18:$U$377,20,FALSE),FALSE)&amp;" inch"),"")&amp;", wind:"&amp;IF(VLOOKUP(E154,weather!$B$18:$V$377,13,FALSE)=0," still",VLOOKUP(E154,weather!$B$18:$V$377,21,FALSE)&amp;" at "&amp;VLOOKUP(E154,weather!$B$18:$V$377,13,FALSE))&amp;IF((VLOOKUP(E154,weather!$B$18:$P$377,15,FALSE)=""),"",", "&amp;VLOOKUP(VLOOKUP(E154,weather!$B$18:$P$377,15,FALSE),lookup!$B$113:$C$127,2,FALSE))&amp;", daylite: "&amp;VLOOKUP(E154,weather!$B$18:$Y$377,24,FALSE)&amp;" hrs"</f>
        <v>Lo: 13, Hi: 48, wind: still, daylite: 12 hrs</v>
      </c>
      <c r="F155" s="104" t="str">
        <f ca="1">"Lo: "&amp;VLOOKUP(F154,weather!$B$18:$X$377,22,FALSE)&amp;", Hi: "&amp;VLOOKUP(F154,weather!$B$18:$X$377,23,FALSE)&amp;IF(VLOOKUP(F154,weather!$B$18:$L$377,11,FALSE)&gt;0,(", "&amp;VLOOKUP(F154,weather!$B$18:$T$377,19,FALSE)&amp;": "&amp;VLOOKUP((VLOOKUP(F154,weather!$B$18:$L$377,11,FALSE)),lookup!$P$4:$R$14,VLOOKUP(F154,weather!$B$18:$U$377,20,FALSE),FALSE)&amp;" inch"),"")&amp;", wind:"&amp;IF(VLOOKUP(F154,weather!$B$18:$V$377,13,FALSE)=0," still",VLOOKUP(F154,weather!$B$18:$V$377,21,FALSE)&amp;" at "&amp;VLOOKUP(F154,weather!$B$18:$V$377,13,FALSE))&amp;IF((VLOOKUP(F154,weather!$B$18:$P$377,15,FALSE)=""),"",", "&amp;VLOOKUP(VLOOKUP(F154,weather!$B$18:$P$377,15,FALSE),lookup!$B$113:$C$127,2,FALSE))&amp;", daylite: "&amp;VLOOKUP(F154,weather!$B$18:$Y$377,24,FALSE)&amp;" hrs"</f>
        <v>Lo: 24, Hi: 50, Rain: 0,5 inch, wind: still, daylite: 12 hrs</v>
      </c>
      <c r="G155" s="104" t="str">
        <f ca="1">"Lo: "&amp;VLOOKUP(G154,weather!$B$18:$X$377,22,FALSE)&amp;", Hi: "&amp;VLOOKUP(G154,weather!$B$18:$X$377,23,FALSE)&amp;IF(VLOOKUP(G154,weather!$B$18:$L$377,11,FALSE)&gt;0,(", "&amp;VLOOKUP(G154,weather!$B$18:$T$377,19,FALSE)&amp;": "&amp;VLOOKUP((VLOOKUP(G154,weather!$B$18:$L$377,11,FALSE)),lookup!$P$4:$R$14,VLOOKUP(G154,weather!$B$18:$U$377,20,FALSE),FALSE)&amp;" inch"),"")&amp;", wind:"&amp;IF(VLOOKUP(G154,weather!$B$18:$V$377,13,FALSE)=0," still",VLOOKUP(G154,weather!$B$18:$V$377,21,FALSE)&amp;" at "&amp;VLOOKUP(G154,weather!$B$18:$V$377,13,FALSE))&amp;IF((VLOOKUP(G154,weather!$B$18:$P$377,15,FALSE)=""),"",", "&amp;VLOOKUP(VLOOKUP(G154,weather!$B$18:$P$377,15,FALSE),lookup!$B$113:$C$127,2,FALSE))&amp;", daylite: "&amp;VLOOKUP(G154,weather!$B$18:$Y$377,24,FALSE)&amp;" hrs"</f>
        <v>Lo: 18, Hi: 50, wind:Artic at 10, daylite: 12 hrs</v>
      </c>
      <c r="H155" s="104" t="str">
        <f ca="1">"Lo: "&amp;VLOOKUP(H154,weather!$B$18:$X$377,22,FALSE)&amp;", Hi: "&amp;VLOOKUP(H154,weather!$B$18:$X$377,23,FALSE)&amp;IF(VLOOKUP(H154,weather!$B$18:$L$377,11,FALSE)&gt;0,(", "&amp;VLOOKUP(H154,weather!$B$18:$T$377,19,FALSE)&amp;": "&amp;VLOOKUP((VLOOKUP(H154,weather!$B$18:$L$377,11,FALSE)),lookup!$P$4:$R$14,VLOOKUP(H154,weather!$B$18:$U$377,20,FALSE),FALSE)&amp;" inch"),"")&amp;", wind:"&amp;IF(VLOOKUP(H154,weather!$B$18:$V$377,13,FALSE)=0," still",VLOOKUP(H154,weather!$B$18:$V$377,21,FALSE)&amp;" at "&amp;VLOOKUP(H154,weather!$B$18:$V$377,13,FALSE))&amp;IF((VLOOKUP(H154,weather!$B$18:$P$377,15,FALSE)=""),"",", "&amp;VLOOKUP(VLOOKUP(H154,weather!$B$18:$P$377,15,FALSE),lookup!$B$113:$C$127,2,FALSE))&amp;", daylite: "&amp;VLOOKUP(H154,weather!$B$18:$Y$377,24,FALSE)&amp;" hrs"</f>
        <v>Lo: 13, Hi: 45, Snow: 0,5 inch, wind:N at 25, daylite: 12 hrs</v>
      </c>
    </row>
    <row r="156" spans="2:8">
      <c r="B156" s="61">
        <v>344</v>
      </c>
      <c r="C156" s="62">
        <v>345</v>
      </c>
      <c r="D156" s="61">
        <v>346</v>
      </c>
      <c r="E156" s="62">
        <v>347</v>
      </c>
      <c r="F156" s="61">
        <v>348</v>
      </c>
      <c r="G156" s="62">
        <v>349</v>
      </c>
      <c r="H156" s="61">
        <v>350</v>
      </c>
    </row>
    <row r="157" spans="2:8" ht="47.25" customHeight="1">
      <c r="B157" s="104" t="str">
        <f ca="1">"Lo: "&amp;VLOOKUP(B156,weather!$B$18:$X$377,22,FALSE)&amp;", Hi: "&amp;VLOOKUP(B156,weather!$B$18:$X$377,23,FALSE)&amp;IF(VLOOKUP(B156,weather!$B$18:$L$377,11,FALSE)&gt;0,(", "&amp;VLOOKUP(B156,weather!$B$18:$T$377,19,FALSE)&amp;": "&amp;VLOOKUP((VLOOKUP(B156,weather!$B$18:$L$377,11,FALSE)),lookup!$P$4:$R$14,VLOOKUP(B156,weather!$B$18:$U$377,20,FALSE),FALSE)&amp;" inch"),"")&amp;", wind:"&amp;IF(VLOOKUP(B156,weather!$B$18:$V$377,13,FALSE)=0," still",VLOOKUP(B156,weather!$B$18:$V$377,21,FALSE)&amp;" at "&amp;VLOOKUP(B156,weather!$B$18:$V$377,13,FALSE))&amp;IF((VLOOKUP(B156,weather!$B$18:$P$377,15,FALSE)=""),"",", "&amp;VLOOKUP(VLOOKUP(B156,weather!$B$18:$P$377,15,FALSE),lookup!$B$113:$C$127,2,FALSE))&amp;", daylite: "&amp;VLOOKUP(B156,weather!$B$18:$Y$377,24,FALSE)&amp;" hrs"</f>
        <v>Lo: -1, Hi: 43, Snow: 2 inch, wind:Tropical at 15, daylite: 12 hrs</v>
      </c>
      <c r="C157" s="104" t="str">
        <f ca="1">"Lo: "&amp;VLOOKUP(C156,weather!$B$18:$X$377,22,FALSE)&amp;", Hi: "&amp;VLOOKUP(C156,weather!$B$18:$X$377,23,FALSE)&amp;IF(VLOOKUP(C156,weather!$B$18:$L$377,11,FALSE)&gt;0,(", "&amp;VLOOKUP(C156,weather!$B$18:$T$377,19,FALSE)&amp;": "&amp;VLOOKUP((VLOOKUP(C156,weather!$B$18:$L$377,11,FALSE)),lookup!$P$4:$R$14,VLOOKUP(C156,weather!$B$18:$U$377,20,FALSE),FALSE)&amp;" inch"),"")&amp;", wind:"&amp;IF(VLOOKUP(C156,weather!$B$18:$V$377,13,FALSE)=0," still",VLOOKUP(C156,weather!$B$18:$V$377,21,FALSE)&amp;" at "&amp;VLOOKUP(C156,weather!$B$18:$V$377,13,FALSE))&amp;IF((VLOOKUP(C156,weather!$B$18:$P$377,15,FALSE)=""),"",", "&amp;VLOOKUP(VLOOKUP(C156,weather!$B$18:$P$377,15,FALSE),lookup!$B$113:$C$127,2,FALSE))&amp;", daylite: "&amp;VLOOKUP(C156,weather!$B$18:$Y$377,24,FALSE)&amp;" hrs"</f>
        <v>Lo: 22, Hi: 55, Rain: 0,75 inch, wind:N at 5, daylite: 12 hrs</v>
      </c>
      <c r="D157" s="104" t="str">
        <f ca="1">"Lo: "&amp;VLOOKUP(D156,weather!$B$18:$X$377,22,FALSE)&amp;", Hi: "&amp;VLOOKUP(D156,weather!$B$18:$X$377,23,FALSE)&amp;IF(VLOOKUP(D156,weather!$B$18:$L$377,11,FALSE)&gt;0,(", "&amp;VLOOKUP(D156,weather!$B$18:$T$377,19,FALSE)&amp;": "&amp;VLOOKUP((VLOOKUP(D156,weather!$B$18:$L$377,11,FALSE)),lookup!$P$4:$R$14,VLOOKUP(D156,weather!$B$18:$U$377,20,FALSE),FALSE)&amp;" inch"),"")&amp;", wind:"&amp;IF(VLOOKUP(D156,weather!$B$18:$V$377,13,FALSE)=0," still",VLOOKUP(D156,weather!$B$18:$V$377,21,FALSE)&amp;" at "&amp;VLOOKUP(D156,weather!$B$18:$V$377,13,FALSE))&amp;IF((VLOOKUP(D156,weather!$B$18:$P$377,15,FALSE)=""),"",", "&amp;VLOOKUP(VLOOKUP(D156,weather!$B$18:$P$377,15,FALSE),lookup!$B$113:$C$127,2,FALSE))&amp;", daylite: "&amp;VLOOKUP(D156,weather!$B$18:$Y$377,24,FALSE)&amp;" hrs"</f>
        <v>Lo: 35, Hi: 52, Rain: 0,16 inch, wind:N at 20, daylite: 12 hrs</v>
      </c>
      <c r="E157" s="104" t="str">
        <f ca="1">"Lo: "&amp;VLOOKUP(E156,weather!$B$18:$X$377,22,FALSE)&amp;", Hi: "&amp;VLOOKUP(E156,weather!$B$18:$X$377,23,FALSE)&amp;IF(VLOOKUP(E156,weather!$B$18:$L$377,11,FALSE)&gt;0,(", "&amp;VLOOKUP(E156,weather!$B$18:$T$377,19,FALSE)&amp;": "&amp;VLOOKUP((VLOOKUP(E156,weather!$B$18:$L$377,11,FALSE)),lookup!$P$4:$R$14,VLOOKUP(E156,weather!$B$18:$U$377,20,FALSE),FALSE)&amp;" inch"),"")&amp;", wind:"&amp;IF(VLOOKUP(E156,weather!$B$18:$V$377,13,FALSE)=0," still",VLOOKUP(E156,weather!$B$18:$V$377,21,FALSE)&amp;" at "&amp;VLOOKUP(E156,weather!$B$18:$V$377,13,FALSE))&amp;IF((VLOOKUP(E156,weather!$B$18:$P$377,15,FALSE)=""),"",", "&amp;VLOOKUP(VLOOKUP(E156,weather!$B$18:$P$377,15,FALSE),lookup!$B$113:$C$127,2,FALSE))&amp;", daylite: "&amp;VLOOKUP(E156,weather!$B$18:$Y$377,24,FALSE)&amp;" hrs"</f>
        <v>Lo: 21, Hi: 45, wind:N at 30, daylite: 12 hrs</v>
      </c>
      <c r="F157" s="104" t="str">
        <f ca="1">"Lo: "&amp;VLOOKUP(F156,weather!$B$18:$X$377,22,FALSE)&amp;", Hi: "&amp;VLOOKUP(F156,weather!$B$18:$X$377,23,FALSE)&amp;IF(VLOOKUP(F156,weather!$B$18:$L$377,11,FALSE)&gt;0,(", "&amp;VLOOKUP(F156,weather!$B$18:$T$377,19,FALSE)&amp;": "&amp;VLOOKUP((VLOOKUP(F156,weather!$B$18:$L$377,11,FALSE)),lookup!$P$4:$R$14,VLOOKUP(F156,weather!$B$18:$U$377,20,FALSE),FALSE)&amp;" inch"),"")&amp;", wind:"&amp;IF(VLOOKUP(F156,weather!$B$18:$V$377,13,FALSE)=0," still",VLOOKUP(F156,weather!$B$18:$V$377,21,FALSE)&amp;" at "&amp;VLOOKUP(F156,weather!$B$18:$V$377,13,FALSE))&amp;IF((VLOOKUP(F156,weather!$B$18:$P$377,15,FALSE)=""),"",", "&amp;VLOOKUP(VLOOKUP(F156,weather!$B$18:$P$377,15,FALSE),lookup!$B$113:$C$127,2,FALSE))&amp;", daylite: "&amp;VLOOKUP(F156,weather!$B$18:$Y$377,24,FALSE)&amp;" hrs"</f>
        <v>Lo: 14, Hi: 53, wind:N at 40, daylite: 12 hrs</v>
      </c>
      <c r="G157" s="104" t="str">
        <f ca="1">"Lo: "&amp;VLOOKUP(G156,weather!$B$18:$X$377,22,FALSE)&amp;", Hi: "&amp;VLOOKUP(G156,weather!$B$18:$X$377,23,FALSE)&amp;IF(VLOOKUP(G156,weather!$B$18:$L$377,11,FALSE)&gt;0,(", "&amp;VLOOKUP(G156,weather!$B$18:$T$377,19,FALSE)&amp;": "&amp;VLOOKUP((VLOOKUP(G156,weather!$B$18:$L$377,11,FALSE)),lookup!$P$4:$R$14,VLOOKUP(G156,weather!$B$18:$U$377,20,FALSE),FALSE)&amp;" inch"),"")&amp;", wind:"&amp;IF(VLOOKUP(G156,weather!$B$18:$V$377,13,FALSE)=0," still",VLOOKUP(G156,weather!$B$18:$V$377,21,FALSE)&amp;" at "&amp;VLOOKUP(G156,weather!$B$18:$V$377,13,FALSE))&amp;IF((VLOOKUP(G156,weather!$B$18:$P$377,15,FALSE)=""),"",", "&amp;VLOOKUP(VLOOKUP(G156,weather!$B$18:$P$377,15,FALSE),lookup!$B$113:$C$127,2,FALSE))&amp;", daylite: "&amp;VLOOKUP(G156,weather!$B$18:$Y$377,24,FALSE)&amp;" hrs"</f>
        <v>Lo: 6, Hi: 36, Snow: 1 inch, wind:N at 45, daylite: 12 hrs</v>
      </c>
      <c r="H157" s="104" t="str">
        <f ca="1">"Lo: "&amp;VLOOKUP(H156,weather!$B$18:$X$377,22,FALSE)&amp;", Hi: "&amp;VLOOKUP(H156,weather!$B$18:$X$377,23,FALSE)&amp;IF(VLOOKUP(H156,weather!$B$18:$L$377,11,FALSE)&gt;0,(", "&amp;VLOOKUP(H156,weather!$B$18:$T$377,19,FALSE)&amp;": "&amp;VLOOKUP((VLOOKUP(H156,weather!$B$18:$L$377,11,FALSE)),lookup!$P$4:$R$14,VLOOKUP(H156,weather!$B$18:$U$377,20,FALSE),FALSE)&amp;" inch"),"")&amp;", wind:"&amp;IF(VLOOKUP(H156,weather!$B$18:$V$377,13,FALSE)=0," still",VLOOKUP(H156,weather!$B$18:$V$377,21,FALSE)&amp;" at "&amp;VLOOKUP(H156,weather!$B$18:$V$377,13,FALSE))&amp;IF((VLOOKUP(H156,weather!$B$18:$P$377,15,FALSE)=""),"",", "&amp;VLOOKUP(VLOOKUP(H156,weather!$B$18:$P$377,15,FALSE),lookup!$B$113:$C$127,2,FALSE))&amp;", daylite: "&amp;VLOOKUP(H156,weather!$B$18:$Y$377,24,FALSE)&amp;" hrs"</f>
        <v>Lo: 4, Hi: 37, Snow: 0,5 inch, wind:Tropical at 35, daylite: 12 hrs</v>
      </c>
    </row>
    <row r="158" spans="2:8">
      <c r="B158" s="61">
        <v>351</v>
      </c>
      <c r="C158" s="62">
        <v>352</v>
      </c>
      <c r="D158" s="61">
        <v>353</v>
      </c>
      <c r="E158" s="62">
        <v>354</v>
      </c>
      <c r="F158" s="61">
        <v>355</v>
      </c>
      <c r="G158" s="62">
        <v>356</v>
      </c>
      <c r="H158" s="61">
        <v>357</v>
      </c>
    </row>
    <row r="159" spans="2:8" ht="47.25" customHeight="1">
      <c r="B159" s="104" t="str">
        <f ca="1">"Lo: "&amp;VLOOKUP(B158,weather!$B$18:$X$377,22,FALSE)&amp;", Hi: "&amp;VLOOKUP(B158,weather!$B$18:$X$377,23,FALSE)&amp;IF(VLOOKUP(B158,weather!$B$18:$L$377,11,FALSE)&gt;0,(", "&amp;VLOOKUP(B158,weather!$B$18:$T$377,19,FALSE)&amp;": "&amp;VLOOKUP((VLOOKUP(B158,weather!$B$18:$L$377,11,FALSE)),lookup!$P$4:$R$14,VLOOKUP(B158,weather!$B$18:$U$377,20,FALSE),FALSE)&amp;" inch"),"")&amp;", wind:"&amp;IF(VLOOKUP(B158,weather!$B$18:$V$377,13,FALSE)=0," still",VLOOKUP(B158,weather!$B$18:$V$377,21,FALSE)&amp;" at "&amp;VLOOKUP(B158,weather!$B$18:$V$377,13,FALSE))&amp;IF((VLOOKUP(B158,weather!$B$18:$P$377,15,FALSE)=""),"",", "&amp;VLOOKUP(VLOOKUP(B158,weather!$B$18:$P$377,15,FALSE),lookup!$B$113:$C$127,2,FALSE))&amp;", daylite: "&amp;VLOOKUP(B158,weather!$B$18:$Y$377,24,FALSE)&amp;" hrs"</f>
        <v>Lo: 23, Hi: 34, wind:N at 20, daylite: 12 hrs</v>
      </c>
      <c r="C159" s="104" t="str">
        <f ca="1">"Lo: "&amp;VLOOKUP(C158,weather!$B$18:$X$377,22,FALSE)&amp;", Hi: "&amp;VLOOKUP(C158,weather!$B$18:$X$377,23,FALSE)&amp;IF(VLOOKUP(C158,weather!$B$18:$L$377,11,FALSE)&gt;0,(", "&amp;VLOOKUP(C158,weather!$B$18:$T$377,19,FALSE)&amp;": "&amp;VLOOKUP((VLOOKUP(C158,weather!$B$18:$L$377,11,FALSE)),lookup!$P$4:$R$14,VLOOKUP(C158,weather!$B$18:$U$377,20,FALSE),FALSE)&amp;" inch"),"")&amp;", wind:"&amp;IF(VLOOKUP(C158,weather!$B$18:$V$377,13,FALSE)=0," still",VLOOKUP(C158,weather!$B$18:$V$377,21,FALSE)&amp;" at "&amp;VLOOKUP(C158,weather!$B$18:$V$377,13,FALSE))&amp;IF((VLOOKUP(C158,weather!$B$18:$P$377,15,FALSE)=""),"",", "&amp;VLOOKUP(VLOOKUP(C158,weather!$B$18:$P$377,15,FALSE),lookup!$B$113:$C$127,2,FALSE))&amp;", daylite: "&amp;VLOOKUP(C158,weather!$B$18:$Y$377,24,FALSE)&amp;" hrs"</f>
        <v>Lo: 36, Hi: 55, Rain: 0,75 inch, wind:N at 10, daylite: 12 hrs</v>
      </c>
      <c r="D159" s="104" t="str">
        <f ca="1">"Lo: "&amp;VLOOKUP(D158,weather!$B$18:$X$377,22,FALSE)&amp;", Hi: "&amp;VLOOKUP(D158,weather!$B$18:$X$377,23,FALSE)&amp;IF(VLOOKUP(D158,weather!$B$18:$L$377,11,FALSE)&gt;0,(", "&amp;VLOOKUP(D158,weather!$B$18:$T$377,19,FALSE)&amp;": "&amp;VLOOKUP((VLOOKUP(D158,weather!$B$18:$L$377,11,FALSE)),lookup!$P$4:$R$14,VLOOKUP(D158,weather!$B$18:$U$377,20,FALSE),FALSE)&amp;" inch"),"")&amp;", wind:"&amp;IF(VLOOKUP(D158,weather!$B$18:$V$377,13,FALSE)=0," still",VLOOKUP(D158,weather!$B$18:$V$377,21,FALSE)&amp;" at "&amp;VLOOKUP(D158,weather!$B$18:$V$377,13,FALSE))&amp;IF((VLOOKUP(D158,weather!$B$18:$P$377,15,FALSE)=""),"",", "&amp;VLOOKUP(VLOOKUP(D158,weather!$B$18:$P$377,15,FALSE),lookup!$B$113:$C$127,2,FALSE))&amp;", daylite: "&amp;VLOOKUP(D158,weather!$B$18:$Y$377,24,FALSE)&amp;" hrs"</f>
        <v>Lo: 33, Hi: 49, Rain: 0,5 inch, wind: still, daylite: 12 hrs</v>
      </c>
      <c r="E159" s="104" t="str">
        <f ca="1">"Lo: "&amp;VLOOKUP(E158,weather!$B$18:$X$377,22,FALSE)&amp;", Hi: "&amp;VLOOKUP(E158,weather!$B$18:$X$377,23,FALSE)&amp;IF(VLOOKUP(E158,weather!$B$18:$L$377,11,FALSE)&gt;0,(", "&amp;VLOOKUP(E158,weather!$B$18:$T$377,19,FALSE)&amp;": "&amp;VLOOKUP((VLOOKUP(E158,weather!$B$18:$L$377,11,FALSE)),lookup!$P$4:$R$14,VLOOKUP(E158,weather!$B$18:$U$377,20,FALSE),FALSE)&amp;" inch"),"")&amp;", wind:"&amp;IF(VLOOKUP(E158,weather!$B$18:$V$377,13,FALSE)=0," still",VLOOKUP(E158,weather!$B$18:$V$377,21,FALSE)&amp;" at "&amp;VLOOKUP(E158,weather!$B$18:$V$377,13,FALSE))&amp;IF((VLOOKUP(E158,weather!$B$18:$P$377,15,FALSE)=""),"",", "&amp;VLOOKUP(VLOOKUP(E158,weather!$B$18:$P$377,15,FALSE),lookup!$B$113:$C$127,2,FALSE))&amp;", daylite: "&amp;VLOOKUP(E158,weather!$B$18:$Y$377,24,FALSE)&amp;" hrs"</f>
        <v>Lo: 42, Hi: 68, wind:N at 10, daylite: 12 hrs</v>
      </c>
      <c r="F159" s="104" t="str">
        <f ca="1">"Lo: "&amp;VLOOKUP(F158,weather!$B$18:$X$377,22,FALSE)&amp;", Hi: "&amp;VLOOKUP(F158,weather!$B$18:$X$377,23,FALSE)&amp;IF(VLOOKUP(F158,weather!$B$18:$L$377,11,FALSE)&gt;0,(", "&amp;VLOOKUP(F158,weather!$B$18:$T$377,19,FALSE)&amp;": "&amp;VLOOKUP((VLOOKUP(F158,weather!$B$18:$L$377,11,FALSE)),lookup!$P$4:$R$14,VLOOKUP(F158,weather!$B$18:$U$377,20,FALSE),FALSE)&amp;" inch"),"")&amp;", wind:"&amp;IF(VLOOKUP(F158,weather!$B$18:$V$377,13,FALSE)=0," still",VLOOKUP(F158,weather!$B$18:$V$377,21,FALSE)&amp;" at "&amp;VLOOKUP(F158,weather!$B$18:$V$377,13,FALSE))&amp;IF((VLOOKUP(F158,weather!$B$18:$P$377,15,FALSE)=""),"",", "&amp;VLOOKUP(VLOOKUP(F158,weather!$B$18:$P$377,15,FALSE),lookup!$B$113:$C$127,2,FALSE))&amp;", daylite: "&amp;VLOOKUP(F158,weather!$B$18:$Y$377,24,FALSE)&amp;" hrs"</f>
        <v>Lo: 47, Hi: 70, wind: still, daylite: 12 hrs</v>
      </c>
      <c r="G159" s="104" t="str">
        <f ca="1">"Lo: "&amp;VLOOKUP(G158,weather!$B$18:$X$377,22,FALSE)&amp;", Hi: "&amp;VLOOKUP(G158,weather!$B$18:$X$377,23,FALSE)&amp;IF(VLOOKUP(G158,weather!$B$18:$L$377,11,FALSE)&gt;0,(", "&amp;VLOOKUP(G158,weather!$B$18:$T$377,19,FALSE)&amp;": "&amp;VLOOKUP((VLOOKUP(G158,weather!$B$18:$L$377,11,FALSE)),lookup!$P$4:$R$14,VLOOKUP(G158,weather!$B$18:$U$377,20,FALSE),FALSE)&amp;" inch"),"")&amp;", wind:"&amp;IF(VLOOKUP(G158,weather!$B$18:$V$377,13,FALSE)=0," still",VLOOKUP(G158,weather!$B$18:$V$377,21,FALSE)&amp;" at "&amp;VLOOKUP(G158,weather!$B$18:$V$377,13,FALSE))&amp;IF((VLOOKUP(G158,weather!$B$18:$P$377,15,FALSE)=""),"",", "&amp;VLOOKUP(VLOOKUP(G158,weather!$B$18:$P$377,15,FALSE),lookup!$B$113:$C$127,2,FALSE))&amp;", daylite: "&amp;VLOOKUP(G158,weather!$B$18:$Y$377,24,FALSE)&amp;" hrs"</f>
        <v>Lo: 35, Hi: 66, wind:N at 10, daylite: 12 hrs</v>
      </c>
      <c r="H159" s="104" t="str">
        <f ca="1">"Lo: "&amp;VLOOKUP(H158,weather!$B$18:$X$377,22,FALSE)&amp;", Hi: "&amp;VLOOKUP(H158,weather!$B$18:$X$377,23,FALSE)&amp;IF(VLOOKUP(H158,weather!$B$18:$L$377,11,FALSE)&gt;0,(", "&amp;VLOOKUP(H158,weather!$B$18:$T$377,19,FALSE)&amp;": "&amp;VLOOKUP((VLOOKUP(H158,weather!$B$18:$L$377,11,FALSE)),lookup!$P$4:$R$14,VLOOKUP(H158,weather!$B$18:$U$377,20,FALSE),FALSE)&amp;" inch"),"")&amp;", wind:"&amp;IF(VLOOKUP(H158,weather!$B$18:$V$377,13,FALSE)=0," still",VLOOKUP(H158,weather!$B$18:$V$377,21,FALSE)&amp;" at "&amp;VLOOKUP(H158,weather!$B$18:$V$377,13,FALSE))&amp;IF((VLOOKUP(H158,weather!$B$18:$P$377,15,FALSE)=""),"",", "&amp;VLOOKUP(VLOOKUP(H158,weather!$B$18:$P$377,15,FALSE),lookup!$B$113:$C$127,2,FALSE))&amp;", daylite: "&amp;VLOOKUP(H158,weather!$B$18:$Y$377,24,FALSE)&amp;" hrs"</f>
        <v>Lo: 37, Hi: 70, Rain: 0,5 inch, wind:N at 25, daylite: 12 hrs</v>
      </c>
    </row>
    <row r="160" spans="2:8">
      <c r="B160" s="61">
        <v>358</v>
      </c>
      <c r="C160" s="62">
        <v>359</v>
      </c>
      <c r="D160" s="61">
        <v>360</v>
      </c>
      <c r="E160" s="62">
        <v>361</v>
      </c>
      <c r="F160" s="61">
        <v>362</v>
      </c>
      <c r="G160" s="62">
        <v>363</v>
      </c>
      <c r="H160" s="61">
        <v>364</v>
      </c>
    </row>
    <row r="161" spans="2:8" ht="47.25" customHeight="1">
      <c r="B161" s="104" t="str">
        <f ca="1">"Lo: "&amp;VLOOKUP(B160,weather!$B$18:$X$377,22,FALSE)&amp;", Hi: "&amp;VLOOKUP(B160,weather!$B$18:$X$377,23,FALSE)&amp;IF(VLOOKUP(B160,weather!$B$18:$L$377,11,FALSE)&gt;0,(", "&amp;VLOOKUP(B160,weather!$B$18:$T$377,19,FALSE)&amp;": "&amp;VLOOKUP((VLOOKUP(B160,weather!$B$18:$L$377,11,FALSE)),lookup!$P$4:$R$14,VLOOKUP(B160,weather!$B$18:$U$377,20,FALSE),FALSE)&amp;" inch"),"")&amp;", wind:"&amp;IF(VLOOKUP(B160,weather!$B$18:$V$377,13,FALSE)=0," still",VLOOKUP(B160,weather!$B$18:$V$377,21,FALSE)&amp;" at "&amp;VLOOKUP(B160,weather!$B$18:$V$377,13,FALSE))&amp;IF((VLOOKUP(B160,weather!$B$18:$P$377,15,FALSE)=""),"",", "&amp;VLOOKUP(VLOOKUP(B160,weather!$B$18:$P$377,15,FALSE),lookup!$B$113:$C$127,2,FALSE))&amp;", daylite: "&amp;VLOOKUP(B160,weather!$B$18:$Y$377,24,FALSE)&amp;" hrs"</f>
        <v>Lo: 28, Hi: 48, Rain: 0,5 inch, wind:N at 40, daylite: 12 hrs</v>
      </c>
      <c r="C161" s="104" t="str">
        <f ca="1">"Lo: "&amp;VLOOKUP(C160,weather!$B$18:$X$377,22,FALSE)&amp;", Hi: "&amp;VLOOKUP(C160,weather!$B$18:$X$377,23,FALSE)&amp;IF(VLOOKUP(C160,weather!$B$18:$L$377,11,FALSE)&gt;0,(", "&amp;VLOOKUP(C160,weather!$B$18:$T$377,19,FALSE)&amp;": "&amp;VLOOKUP((VLOOKUP(C160,weather!$B$18:$L$377,11,FALSE)),lookup!$P$4:$R$14,VLOOKUP(C160,weather!$B$18:$U$377,20,FALSE),FALSE)&amp;" inch"),"")&amp;", wind:"&amp;IF(VLOOKUP(C160,weather!$B$18:$V$377,13,FALSE)=0," still",VLOOKUP(C160,weather!$B$18:$V$377,21,FALSE)&amp;" at "&amp;VLOOKUP(C160,weather!$B$18:$V$377,13,FALSE))&amp;IF((VLOOKUP(C160,weather!$B$18:$P$377,15,FALSE)=""),"",", "&amp;VLOOKUP(VLOOKUP(C160,weather!$B$18:$P$377,15,FALSE),lookup!$B$113:$C$127,2,FALSE))&amp;", daylite: "&amp;VLOOKUP(C160,weather!$B$18:$Y$377,24,FALSE)&amp;" hrs"</f>
        <v>Lo: 33, Hi: 38, Rain: 0,5 inch, wind:N at 30, daylite: 12 hrs</v>
      </c>
      <c r="D161" s="104" t="str">
        <f ca="1">"Lo: "&amp;VLOOKUP(D160,weather!$B$18:$X$377,22,FALSE)&amp;", Hi: "&amp;VLOOKUP(D160,weather!$B$18:$X$377,23,FALSE)&amp;IF(VLOOKUP(D160,weather!$B$18:$L$377,11,FALSE)&gt;0,(", "&amp;VLOOKUP(D160,weather!$B$18:$T$377,19,FALSE)&amp;": "&amp;VLOOKUP((VLOOKUP(D160,weather!$B$18:$L$377,11,FALSE)),lookup!$P$4:$R$14,VLOOKUP(D160,weather!$B$18:$U$377,20,FALSE),FALSE)&amp;" inch"),"")&amp;", wind:"&amp;IF(VLOOKUP(D160,weather!$B$18:$V$377,13,FALSE)=0," still",VLOOKUP(D160,weather!$B$18:$V$377,21,FALSE)&amp;" at "&amp;VLOOKUP(D160,weather!$B$18:$V$377,13,FALSE))&amp;IF((VLOOKUP(D160,weather!$B$18:$P$377,15,FALSE)=""),"",", "&amp;VLOOKUP(VLOOKUP(D160,weather!$B$18:$P$377,15,FALSE),lookup!$B$113:$C$127,2,FALSE))&amp;", daylite: "&amp;VLOOKUP(D160,weather!$B$18:$Y$377,24,FALSE)&amp;" hrs"</f>
        <v>Lo: 40, Hi: 52, Rain: 0,16 inch, wind:N at 20, daylite: 12 hrs</v>
      </c>
      <c r="E161" s="104" t="str">
        <f ca="1">"Lo: "&amp;VLOOKUP(E160,weather!$B$18:$X$381,22,FALSE)&amp;", Hi: "&amp;VLOOKUP(E160,weather!$B$18:$X$381,23,FALSE)&amp;IF(VLOOKUP(E160,weather!$B$18:$L$381,11,FALSE)&gt;0,(", "&amp;VLOOKUP(E160,weather!$B$18:$T$381,19,FALSE)&amp;": "&amp;VLOOKUP((VLOOKUP(E160,weather!$B$18:$L$381,11,FALSE)),lookup!$P$4:$R$14,VLOOKUP(E160,weather!$B$18:$U$381,20,FALSE),FALSE)&amp;" inch"),"")&amp;", wind:"&amp;IF(VLOOKUP(E160,weather!$B$18:$V$381,13,FALSE)=0," still",VLOOKUP(E160,weather!$B$18:$V$381,21,FALSE)&amp;" at "&amp;VLOOKUP(E160,weather!$B$18:$V$381,13,FALSE))&amp;IF((VLOOKUP(E160,weather!$B$18:$P$381,15,FALSE)=""),"",", "&amp;VLOOKUP(VLOOKUP(E160,weather!$B$18:$P$381,15,FALSE),lookup!$B$113:$C$127,2,FALSE))&amp;", daylite: "&amp;VLOOKUP(E160,weather!$B$18:$Y$381,24,FALSE)&amp;" hrs"</f>
        <v>Lo: 32, Hi: 59, Rain: 0,75 inch, wind:Tropical at 10, daylite: 12 hrs</v>
      </c>
      <c r="F161" s="104" t="str">
        <f ca="1">"Lo: "&amp;VLOOKUP(F160,weather!$B$18:$X$381,22,FALSE)&amp;", Hi: "&amp;VLOOKUP(F160,weather!$B$18:$X$381,23,FALSE)&amp;IF(VLOOKUP(F160,weather!$B$18:$L$381,11,FALSE)&gt;0,(", "&amp;VLOOKUP(F160,weather!$B$18:$T$381,19,FALSE)&amp;": "&amp;VLOOKUP((VLOOKUP(F160,weather!$B$18:$L$381,11,FALSE)),lookup!$P$4:$R$14,VLOOKUP(F160,weather!$B$18:$U$381,20,FALSE),FALSE)&amp;" inch"),"")&amp;", wind:"&amp;IF(VLOOKUP(F160,weather!$B$18:$V$381,13,FALSE)=0," still",VLOOKUP(F160,weather!$B$18:$V$381,21,FALSE)&amp;" at "&amp;VLOOKUP(F160,weather!$B$18:$V$381,13,FALSE))&amp;IF((VLOOKUP(F160,weather!$B$18:$P$381,15,FALSE)=""),"",", "&amp;VLOOKUP(VLOOKUP(F160,weather!$B$18:$P$381,15,FALSE),lookup!$B$113:$C$127,2,FALSE))&amp;", daylite: "&amp;VLOOKUP(F160,weather!$B$18:$Y$381,24,FALSE)&amp;" hrs"</f>
        <v>Lo: 41, Hi: 66, wind:N at 20, daylite: 12 hrs</v>
      </c>
      <c r="G161" s="104" t="str">
        <f ca="1">"Lo: "&amp;VLOOKUP(G160,weather!$B$18:$X$381,22,FALSE)&amp;", Hi: "&amp;VLOOKUP(G160,weather!$B$18:$X$381,23,FALSE)&amp;IF(VLOOKUP(G160,weather!$B$18:$L$381,11,FALSE)&gt;0,(", "&amp;VLOOKUP(G160,weather!$B$18:$T$381,19,FALSE)&amp;": "&amp;VLOOKUP((VLOOKUP(G160,weather!$B$18:$L$381,11,FALSE)),lookup!$P$4:$R$14,VLOOKUP(G160,weather!$B$18:$U$381,20,FALSE),FALSE)&amp;" inch"),"")&amp;", wind:"&amp;IF(VLOOKUP(G160,weather!$B$18:$V$381,13,FALSE)=0," still",VLOOKUP(G160,weather!$B$18:$V$381,21,FALSE)&amp;" at "&amp;VLOOKUP(G160,weather!$B$18:$V$381,13,FALSE))&amp;IF((VLOOKUP(G160,weather!$B$18:$P$381,15,FALSE)=""),"",", "&amp;VLOOKUP(VLOOKUP(G160,weather!$B$18:$P$381,15,FALSE),lookup!$B$113:$C$127,2,FALSE))&amp;", daylite: "&amp;VLOOKUP(G160,weather!$B$18:$Y$381,24,FALSE)&amp;" hrs"</f>
        <v>Lo: 36, Hi: 70, wind:Artic at 35, daylite: 12 hrs</v>
      </c>
      <c r="H161" s="104" t="str">
        <f ca="1">"Lo: "&amp;VLOOKUP(H160,weather!$B$18:$X$381,22,FALSE)&amp;", Hi: "&amp;VLOOKUP(H160,weather!$B$18:$X$381,23,FALSE)&amp;IF(VLOOKUP(H160,weather!$B$18:$L$381,11,FALSE)&gt;0,(", "&amp;VLOOKUP(H160,weather!$B$18:$T$381,19,FALSE)&amp;": "&amp;VLOOKUP((VLOOKUP(H160,weather!$B$18:$L$381,11,FALSE)),lookup!$P$4:$R$14,VLOOKUP(H160,weather!$B$18:$U$381,20,FALSE),FALSE)&amp;" inch"),"")&amp;", wind:"&amp;IF(VLOOKUP(H160,weather!$B$18:$V$381,13,FALSE)=0," still",VLOOKUP(H160,weather!$B$18:$V$381,21,FALSE)&amp;" at "&amp;VLOOKUP(H160,weather!$B$18:$V$381,13,FALSE))&amp;IF((VLOOKUP(H160,weather!$B$18:$P$381,15,FALSE)=""),"",", "&amp;VLOOKUP(VLOOKUP(H160,weather!$B$18:$P$381,15,FALSE),lookup!$B$113:$C$127,2,FALSE))&amp;", daylite: "&amp;VLOOKUP(H160,weather!$B$18:$Y$381,24,FALSE)&amp;" hrs"</f>
        <v>Lo: 30, Hi: 57, Rain: 0,75 inch, wind:Gusting at 45, Severe Snowstorm, daylite: 12 hrs</v>
      </c>
    </row>
  </sheetData>
  <mergeCells count="20">
    <mergeCell ref="A2:H2"/>
    <mergeCell ref="B63:H63"/>
    <mergeCell ref="B141:H141"/>
    <mergeCell ref="B74:H74"/>
    <mergeCell ref="B14:H14"/>
    <mergeCell ref="B25:H25"/>
    <mergeCell ref="C4:H4"/>
    <mergeCell ref="C6:E6"/>
    <mergeCell ref="G6:H6"/>
    <mergeCell ref="B8:H8"/>
    <mergeCell ref="B152:H152"/>
    <mergeCell ref="B36:H36"/>
    <mergeCell ref="B114:H114"/>
    <mergeCell ref="B52:H52"/>
    <mergeCell ref="B130:H130"/>
    <mergeCell ref="B92:H92"/>
    <mergeCell ref="B103:H103"/>
    <mergeCell ref="B86:H86"/>
    <mergeCell ref="B47:H47"/>
    <mergeCell ref="B125:H125"/>
  </mergeCells>
  <phoneticPr fontId="0" type="noConversion"/>
  <pageMargins left="0.75" right="0.75" top="1" bottom="1" header="0.5" footer="0.5"/>
  <pageSetup orientation="portrait" horizontalDpi="360" r:id="rId1"/>
  <headerFooter alignWithMargins="0"/>
  <webPublishItems count="1">
    <webPublishItem id="24568" divId="weather1_24568" sourceType="sheet" destinationFile="D:\saved\Darrel\dnd\_my_campaign\sampweath.html" title="3E Weather Generator Sample Output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81"/>
  <sheetViews>
    <sheetView topLeftCell="A262" zoomScale="108" workbookViewId="0">
      <selection activeCell="A264" sqref="A264:XFD264"/>
    </sheetView>
  </sheetViews>
  <sheetFormatPr defaultRowHeight="12.75"/>
  <cols>
    <col min="1" max="1" width="2.28515625" style="17" customWidth="1"/>
    <col min="2" max="2" width="14.7109375" style="17" customWidth="1"/>
    <col min="3" max="3" width="6.5703125" style="17" bestFit="1" customWidth="1"/>
    <col min="4" max="4" width="10.7109375" style="17" customWidth="1"/>
    <col min="5" max="5" width="12.7109375" style="17" bestFit="1" customWidth="1"/>
    <col min="6" max="6" width="10.28515625" style="17" bestFit="1" customWidth="1"/>
    <col min="7" max="7" width="10.140625" style="17" bestFit="1" customWidth="1"/>
    <col min="8" max="8" width="10.42578125" style="17" bestFit="1" customWidth="1"/>
    <col min="9" max="10" width="10.42578125" style="17" customWidth="1"/>
    <col min="11" max="11" width="8.7109375" style="17" bestFit="1" customWidth="1"/>
    <col min="12" max="12" width="10" style="17" bestFit="1" customWidth="1"/>
    <col min="13" max="13" width="8.85546875" style="17" bestFit="1" customWidth="1"/>
    <col min="14" max="14" width="9.140625" style="17"/>
    <col min="15" max="16" width="10.85546875" style="17" bestFit="1" customWidth="1"/>
    <col min="17" max="17" width="5.7109375" style="17" bestFit="1" customWidth="1"/>
    <col min="18" max="18" width="10" style="17" bestFit="1" customWidth="1"/>
    <col min="19" max="19" width="5.140625" style="17" bestFit="1" customWidth="1"/>
    <col min="20" max="20" width="10.85546875" bestFit="1" customWidth="1"/>
    <col min="21" max="21" width="11.28515625" bestFit="1" customWidth="1"/>
    <col min="23" max="23" width="10.28515625" bestFit="1" customWidth="1"/>
    <col min="24" max="24" width="10" bestFit="1" customWidth="1"/>
  </cols>
  <sheetData>
    <row r="1" spans="2:23" ht="12" customHeight="1"/>
    <row r="2" spans="2:23" ht="13.5" thickBot="1">
      <c r="B2" s="19" t="s">
        <v>100</v>
      </c>
    </row>
    <row r="3" spans="2:23">
      <c r="F3" s="189" t="s">
        <v>108</v>
      </c>
      <c r="G3" s="190"/>
      <c r="H3" s="99" t="s">
        <v>110</v>
      </c>
      <c r="I3" s="99" t="s">
        <v>119</v>
      </c>
      <c r="J3" s="100" t="s">
        <v>220</v>
      </c>
      <c r="K3" s="100" t="s">
        <v>188</v>
      </c>
      <c r="L3" s="100" t="s">
        <v>188</v>
      </c>
      <c r="M3" s="100" t="s">
        <v>188</v>
      </c>
      <c r="N3" s="100" t="s">
        <v>188</v>
      </c>
      <c r="O3" s="100" t="s">
        <v>188</v>
      </c>
      <c r="P3" s="100" t="s">
        <v>188</v>
      </c>
      <c r="Q3" s="100" t="s">
        <v>188</v>
      </c>
      <c r="R3" s="101" t="s">
        <v>188</v>
      </c>
    </row>
    <row r="4" spans="2:23" ht="15.75" customHeight="1">
      <c r="B4" s="60" t="s">
        <v>61</v>
      </c>
      <c r="C4" s="163">
        <v>3</v>
      </c>
      <c r="D4" s="60"/>
      <c r="F4" s="25">
        <v>2</v>
      </c>
      <c r="G4" s="108">
        <v>-3</v>
      </c>
      <c r="H4" s="125">
        <v>1</v>
      </c>
      <c r="I4" s="128">
        <v>15</v>
      </c>
      <c r="J4" s="125" t="s">
        <v>254</v>
      </c>
      <c r="K4" s="49"/>
      <c r="L4" s="32"/>
      <c r="M4" s="32"/>
      <c r="N4" s="32"/>
      <c r="O4" s="32"/>
      <c r="P4" s="32"/>
      <c r="Q4" s="32"/>
      <c r="R4" s="33"/>
      <c r="S4" s="18"/>
    </row>
    <row r="5" spans="2:23">
      <c r="B5" s="60"/>
      <c r="C5" s="60"/>
      <c r="D5" s="60"/>
      <c r="F5" s="25">
        <v>3</v>
      </c>
      <c r="G5" s="108">
        <v>-2</v>
      </c>
      <c r="H5" s="126">
        <v>0</v>
      </c>
      <c r="I5" s="128">
        <v>15</v>
      </c>
      <c r="J5" s="126" t="s">
        <v>0</v>
      </c>
      <c r="K5" s="49"/>
      <c r="L5" s="32"/>
      <c r="M5" s="32"/>
      <c r="N5" s="32"/>
      <c r="O5" s="32"/>
      <c r="P5" s="32"/>
      <c r="Q5" s="32"/>
      <c r="R5" s="33"/>
      <c r="S5" s="18"/>
    </row>
    <row r="6" spans="2:23" ht="19.5" customHeight="1" thickBot="1">
      <c r="B6" s="60" t="s">
        <v>64</v>
      </c>
      <c r="C6" s="60">
        <v>6</v>
      </c>
      <c r="D6" s="60"/>
      <c r="F6" s="26">
        <v>4</v>
      </c>
      <c r="G6" s="170">
        <v>-2</v>
      </c>
      <c r="H6" s="126">
        <v>0</v>
      </c>
      <c r="I6" s="128">
        <v>10</v>
      </c>
      <c r="J6" s="126" t="s">
        <v>0</v>
      </c>
      <c r="K6" s="49"/>
      <c r="L6" s="32"/>
      <c r="M6" s="32"/>
      <c r="N6" s="32"/>
      <c r="O6" s="32"/>
      <c r="P6" s="32"/>
      <c r="Q6" s="32"/>
      <c r="R6" s="33"/>
      <c r="S6" s="18"/>
    </row>
    <row r="7" spans="2:23" ht="13.5" customHeight="1" thickBot="1">
      <c r="B7" s="60" t="s">
        <v>238</v>
      </c>
      <c r="C7" s="60"/>
      <c r="D7" s="130">
        <v>1</v>
      </c>
      <c r="F7" s="26">
        <v>5</v>
      </c>
      <c r="G7" s="170">
        <v>-1</v>
      </c>
      <c r="H7" s="126">
        <v>1</v>
      </c>
      <c r="I7" s="128">
        <v>15</v>
      </c>
      <c r="J7" s="107" t="str">
        <f>D10</f>
        <v>N</v>
      </c>
      <c r="K7" s="49"/>
      <c r="L7" s="32"/>
      <c r="M7" s="32"/>
      <c r="N7" s="32"/>
      <c r="O7" s="32"/>
      <c r="P7" s="32"/>
      <c r="Q7" s="32"/>
      <c r="R7" s="33"/>
      <c r="S7" s="18"/>
    </row>
    <row r="8" spans="2:23" ht="16.5" customHeight="1">
      <c r="B8" s="60" t="s">
        <v>65</v>
      </c>
      <c r="C8" s="60">
        <v>3</v>
      </c>
      <c r="D8" s="60"/>
      <c r="F8" s="26">
        <v>6</v>
      </c>
      <c r="G8" s="170">
        <v>-1</v>
      </c>
      <c r="H8" s="126">
        <v>0</v>
      </c>
      <c r="I8" s="128">
        <v>10</v>
      </c>
      <c r="J8" s="107" t="str">
        <f>D10</f>
        <v>N</v>
      </c>
      <c r="K8" s="49"/>
      <c r="L8" s="32"/>
      <c r="M8" s="32"/>
      <c r="N8" s="32"/>
      <c r="O8" s="32"/>
      <c r="P8" s="32"/>
      <c r="Q8" s="32"/>
      <c r="R8" s="33"/>
      <c r="S8" s="18"/>
    </row>
    <row r="9" spans="2:23" ht="13.5" thickBot="1">
      <c r="B9" s="60"/>
      <c r="C9" s="60"/>
      <c r="D9" s="60"/>
      <c r="F9" s="26">
        <v>7</v>
      </c>
      <c r="G9" s="170">
        <v>0</v>
      </c>
      <c r="H9" s="126">
        <v>1</v>
      </c>
      <c r="I9" s="128">
        <v>-10</v>
      </c>
      <c r="J9" s="107" t="str">
        <f>D10</f>
        <v>N</v>
      </c>
      <c r="K9" s="49"/>
      <c r="L9" s="32"/>
      <c r="M9" s="32"/>
      <c r="N9" s="32"/>
      <c r="O9" s="32"/>
      <c r="P9" s="32"/>
      <c r="Q9" s="32"/>
      <c r="R9" s="33"/>
      <c r="S9" s="18"/>
    </row>
    <row r="10" spans="2:23" ht="13.5" thickBot="1">
      <c r="B10" s="60" t="s">
        <v>221</v>
      </c>
      <c r="C10" s="60"/>
      <c r="D10" s="130" t="s">
        <v>256</v>
      </c>
      <c r="F10" s="26">
        <v>8</v>
      </c>
      <c r="G10" s="170">
        <v>1</v>
      </c>
      <c r="H10" s="126">
        <v>1</v>
      </c>
      <c r="I10" s="128">
        <v>-10</v>
      </c>
      <c r="J10" s="107" t="str">
        <f>D10</f>
        <v>N</v>
      </c>
      <c r="K10" s="49"/>
      <c r="L10" s="32"/>
      <c r="M10" s="32"/>
      <c r="N10" s="32"/>
      <c r="O10" s="32"/>
      <c r="P10" s="32"/>
      <c r="Q10" s="32"/>
      <c r="R10" s="33"/>
      <c r="S10" s="18"/>
    </row>
    <row r="11" spans="2:23" ht="16.5" customHeight="1" thickBot="1">
      <c r="B11" s="60" t="s">
        <v>246</v>
      </c>
      <c r="C11" s="60">
        <v>15</v>
      </c>
      <c r="D11" s="60"/>
      <c r="F11" s="26">
        <v>9</v>
      </c>
      <c r="G11" s="170">
        <v>1</v>
      </c>
      <c r="H11" s="126">
        <v>0</v>
      </c>
      <c r="I11" s="128">
        <v>-15</v>
      </c>
      <c r="J11" s="107" t="str">
        <f>D10</f>
        <v>N</v>
      </c>
      <c r="K11" s="49"/>
      <c r="L11" s="32"/>
      <c r="M11" s="32"/>
      <c r="N11" s="32"/>
      <c r="O11" s="32"/>
      <c r="P11" s="32"/>
      <c r="Q11" s="32"/>
      <c r="R11" s="33"/>
      <c r="S11" s="18"/>
    </row>
    <row r="12" spans="2:23" ht="13.5" thickBot="1">
      <c r="B12" s="60" t="s">
        <v>237</v>
      </c>
      <c r="C12" s="60"/>
      <c r="D12" s="113">
        <f>VLOOKUP(C6,lookup!V3:X14,3,FALSE)*D7</f>
        <v>18</v>
      </c>
      <c r="F12" s="26">
        <v>10</v>
      </c>
      <c r="G12" s="170">
        <v>2</v>
      </c>
      <c r="H12" s="126">
        <v>1</v>
      </c>
      <c r="I12" s="128">
        <v>-10</v>
      </c>
      <c r="J12" s="126" t="s">
        <v>1</v>
      </c>
      <c r="K12" s="49"/>
      <c r="L12" s="32"/>
      <c r="M12" s="32"/>
      <c r="N12" s="32"/>
      <c r="O12" s="32"/>
      <c r="P12" s="32"/>
      <c r="Q12" s="32"/>
      <c r="R12" s="33"/>
      <c r="S12" s="18"/>
    </row>
    <row r="13" spans="2:23" ht="13.5" thickBot="1">
      <c r="F13" s="26">
        <v>11</v>
      </c>
      <c r="G13" s="170">
        <v>2</v>
      </c>
      <c r="H13" s="126">
        <v>1</v>
      </c>
      <c r="I13" s="128">
        <v>-15</v>
      </c>
      <c r="J13" s="126" t="s">
        <v>1</v>
      </c>
      <c r="K13" s="49"/>
      <c r="L13" s="32"/>
      <c r="M13" s="32"/>
      <c r="N13" s="32"/>
      <c r="O13" s="32"/>
      <c r="P13" s="32"/>
      <c r="Q13" s="32"/>
      <c r="R13" s="33"/>
      <c r="S13" s="18"/>
    </row>
    <row r="14" spans="2:23" ht="13.5" thickBot="1">
      <c r="B14" s="191" t="s">
        <v>187</v>
      </c>
      <c r="C14" s="192"/>
      <c r="D14" s="193"/>
      <c r="F14" s="27">
        <v>12</v>
      </c>
      <c r="G14" s="109">
        <v>3</v>
      </c>
      <c r="H14" s="127">
        <v>0</v>
      </c>
      <c r="I14" s="129">
        <v>-20</v>
      </c>
      <c r="J14" s="127" t="s">
        <v>255</v>
      </c>
      <c r="K14" s="114"/>
      <c r="L14" s="34"/>
      <c r="M14" s="34"/>
      <c r="N14" s="34"/>
      <c r="O14" s="34"/>
      <c r="P14" s="34"/>
      <c r="Q14" s="34"/>
      <c r="R14" s="35"/>
      <c r="S14" s="18"/>
    </row>
    <row r="16" spans="2:23" ht="13.5" thickBot="1">
      <c r="B16" s="19" t="s">
        <v>69</v>
      </c>
      <c r="D16" s="20"/>
      <c r="E16" s="19"/>
      <c r="W16" s="165" t="s">
        <v>244</v>
      </c>
    </row>
    <row r="17" spans="2:25" ht="13.5" thickBot="1">
      <c r="B17" s="92" t="s">
        <v>68</v>
      </c>
      <c r="C17" s="52" t="s">
        <v>11</v>
      </c>
      <c r="D17" s="53" t="s">
        <v>67</v>
      </c>
      <c r="E17" s="54" t="s">
        <v>240</v>
      </c>
      <c r="F17" s="54" t="s">
        <v>241</v>
      </c>
      <c r="G17" s="54" t="s">
        <v>106</v>
      </c>
      <c r="H17" s="54" t="s">
        <v>105</v>
      </c>
      <c r="I17" s="54" t="s">
        <v>116</v>
      </c>
      <c r="J17" s="54" t="s">
        <v>117</v>
      </c>
      <c r="K17" s="54" t="s">
        <v>102</v>
      </c>
      <c r="L17" s="54" t="s">
        <v>110</v>
      </c>
      <c r="M17" s="54" t="s">
        <v>119</v>
      </c>
      <c r="N17" s="54" t="s">
        <v>111</v>
      </c>
      <c r="O17" s="54" t="s">
        <v>186</v>
      </c>
      <c r="P17" s="55" t="s">
        <v>115</v>
      </c>
      <c r="Q17" s="28" t="s">
        <v>109</v>
      </c>
      <c r="R17" s="29" t="s">
        <v>104</v>
      </c>
      <c r="S17" s="30" t="s">
        <v>103</v>
      </c>
      <c r="T17" s="77" t="s">
        <v>159</v>
      </c>
      <c r="U17" s="91" t="s">
        <v>215</v>
      </c>
      <c r="V17" s="103" t="s">
        <v>220</v>
      </c>
      <c r="W17" s="149" t="s">
        <v>242</v>
      </c>
      <c r="X17" s="150" t="s">
        <v>243</v>
      </c>
      <c r="Y17" s="164" t="s">
        <v>247</v>
      </c>
    </row>
    <row r="18" spans="2:25">
      <c r="B18" s="93">
        <v>1</v>
      </c>
      <c r="C18" s="56">
        <f>INT((B18-1)/30)+1</f>
        <v>1</v>
      </c>
      <c r="D18" s="21">
        <f>MOD(B18-1,30)+1</f>
        <v>1</v>
      </c>
      <c r="E18" s="31">
        <f t="shared" ref="E18:E81" ca="1" si="0">RANDBETWEEN(VLOOKUP(G18,$Q$18:$S$43,2,FALSE),VLOOKUP(G18,$Q$18:$S$43,3,FALSE))+$D$12</f>
        <v>-5</v>
      </c>
      <c r="F18" s="31">
        <f t="shared" ref="F18:F81" ca="1" si="1">RANDBETWEEN(VLOOKUP(H18,$Q$18:$S$43,2,FALSE),VLOOKUP(H18,$Q$18:$S$43,3,FALSE))+$D$12</f>
        <v>76</v>
      </c>
      <c r="G18" s="36">
        <f>VLOOKUP($C18,lookup!$F$3:$I$14,2,FALSE)</f>
        <v>2</v>
      </c>
      <c r="H18" s="36">
        <f>VLOOKUP($C18,lookup!$F$3:$I$14,4,FALSE)</f>
        <v>12</v>
      </c>
      <c r="I18" s="36">
        <f t="shared" ref="I18:J37" ca="1" si="2">RANDBETWEEN(1,6)</f>
        <v>4</v>
      </c>
      <c r="J18" s="36">
        <f t="shared" ca="1" si="2"/>
        <v>5</v>
      </c>
      <c r="K18" s="31">
        <f ca="1">VLOOKUP(I18+J18,$F$4:$G$14,2,TRUE)</f>
        <v>1</v>
      </c>
      <c r="L18" s="31">
        <v>0</v>
      </c>
      <c r="M18" s="31">
        <v>0</v>
      </c>
      <c r="N18" s="31">
        <v>0</v>
      </c>
      <c r="O18" s="31">
        <v>0</v>
      </c>
      <c r="P18" s="57"/>
      <c r="Q18" s="83">
        <v>1</v>
      </c>
      <c r="R18" s="144">
        <v>-40</v>
      </c>
      <c r="S18" s="145">
        <v>-20</v>
      </c>
      <c r="T18" s="135" t="str">
        <f ca="1">IF(AVERAGE(E18,F18)&gt;34,"Rain","Snow")</f>
        <v>Rain</v>
      </c>
      <c r="U18" s="136">
        <f ca="1">IF(T18="Snow",3,2)</f>
        <v>2</v>
      </c>
      <c r="V18" s="136" t="str">
        <f ca="1">VLOOKUP(I18+J18,$F$4:$J$14,5,FALSE)</f>
        <v>N</v>
      </c>
      <c r="W18" s="136">
        <f ca="1">IF(E18&gt;F18,F18-5,E18)</f>
        <v>-5</v>
      </c>
      <c r="X18" s="58">
        <f ca="1">IF(F18&lt;E18,E18+5,F18)</f>
        <v>76</v>
      </c>
      <c r="Y18" s="137">
        <f>VLOOKUP($C$11,lookup!$D$114:$Q$128,C18+2,FALSE)</f>
        <v>12</v>
      </c>
    </row>
    <row r="19" spans="2:25">
      <c r="B19" s="93">
        <v>2</v>
      </c>
      <c r="C19" s="56">
        <f t="shared" ref="C19:C82" si="3">INT((B19-1)/30)+1</f>
        <v>1</v>
      </c>
      <c r="D19" s="21">
        <f t="shared" ref="D19:D82" si="4">MOD(B19-1,30)+1</f>
        <v>2</v>
      </c>
      <c r="E19" s="31">
        <f t="shared" ca="1" si="0"/>
        <v>5</v>
      </c>
      <c r="F19" s="31">
        <f t="shared" ca="1" si="1"/>
        <v>59</v>
      </c>
      <c r="G19" s="131">
        <f ca="1">IF(G18+K18&lt;$G$18,$G$18,IF(G18+K18&gt;$H$18,$H$18,G18+K18))</f>
        <v>3</v>
      </c>
      <c r="H19" s="131">
        <f ca="1">IF(H18+K18&gt;$H$18,$H$18,IF(H18+K18&lt;$G$18,$G$18,H18+K18))</f>
        <v>12</v>
      </c>
      <c r="I19" s="131">
        <f t="shared" ca="1" si="2"/>
        <v>4</v>
      </c>
      <c r="J19" s="131">
        <f t="shared" ca="1" si="2"/>
        <v>4</v>
      </c>
      <c r="K19" s="102">
        <f t="shared" ref="K19:K82" ca="1" si="5">VLOOKUP(I19+J19,$F$4:$G$14,2,TRUE)</f>
        <v>1</v>
      </c>
      <c r="L19" s="102">
        <f ca="1">VLOOKUP(((VLOOKUP(weather!$C$8,lookup!$A$3:$C$7,3,FALSE)&amp;VLOOKUP(weather!$C$4,lookup!$A$9:$B$14,2,FALSE))),lookup!$C$49:$AM$78,((C19-1)*3)+VLOOKUP(weather!I19&amp;weather!J19,lookup!$AO$4:$AP$39,2,FALSE)+2,FALSE)*VLOOKUP((I19+J19),$F$4:$H$14,3,FALSE)</f>
        <v>3</v>
      </c>
      <c r="M19" s="102">
        <f ca="1">VLOOKUP((I19+J19),$F$4:$I$14,4,FALSE)</f>
        <v>-10</v>
      </c>
      <c r="N19" s="102">
        <f ca="1">IF(N18+M19&lt;0,0,IF(N18+M19&gt;VLOOKUP($C$8,lookup!$A$3:$C$7,2,FALSE),VLOOKUP($C$8,lookup!$A$3:$C$7,2,FALSE),N18+M19))</f>
        <v>0</v>
      </c>
      <c r="O19" s="102">
        <f ca="1">IF(ABS(K19)=3,(VLOOKUP((I19+J19)&amp;RANDBETWEEN(2,12),lookup!$AR$4:$AS$25,2,FALSE)),0)</f>
        <v>0</v>
      </c>
      <c r="P19" s="58" t="str">
        <f ca="1">IF(O19=0,"",VLOOKUP(((VLOOKUP(weather!$C$8,lookup!$A$3:$C$7,3,FALSE)&amp;VLOOKUP(weather!$C$4,lookup!$A$9:$B$14,2,FALSE))),lookup!$C$81:$AY$110,((C19-1)*4)+1+O19,FALSE))</f>
        <v/>
      </c>
      <c r="Q19" s="87">
        <v>2</v>
      </c>
      <c r="R19" s="124">
        <v>-30</v>
      </c>
      <c r="S19" s="146">
        <v>-15</v>
      </c>
      <c r="T19" s="58" t="str">
        <f t="shared" ref="T19:T82" ca="1" si="6">IF(AVERAGE(E19,F19)&gt;34,"Rain","Snow")</f>
        <v>Snow</v>
      </c>
      <c r="U19" s="137">
        <f t="shared" ref="U19:U82" ca="1" si="7">IF(T19="Snow",3,2)</f>
        <v>3</v>
      </c>
      <c r="V19" s="137" t="str">
        <f t="shared" ref="V19:V82" ca="1" si="8">VLOOKUP(I19+J19,$F$4:$J$14,5,FALSE)</f>
        <v>N</v>
      </c>
      <c r="W19" s="137">
        <f t="shared" ref="W19:W82" ca="1" si="9">IF(E19&gt;F19,F19-5,E19)</f>
        <v>5</v>
      </c>
      <c r="X19" s="58">
        <f t="shared" ref="X19:X82" ca="1" si="10">IF(F19&lt;E19,E19+5,F19)</f>
        <v>59</v>
      </c>
      <c r="Y19" s="137">
        <f>VLOOKUP($C$11,lookup!$D$114:$Q$128,C19+2,FALSE)</f>
        <v>12</v>
      </c>
    </row>
    <row r="20" spans="2:25">
      <c r="B20" s="93">
        <v>3</v>
      </c>
      <c r="C20" s="56">
        <f t="shared" si="3"/>
        <v>1</v>
      </c>
      <c r="D20" s="21">
        <f t="shared" si="4"/>
        <v>3</v>
      </c>
      <c r="E20" s="31">
        <f t="shared" ca="1" si="0"/>
        <v>11</v>
      </c>
      <c r="F20" s="31">
        <f t="shared" ca="1" si="1"/>
        <v>67</v>
      </c>
      <c r="G20" s="131">
        <f t="shared" ref="G20:G47" ca="1" si="11">IF(G19+K19&lt;$G$18,$G$18,IF(G19+K19&gt;$H$18,$H$18,G19+K19))</f>
        <v>4</v>
      </c>
      <c r="H20" s="131">
        <f t="shared" ref="H20:H47" ca="1" si="12">IF(H19+K19&gt;$H$18,$H$18,IF(H19+K19&lt;$G$18,$G$18,H19+K19))</f>
        <v>12</v>
      </c>
      <c r="I20" s="131">
        <f t="shared" ca="1" si="2"/>
        <v>5</v>
      </c>
      <c r="J20" s="131">
        <f t="shared" ca="1" si="2"/>
        <v>5</v>
      </c>
      <c r="K20" s="102">
        <f t="shared" ca="1" si="5"/>
        <v>2</v>
      </c>
      <c r="L20" s="102">
        <f ca="1">VLOOKUP(((VLOOKUP(weather!$C$8,lookup!$A$3:$C$7,3,FALSE)&amp;VLOOKUP(weather!$C$4,lookup!$A$9:$B$14,2,FALSE))),lookup!$C$49:$AM$78,((C20-1)*3)+VLOOKUP(weather!I20&amp;weather!J20,lookup!$AO$4:$AP$39,2,FALSE)+2,FALSE)*VLOOKUP((I20+J20),$F$4:$H$14,3,FALSE)</f>
        <v>3</v>
      </c>
      <c r="M20" s="102">
        <f t="shared" ref="M20:M83" ca="1" si="13">VLOOKUP((I20+J20),$F$4:$I$14,4,FALSE)</f>
        <v>-10</v>
      </c>
      <c r="N20" s="102">
        <f ca="1">IF(N19+M20&lt;0,0,IF(N19+M20&gt;VLOOKUP($C$8,lookup!$A$3:$C$7,2,FALSE),VLOOKUP($C$8,lookup!$A$3:$C$7,2,FALSE),N19+M20))</f>
        <v>0</v>
      </c>
      <c r="O20" s="102">
        <f ca="1">IF(ABS(K20)=3,(VLOOKUP((I20+J20)&amp;RANDBETWEEN(2,12),lookup!$AR$4:$AS$25,2,FALSE)),0)</f>
        <v>0</v>
      </c>
      <c r="P20" s="58" t="str">
        <f ca="1">IF(O20=0,"",VLOOKUP(((VLOOKUP(weather!$C$8,lookup!$A$3:$C$7,3,FALSE)&amp;VLOOKUP(weather!$C$4,lookup!$A$9:$B$14,2,FALSE))),lookup!$C$81:$AY$110,((C20-1)*4)+1+O20,FALSE))</f>
        <v/>
      </c>
      <c r="Q20" s="85">
        <v>3</v>
      </c>
      <c r="R20" s="124">
        <v>-20</v>
      </c>
      <c r="S20" s="146">
        <v>-5</v>
      </c>
      <c r="T20" s="58" t="str">
        <f t="shared" ca="1" si="6"/>
        <v>Rain</v>
      </c>
      <c r="U20" s="137">
        <f t="shared" ca="1" si="7"/>
        <v>2</v>
      </c>
      <c r="V20" s="137" t="str">
        <f t="shared" ca="1" si="8"/>
        <v>Tropical</v>
      </c>
      <c r="W20" s="137">
        <f t="shared" ca="1" si="9"/>
        <v>11</v>
      </c>
      <c r="X20" s="58">
        <f t="shared" ca="1" si="10"/>
        <v>67</v>
      </c>
      <c r="Y20" s="137">
        <f>VLOOKUP($C$11,lookup!$D$114:$Q$128,C20+2,FALSE)</f>
        <v>12</v>
      </c>
    </row>
    <row r="21" spans="2:25">
      <c r="B21" s="93">
        <v>4</v>
      </c>
      <c r="C21" s="56">
        <f t="shared" si="3"/>
        <v>1</v>
      </c>
      <c r="D21" s="21">
        <f t="shared" si="4"/>
        <v>4</v>
      </c>
      <c r="E21" s="31">
        <f t="shared" ca="1" si="0"/>
        <v>36</v>
      </c>
      <c r="F21" s="31">
        <f t="shared" ca="1" si="1"/>
        <v>69</v>
      </c>
      <c r="G21" s="131">
        <f t="shared" ca="1" si="11"/>
        <v>6</v>
      </c>
      <c r="H21" s="131">
        <f t="shared" ca="1" si="12"/>
        <v>12</v>
      </c>
      <c r="I21" s="131">
        <f t="shared" ca="1" si="2"/>
        <v>3</v>
      </c>
      <c r="J21" s="131">
        <f t="shared" ca="1" si="2"/>
        <v>3</v>
      </c>
      <c r="K21" s="102">
        <f t="shared" ca="1" si="5"/>
        <v>-1</v>
      </c>
      <c r="L21" s="102">
        <f ca="1">VLOOKUP(((VLOOKUP(weather!$C$8,lookup!$A$3:$C$7,3,FALSE)&amp;VLOOKUP(weather!$C$4,lookup!$A$9:$B$14,2,FALSE))),lookup!$C$49:$AM$78,((C21-1)*3)+VLOOKUP(weather!I21&amp;weather!J21,lookup!$AO$4:$AP$39,2,FALSE)+2,FALSE)*VLOOKUP((I21+J21),$F$4:$H$14,3,FALSE)</f>
        <v>0</v>
      </c>
      <c r="M21" s="102">
        <f t="shared" ca="1" si="13"/>
        <v>10</v>
      </c>
      <c r="N21" s="102">
        <f ca="1">IF(N20+M21&lt;0,0,IF(N20+M21&gt;VLOOKUP($C$8,lookup!$A$3:$C$7,2,FALSE),VLOOKUP($C$8,lookup!$A$3:$C$7,2,FALSE),N20+M21))</f>
        <v>10</v>
      </c>
      <c r="O21" s="102">
        <f ca="1">IF(ABS(K21)=3,(VLOOKUP((I21+J21)&amp;RANDBETWEEN(2,12),lookup!$AR$4:$AS$25,2,FALSE)),0)</f>
        <v>0</v>
      </c>
      <c r="P21" s="58" t="str">
        <f ca="1">IF(O21=0,"",VLOOKUP(((VLOOKUP(weather!$C$8,lookup!$A$3:$C$7,3,FALSE)&amp;VLOOKUP(weather!$C$4,lookup!$A$9:$B$14,2,FALSE))),lookup!$C$81:$AY$110,((C21-1)*4)+1+O21,FALSE))</f>
        <v/>
      </c>
      <c r="Q21" s="87">
        <v>4</v>
      </c>
      <c r="R21" s="124">
        <v>-10</v>
      </c>
      <c r="S21" s="146">
        <v>0</v>
      </c>
      <c r="T21" s="58" t="str">
        <f t="shared" ca="1" si="6"/>
        <v>Rain</v>
      </c>
      <c r="U21" s="137">
        <f t="shared" ca="1" si="7"/>
        <v>2</v>
      </c>
      <c r="V21" s="137" t="str">
        <f t="shared" ca="1" si="8"/>
        <v>N</v>
      </c>
      <c r="W21" s="137">
        <f t="shared" ca="1" si="9"/>
        <v>36</v>
      </c>
      <c r="X21" s="58">
        <f t="shared" ca="1" si="10"/>
        <v>69</v>
      </c>
      <c r="Y21" s="137">
        <f>VLOOKUP($C$11,lookup!$D$114:$Q$128,C21+2,FALSE)</f>
        <v>12</v>
      </c>
    </row>
    <row r="22" spans="2:25">
      <c r="B22" s="93">
        <v>5</v>
      </c>
      <c r="C22" s="56">
        <f t="shared" si="3"/>
        <v>1</v>
      </c>
      <c r="D22" s="21">
        <f t="shared" si="4"/>
        <v>5</v>
      </c>
      <c r="E22" s="31">
        <f t="shared" ca="1" si="0"/>
        <v>18</v>
      </c>
      <c r="F22" s="31">
        <f t="shared" ca="1" si="1"/>
        <v>68</v>
      </c>
      <c r="G22" s="131">
        <f t="shared" ca="1" si="11"/>
        <v>5</v>
      </c>
      <c r="H22" s="131">
        <f t="shared" ca="1" si="12"/>
        <v>11</v>
      </c>
      <c r="I22" s="131">
        <f t="shared" ca="1" si="2"/>
        <v>5</v>
      </c>
      <c r="J22" s="131">
        <f t="shared" ca="1" si="2"/>
        <v>1</v>
      </c>
      <c r="K22" s="102">
        <f t="shared" ca="1" si="5"/>
        <v>-1</v>
      </c>
      <c r="L22" s="102">
        <f ca="1">VLOOKUP(((VLOOKUP(weather!$C$8,lookup!$A$3:$C$7,3,FALSE)&amp;VLOOKUP(weather!$C$4,lookup!$A$9:$B$14,2,FALSE))),lookup!$C$49:$AM$78,((C22-1)*3)+VLOOKUP(weather!I22&amp;weather!J22,lookup!$AO$4:$AP$39,2,FALSE)+2,FALSE)*VLOOKUP((I22+J22),$F$4:$H$14,3,FALSE)</f>
        <v>0</v>
      </c>
      <c r="M22" s="102">
        <f t="shared" ca="1" si="13"/>
        <v>10</v>
      </c>
      <c r="N22" s="102">
        <f ca="1">IF(N21+M22&lt;0,0,IF(N21+M22&gt;VLOOKUP($C$8,lookup!$A$3:$C$7,2,FALSE),VLOOKUP($C$8,lookup!$A$3:$C$7,2,FALSE),N21+M22))</f>
        <v>20</v>
      </c>
      <c r="O22" s="102">
        <f ca="1">IF(ABS(K22)=3,(VLOOKUP((I22+J22)&amp;RANDBETWEEN(2,12),lookup!$AR$4:$AS$25,2,FALSE)),0)</f>
        <v>0</v>
      </c>
      <c r="P22" s="58" t="str">
        <f ca="1">IF(O22=0,"",VLOOKUP(((VLOOKUP(weather!$C$8,lookup!$A$3:$C$7,3,FALSE)&amp;VLOOKUP(weather!$C$4,lookup!$A$9:$B$14,2,FALSE))),lookup!$C$81:$AY$110,((C22-1)*4)+1+O22,FALSE))</f>
        <v/>
      </c>
      <c r="Q22" s="85">
        <v>5</v>
      </c>
      <c r="R22" s="124">
        <v>0</v>
      </c>
      <c r="S22" s="146">
        <v>10</v>
      </c>
      <c r="T22" s="58" t="str">
        <f t="shared" ca="1" si="6"/>
        <v>Rain</v>
      </c>
      <c r="U22" s="137">
        <f t="shared" ca="1" si="7"/>
        <v>2</v>
      </c>
      <c r="V22" s="137" t="str">
        <f t="shared" ca="1" si="8"/>
        <v>N</v>
      </c>
      <c r="W22" s="137">
        <f t="shared" ca="1" si="9"/>
        <v>18</v>
      </c>
      <c r="X22" s="58">
        <f t="shared" ca="1" si="10"/>
        <v>68</v>
      </c>
      <c r="Y22" s="137">
        <f>VLOOKUP($C$11,lookup!$D$114:$Q$128,C22+2,FALSE)</f>
        <v>12</v>
      </c>
    </row>
    <row r="23" spans="2:25">
      <c r="B23" s="93">
        <v>6</v>
      </c>
      <c r="C23" s="56">
        <f t="shared" si="3"/>
        <v>1</v>
      </c>
      <c r="D23" s="21">
        <f t="shared" si="4"/>
        <v>6</v>
      </c>
      <c r="E23" s="31">
        <f t="shared" ca="1" si="0"/>
        <v>9</v>
      </c>
      <c r="F23" s="31">
        <f t="shared" ca="1" si="1"/>
        <v>40</v>
      </c>
      <c r="G23" s="131">
        <f t="shared" ca="1" si="11"/>
        <v>4</v>
      </c>
      <c r="H23" s="131">
        <f t="shared" ca="1" si="12"/>
        <v>10</v>
      </c>
      <c r="I23" s="131">
        <f t="shared" ca="1" si="2"/>
        <v>3</v>
      </c>
      <c r="J23" s="131">
        <f t="shared" ca="1" si="2"/>
        <v>5</v>
      </c>
      <c r="K23" s="102">
        <f t="shared" ca="1" si="5"/>
        <v>1</v>
      </c>
      <c r="L23" s="102">
        <f ca="1">VLOOKUP(((VLOOKUP(weather!$C$8,lookup!$A$3:$C$7,3,FALSE)&amp;VLOOKUP(weather!$C$4,lookup!$A$9:$B$14,2,FALSE))),lookup!$C$49:$AM$78,((C23-1)*3)+VLOOKUP(weather!I23&amp;weather!J23,lookup!$AO$4:$AP$39,2,FALSE)+2,FALSE)*VLOOKUP((I23+J23),$F$4:$H$14,3,FALSE)</f>
        <v>2</v>
      </c>
      <c r="M23" s="102">
        <f t="shared" ca="1" si="13"/>
        <v>-10</v>
      </c>
      <c r="N23" s="102">
        <f ca="1">IF(N22+M23&lt;0,0,IF(N22+M23&gt;VLOOKUP($C$8,lookup!$A$3:$C$7,2,FALSE),VLOOKUP($C$8,lookup!$A$3:$C$7,2,FALSE),N22+M23))</f>
        <v>10</v>
      </c>
      <c r="O23" s="102">
        <f ca="1">IF(ABS(K23)=3,(VLOOKUP((I23+J23)&amp;RANDBETWEEN(2,12),lookup!$AR$4:$AS$25,2,FALSE)),0)</f>
        <v>0</v>
      </c>
      <c r="P23" s="58" t="str">
        <f ca="1">IF(O23=0,"",VLOOKUP(((VLOOKUP(weather!$C$8,lookup!$A$3:$C$7,3,FALSE)&amp;VLOOKUP(weather!$C$4,lookup!$A$9:$B$14,2,FALSE))),lookup!$C$81:$AY$110,((C23-1)*4)+1+O23,FALSE))</f>
        <v/>
      </c>
      <c r="Q23" s="87">
        <v>6</v>
      </c>
      <c r="R23" s="124">
        <v>10</v>
      </c>
      <c r="S23" s="146">
        <v>18</v>
      </c>
      <c r="T23" s="58" t="str">
        <f t="shared" ca="1" si="6"/>
        <v>Snow</v>
      </c>
      <c r="U23" s="137">
        <f t="shared" ca="1" si="7"/>
        <v>3</v>
      </c>
      <c r="V23" s="137" t="str">
        <f t="shared" ca="1" si="8"/>
        <v>N</v>
      </c>
      <c r="W23" s="137">
        <f t="shared" ca="1" si="9"/>
        <v>9</v>
      </c>
      <c r="X23" s="58">
        <f t="shared" ca="1" si="10"/>
        <v>40</v>
      </c>
      <c r="Y23" s="137">
        <f>VLOOKUP($C$11,lookup!$D$114:$Q$128,C23+2,FALSE)</f>
        <v>12</v>
      </c>
    </row>
    <row r="24" spans="2:25">
      <c r="B24" s="93">
        <v>7</v>
      </c>
      <c r="C24" s="56">
        <f t="shared" si="3"/>
        <v>1</v>
      </c>
      <c r="D24" s="21">
        <f t="shared" si="4"/>
        <v>7</v>
      </c>
      <c r="E24" s="31">
        <f t="shared" ca="1" si="0"/>
        <v>23</v>
      </c>
      <c r="F24" s="31">
        <f t="shared" ca="1" si="1"/>
        <v>52</v>
      </c>
      <c r="G24" s="131">
        <f t="shared" ca="1" si="11"/>
        <v>5</v>
      </c>
      <c r="H24" s="131">
        <f t="shared" ca="1" si="12"/>
        <v>11</v>
      </c>
      <c r="I24" s="131">
        <f t="shared" ca="1" si="2"/>
        <v>1</v>
      </c>
      <c r="J24" s="131">
        <f t="shared" ca="1" si="2"/>
        <v>2</v>
      </c>
      <c r="K24" s="102">
        <f t="shared" ca="1" si="5"/>
        <v>-2</v>
      </c>
      <c r="L24" s="102">
        <f ca="1">VLOOKUP(((VLOOKUP(weather!$C$8,lookup!$A$3:$C$7,3,FALSE)&amp;VLOOKUP(weather!$C$4,lookup!$A$9:$B$14,2,FALSE))),lookup!$C$49:$AM$78,((C24-1)*3)+VLOOKUP(weather!I24&amp;weather!J24,lookup!$AO$4:$AP$39,2,FALSE)+2,FALSE)*VLOOKUP((I24+J24),$F$4:$H$14,3,FALSE)</f>
        <v>0</v>
      </c>
      <c r="M24" s="102">
        <f t="shared" ca="1" si="13"/>
        <v>15</v>
      </c>
      <c r="N24" s="102">
        <f ca="1">IF(N23+M24&lt;0,0,IF(N23+M24&gt;VLOOKUP($C$8,lookup!$A$3:$C$7,2,FALSE),VLOOKUP($C$8,lookup!$A$3:$C$7,2,FALSE),N23+M24))</f>
        <v>25</v>
      </c>
      <c r="O24" s="102">
        <f ca="1">IF(ABS(K24)=3,(VLOOKUP((I24+J24)&amp;RANDBETWEEN(2,12),lookup!$AR$4:$AS$25,2,FALSE)),0)</f>
        <v>0</v>
      </c>
      <c r="P24" s="58" t="str">
        <f ca="1">IF(O24=0,"",VLOOKUP(((VLOOKUP(weather!$C$8,lookup!$A$3:$C$7,3,FALSE)&amp;VLOOKUP(weather!$C$4,lookup!$A$9:$B$14,2,FALSE))),lookup!$C$81:$AY$110,((C24-1)*4)+1+O24,FALSE))</f>
        <v/>
      </c>
      <c r="Q24" s="85">
        <v>7</v>
      </c>
      <c r="R24" s="124">
        <v>10</v>
      </c>
      <c r="S24" s="146">
        <v>25</v>
      </c>
      <c r="T24" s="58" t="str">
        <f t="shared" ca="1" si="6"/>
        <v>Rain</v>
      </c>
      <c r="U24" s="137">
        <f t="shared" ca="1" si="7"/>
        <v>2</v>
      </c>
      <c r="V24" s="137" t="str">
        <f t="shared" ca="1" si="8"/>
        <v>Artic</v>
      </c>
      <c r="W24" s="137">
        <f t="shared" ca="1" si="9"/>
        <v>23</v>
      </c>
      <c r="X24" s="58">
        <f t="shared" ca="1" si="10"/>
        <v>52</v>
      </c>
      <c r="Y24" s="137">
        <f>VLOOKUP($C$11,lookup!$D$114:$Q$128,C24+2,FALSE)</f>
        <v>12</v>
      </c>
    </row>
    <row r="25" spans="2:25">
      <c r="B25" s="93">
        <v>8</v>
      </c>
      <c r="C25" s="56">
        <f t="shared" si="3"/>
        <v>1</v>
      </c>
      <c r="D25" s="21">
        <f t="shared" si="4"/>
        <v>8</v>
      </c>
      <c r="E25" s="31">
        <f t="shared" ca="1" si="0"/>
        <v>12</v>
      </c>
      <c r="F25" s="31">
        <f t="shared" ca="1" si="1"/>
        <v>43</v>
      </c>
      <c r="G25" s="131">
        <f t="shared" ca="1" si="11"/>
        <v>3</v>
      </c>
      <c r="H25" s="131">
        <f t="shared" ca="1" si="12"/>
        <v>9</v>
      </c>
      <c r="I25" s="131">
        <f t="shared" ca="1" si="2"/>
        <v>5</v>
      </c>
      <c r="J25" s="131">
        <f t="shared" ca="1" si="2"/>
        <v>6</v>
      </c>
      <c r="K25" s="102">
        <f t="shared" ca="1" si="5"/>
        <v>2</v>
      </c>
      <c r="L25" s="102">
        <f ca="1">VLOOKUP(((VLOOKUP(weather!$C$8,lookup!$A$3:$C$7,3,FALSE)&amp;VLOOKUP(weather!$C$4,lookup!$A$9:$B$14,2,FALSE))),lookup!$C$49:$AM$78,((C25-1)*3)+VLOOKUP(weather!I25&amp;weather!J25,lookup!$AO$4:$AP$39,2,FALSE)+2,FALSE)*VLOOKUP((I25+J25),$F$4:$H$14,3,FALSE)</f>
        <v>2</v>
      </c>
      <c r="M25" s="102">
        <f t="shared" ca="1" si="13"/>
        <v>-15</v>
      </c>
      <c r="N25" s="102">
        <f ca="1">IF(N24+M25&lt;0,0,IF(N24+M25&gt;VLOOKUP($C$8,lookup!$A$3:$C$7,2,FALSE),VLOOKUP($C$8,lookup!$A$3:$C$7,2,FALSE),N24+M25))</f>
        <v>10</v>
      </c>
      <c r="O25" s="102">
        <f ca="1">IF(ABS(K25)=3,(VLOOKUP((I25+J25)&amp;RANDBETWEEN(2,12),lookup!$AR$4:$AS$25,2,FALSE)),0)</f>
        <v>0</v>
      </c>
      <c r="P25" s="58" t="str">
        <f ca="1">IF(O25=0,"",VLOOKUP(((VLOOKUP(weather!$C$8,lookup!$A$3:$C$7,3,FALSE)&amp;VLOOKUP(weather!$C$4,lookup!$A$9:$B$14,2,FALSE))),lookup!$C$81:$AY$110,((C25-1)*4)+1+O25,FALSE))</f>
        <v/>
      </c>
      <c r="Q25" s="87">
        <v>8</v>
      </c>
      <c r="R25" s="124">
        <v>15</v>
      </c>
      <c r="S25" s="146">
        <v>30</v>
      </c>
      <c r="T25" s="58" t="str">
        <f t="shared" ca="1" si="6"/>
        <v>Snow</v>
      </c>
      <c r="U25" s="137">
        <f t="shared" ca="1" si="7"/>
        <v>3</v>
      </c>
      <c r="V25" s="137" t="str">
        <f t="shared" ca="1" si="8"/>
        <v>Tropical</v>
      </c>
      <c r="W25" s="137">
        <f t="shared" ca="1" si="9"/>
        <v>12</v>
      </c>
      <c r="X25" s="58">
        <f t="shared" ca="1" si="10"/>
        <v>43</v>
      </c>
      <c r="Y25" s="137">
        <f>VLOOKUP($C$11,lookup!$D$114:$Q$128,C25+2,FALSE)</f>
        <v>12</v>
      </c>
    </row>
    <row r="26" spans="2:25">
      <c r="B26" s="93">
        <v>9</v>
      </c>
      <c r="C26" s="56">
        <f t="shared" si="3"/>
        <v>1</v>
      </c>
      <c r="D26" s="21">
        <f t="shared" si="4"/>
        <v>9</v>
      </c>
      <c r="E26" s="31">
        <f t="shared" ca="1" si="0"/>
        <v>26</v>
      </c>
      <c r="F26" s="31">
        <f t="shared" ca="1" si="1"/>
        <v>65</v>
      </c>
      <c r="G26" s="131">
        <f t="shared" ca="1" si="11"/>
        <v>5</v>
      </c>
      <c r="H26" s="131">
        <f t="shared" ca="1" si="12"/>
        <v>11</v>
      </c>
      <c r="I26" s="131">
        <f t="shared" ca="1" si="2"/>
        <v>6</v>
      </c>
      <c r="J26" s="131">
        <f t="shared" ca="1" si="2"/>
        <v>1</v>
      </c>
      <c r="K26" s="102">
        <f t="shared" ca="1" si="5"/>
        <v>0</v>
      </c>
      <c r="L26" s="102">
        <f ca="1">VLOOKUP(((VLOOKUP(weather!$C$8,lookup!$A$3:$C$7,3,FALSE)&amp;VLOOKUP(weather!$C$4,lookup!$A$9:$B$14,2,FALSE))),lookup!$C$49:$AM$78,((C26-1)*3)+VLOOKUP(weather!I26&amp;weather!J26,lookup!$AO$4:$AP$39,2,FALSE)+2,FALSE)*VLOOKUP((I26+J26),$F$4:$H$14,3,FALSE)</f>
        <v>1</v>
      </c>
      <c r="M26" s="102">
        <f t="shared" ca="1" si="13"/>
        <v>-10</v>
      </c>
      <c r="N26" s="102">
        <f ca="1">IF(N25+M26&lt;0,0,IF(N25+M26&gt;VLOOKUP($C$8,lookup!$A$3:$C$7,2,FALSE),VLOOKUP($C$8,lookup!$A$3:$C$7,2,FALSE),N25+M26))</f>
        <v>0</v>
      </c>
      <c r="O26" s="102">
        <f ca="1">IF(ABS(K26)=3,(VLOOKUP((I26+J26)&amp;RANDBETWEEN(2,12),lookup!$AR$4:$AS$25,2,FALSE)),0)</f>
        <v>0</v>
      </c>
      <c r="P26" s="58" t="str">
        <f ca="1">IF(O26=0,"",VLOOKUP(((VLOOKUP(weather!$C$8,lookup!$A$3:$C$7,3,FALSE)&amp;VLOOKUP(weather!$C$4,lookup!$A$9:$B$14,2,FALSE))),lookup!$C$81:$AY$110,((C26-1)*4)+1+O26,FALSE))</f>
        <v/>
      </c>
      <c r="Q26" s="85">
        <v>9</v>
      </c>
      <c r="R26" s="124">
        <v>15</v>
      </c>
      <c r="S26" s="146">
        <v>35</v>
      </c>
      <c r="T26" s="58" t="str">
        <f t="shared" ca="1" si="6"/>
        <v>Rain</v>
      </c>
      <c r="U26" s="137">
        <f t="shared" ca="1" si="7"/>
        <v>2</v>
      </c>
      <c r="V26" s="137" t="str">
        <f t="shared" ca="1" si="8"/>
        <v>N</v>
      </c>
      <c r="W26" s="137">
        <f t="shared" ca="1" si="9"/>
        <v>26</v>
      </c>
      <c r="X26" s="58">
        <f t="shared" ca="1" si="10"/>
        <v>65</v>
      </c>
      <c r="Y26" s="137">
        <f>VLOOKUP($C$11,lookup!$D$114:$Q$128,C26+2,FALSE)</f>
        <v>12</v>
      </c>
    </row>
    <row r="27" spans="2:25">
      <c r="B27" s="93">
        <v>10</v>
      </c>
      <c r="C27" s="56">
        <f t="shared" si="3"/>
        <v>1</v>
      </c>
      <c r="D27" s="21">
        <f t="shared" si="4"/>
        <v>10</v>
      </c>
      <c r="E27" s="31">
        <f t="shared" ca="1" si="0"/>
        <v>26</v>
      </c>
      <c r="F27" s="31">
        <f t="shared" ca="1" si="1"/>
        <v>67</v>
      </c>
      <c r="G27" s="131">
        <f t="shared" ca="1" si="11"/>
        <v>5</v>
      </c>
      <c r="H27" s="131">
        <f t="shared" ca="1" si="12"/>
        <v>11</v>
      </c>
      <c r="I27" s="131">
        <f t="shared" ca="1" si="2"/>
        <v>2</v>
      </c>
      <c r="J27" s="131">
        <f t="shared" ca="1" si="2"/>
        <v>1</v>
      </c>
      <c r="K27" s="102">
        <f t="shared" ca="1" si="5"/>
        <v>-2</v>
      </c>
      <c r="L27" s="102">
        <f ca="1">VLOOKUP(((VLOOKUP(weather!$C$8,lookup!$A$3:$C$7,3,FALSE)&amp;VLOOKUP(weather!$C$4,lookup!$A$9:$B$14,2,FALSE))),lookup!$C$49:$AM$78,((C27-1)*3)+VLOOKUP(weather!I27&amp;weather!J27,lookup!$AO$4:$AP$39,2,FALSE)+2,FALSE)*VLOOKUP((I27+J27),$F$4:$H$14,3,FALSE)</f>
        <v>0</v>
      </c>
      <c r="M27" s="102">
        <f t="shared" ca="1" si="13"/>
        <v>15</v>
      </c>
      <c r="N27" s="102">
        <f ca="1">IF(N26+M27&lt;0,0,IF(N26+M27&gt;VLOOKUP($C$8,lookup!$A$3:$C$7,2,FALSE),VLOOKUP($C$8,lookup!$A$3:$C$7,2,FALSE),N26+M27))</f>
        <v>15</v>
      </c>
      <c r="O27" s="102">
        <f ca="1">IF(ABS(K27)=3,(VLOOKUP((I27+J27)&amp;RANDBETWEEN(2,12),lookup!$AR$4:$AS$25,2,FALSE)),0)</f>
        <v>0</v>
      </c>
      <c r="P27" s="58" t="str">
        <f ca="1">IF(O27=0,"",VLOOKUP(((VLOOKUP(weather!$C$8,lookup!$A$3:$C$7,3,FALSE)&amp;VLOOKUP(weather!$C$4,lookup!$A$9:$B$14,2,FALSE))),lookup!$C$81:$AY$110,((C27-1)*4)+1+O27,FALSE))</f>
        <v/>
      </c>
      <c r="Q27" s="87">
        <v>10</v>
      </c>
      <c r="R27" s="124">
        <v>20</v>
      </c>
      <c r="S27" s="146">
        <v>40</v>
      </c>
      <c r="T27" s="58" t="str">
        <f t="shared" ca="1" si="6"/>
        <v>Rain</v>
      </c>
      <c r="U27" s="137">
        <f t="shared" ca="1" si="7"/>
        <v>2</v>
      </c>
      <c r="V27" s="137" t="str">
        <f t="shared" ca="1" si="8"/>
        <v>Artic</v>
      </c>
      <c r="W27" s="137">
        <f t="shared" ca="1" si="9"/>
        <v>26</v>
      </c>
      <c r="X27" s="58">
        <f t="shared" ca="1" si="10"/>
        <v>67</v>
      </c>
      <c r="Y27" s="137">
        <f>VLOOKUP($C$11,lookup!$D$114:$Q$128,C27+2,FALSE)</f>
        <v>12</v>
      </c>
    </row>
    <row r="28" spans="2:25">
      <c r="B28" s="93">
        <v>11</v>
      </c>
      <c r="C28" s="56">
        <f t="shared" si="3"/>
        <v>1</v>
      </c>
      <c r="D28" s="21">
        <f t="shared" si="4"/>
        <v>11</v>
      </c>
      <c r="E28" s="31">
        <f t="shared" ca="1" si="0"/>
        <v>10</v>
      </c>
      <c r="F28" s="31">
        <f t="shared" ca="1" si="1"/>
        <v>49</v>
      </c>
      <c r="G28" s="131">
        <f t="shared" ca="1" si="11"/>
        <v>3</v>
      </c>
      <c r="H28" s="131">
        <f t="shared" ca="1" si="12"/>
        <v>9</v>
      </c>
      <c r="I28" s="131">
        <f t="shared" ca="1" si="2"/>
        <v>2</v>
      </c>
      <c r="J28" s="131">
        <f t="shared" ca="1" si="2"/>
        <v>2</v>
      </c>
      <c r="K28" s="102">
        <f t="shared" ca="1" si="5"/>
        <v>-2</v>
      </c>
      <c r="L28" s="102">
        <f ca="1">VLOOKUP(((VLOOKUP(weather!$C$8,lookup!$A$3:$C$7,3,FALSE)&amp;VLOOKUP(weather!$C$4,lookup!$A$9:$B$14,2,FALSE))),lookup!$C$49:$AM$78,((C28-1)*3)+VLOOKUP(weather!I28&amp;weather!J28,lookup!$AO$4:$AP$39,2,FALSE)+2,FALSE)*VLOOKUP((I28+J28),$F$4:$H$14,3,FALSE)</f>
        <v>0</v>
      </c>
      <c r="M28" s="102">
        <f ca="1">VLOOKUP((I28+J28),$F$4:$I$14,4,FALSE)</f>
        <v>10</v>
      </c>
      <c r="N28" s="102">
        <f ca="1">IF(N27+M28&lt;0,0,IF(N27+M28&gt;VLOOKUP($C$8,lookup!$A$3:$C$7,2,FALSE),VLOOKUP($C$8,lookup!$A$3:$C$7,2,FALSE),N27+M28))</f>
        <v>25</v>
      </c>
      <c r="O28" s="102">
        <f ca="1">IF(ABS(K28)=3,(VLOOKUP((I28+J28)&amp;RANDBETWEEN(2,12),lookup!$AR$4:$AS$25,2,FALSE)),0)</f>
        <v>0</v>
      </c>
      <c r="P28" s="58" t="str">
        <f ca="1">IF(O28=0,"",VLOOKUP(((VLOOKUP(weather!$C$8,lookup!$A$3:$C$7,3,FALSE)&amp;VLOOKUP(weather!$C$4,lookup!$A$9:$B$14,2,FALSE))),lookup!$C$81:$AY$110,((C28-1)*4)+1+O28,FALSE))</f>
        <v/>
      </c>
      <c r="Q28" s="85">
        <v>11</v>
      </c>
      <c r="R28" s="124">
        <v>30</v>
      </c>
      <c r="S28" s="146">
        <v>50</v>
      </c>
      <c r="T28" s="58" t="str">
        <f t="shared" ca="1" si="6"/>
        <v>Snow</v>
      </c>
      <c r="U28" s="137">
        <f t="shared" ca="1" si="7"/>
        <v>3</v>
      </c>
      <c r="V28" s="137" t="str">
        <f t="shared" ca="1" si="8"/>
        <v>Artic</v>
      </c>
      <c r="W28" s="137">
        <f t="shared" ca="1" si="9"/>
        <v>10</v>
      </c>
      <c r="X28" s="58">
        <f t="shared" ca="1" si="10"/>
        <v>49</v>
      </c>
      <c r="Y28" s="137">
        <f>VLOOKUP($C$11,lookup!$D$114:$Q$128,C28+2,FALSE)</f>
        <v>12</v>
      </c>
    </row>
    <row r="29" spans="2:25">
      <c r="B29" s="93">
        <v>12</v>
      </c>
      <c r="C29" s="56">
        <f t="shared" si="3"/>
        <v>1</v>
      </c>
      <c r="D29" s="21">
        <f t="shared" si="4"/>
        <v>12</v>
      </c>
      <c r="E29" s="31">
        <f t="shared" ca="1" si="0"/>
        <v>2</v>
      </c>
      <c r="F29" s="31">
        <f t="shared" ca="1" si="1"/>
        <v>42</v>
      </c>
      <c r="G29" s="131">
        <f t="shared" ca="1" si="11"/>
        <v>2</v>
      </c>
      <c r="H29" s="131">
        <f t="shared" ca="1" si="12"/>
        <v>7</v>
      </c>
      <c r="I29" s="131">
        <f t="shared" ca="1" si="2"/>
        <v>6</v>
      </c>
      <c r="J29" s="131">
        <f t="shared" ca="1" si="2"/>
        <v>6</v>
      </c>
      <c r="K29" s="102">
        <f t="shared" ca="1" si="5"/>
        <v>3</v>
      </c>
      <c r="L29" s="102">
        <f ca="1">VLOOKUP(((VLOOKUP(weather!$C$8,lookup!$A$3:$C$7,3,FALSE)&amp;VLOOKUP(weather!$C$4,lookup!$A$9:$B$14,2,FALSE))),lookup!$C$49:$AM$78,((C29-1)*3)+VLOOKUP(weather!I29&amp;weather!J29,lookup!$AO$4:$AP$39,2,FALSE)+2,FALSE)*VLOOKUP((I29+J29),$F$4:$H$14,3,FALSE)</f>
        <v>0</v>
      </c>
      <c r="M29" s="102">
        <f t="shared" ca="1" si="13"/>
        <v>-20</v>
      </c>
      <c r="N29" s="102">
        <f ca="1">IF(N28+M29&lt;0,0,IF(N28+M29&gt;VLOOKUP($C$8,lookup!$A$3:$C$7,2,FALSE),VLOOKUP($C$8,lookup!$A$3:$C$7,2,FALSE),N28+M29))</f>
        <v>5</v>
      </c>
      <c r="O29" s="102">
        <f ca="1">IF(ABS(K29)=3,(VLOOKUP((I29+J29)&amp;RANDBETWEEN(2,12),lookup!$AR$4:$AS$25,2,FALSE)),0)</f>
        <v>3</v>
      </c>
      <c r="P29" s="58" t="str">
        <f ca="1">IF(O29=0,"",VLOOKUP(((VLOOKUP(weather!$C$8,lookup!$A$3:$C$7,3,FALSE)&amp;VLOOKUP(weather!$C$4,lookup!$A$9:$B$14,2,FALSE))),lookup!$C$81:$AY$110,((C29-1)*4)+1+O29,FALSE))</f>
        <v>m</v>
      </c>
      <c r="Q29" s="87">
        <v>12</v>
      </c>
      <c r="R29" s="124">
        <v>40</v>
      </c>
      <c r="S29" s="146">
        <v>60</v>
      </c>
      <c r="T29" s="58" t="str">
        <f t="shared" ca="1" si="6"/>
        <v>Snow</v>
      </c>
      <c r="U29" s="137">
        <f t="shared" ca="1" si="7"/>
        <v>3</v>
      </c>
      <c r="V29" s="137" t="str">
        <f t="shared" ca="1" si="8"/>
        <v>Changing</v>
      </c>
      <c r="W29" s="137">
        <f t="shared" ca="1" si="9"/>
        <v>2</v>
      </c>
      <c r="X29" s="58">
        <f t="shared" ca="1" si="10"/>
        <v>42</v>
      </c>
      <c r="Y29" s="137">
        <f>VLOOKUP($C$11,lookup!$D$114:$Q$128,C29+2,FALSE)</f>
        <v>12</v>
      </c>
    </row>
    <row r="30" spans="2:25">
      <c r="B30" s="93">
        <v>13</v>
      </c>
      <c r="C30" s="56">
        <f t="shared" si="3"/>
        <v>1</v>
      </c>
      <c r="D30" s="21">
        <f t="shared" si="4"/>
        <v>13</v>
      </c>
      <c r="E30" s="31">
        <f t="shared" ca="1" si="0"/>
        <v>23</v>
      </c>
      <c r="F30" s="31">
        <f t="shared" ca="1" si="1"/>
        <v>38</v>
      </c>
      <c r="G30" s="131">
        <f t="shared" ca="1" si="11"/>
        <v>5</v>
      </c>
      <c r="H30" s="131">
        <f t="shared" ca="1" si="12"/>
        <v>10</v>
      </c>
      <c r="I30" s="131">
        <f t="shared" ca="1" si="2"/>
        <v>6</v>
      </c>
      <c r="J30" s="131">
        <f t="shared" ca="1" si="2"/>
        <v>2</v>
      </c>
      <c r="K30" s="102">
        <f t="shared" ca="1" si="5"/>
        <v>1</v>
      </c>
      <c r="L30" s="102">
        <f ca="1">VLOOKUP(((VLOOKUP(weather!$C$8,lookup!$A$3:$C$7,3,FALSE)&amp;VLOOKUP(weather!$C$4,lookup!$A$9:$B$14,2,FALSE))),lookup!$C$49:$AM$78,((C30-1)*3)+VLOOKUP(weather!I30&amp;weather!J30,lookup!$AO$4:$AP$39,2,FALSE)+2,FALSE)*VLOOKUP((I30+J30),$F$4:$H$14,3,FALSE)</f>
        <v>1</v>
      </c>
      <c r="M30" s="102">
        <f t="shared" ca="1" si="13"/>
        <v>-10</v>
      </c>
      <c r="N30" s="102">
        <f ca="1">IF(N29+M30&lt;0,0,IF(N29+M30&gt;VLOOKUP($C$8,lookup!$A$3:$C$7,2,FALSE),VLOOKUP($C$8,lookup!$A$3:$C$7,2,FALSE),N29+M30))</f>
        <v>0</v>
      </c>
      <c r="O30" s="102">
        <f ca="1">IF(ABS(K30)=3,(VLOOKUP((I30+J30)&amp;RANDBETWEEN(2,12),lookup!$AR$4:$AS$25,2,FALSE)),0)</f>
        <v>0</v>
      </c>
      <c r="P30" s="58" t="str">
        <f ca="1">IF(O30=0,"",VLOOKUP(((VLOOKUP(weather!$C$8,lookup!$A$3:$C$7,3,FALSE)&amp;VLOOKUP(weather!$C$4,lookup!$A$9:$B$14,2,FALSE))),lookup!$C$81:$AY$110,((C30-1)*4)+1+O30,FALSE))</f>
        <v/>
      </c>
      <c r="Q30" s="85">
        <v>13</v>
      </c>
      <c r="R30" s="124">
        <v>45</v>
      </c>
      <c r="S30" s="146">
        <v>65</v>
      </c>
      <c r="T30" s="58" t="str">
        <f t="shared" ca="1" si="6"/>
        <v>Snow</v>
      </c>
      <c r="U30" s="137">
        <f t="shared" ca="1" si="7"/>
        <v>3</v>
      </c>
      <c r="V30" s="137" t="str">
        <f t="shared" ca="1" si="8"/>
        <v>N</v>
      </c>
      <c r="W30" s="137">
        <f t="shared" ca="1" si="9"/>
        <v>23</v>
      </c>
      <c r="X30" s="58">
        <f t="shared" ca="1" si="10"/>
        <v>38</v>
      </c>
      <c r="Y30" s="137">
        <f>VLOOKUP($C$11,lookup!$D$114:$Q$128,C30+2,FALSE)</f>
        <v>12</v>
      </c>
    </row>
    <row r="31" spans="2:25">
      <c r="B31" s="93">
        <v>14</v>
      </c>
      <c r="C31" s="56">
        <f t="shared" si="3"/>
        <v>1</v>
      </c>
      <c r="D31" s="21">
        <f t="shared" si="4"/>
        <v>14</v>
      </c>
      <c r="E31" s="31">
        <f t="shared" ca="1" si="0"/>
        <v>30</v>
      </c>
      <c r="F31" s="31">
        <f t="shared" ca="1" si="1"/>
        <v>62</v>
      </c>
      <c r="G31" s="131">
        <f t="shared" ca="1" si="11"/>
        <v>6</v>
      </c>
      <c r="H31" s="131">
        <f t="shared" ca="1" si="12"/>
        <v>11</v>
      </c>
      <c r="I31" s="131">
        <f t="shared" ca="1" si="2"/>
        <v>5</v>
      </c>
      <c r="J31" s="131">
        <f t="shared" ca="1" si="2"/>
        <v>1</v>
      </c>
      <c r="K31" s="102">
        <f t="shared" ca="1" si="5"/>
        <v>-1</v>
      </c>
      <c r="L31" s="102">
        <f ca="1">VLOOKUP(((VLOOKUP(weather!$C$8,lookup!$A$3:$C$7,3,FALSE)&amp;VLOOKUP(weather!$C$4,lookup!$A$9:$B$14,2,FALSE))),lookup!$C$49:$AM$78,((C31-1)*3)+VLOOKUP(weather!I31&amp;weather!J31,lookup!$AO$4:$AP$39,2,FALSE)+2,FALSE)*VLOOKUP((I31+J31),$F$4:$H$14,3,FALSE)</f>
        <v>0</v>
      </c>
      <c r="M31" s="102">
        <f t="shared" ca="1" si="13"/>
        <v>10</v>
      </c>
      <c r="N31" s="102">
        <f ca="1">IF(N30+M31&lt;0,0,IF(N30+M31&gt;VLOOKUP($C$8,lookup!$A$3:$C$7,2,FALSE),VLOOKUP($C$8,lookup!$A$3:$C$7,2,FALSE),N30+M31))</f>
        <v>10</v>
      </c>
      <c r="O31" s="102">
        <f ca="1">IF(ABS(K31)=3,(VLOOKUP((I31+J31)&amp;RANDBETWEEN(2,12),lookup!$AR$4:$AS$25,2,FALSE)),0)</f>
        <v>0</v>
      </c>
      <c r="P31" s="58" t="str">
        <f ca="1">IF(O31=0,"",VLOOKUP(((VLOOKUP(weather!$C$8,lookup!$A$3:$C$7,3,FALSE)&amp;VLOOKUP(weather!$C$4,lookup!$A$9:$B$14,2,FALSE))),lookup!$C$81:$AY$110,((C31-1)*4)+1+O31,FALSE))</f>
        <v/>
      </c>
      <c r="Q31" s="87">
        <v>14</v>
      </c>
      <c r="R31" s="124">
        <v>50</v>
      </c>
      <c r="S31" s="146">
        <v>70</v>
      </c>
      <c r="T31" s="58" t="str">
        <f t="shared" ca="1" si="6"/>
        <v>Rain</v>
      </c>
      <c r="U31" s="137">
        <f t="shared" ca="1" si="7"/>
        <v>2</v>
      </c>
      <c r="V31" s="137" t="str">
        <f t="shared" ca="1" si="8"/>
        <v>N</v>
      </c>
      <c r="W31" s="137">
        <f t="shared" ca="1" si="9"/>
        <v>30</v>
      </c>
      <c r="X31" s="58">
        <f t="shared" ca="1" si="10"/>
        <v>62</v>
      </c>
      <c r="Y31" s="137">
        <f>VLOOKUP($C$11,lookup!$D$114:$Q$128,C31+2,FALSE)</f>
        <v>12</v>
      </c>
    </row>
    <row r="32" spans="2:25">
      <c r="B32" s="93">
        <v>15</v>
      </c>
      <c r="C32" s="56">
        <f t="shared" si="3"/>
        <v>1</v>
      </c>
      <c r="D32" s="21">
        <f t="shared" si="4"/>
        <v>15</v>
      </c>
      <c r="E32" s="31">
        <f t="shared" ca="1" si="0"/>
        <v>23</v>
      </c>
      <c r="F32" s="31">
        <f t="shared" ca="1" si="1"/>
        <v>50</v>
      </c>
      <c r="G32" s="131">
        <f t="shared" ca="1" si="11"/>
        <v>5</v>
      </c>
      <c r="H32" s="131">
        <f t="shared" ca="1" si="12"/>
        <v>10</v>
      </c>
      <c r="I32" s="131">
        <f t="shared" ca="1" si="2"/>
        <v>4</v>
      </c>
      <c r="J32" s="131">
        <f t="shared" ca="1" si="2"/>
        <v>5</v>
      </c>
      <c r="K32" s="102">
        <f t="shared" ca="1" si="5"/>
        <v>1</v>
      </c>
      <c r="L32" s="102">
        <f ca="1">VLOOKUP(((VLOOKUP(weather!$C$8,lookup!$A$3:$C$7,3,FALSE)&amp;VLOOKUP(weather!$C$4,lookup!$A$9:$B$14,2,FALSE))),lookup!$C$49:$AM$78,((C32-1)*3)+VLOOKUP(weather!I32&amp;weather!J32,lookup!$AO$4:$AP$39,2,FALSE)+2,FALSE)*VLOOKUP((I32+J32),$F$4:$H$14,3,FALSE)</f>
        <v>0</v>
      </c>
      <c r="M32" s="102">
        <f t="shared" ca="1" si="13"/>
        <v>-15</v>
      </c>
      <c r="N32" s="102">
        <f ca="1">IF(N31+M32&lt;0,0,IF(N31+M32&gt;VLOOKUP($C$8,lookup!$A$3:$C$7,2,FALSE),VLOOKUP($C$8,lookup!$A$3:$C$7,2,FALSE),N31+M32))</f>
        <v>0</v>
      </c>
      <c r="O32" s="102">
        <f ca="1">IF(ABS(K32)=3,(VLOOKUP((I32+J32)&amp;RANDBETWEEN(2,12),lookup!$AR$4:$AS$25,2,FALSE)),0)</f>
        <v>0</v>
      </c>
      <c r="P32" s="58" t="str">
        <f ca="1">IF(O32=0,"",VLOOKUP(((VLOOKUP(weather!$C$8,lookup!$A$3:$C$7,3,FALSE)&amp;VLOOKUP(weather!$C$4,lookup!$A$9:$B$14,2,FALSE))),lookup!$C$81:$AY$110,((C32-1)*4)+1+O32,FALSE))</f>
        <v/>
      </c>
      <c r="Q32" s="85">
        <v>15</v>
      </c>
      <c r="R32" s="124">
        <v>55</v>
      </c>
      <c r="S32" s="146">
        <v>70</v>
      </c>
      <c r="T32" s="58" t="str">
        <f t="shared" ca="1" si="6"/>
        <v>Rain</v>
      </c>
      <c r="U32" s="137">
        <f t="shared" ca="1" si="7"/>
        <v>2</v>
      </c>
      <c r="V32" s="137" t="str">
        <f t="shared" ca="1" si="8"/>
        <v>N</v>
      </c>
      <c r="W32" s="137">
        <f t="shared" ca="1" si="9"/>
        <v>23</v>
      </c>
      <c r="X32" s="58">
        <f t="shared" ca="1" si="10"/>
        <v>50</v>
      </c>
      <c r="Y32" s="137">
        <f>VLOOKUP($C$11,lookup!$D$114:$Q$128,C32+2,FALSE)</f>
        <v>12</v>
      </c>
    </row>
    <row r="33" spans="2:25">
      <c r="B33" s="93">
        <v>16</v>
      </c>
      <c r="C33" s="56">
        <f t="shared" si="3"/>
        <v>1</v>
      </c>
      <c r="D33" s="21">
        <f t="shared" si="4"/>
        <v>16</v>
      </c>
      <c r="E33" s="31">
        <f t="shared" ca="1" si="0"/>
        <v>29</v>
      </c>
      <c r="F33" s="31">
        <f t="shared" ca="1" si="1"/>
        <v>52</v>
      </c>
      <c r="G33" s="131">
        <f t="shared" ca="1" si="11"/>
        <v>6</v>
      </c>
      <c r="H33" s="131">
        <f t="shared" ca="1" si="12"/>
        <v>11</v>
      </c>
      <c r="I33" s="131">
        <f t="shared" ca="1" si="2"/>
        <v>2</v>
      </c>
      <c r="J33" s="131">
        <f t="shared" ca="1" si="2"/>
        <v>2</v>
      </c>
      <c r="K33" s="102">
        <f t="shared" ca="1" si="5"/>
        <v>-2</v>
      </c>
      <c r="L33" s="102">
        <f ca="1">VLOOKUP(((VLOOKUP(weather!$C$8,lookup!$A$3:$C$7,3,FALSE)&amp;VLOOKUP(weather!$C$4,lookup!$A$9:$B$14,2,FALSE))),lookup!$C$49:$AM$78,((C33-1)*3)+VLOOKUP(weather!I33&amp;weather!J33,lookup!$AO$4:$AP$39,2,FALSE)+2,FALSE)*VLOOKUP((I33+J33),$F$4:$H$14,3,FALSE)</f>
        <v>0</v>
      </c>
      <c r="M33" s="102">
        <f t="shared" ca="1" si="13"/>
        <v>10</v>
      </c>
      <c r="N33" s="102">
        <f ca="1">IF(N32+M33&lt;0,0,IF(N32+M33&gt;VLOOKUP($C$8,lookup!$A$3:$C$7,2,FALSE),VLOOKUP($C$8,lookup!$A$3:$C$7,2,FALSE),N32+M33))</f>
        <v>10</v>
      </c>
      <c r="O33" s="102">
        <f ca="1">IF(ABS(K33)=3,(VLOOKUP((I33+J33)&amp;RANDBETWEEN(2,12),lookup!$AR$4:$AS$25,2,FALSE)),0)</f>
        <v>0</v>
      </c>
      <c r="P33" s="58" t="str">
        <f ca="1">IF(O33=0,"",VLOOKUP(((VLOOKUP(weather!$C$8,lookup!$A$3:$C$7,3,FALSE)&amp;VLOOKUP(weather!$C$4,lookup!$A$9:$B$14,2,FALSE))),lookup!$C$81:$AY$110,((C33-1)*4)+1+O33,FALSE))</f>
        <v/>
      </c>
      <c r="Q33" s="87">
        <v>16</v>
      </c>
      <c r="R33" s="124">
        <v>55</v>
      </c>
      <c r="S33" s="146">
        <v>75</v>
      </c>
      <c r="T33" s="58" t="str">
        <f t="shared" ca="1" si="6"/>
        <v>Rain</v>
      </c>
      <c r="U33" s="137">
        <f t="shared" ca="1" si="7"/>
        <v>2</v>
      </c>
      <c r="V33" s="137" t="str">
        <f t="shared" ca="1" si="8"/>
        <v>Artic</v>
      </c>
      <c r="W33" s="137">
        <f t="shared" ca="1" si="9"/>
        <v>29</v>
      </c>
      <c r="X33" s="58">
        <f t="shared" ca="1" si="10"/>
        <v>52</v>
      </c>
      <c r="Y33" s="137">
        <f>VLOOKUP($C$11,lookup!$D$114:$Q$128,C33+2,FALSE)</f>
        <v>12</v>
      </c>
    </row>
    <row r="34" spans="2:25">
      <c r="B34" s="93">
        <v>17</v>
      </c>
      <c r="C34" s="56">
        <f t="shared" si="3"/>
        <v>1</v>
      </c>
      <c r="D34" s="21">
        <f t="shared" si="4"/>
        <v>17</v>
      </c>
      <c r="E34" s="31">
        <f t="shared" ca="1" si="0"/>
        <v>10</v>
      </c>
      <c r="F34" s="31">
        <f t="shared" ca="1" si="1"/>
        <v>53</v>
      </c>
      <c r="G34" s="131">
        <f t="shared" ca="1" si="11"/>
        <v>4</v>
      </c>
      <c r="H34" s="131">
        <f t="shared" ca="1" si="12"/>
        <v>9</v>
      </c>
      <c r="I34" s="131">
        <f t="shared" ca="1" si="2"/>
        <v>5</v>
      </c>
      <c r="J34" s="131">
        <f t="shared" ca="1" si="2"/>
        <v>5</v>
      </c>
      <c r="K34" s="102">
        <f t="shared" ca="1" si="5"/>
        <v>2</v>
      </c>
      <c r="L34" s="102">
        <f ca="1">VLOOKUP(((VLOOKUP(weather!$C$8,lookup!$A$3:$C$7,3,FALSE)&amp;VLOOKUP(weather!$C$4,lookup!$A$9:$B$14,2,FALSE))),lookup!$C$49:$AM$78,((C34-1)*3)+VLOOKUP(weather!I34&amp;weather!J34,lookup!$AO$4:$AP$39,2,FALSE)+2,FALSE)*VLOOKUP((I34+J34),$F$4:$H$14,3,FALSE)</f>
        <v>3</v>
      </c>
      <c r="M34" s="102">
        <f t="shared" ca="1" si="13"/>
        <v>-10</v>
      </c>
      <c r="N34" s="102">
        <f ca="1">IF(N33+M34&lt;0,0,IF(N33+M34&gt;VLOOKUP($C$8,lookup!$A$3:$C$7,2,FALSE),VLOOKUP($C$8,lookup!$A$3:$C$7,2,FALSE),N33+M34))</f>
        <v>0</v>
      </c>
      <c r="O34" s="102">
        <f ca="1">IF(ABS(K34)=3,(VLOOKUP((I34+J34)&amp;RANDBETWEEN(2,12),lookup!$AR$4:$AS$25,2,FALSE)),0)</f>
        <v>0</v>
      </c>
      <c r="P34" s="58" t="str">
        <f ca="1">IF(O34=0,"",VLOOKUP(((VLOOKUP(weather!$C$8,lookup!$A$3:$C$7,3,FALSE)&amp;VLOOKUP(weather!$C$4,lookup!$A$9:$B$14,2,FALSE))),lookup!$C$81:$AY$110,((C34-1)*4)+1+O34,FALSE))</f>
        <v/>
      </c>
      <c r="Q34" s="85">
        <v>17</v>
      </c>
      <c r="R34" s="124">
        <v>60</v>
      </c>
      <c r="S34" s="146">
        <v>80</v>
      </c>
      <c r="T34" s="58" t="str">
        <f t="shared" ca="1" si="6"/>
        <v>Snow</v>
      </c>
      <c r="U34" s="137">
        <f t="shared" ca="1" si="7"/>
        <v>3</v>
      </c>
      <c r="V34" s="137" t="str">
        <f t="shared" ca="1" si="8"/>
        <v>Tropical</v>
      </c>
      <c r="W34" s="137">
        <f t="shared" ca="1" si="9"/>
        <v>10</v>
      </c>
      <c r="X34" s="58">
        <f t="shared" ca="1" si="10"/>
        <v>53</v>
      </c>
      <c r="Y34" s="137">
        <f>VLOOKUP($C$11,lookup!$D$114:$Q$128,C34+2,FALSE)</f>
        <v>12</v>
      </c>
    </row>
    <row r="35" spans="2:25">
      <c r="B35" s="93">
        <v>18</v>
      </c>
      <c r="C35" s="56">
        <f t="shared" si="3"/>
        <v>1</v>
      </c>
      <c r="D35" s="21">
        <f t="shared" si="4"/>
        <v>18</v>
      </c>
      <c r="E35" s="31">
        <f t="shared" ca="1" si="0"/>
        <v>36</v>
      </c>
      <c r="F35" s="31">
        <f t="shared" ca="1" si="1"/>
        <v>67</v>
      </c>
      <c r="G35" s="131">
        <f t="shared" ca="1" si="11"/>
        <v>6</v>
      </c>
      <c r="H35" s="131">
        <f t="shared" ca="1" si="12"/>
        <v>11</v>
      </c>
      <c r="I35" s="131">
        <f t="shared" ca="1" si="2"/>
        <v>5</v>
      </c>
      <c r="J35" s="131">
        <f t="shared" ca="1" si="2"/>
        <v>2</v>
      </c>
      <c r="K35" s="102">
        <f t="shared" ca="1" si="5"/>
        <v>0</v>
      </c>
      <c r="L35" s="102">
        <f ca="1">VLOOKUP(((VLOOKUP(weather!$C$8,lookup!$A$3:$C$7,3,FALSE)&amp;VLOOKUP(weather!$C$4,lookup!$A$9:$B$14,2,FALSE))),lookup!$C$49:$AM$78,((C35-1)*3)+VLOOKUP(weather!I35&amp;weather!J35,lookup!$AO$4:$AP$39,2,FALSE)+2,FALSE)*VLOOKUP((I35+J35),$F$4:$H$14,3,FALSE)</f>
        <v>1</v>
      </c>
      <c r="M35" s="102">
        <f t="shared" ca="1" si="13"/>
        <v>-10</v>
      </c>
      <c r="N35" s="102">
        <f ca="1">IF(N34+M35&lt;0,0,IF(N34+M35&gt;VLOOKUP($C$8,lookup!$A$3:$C$7,2,FALSE),VLOOKUP($C$8,lookup!$A$3:$C$7,2,FALSE),N34+M35))</f>
        <v>0</v>
      </c>
      <c r="O35" s="102">
        <f ca="1">IF(ABS(K35)=3,(VLOOKUP((I35+J35)&amp;RANDBETWEEN(2,12),lookup!$AR$4:$AS$25,2,FALSE)),0)</f>
        <v>0</v>
      </c>
      <c r="P35" s="58" t="str">
        <f ca="1">IF(O35=0,"",VLOOKUP(((VLOOKUP(weather!$C$8,lookup!$A$3:$C$7,3,FALSE)&amp;VLOOKUP(weather!$C$4,lookup!$A$9:$B$14,2,FALSE))),lookup!$C$81:$AY$110,((C35-1)*4)+1+O35,FALSE))</f>
        <v/>
      </c>
      <c r="Q35" s="87">
        <v>18</v>
      </c>
      <c r="R35" s="124">
        <v>65</v>
      </c>
      <c r="S35" s="146">
        <v>80</v>
      </c>
      <c r="T35" s="58" t="str">
        <f t="shared" ca="1" si="6"/>
        <v>Rain</v>
      </c>
      <c r="U35" s="137">
        <f t="shared" ca="1" si="7"/>
        <v>2</v>
      </c>
      <c r="V35" s="137" t="str">
        <f t="shared" ca="1" si="8"/>
        <v>N</v>
      </c>
      <c r="W35" s="137">
        <f t="shared" ca="1" si="9"/>
        <v>36</v>
      </c>
      <c r="X35" s="58">
        <f t="shared" ca="1" si="10"/>
        <v>67</v>
      </c>
      <c r="Y35" s="137">
        <f>VLOOKUP($C$11,lookup!$D$114:$Q$128,C35+2,FALSE)</f>
        <v>12</v>
      </c>
    </row>
    <row r="36" spans="2:25">
      <c r="B36" s="93">
        <v>19</v>
      </c>
      <c r="C36" s="56">
        <f t="shared" si="3"/>
        <v>1</v>
      </c>
      <c r="D36" s="21">
        <f t="shared" si="4"/>
        <v>19</v>
      </c>
      <c r="E36" s="31">
        <f t="shared" ca="1" si="0"/>
        <v>36</v>
      </c>
      <c r="F36" s="31">
        <f t="shared" ca="1" si="1"/>
        <v>57</v>
      </c>
      <c r="G36" s="131">
        <f t="shared" ca="1" si="11"/>
        <v>6</v>
      </c>
      <c r="H36" s="131">
        <f t="shared" ca="1" si="12"/>
        <v>11</v>
      </c>
      <c r="I36" s="131">
        <f t="shared" ca="1" si="2"/>
        <v>2</v>
      </c>
      <c r="J36" s="131">
        <f t="shared" ca="1" si="2"/>
        <v>3</v>
      </c>
      <c r="K36" s="102">
        <f t="shared" ca="1" si="5"/>
        <v>-1</v>
      </c>
      <c r="L36" s="102">
        <f ca="1">VLOOKUP(((VLOOKUP(weather!$C$8,lookup!$A$3:$C$7,3,FALSE)&amp;VLOOKUP(weather!$C$4,lookup!$A$9:$B$14,2,FALSE))),lookup!$C$49:$AM$78,((C36-1)*3)+VLOOKUP(weather!I36&amp;weather!J36,lookup!$AO$4:$AP$39,2,FALSE)+2,FALSE)*VLOOKUP((I36+J36),$F$4:$H$14,3,FALSE)</f>
        <v>2</v>
      </c>
      <c r="M36" s="102">
        <f t="shared" ca="1" si="13"/>
        <v>15</v>
      </c>
      <c r="N36" s="102">
        <f ca="1">IF(N35+M36&lt;0,0,IF(N35+M36&gt;VLOOKUP($C$8,lookup!$A$3:$C$7,2,FALSE),VLOOKUP($C$8,lookup!$A$3:$C$7,2,FALSE),N35+M36))</f>
        <v>15</v>
      </c>
      <c r="O36" s="102">
        <f ca="1">IF(ABS(K36)=3,(VLOOKUP((I36+J36)&amp;RANDBETWEEN(2,12),lookup!$AR$4:$AS$25,2,FALSE)),0)</f>
        <v>0</v>
      </c>
      <c r="P36" s="58" t="str">
        <f ca="1">IF(O36=0,"",VLOOKUP(((VLOOKUP(weather!$C$8,lookup!$A$3:$C$7,3,FALSE)&amp;VLOOKUP(weather!$C$4,lookup!$A$9:$B$14,2,FALSE))),lookup!$C$81:$AY$110,((C36-1)*4)+1+O36,FALSE))</f>
        <v/>
      </c>
      <c r="Q36" s="85">
        <v>19</v>
      </c>
      <c r="R36" s="124">
        <v>65</v>
      </c>
      <c r="S36" s="146">
        <v>85</v>
      </c>
      <c r="T36" s="58" t="str">
        <f t="shared" ca="1" si="6"/>
        <v>Rain</v>
      </c>
      <c r="U36" s="137">
        <f t="shared" ca="1" si="7"/>
        <v>2</v>
      </c>
      <c r="V36" s="137" t="str">
        <f t="shared" ca="1" si="8"/>
        <v>N</v>
      </c>
      <c r="W36" s="137">
        <f t="shared" ca="1" si="9"/>
        <v>36</v>
      </c>
      <c r="X36" s="58">
        <f t="shared" ca="1" si="10"/>
        <v>57</v>
      </c>
      <c r="Y36" s="137">
        <f>VLOOKUP($C$11,lookup!$D$114:$Q$128,C36+2,FALSE)</f>
        <v>12</v>
      </c>
    </row>
    <row r="37" spans="2:25">
      <c r="B37" s="93">
        <v>20</v>
      </c>
      <c r="C37" s="56">
        <f t="shared" si="3"/>
        <v>1</v>
      </c>
      <c r="D37" s="21">
        <f t="shared" si="4"/>
        <v>20</v>
      </c>
      <c r="E37" s="31">
        <f t="shared" ca="1" si="0"/>
        <v>26</v>
      </c>
      <c r="F37" s="31">
        <f t="shared" ca="1" si="1"/>
        <v>55</v>
      </c>
      <c r="G37" s="131">
        <f t="shared" ca="1" si="11"/>
        <v>5</v>
      </c>
      <c r="H37" s="131">
        <f t="shared" ca="1" si="12"/>
        <v>10</v>
      </c>
      <c r="I37" s="131">
        <f t="shared" ca="1" si="2"/>
        <v>4</v>
      </c>
      <c r="J37" s="131">
        <f t="shared" ca="1" si="2"/>
        <v>3</v>
      </c>
      <c r="K37" s="102">
        <f t="shared" ca="1" si="5"/>
        <v>0</v>
      </c>
      <c r="L37" s="102">
        <f ca="1">VLOOKUP(((VLOOKUP(weather!$C$8,lookup!$A$3:$C$7,3,FALSE)&amp;VLOOKUP(weather!$C$4,lookup!$A$9:$B$14,2,FALSE))),lookup!$C$49:$AM$78,((C37-1)*3)+VLOOKUP(weather!I37&amp;weather!J37,lookup!$AO$4:$AP$39,2,FALSE)+2,FALSE)*VLOOKUP((I37+J37),$F$4:$H$14,3,FALSE)</f>
        <v>1</v>
      </c>
      <c r="M37" s="102">
        <f t="shared" ca="1" si="13"/>
        <v>-10</v>
      </c>
      <c r="N37" s="102">
        <f ca="1">IF(N36+M37&lt;0,0,IF(N36+M37&gt;VLOOKUP($C$8,lookup!$A$3:$C$7,2,FALSE),VLOOKUP($C$8,lookup!$A$3:$C$7,2,FALSE),N36+M37))</f>
        <v>5</v>
      </c>
      <c r="O37" s="102">
        <f ca="1">IF(ABS(K37)=3,(VLOOKUP((I37+J37)&amp;RANDBETWEEN(2,12),lookup!$AR$4:$AS$25,2,FALSE)),0)</f>
        <v>0</v>
      </c>
      <c r="P37" s="58" t="str">
        <f ca="1">IF(O37=0,"",VLOOKUP(((VLOOKUP(weather!$C$8,lookup!$A$3:$C$7,3,FALSE)&amp;VLOOKUP(weather!$C$4,lookup!$A$9:$B$14,2,FALSE))),lookup!$C$81:$AY$110,((C37-1)*4)+1+O37,FALSE))</f>
        <v/>
      </c>
      <c r="Q37" s="87">
        <v>20</v>
      </c>
      <c r="R37" s="124">
        <v>70</v>
      </c>
      <c r="S37" s="146">
        <v>85</v>
      </c>
      <c r="T37" s="58" t="str">
        <f t="shared" ca="1" si="6"/>
        <v>Rain</v>
      </c>
      <c r="U37" s="137">
        <f t="shared" ca="1" si="7"/>
        <v>2</v>
      </c>
      <c r="V37" s="137" t="str">
        <f t="shared" ca="1" si="8"/>
        <v>N</v>
      </c>
      <c r="W37" s="137">
        <f t="shared" ca="1" si="9"/>
        <v>26</v>
      </c>
      <c r="X37" s="58">
        <f t="shared" ca="1" si="10"/>
        <v>55</v>
      </c>
      <c r="Y37" s="137">
        <f>VLOOKUP($C$11,lookup!$D$114:$Q$128,C37+2,FALSE)</f>
        <v>12</v>
      </c>
    </row>
    <row r="38" spans="2:25">
      <c r="B38" s="93">
        <v>21</v>
      </c>
      <c r="C38" s="56">
        <f t="shared" si="3"/>
        <v>1</v>
      </c>
      <c r="D38" s="21">
        <f t="shared" si="4"/>
        <v>21</v>
      </c>
      <c r="E38" s="31">
        <f t="shared" ca="1" si="0"/>
        <v>20</v>
      </c>
      <c r="F38" s="31">
        <f t="shared" ca="1" si="1"/>
        <v>55</v>
      </c>
      <c r="G38" s="131">
        <f t="shared" ca="1" si="11"/>
        <v>5</v>
      </c>
      <c r="H38" s="131">
        <f t="shared" ca="1" si="12"/>
        <v>10</v>
      </c>
      <c r="I38" s="131">
        <f t="shared" ref="I38:J57" ca="1" si="14">RANDBETWEEN(1,6)</f>
        <v>1</v>
      </c>
      <c r="J38" s="131">
        <f t="shared" ca="1" si="14"/>
        <v>3</v>
      </c>
      <c r="K38" s="102">
        <f t="shared" ca="1" si="5"/>
        <v>-2</v>
      </c>
      <c r="L38" s="102">
        <f ca="1">VLOOKUP(((VLOOKUP(weather!$C$8,lookup!$A$3:$C$7,3,FALSE)&amp;VLOOKUP(weather!$C$4,lookup!$A$9:$B$14,2,FALSE))),lookup!$C$49:$AM$78,((C38-1)*3)+VLOOKUP(weather!I38&amp;weather!J38,lookup!$AO$4:$AP$39,2,FALSE)+2,FALSE)*VLOOKUP((I38+J38),$F$4:$H$14,3,FALSE)</f>
        <v>0</v>
      </c>
      <c r="M38" s="102">
        <f t="shared" ca="1" si="13"/>
        <v>10</v>
      </c>
      <c r="N38" s="102">
        <f ca="1">IF(N37+M38&lt;0,0,IF(N37+M38&gt;VLOOKUP($C$8,lookup!$A$3:$C$7,2,FALSE),VLOOKUP($C$8,lookup!$A$3:$C$7,2,FALSE),N37+M38))</f>
        <v>15</v>
      </c>
      <c r="O38" s="102">
        <f ca="1">IF(ABS(K38)=3,(VLOOKUP((I38+J38)&amp;RANDBETWEEN(2,12),lookup!$AR$4:$AS$25,2,FALSE)),0)</f>
        <v>0</v>
      </c>
      <c r="P38" s="58" t="str">
        <f ca="1">IF(O38=0,"",VLOOKUP(((VLOOKUP(weather!$C$8,lookup!$A$3:$C$7,3,FALSE)&amp;VLOOKUP(weather!$C$4,lookup!$A$9:$B$14,2,FALSE))),lookup!$C$81:$AY$110,((C38-1)*4)+1+O38,FALSE))</f>
        <v/>
      </c>
      <c r="Q38" s="85">
        <v>21</v>
      </c>
      <c r="R38" s="124">
        <v>70</v>
      </c>
      <c r="S38" s="146">
        <v>90</v>
      </c>
      <c r="T38" s="58" t="str">
        <f t="shared" ca="1" si="6"/>
        <v>Rain</v>
      </c>
      <c r="U38" s="137">
        <f t="shared" ca="1" si="7"/>
        <v>2</v>
      </c>
      <c r="V38" s="137" t="str">
        <f t="shared" ca="1" si="8"/>
        <v>Artic</v>
      </c>
      <c r="W38" s="137">
        <f t="shared" ca="1" si="9"/>
        <v>20</v>
      </c>
      <c r="X38" s="58">
        <f t="shared" ca="1" si="10"/>
        <v>55</v>
      </c>
      <c r="Y38" s="137">
        <f>VLOOKUP($C$11,lookup!$D$114:$Q$128,C38+2,FALSE)</f>
        <v>12</v>
      </c>
    </row>
    <row r="39" spans="2:25">
      <c r="B39" s="93">
        <v>22</v>
      </c>
      <c r="C39" s="56">
        <f t="shared" si="3"/>
        <v>1</v>
      </c>
      <c r="D39" s="21">
        <f t="shared" si="4"/>
        <v>22</v>
      </c>
      <c r="E39" s="31">
        <f t="shared" ca="1" si="0"/>
        <v>5</v>
      </c>
      <c r="F39" s="31">
        <f t="shared" ca="1" si="1"/>
        <v>46</v>
      </c>
      <c r="G39" s="131">
        <f t="shared" ca="1" si="11"/>
        <v>3</v>
      </c>
      <c r="H39" s="131">
        <f t="shared" ca="1" si="12"/>
        <v>8</v>
      </c>
      <c r="I39" s="131">
        <f t="shared" ca="1" si="14"/>
        <v>5</v>
      </c>
      <c r="J39" s="131">
        <f t="shared" ca="1" si="14"/>
        <v>1</v>
      </c>
      <c r="K39" s="102">
        <f t="shared" ca="1" si="5"/>
        <v>-1</v>
      </c>
      <c r="L39" s="102">
        <f ca="1">VLOOKUP(((VLOOKUP(weather!$C$8,lookup!$A$3:$C$7,3,FALSE)&amp;VLOOKUP(weather!$C$4,lookup!$A$9:$B$14,2,FALSE))),lookup!$C$49:$AM$78,((C39-1)*3)+VLOOKUP(weather!I39&amp;weather!J39,lookup!$AO$4:$AP$39,2,FALSE)+2,FALSE)*VLOOKUP((I39+J39),$F$4:$H$14,3,FALSE)</f>
        <v>0</v>
      </c>
      <c r="M39" s="102">
        <f t="shared" ca="1" si="13"/>
        <v>10</v>
      </c>
      <c r="N39" s="102">
        <f ca="1">IF(N38+M39&lt;0,0,IF(N38+M39&gt;VLOOKUP($C$8,lookup!$A$3:$C$7,2,FALSE),VLOOKUP($C$8,lookup!$A$3:$C$7,2,FALSE),N38+M39))</f>
        <v>25</v>
      </c>
      <c r="O39" s="102">
        <f ca="1">IF(ABS(K39)=3,(VLOOKUP((I39+J39)&amp;RANDBETWEEN(2,12),lookup!$AR$4:$AS$25,2,FALSE)),0)</f>
        <v>0</v>
      </c>
      <c r="P39" s="58" t="str">
        <f ca="1">IF(O39=0,"",VLOOKUP(((VLOOKUP(weather!$C$8,lookup!$A$3:$C$7,3,FALSE)&amp;VLOOKUP(weather!$C$4,lookup!$A$9:$B$14,2,FALSE))),lookup!$C$81:$AY$110,((C39-1)*4)+1+O39,FALSE))</f>
        <v/>
      </c>
      <c r="Q39" s="87">
        <v>22</v>
      </c>
      <c r="R39" s="124">
        <v>75</v>
      </c>
      <c r="S39" s="146">
        <v>90</v>
      </c>
      <c r="T39" s="58" t="str">
        <f t="shared" ca="1" si="6"/>
        <v>Snow</v>
      </c>
      <c r="U39" s="137">
        <f t="shared" ca="1" si="7"/>
        <v>3</v>
      </c>
      <c r="V39" s="137" t="str">
        <f t="shared" ca="1" si="8"/>
        <v>N</v>
      </c>
      <c r="W39" s="137">
        <f t="shared" ca="1" si="9"/>
        <v>5</v>
      </c>
      <c r="X39" s="58">
        <f t="shared" ca="1" si="10"/>
        <v>46</v>
      </c>
      <c r="Y39" s="137">
        <f>VLOOKUP($C$11,lookup!$D$114:$Q$128,C39+2,FALSE)</f>
        <v>12</v>
      </c>
    </row>
    <row r="40" spans="2:25">
      <c r="B40" s="93">
        <v>23</v>
      </c>
      <c r="C40" s="56">
        <f t="shared" si="3"/>
        <v>1</v>
      </c>
      <c r="D40" s="21">
        <f t="shared" si="4"/>
        <v>23</v>
      </c>
      <c r="E40" s="31">
        <f t="shared" ca="1" si="0"/>
        <v>-2</v>
      </c>
      <c r="F40" s="31">
        <f t="shared" ca="1" si="1"/>
        <v>34</v>
      </c>
      <c r="G40" s="131">
        <f t="shared" ca="1" si="11"/>
        <v>2</v>
      </c>
      <c r="H40" s="131">
        <f t="shared" ca="1" si="12"/>
        <v>7</v>
      </c>
      <c r="I40" s="131">
        <f t="shared" ca="1" si="14"/>
        <v>1</v>
      </c>
      <c r="J40" s="131">
        <f t="shared" ca="1" si="14"/>
        <v>2</v>
      </c>
      <c r="K40" s="102">
        <f t="shared" ca="1" si="5"/>
        <v>-2</v>
      </c>
      <c r="L40" s="102">
        <f ca="1">VLOOKUP(((VLOOKUP(weather!$C$8,lookup!$A$3:$C$7,3,FALSE)&amp;VLOOKUP(weather!$C$4,lookup!$A$9:$B$14,2,FALSE))),lookup!$C$49:$AM$78,((C40-1)*3)+VLOOKUP(weather!I40&amp;weather!J40,lookup!$AO$4:$AP$39,2,FALSE)+2,FALSE)*VLOOKUP((I40+J40),$F$4:$H$14,3,FALSE)</f>
        <v>0</v>
      </c>
      <c r="M40" s="102">
        <f t="shared" ca="1" si="13"/>
        <v>15</v>
      </c>
      <c r="N40" s="102">
        <f ca="1">IF(N39+M40&lt;0,0,IF(N39+M40&gt;VLOOKUP($C$8,lookup!$A$3:$C$7,2,FALSE),VLOOKUP($C$8,lookup!$A$3:$C$7,2,FALSE),N39+M40))</f>
        <v>40</v>
      </c>
      <c r="O40" s="102">
        <f ca="1">IF(ABS(K40)=3,(VLOOKUP((I40+J40)&amp;RANDBETWEEN(2,12),lookup!$AR$4:$AS$25,2,FALSE)),0)</f>
        <v>0</v>
      </c>
      <c r="P40" s="58" t="str">
        <f ca="1">IF(O40=0,"",VLOOKUP(((VLOOKUP(weather!$C$8,lookup!$A$3:$C$7,3,FALSE)&amp;VLOOKUP(weather!$C$4,lookup!$A$9:$B$14,2,FALSE))),lookup!$C$81:$AY$110,((C40-1)*4)+1+O40,FALSE))</f>
        <v/>
      </c>
      <c r="Q40" s="85">
        <v>23</v>
      </c>
      <c r="R40" s="124">
        <v>75</v>
      </c>
      <c r="S40" s="146">
        <v>95</v>
      </c>
      <c r="T40" s="58" t="str">
        <f t="shared" ca="1" si="6"/>
        <v>Snow</v>
      </c>
      <c r="U40" s="137">
        <f t="shared" ca="1" si="7"/>
        <v>3</v>
      </c>
      <c r="V40" s="137" t="str">
        <f t="shared" ca="1" si="8"/>
        <v>Artic</v>
      </c>
      <c r="W40" s="137">
        <f t="shared" ca="1" si="9"/>
        <v>-2</v>
      </c>
      <c r="X40" s="58">
        <f t="shared" ca="1" si="10"/>
        <v>34</v>
      </c>
      <c r="Y40" s="137">
        <f>VLOOKUP($C$11,lookup!$D$114:$Q$128,C40+2,FALSE)</f>
        <v>12</v>
      </c>
    </row>
    <row r="41" spans="2:25">
      <c r="B41" s="93">
        <v>24</v>
      </c>
      <c r="C41" s="56">
        <f t="shared" si="3"/>
        <v>1</v>
      </c>
      <c r="D41" s="21">
        <f t="shared" si="4"/>
        <v>24</v>
      </c>
      <c r="E41" s="31">
        <f t="shared" ca="1" si="0"/>
        <v>1</v>
      </c>
      <c r="F41" s="31">
        <f t="shared" ca="1" si="1"/>
        <v>21</v>
      </c>
      <c r="G41" s="131">
        <f t="shared" ca="1" si="11"/>
        <v>2</v>
      </c>
      <c r="H41" s="131">
        <f t="shared" ca="1" si="12"/>
        <v>5</v>
      </c>
      <c r="I41" s="131">
        <f t="shared" ca="1" si="14"/>
        <v>6</v>
      </c>
      <c r="J41" s="131">
        <f t="shared" ca="1" si="14"/>
        <v>5</v>
      </c>
      <c r="K41" s="102">
        <f t="shared" ca="1" si="5"/>
        <v>2</v>
      </c>
      <c r="L41" s="102">
        <f ca="1">VLOOKUP(((VLOOKUP(weather!$C$8,lookup!$A$3:$C$7,3,FALSE)&amp;VLOOKUP(weather!$C$4,lookup!$A$9:$B$14,2,FALSE))),lookup!$C$49:$AM$78,((C41-1)*3)+VLOOKUP(weather!I41&amp;weather!J41,lookup!$AO$4:$AP$39,2,FALSE)+2,FALSE)*VLOOKUP((I41+J41),$F$4:$H$14,3,FALSE)</f>
        <v>1</v>
      </c>
      <c r="M41" s="102">
        <f t="shared" ca="1" si="13"/>
        <v>-15</v>
      </c>
      <c r="N41" s="102">
        <f ca="1">IF(N40+M41&lt;0,0,IF(N40+M41&gt;VLOOKUP($C$8,lookup!$A$3:$C$7,2,FALSE),VLOOKUP($C$8,lookup!$A$3:$C$7,2,FALSE),N40+M41))</f>
        <v>25</v>
      </c>
      <c r="O41" s="102">
        <f ca="1">IF(ABS(K41)=3,(VLOOKUP((I41+J41)&amp;RANDBETWEEN(2,12),lookup!$AR$4:$AS$25,2,FALSE)),0)</f>
        <v>0</v>
      </c>
      <c r="P41" s="58" t="str">
        <f ca="1">IF(O41=0,"",VLOOKUP(((VLOOKUP(weather!$C$8,lookup!$A$3:$C$7,3,FALSE)&amp;VLOOKUP(weather!$C$4,lookup!$A$9:$B$14,2,FALSE))),lookup!$C$81:$AY$110,((C41-1)*4)+1+O41,FALSE))</f>
        <v/>
      </c>
      <c r="Q41" s="87">
        <v>24</v>
      </c>
      <c r="R41" s="124">
        <v>80</v>
      </c>
      <c r="S41" s="146">
        <v>100</v>
      </c>
      <c r="T41" s="58" t="str">
        <f t="shared" ca="1" si="6"/>
        <v>Snow</v>
      </c>
      <c r="U41" s="137">
        <f t="shared" ca="1" si="7"/>
        <v>3</v>
      </c>
      <c r="V41" s="137" t="str">
        <f t="shared" ca="1" si="8"/>
        <v>Tropical</v>
      </c>
      <c r="W41" s="137">
        <f t="shared" ca="1" si="9"/>
        <v>1</v>
      </c>
      <c r="X41" s="58">
        <f t="shared" ca="1" si="10"/>
        <v>21</v>
      </c>
      <c r="Y41" s="137">
        <f>VLOOKUP($C$11,lookup!$D$114:$Q$128,C41+2,FALSE)</f>
        <v>12</v>
      </c>
    </row>
    <row r="42" spans="2:25">
      <c r="B42" s="93">
        <v>25</v>
      </c>
      <c r="C42" s="56">
        <f t="shared" si="3"/>
        <v>1</v>
      </c>
      <c r="D42" s="21">
        <f t="shared" si="4"/>
        <v>25</v>
      </c>
      <c r="E42" s="31">
        <f t="shared" ca="1" si="0"/>
        <v>16</v>
      </c>
      <c r="F42" s="31">
        <f t="shared" ca="1" si="1"/>
        <v>29</v>
      </c>
      <c r="G42" s="131">
        <f t="shared" ca="1" si="11"/>
        <v>4</v>
      </c>
      <c r="H42" s="131">
        <f t="shared" ca="1" si="12"/>
        <v>7</v>
      </c>
      <c r="I42" s="131">
        <f t="shared" ca="1" si="14"/>
        <v>2</v>
      </c>
      <c r="J42" s="131">
        <f t="shared" ca="1" si="14"/>
        <v>1</v>
      </c>
      <c r="K42" s="102">
        <f t="shared" ca="1" si="5"/>
        <v>-2</v>
      </c>
      <c r="L42" s="102">
        <f ca="1">VLOOKUP(((VLOOKUP(weather!$C$8,lookup!$A$3:$C$7,3,FALSE)&amp;VLOOKUP(weather!$C$4,lookup!$A$9:$B$14,2,FALSE))),lookup!$C$49:$AM$78,((C42-1)*3)+VLOOKUP(weather!I42&amp;weather!J42,lookup!$AO$4:$AP$39,2,FALSE)+2,FALSE)*VLOOKUP((I42+J42),$F$4:$H$14,3,FALSE)</f>
        <v>0</v>
      </c>
      <c r="M42" s="102">
        <f t="shared" ca="1" si="13"/>
        <v>15</v>
      </c>
      <c r="N42" s="102">
        <f ca="1">IF(N41+M42&lt;0,0,IF(N41+M42&gt;VLOOKUP($C$8,lookup!$A$3:$C$7,2,FALSE),VLOOKUP($C$8,lookup!$A$3:$C$7,2,FALSE),N41+M42))</f>
        <v>40</v>
      </c>
      <c r="O42" s="102">
        <f ca="1">IF(ABS(K42)=3,(VLOOKUP((I42+J42)&amp;RANDBETWEEN(2,12),lookup!$AR$4:$AS$25,2,FALSE)),0)</f>
        <v>0</v>
      </c>
      <c r="P42" s="58" t="str">
        <f ca="1">IF(O42=0,"",VLOOKUP(((VLOOKUP(weather!$C$8,lookup!$A$3:$C$7,3,FALSE)&amp;VLOOKUP(weather!$C$4,lookup!$A$9:$B$14,2,FALSE))),lookup!$C$81:$AY$110,((C42-1)*4)+1+O42,FALSE))</f>
        <v/>
      </c>
      <c r="Q42" s="85">
        <v>25</v>
      </c>
      <c r="R42" s="124">
        <v>80</v>
      </c>
      <c r="S42" s="146">
        <v>105</v>
      </c>
      <c r="T42" s="58" t="str">
        <f t="shared" ca="1" si="6"/>
        <v>Snow</v>
      </c>
      <c r="U42" s="137">
        <f t="shared" ca="1" si="7"/>
        <v>3</v>
      </c>
      <c r="V42" s="137" t="str">
        <f t="shared" ca="1" si="8"/>
        <v>Artic</v>
      </c>
      <c r="W42" s="137">
        <f t="shared" ca="1" si="9"/>
        <v>16</v>
      </c>
      <c r="X42" s="58">
        <f t="shared" ca="1" si="10"/>
        <v>29</v>
      </c>
      <c r="Y42" s="137">
        <f>VLOOKUP($C$11,lookup!$D$114:$Q$128,C42+2,FALSE)</f>
        <v>12</v>
      </c>
    </row>
    <row r="43" spans="2:25" ht="13.5" thickBot="1">
      <c r="B43" s="93">
        <v>26</v>
      </c>
      <c r="C43" s="56">
        <f t="shared" si="3"/>
        <v>1</v>
      </c>
      <c r="D43" s="21">
        <f t="shared" si="4"/>
        <v>26</v>
      </c>
      <c r="E43" s="31">
        <f t="shared" ca="1" si="0"/>
        <v>-6</v>
      </c>
      <c r="F43" s="31">
        <f t="shared" ca="1" si="1"/>
        <v>23</v>
      </c>
      <c r="G43" s="131">
        <f t="shared" ca="1" si="11"/>
        <v>2</v>
      </c>
      <c r="H43" s="131">
        <f t="shared" ca="1" si="12"/>
        <v>5</v>
      </c>
      <c r="I43" s="131">
        <f t="shared" ca="1" si="14"/>
        <v>1</v>
      </c>
      <c r="J43" s="131">
        <f t="shared" ca="1" si="14"/>
        <v>1</v>
      </c>
      <c r="K43" s="102">
        <f t="shared" ca="1" si="5"/>
        <v>-3</v>
      </c>
      <c r="L43" s="102">
        <f ca="1">VLOOKUP(((VLOOKUP(weather!$C$8,lookup!$A$3:$C$7,3,FALSE)&amp;VLOOKUP(weather!$C$4,lookup!$A$9:$B$14,2,FALSE))),lookup!$C$49:$AM$78,((C43-1)*3)+VLOOKUP(weather!I43&amp;weather!J43,lookup!$AO$4:$AP$39,2,FALSE)+2,FALSE)*VLOOKUP((I43+J43),$F$4:$H$14,3,FALSE)</f>
        <v>3</v>
      </c>
      <c r="M43" s="102">
        <f t="shared" ca="1" si="13"/>
        <v>15</v>
      </c>
      <c r="N43" s="102">
        <f ca="1">IF(N42+M43&lt;0,0,IF(N42+M43&gt;VLOOKUP($C$8,lookup!$A$3:$C$7,2,FALSE),VLOOKUP($C$8,lookup!$A$3:$C$7,2,FALSE),N42+M43))</f>
        <v>45</v>
      </c>
      <c r="O43" s="102">
        <f ca="1">IF(ABS(K43)=3,(VLOOKUP((I43+J43)&amp;RANDBETWEEN(2,12),lookup!$AR$4:$AS$25,2,FALSE)),0)</f>
        <v>0</v>
      </c>
      <c r="P43" s="58" t="str">
        <f ca="1">IF(O43=0,"",VLOOKUP(((VLOOKUP(weather!$C$8,lookup!$A$3:$C$7,3,FALSE)&amp;VLOOKUP(weather!$C$4,lookup!$A$9:$B$14,2,FALSE))),lookup!$C$81:$AY$110,((C43-1)*4)+1+O43,FALSE))</f>
        <v/>
      </c>
      <c r="Q43" s="138">
        <v>26</v>
      </c>
      <c r="R43" s="147">
        <v>85</v>
      </c>
      <c r="S43" s="148">
        <v>115</v>
      </c>
      <c r="T43" s="58" t="str">
        <f t="shared" ca="1" si="6"/>
        <v>Snow</v>
      </c>
      <c r="U43" s="137">
        <f t="shared" ca="1" si="7"/>
        <v>3</v>
      </c>
      <c r="V43" s="137" t="str">
        <f t="shared" ca="1" si="8"/>
        <v>Gusting</v>
      </c>
      <c r="W43" s="137">
        <f t="shared" ca="1" si="9"/>
        <v>-6</v>
      </c>
      <c r="X43" s="58">
        <f t="shared" ca="1" si="10"/>
        <v>23</v>
      </c>
      <c r="Y43" s="137">
        <f>VLOOKUP($C$11,lookup!$D$114:$Q$128,C43+2,FALSE)</f>
        <v>12</v>
      </c>
    </row>
    <row r="44" spans="2:25">
      <c r="B44" s="93">
        <v>27</v>
      </c>
      <c r="C44" s="56">
        <f t="shared" si="3"/>
        <v>1</v>
      </c>
      <c r="D44" s="21">
        <f t="shared" si="4"/>
        <v>27</v>
      </c>
      <c r="E44" s="31">
        <f t="shared" ca="1" si="0"/>
        <v>-7</v>
      </c>
      <c r="F44" s="31">
        <f t="shared" ca="1" si="1"/>
        <v>-8</v>
      </c>
      <c r="G44" s="131">
        <f t="shared" ca="1" si="11"/>
        <v>2</v>
      </c>
      <c r="H44" s="131">
        <f t="shared" ca="1" si="12"/>
        <v>2</v>
      </c>
      <c r="I44" s="131">
        <f t="shared" ca="1" si="14"/>
        <v>6</v>
      </c>
      <c r="J44" s="131">
        <f t="shared" ca="1" si="14"/>
        <v>1</v>
      </c>
      <c r="K44" s="102">
        <f t="shared" ca="1" si="5"/>
        <v>0</v>
      </c>
      <c r="L44" s="102">
        <f ca="1">VLOOKUP(((VLOOKUP(weather!$C$8,lookup!$A$3:$C$7,3,FALSE)&amp;VLOOKUP(weather!$C$4,lookup!$A$9:$B$14,2,FALSE))),lookup!$C$49:$AM$78,((C44-1)*3)+VLOOKUP(weather!I44&amp;weather!J44,lookup!$AO$4:$AP$39,2,FALSE)+2,FALSE)*VLOOKUP((I44+J44),$F$4:$H$14,3,FALSE)</f>
        <v>1</v>
      </c>
      <c r="M44" s="102">
        <f t="shared" ca="1" si="13"/>
        <v>-10</v>
      </c>
      <c r="N44" s="102">
        <f ca="1">IF(N43+M44&lt;0,0,IF(N43+M44&gt;VLOOKUP($C$8,lookup!$A$3:$C$7,2,FALSE),VLOOKUP($C$8,lookup!$A$3:$C$7,2,FALSE),N43+M44))</f>
        <v>35</v>
      </c>
      <c r="O44" s="102">
        <f ca="1">IF(ABS(K44)=3,(VLOOKUP((I44+J44)&amp;RANDBETWEEN(2,12),lookup!$AR$4:$AS$25,2,FALSE)),0)</f>
        <v>0</v>
      </c>
      <c r="P44" s="58" t="str">
        <f ca="1">IF(O44=0,"",VLOOKUP(((VLOOKUP(weather!$C$8,lookup!$A$3:$C$7,3,FALSE)&amp;VLOOKUP(weather!$C$4,lookup!$A$9:$B$14,2,FALSE))),lookup!$C$81:$AY$110,((C44-1)*4)+1+O44,FALSE))</f>
        <v/>
      </c>
      <c r="Q44" s="139"/>
      <c r="R44" s="102"/>
      <c r="S44" s="102"/>
      <c r="T44" s="58" t="str">
        <f t="shared" ca="1" si="6"/>
        <v>Snow</v>
      </c>
      <c r="U44" s="137">
        <f t="shared" ca="1" si="7"/>
        <v>3</v>
      </c>
      <c r="V44" s="137" t="str">
        <f t="shared" ca="1" si="8"/>
        <v>N</v>
      </c>
      <c r="W44" s="137">
        <f t="shared" ca="1" si="9"/>
        <v>-13</v>
      </c>
      <c r="X44" s="58">
        <f t="shared" ca="1" si="10"/>
        <v>-2</v>
      </c>
      <c r="Y44" s="137">
        <f>VLOOKUP($C$11,lookup!$D$114:$Q$128,C44+2,FALSE)</f>
        <v>12</v>
      </c>
    </row>
    <row r="45" spans="2:25">
      <c r="B45" s="93">
        <v>28</v>
      </c>
      <c r="C45" s="56">
        <f t="shared" si="3"/>
        <v>1</v>
      </c>
      <c r="D45" s="21">
        <f t="shared" si="4"/>
        <v>28</v>
      </c>
      <c r="E45" s="31">
        <f t="shared" ca="1" si="0"/>
        <v>-12</v>
      </c>
      <c r="F45" s="31">
        <f t="shared" ca="1" si="1"/>
        <v>-10</v>
      </c>
      <c r="G45" s="131">
        <f t="shared" ca="1" si="11"/>
        <v>2</v>
      </c>
      <c r="H45" s="131">
        <f t="shared" ca="1" si="12"/>
        <v>2</v>
      </c>
      <c r="I45" s="131">
        <f t="shared" ca="1" si="14"/>
        <v>6</v>
      </c>
      <c r="J45" s="131">
        <f t="shared" ca="1" si="14"/>
        <v>2</v>
      </c>
      <c r="K45" s="102">
        <f t="shared" ca="1" si="5"/>
        <v>1</v>
      </c>
      <c r="L45" s="102">
        <f ca="1">VLOOKUP(((VLOOKUP(weather!$C$8,lookup!$A$3:$C$7,3,FALSE)&amp;VLOOKUP(weather!$C$4,lookup!$A$9:$B$14,2,FALSE))),lookup!$C$49:$AM$78,((C45-1)*3)+VLOOKUP(weather!I45&amp;weather!J45,lookup!$AO$4:$AP$39,2,FALSE)+2,FALSE)*VLOOKUP((I45+J45),$F$4:$H$14,3,FALSE)</f>
        <v>1</v>
      </c>
      <c r="M45" s="102">
        <f t="shared" ca="1" si="13"/>
        <v>-10</v>
      </c>
      <c r="N45" s="102">
        <f ca="1">IF(N44+M45&lt;0,0,IF(N44+M45&gt;VLOOKUP($C$8,lookup!$A$3:$C$7,2,FALSE),VLOOKUP($C$8,lookup!$A$3:$C$7,2,FALSE),N44+M45))</f>
        <v>25</v>
      </c>
      <c r="O45" s="102">
        <f ca="1">IF(ABS(K45)=3,(VLOOKUP((I45+J45)&amp;RANDBETWEEN(2,12),lookup!$AR$4:$AS$25,2,FALSE)),0)</f>
        <v>0</v>
      </c>
      <c r="P45" s="58" t="str">
        <f ca="1">IF(O45=0,"",VLOOKUP(((VLOOKUP(weather!$C$8,lookup!$A$3:$C$7,3,FALSE)&amp;VLOOKUP(weather!$C$4,lookup!$A$9:$B$14,2,FALSE))),lookup!$C$81:$AY$110,((C45-1)*4)+1+O45,FALSE))</f>
        <v/>
      </c>
      <c r="Q45" s="139"/>
      <c r="R45" s="102"/>
      <c r="S45" s="102"/>
      <c r="T45" s="58" t="str">
        <f t="shared" ca="1" si="6"/>
        <v>Snow</v>
      </c>
      <c r="U45" s="137">
        <f t="shared" ca="1" si="7"/>
        <v>3</v>
      </c>
      <c r="V45" s="137" t="str">
        <f t="shared" ca="1" si="8"/>
        <v>N</v>
      </c>
      <c r="W45" s="137">
        <f t="shared" ca="1" si="9"/>
        <v>-12</v>
      </c>
      <c r="X45" s="58">
        <f t="shared" ca="1" si="10"/>
        <v>-10</v>
      </c>
      <c r="Y45" s="137">
        <f>VLOOKUP($C$11,lookup!$D$114:$Q$128,C45+2,FALSE)</f>
        <v>12</v>
      </c>
    </row>
    <row r="46" spans="2:25">
      <c r="B46" s="93">
        <v>29</v>
      </c>
      <c r="C46" s="56">
        <f t="shared" si="3"/>
        <v>1</v>
      </c>
      <c r="D46" s="21">
        <f t="shared" si="4"/>
        <v>29</v>
      </c>
      <c r="E46" s="31">
        <f t="shared" ca="1" si="0"/>
        <v>10</v>
      </c>
      <c r="F46" s="31">
        <f t="shared" ca="1" si="1"/>
        <v>11</v>
      </c>
      <c r="G46" s="131">
        <f t="shared" ca="1" si="11"/>
        <v>3</v>
      </c>
      <c r="H46" s="131">
        <f t="shared" ca="1" si="12"/>
        <v>3</v>
      </c>
      <c r="I46" s="131">
        <f t="shared" ca="1" si="14"/>
        <v>6</v>
      </c>
      <c r="J46" s="131">
        <f t="shared" ca="1" si="14"/>
        <v>4</v>
      </c>
      <c r="K46" s="102">
        <f t="shared" ca="1" si="5"/>
        <v>2</v>
      </c>
      <c r="L46" s="102">
        <f ca="1">VLOOKUP(((VLOOKUP(weather!$C$8,lookup!$A$3:$C$7,3,FALSE)&amp;VLOOKUP(weather!$C$4,lookup!$A$9:$B$14,2,FALSE))),lookup!$C$49:$AM$78,((C46-1)*3)+VLOOKUP(weather!I46&amp;weather!J46,lookup!$AO$4:$AP$39,2,FALSE)+2,FALSE)*VLOOKUP((I46+J46),$F$4:$H$14,3,FALSE)</f>
        <v>1</v>
      </c>
      <c r="M46" s="102">
        <f t="shared" ca="1" si="13"/>
        <v>-10</v>
      </c>
      <c r="N46" s="102">
        <f ca="1">IF(N45+M46&lt;0,0,IF(N45+M46&gt;VLOOKUP($C$8,lookup!$A$3:$C$7,2,FALSE),VLOOKUP($C$8,lookup!$A$3:$C$7,2,FALSE),N45+M46))</f>
        <v>15</v>
      </c>
      <c r="O46" s="102">
        <f ca="1">IF(ABS(K46)=3,(VLOOKUP((I46+J46)&amp;RANDBETWEEN(2,12),lookup!$AR$4:$AS$25,2,FALSE)),0)</f>
        <v>0</v>
      </c>
      <c r="P46" s="58" t="str">
        <f ca="1">IF(O46=0,"",VLOOKUP(((VLOOKUP(weather!$C$8,lookup!$A$3:$C$7,3,FALSE)&amp;VLOOKUP(weather!$C$4,lookup!$A$9:$B$14,2,FALSE))),lookup!$C$81:$AY$110,((C46-1)*4)+1+O46,FALSE))</f>
        <v/>
      </c>
      <c r="Q46" s="139"/>
      <c r="R46" s="102"/>
      <c r="S46" s="102"/>
      <c r="T46" s="58" t="str">
        <f t="shared" ca="1" si="6"/>
        <v>Snow</v>
      </c>
      <c r="U46" s="137">
        <f t="shared" ca="1" si="7"/>
        <v>3</v>
      </c>
      <c r="V46" s="137" t="str">
        <f t="shared" ca="1" si="8"/>
        <v>Tropical</v>
      </c>
      <c r="W46" s="137">
        <f t="shared" ca="1" si="9"/>
        <v>10</v>
      </c>
      <c r="X46" s="58">
        <f t="shared" ca="1" si="10"/>
        <v>11</v>
      </c>
      <c r="Y46" s="137">
        <f>VLOOKUP($C$11,lookup!$D$114:$Q$128,C46+2,FALSE)</f>
        <v>12</v>
      </c>
    </row>
    <row r="47" spans="2:25">
      <c r="B47" s="93">
        <v>30</v>
      </c>
      <c r="C47" s="56">
        <f t="shared" si="3"/>
        <v>1</v>
      </c>
      <c r="D47" s="21">
        <f t="shared" si="4"/>
        <v>30</v>
      </c>
      <c r="E47" s="31">
        <f t="shared" ca="1" si="0"/>
        <v>24</v>
      </c>
      <c r="F47" s="31">
        <f t="shared" ca="1" si="1"/>
        <v>19</v>
      </c>
      <c r="G47" s="131">
        <f t="shared" ca="1" si="11"/>
        <v>5</v>
      </c>
      <c r="H47" s="131">
        <f t="shared" ca="1" si="12"/>
        <v>5</v>
      </c>
      <c r="I47" s="131">
        <f t="shared" ca="1" si="14"/>
        <v>5</v>
      </c>
      <c r="J47" s="131">
        <f t="shared" ca="1" si="14"/>
        <v>5</v>
      </c>
      <c r="K47" s="102">
        <f t="shared" ca="1" si="5"/>
        <v>2</v>
      </c>
      <c r="L47" s="102">
        <f ca="1">VLOOKUP(((VLOOKUP(weather!$C$8,lookup!$A$3:$C$7,3,FALSE)&amp;VLOOKUP(weather!$C$4,lookup!$A$9:$B$14,2,FALSE))),lookup!$C$49:$AM$78,((C47-1)*3)+VLOOKUP(weather!I47&amp;weather!J47,lookup!$AO$4:$AP$39,2,FALSE)+2,FALSE)*VLOOKUP((I47+J47),$F$4:$H$14,3,FALSE)</f>
        <v>3</v>
      </c>
      <c r="M47" s="102">
        <f t="shared" ca="1" si="13"/>
        <v>-10</v>
      </c>
      <c r="N47" s="102">
        <f ca="1">IF(N46+M47&lt;0,0,IF(N46+M47&gt;VLOOKUP($C$8,lookup!$A$3:$C$7,2,FALSE),VLOOKUP($C$8,lookup!$A$3:$C$7,2,FALSE),N46+M47))</f>
        <v>5</v>
      </c>
      <c r="O47" s="102">
        <f ca="1">IF(ABS(K47)=3,(VLOOKUP((I47+J47)&amp;RANDBETWEEN(2,12),lookup!$AR$4:$AS$25,2,FALSE)),0)</f>
        <v>0</v>
      </c>
      <c r="P47" s="58" t="str">
        <f ca="1">IF(O47=0,"",VLOOKUP(((VLOOKUP(weather!$C$8,lookup!$A$3:$C$7,3,FALSE)&amp;VLOOKUP(weather!$C$4,lookup!$A$9:$B$14,2,FALSE))),lookup!$C$81:$AY$110,((C47-1)*4)+1+O47,FALSE))</f>
        <v/>
      </c>
      <c r="Q47" s="139"/>
      <c r="R47" s="102"/>
      <c r="S47" s="102"/>
      <c r="T47" s="58" t="str">
        <f t="shared" ca="1" si="6"/>
        <v>Snow</v>
      </c>
      <c r="U47" s="137">
        <f t="shared" ca="1" si="7"/>
        <v>3</v>
      </c>
      <c r="V47" s="137" t="str">
        <f t="shared" ca="1" si="8"/>
        <v>Tropical</v>
      </c>
      <c r="W47" s="137">
        <f t="shared" ca="1" si="9"/>
        <v>14</v>
      </c>
      <c r="X47" s="58">
        <f t="shared" ca="1" si="10"/>
        <v>29</v>
      </c>
      <c r="Y47" s="137">
        <f>VLOOKUP($C$11,lookup!$D$114:$Q$128,C47+2,FALSE)</f>
        <v>12</v>
      </c>
    </row>
    <row r="48" spans="2:25">
      <c r="B48" s="93">
        <v>31</v>
      </c>
      <c r="C48" s="56">
        <f t="shared" si="3"/>
        <v>2</v>
      </c>
      <c r="D48" s="21">
        <f t="shared" si="4"/>
        <v>1</v>
      </c>
      <c r="E48" s="31">
        <f t="shared" ca="1" si="0"/>
        <v>0</v>
      </c>
      <c r="F48" s="31">
        <f t="shared" ca="1" si="1"/>
        <v>78</v>
      </c>
      <c r="G48" s="36">
        <f>VLOOKUP($C48,lookup!$F$3:$I$14,2,FALSE)</f>
        <v>3</v>
      </c>
      <c r="H48" s="36">
        <f>VLOOKUP($C48,lookup!$F$3:$I$14,4,FALSE)</f>
        <v>13</v>
      </c>
      <c r="I48" s="36">
        <f t="shared" ca="1" si="14"/>
        <v>4</v>
      </c>
      <c r="J48" s="36">
        <f t="shared" ca="1" si="14"/>
        <v>6</v>
      </c>
      <c r="K48" s="31">
        <f t="shared" ca="1" si="5"/>
        <v>2</v>
      </c>
      <c r="L48" s="31">
        <f ca="1">VLOOKUP(((VLOOKUP(weather!$C$8,lookup!$A$3:$C$7,3,FALSE)&amp;VLOOKUP(weather!$C$4,lookup!$A$9:$B$14,2,FALSE))),lookup!$C$49:$AM$78,((C48-1)*3)+VLOOKUP(weather!I48&amp;weather!J48,lookup!$AO$4:$AP$39,2,FALSE)+2,FALSE)*VLOOKUP((I48+J48),$F$4:$H$14,3,FALSE)</f>
        <v>3</v>
      </c>
      <c r="M48" s="31">
        <f t="shared" ca="1" si="13"/>
        <v>-10</v>
      </c>
      <c r="N48" s="31">
        <f ca="1">IF(N47+M48&lt;0,0,IF(N47+M48&gt;VLOOKUP($C$8,lookup!$A$3:$C$7,2,FALSE),VLOOKUP($C$8,lookup!$A$3:$C$7,2,FALSE),N47+M48))</f>
        <v>0</v>
      </c>
      <c r="O48" s="31">
        <f ca="1">IF(ABS(K48)=3,(VLOOKUP((I48+J48)&amp;RANDBETWEEN(2,12),lookup!$AR$4:$AS$25,2,FALSE)),0)</f>
        <v>0</v>
      </c>
      <c r="P48" s="58" t="str">
        <f ca="1">IF(O48=0,"",VLOOKUP(((VLOOKUP(weather!$C$8,lookup!$A$3:$C$7,3,FALSE)&amp;VLOOKUP(weather!$C$4,lookup!$A$9:$B$14,2,FALSE))),lookup!$C$81:$AY$110,((C48-1)*4)+1+O48,FALSE))</f>
        <v/>
      </c>
      <c r="Q48" s="139"/>
      <c r="R48" s="102"/>
      <c r="S48" s="102"/>
      <c r="T48" s="58" t="str">
        <f t="shared" ca="1" si="6"/>
        <v>Rain</v>
      </c>
      <c r="U48" s="137">
        <f t="shared" ca="1" si="7"/>
        <v>2</v>
      </c>
      <c r="V48" s="137" t="str">
        <f t="shared" ca="1" si="8"/>
        <v>Tropical</v>
      </c>
      <c r="W48" s="137">
        <f t="shared" ca="1" si="9"/>
        <v>0</v>
      </c>
      <c r="X48" s="58">
        <f t="shared" ca="1" si="10"/>
        <v>78</v>
      </c>
      <c r="Y48" s="137">
        <f>VLOOKUP($C$11,lookup!$D$114:$Q$128,C48+2,FALSE)</f>
        <v>12</v>
      </c>
    </row>
    <row r="49" spans="2:25">
      <c r="B49" s="93">
        <v>32</v>
      </c>
      <c r="C49" s="56">
        <f t="shared" si="3"/>
        <v>2</v>
      </c>
      <c r="D49" s="21">
        <f t="shared" si="4"/>
        <v>2</v>
      </c>
      <c r="E49" s="31">
        <f t="shared" ca="1" si="0"/>
        <v>25</v>
      </c>
      <c r="F49" s="31">
        <f t="shared" ca="1" si="1"/>
        <v>75</v>
      </c>
      <c r="G49" s="131">
        <f ca="1">IF(G48+K48&lt;$G$48,$G$48,IF(G48+K48&gt;$H$48,$H$48,G48+K48))</f>
        <v>5</v>
      </c>
      <c r="H49" s="131">
        <f ca="1">IF(H48+K48&gt;$H$48,$H$48,IF(H48+K48&lt;$G$48,$G$48,H48+K48))</f>
        <v>13</v>
      </c>
      <c r="I49" s="131">
        <f t="shared" ca="1" si="14"/>
        <v>5</v>
      </c>
      <c r="J49" s="131">
        <f t="shared" ca="1" si="14"/>
        <v>1</v>
      </c>
      <c r="K49" s="102">
        <f t="shared" ca="1" si="5"/>
        <v>-1</v>
      </c>
      <c r="L49" s="102">
        <f ca="1">VLOOKUP(((VLOOKUP(weather!$C$8,lookup!$A$3:$C$7,3,FALSE)&amp;VLOOKUP(weather!$C$4,lookup!$A$9:$B$14,2,FALSE))),lookup!$C$49:$AM$78,((C49-1)*3)+VLOOKUP(weather!I49&amp;weather!J49,lookup!$AO$4:$AP$39,2,FALSE)+2,FALSE)*VLOOKUP((I49+J49),$F$4:$H$14,3,FALSE)</f>
        <v>0</v>
      </c>
      <c r="M49" s="102">
        <f t="shared" ca="1" si="13"/>
        <v>10</v>
      </c>
      <c r="N49" s="102">
        <f ca="1">IF(N48+M49&lt;0,0,IF(N48+M49&gt;VLOOKUP($C$8,lookup!$A$3:$C$7,2,FALSE),VLOOKUP($C$8,lookup!$A$3:$C$7,2,FALSE),N48+M49))</f>
        <v>10</v>
      </c>
      <c r="O49" s="102">
        <f ca="1">IF(ABS(K49)=3,(VLOOKUP((I49+J49)&amp;RANDBETWEEN(2,12),lookup!$AR$4:$AS$25,2,FALSE)),0)</f>
        <v>0</v>
      </c>
      <c r="P49" s="58" t="str">
        <f ca="1">IF(O49=0,"",VLOOKUP(((VLOOKUP(weather!$C$8,lookup!$A$3:$C$7,3,FALSE)&amp;VLOOKUP(weather!$C$4,lookup!$A$9:$B$14,2,FALSE))),lookup!$C$81:$AY$110,((C49-1)*4)+1+O49,FALSE))</f>
        <v/>
      </c>
      <c r="Q49" s="139"/>
      <c r="R49" s="102"/>
      <c r="S49" s="102"/>
      <c r="T49" s="58" t="str">
        <f t="shared" ca="1" si="6"/>
        <v>Rain</v>
      </c>
      <c r="U49" s="137">
        <f t="shared" ca="1" si="7"/>
        <v>2</v>
      </c>
      <c r="V49" s="137" t="str">
        <f t="shared" ca="1" si="8"/>
        <v>N</v>
      </c>
      <c r="W49" s="137">
        <f t="shared" ca="1" si="9"/>
        <v>25</v>
      </c>
      <c r="X49" s="58">
        <f t="shared" ca="1" si="10"/>
        <v>75</v>
      </c>
      <c r="Y49" s="137">
        <f>VLOOKUP($C$11,lookup!$D$114:$Q$128,C49+2,FALSE)</f>
        <v>12</v>
      </c>
    </row>
    <row r="50" spans="2:25">
      <c r="B50" s="93">
        <v>33</v>
      </c>
      <c r="C50" s="56">
        <f t="shared" si="3"/>
        <v>2</v>
      </c>
      <c r="D50" s="21">
        <f t="shared" si="4"/>
        <v>3</v>
      </c>
      <c r="E50" s="31">
        <f t="shared" ca="1" si="0"/>
        <v>14</v>
      </c>
      <c r="F50" s="31">
        <f t="shared" ca="1" si="1"/>
        <v>62</v>
      </c>
      <c r="G50" s="131">
        <f t="shared" ref="G50:G77" ca="1" si="15">IF(G49+K49&lt;$G$48,$G$48,IF(G49+K49&gt;$H$48,$H$48,G49+K49))</f>
        <v>4</v>
      </c>
      <c r="H50" s="131">
        <f t="shared" ref="H50:H77" ca="1" si="16">IF(H49+K49&gt;$H$48,$H$48,IF(H49+K49&lt;$G$48,$G$48,H49+K49))</f>
        <v>12</v>
      </c>
      <c r="I50" s="131">
        <f t="shared" ca="1" si="14"/>
        <v>1</v>
      </c>
      <c r="J50" s="131">
        <f t="shared" ca="1" si="14"/>
        <v>5</v>
      </c>
      <c r="K50" s="102">
        <f t="shared" ca="1" si="5"/>
        <v>-1</v>
      </c>
      <c r="L50" s="102">
        <f ca="1">VLOOKUP(((VLOOKUP(weather!$C$8,lookup!$A$3:$C$7,3,FALSE)&amp;VLOOKUP(weather!$C$4,lookup!$A$9:$B$14,2,FALSE))),lookup!$C$49:$AM$78,((C50-1)*3)+VLOOKUP(weather!I50&amp;weather!J50,lookup!$AO$4:$AP$39,2,FALSE)+2,FALSE)*VLOOKUP((I50+J50),$F$4:$H$14,3,FALSE)</f>
        <v>0</v>
      </c>
      <c r="M50" s="102">
        <f t="shared" ca="1" si="13"/>
        <v>10</v>
      </c>
      <c r="N50" s="102">
        <f ca="1">IF(N49+M50&lt;0,0,IF(N49+M50&gt;VLOOKUP($C$8,lookup!$A$3:$C$7,2,FALSE),VLOOKUP($C$8,lookup!$A$3:$C$7,2,FALSE),N49+M50))</f>
        <v>20</v>
      </c>
      <c r="O50" s="102">
        <f ca="1">IF(ABS(K50)=3,(VLOOKUP((I50+J50)&amp;RANDBETWEEN(2,12),lookup!$AR$4:$AS$25,2,FALSE)),0)</f>
        <v>0</v>
      </c>
      <c r="P50" s="58" t="str">
        <f ca="1">IF(O50=0,"",VLOOKUP(((VLOOKUP(weather!$C$8,lookup!$A$3:$C$7,3,FALSE)&amp;VLOOKUP(weather!$C$4,lookup!$A$9:$B$14,2,FALSE))),lookup!$C$81:$AY$110,((C50-1)*4)+1+O50,FALSE))</f>
        <v/>
      </c>
      <c r="Q50" s="139"/>
      <c r="R50" s="102"/>
      <c r="S50" s="102"/>
      <c r="T50" s="58" t="str">
        <f t="shared" ca="1" si="6"/>
        <v>Rain</v>
      </c>
      <c r="U50" s="137">
        <f t="shared" ca="1" si="7"/>
        <v>2</v>
      </c>
      <c r="V50" s="137" t="str">
        <f t="shared" ca="1" si="8"/>
        <v>N</v>
      </c>
      <c r="W50" s="137">
        <f t="shared" ca="1" si="9"/>
        <v>14</v>
      </c>
      <c r="X50" s="58">
        <f t="shared" ca="1" si="10"/>
        <v>62</v>
      </c>
      <c r="Y50" s="137">
        <f>VLOOKUP($C$11,lookup!$D$114:$Q$128,C50+2,FALSE)</f>
        <v>12</v>
      </c>
    </row>
    <row r="51" spans="2:25">
      <c r="B51" s="93">
        <v>34</v>
      </c>
      <c r="C51" s="56">
        <f t="shared" si="3"/>
        <v>2</v>
      </c>
      <c r="D51" s="21">
        <f t="shared" si="4"/>
        <v>4</v>
      </c>
      <c r="E51" s="31">
        <f t="shared" ca="1" si="0"/>
        <v>5</v>
      </c>
      <c r="F51" s="31">
        <f t="shared" ca="1" si="1"/>
        <v>61</v>
      </c>
      <c r="G51" s="131">
        <f t="shared" ca="1" si="15"/>
        <v>3</v>
      </c>
      <c r="H51" s="131">
        <f t="shared" ca="1" si="16"/>
        <v>11</v>
      </c>
      <c r="I51" s="131">
        <f t="shared" ca="1" si="14"/>
        <v>2</v>
      </c>
      <c r="J51" s="131">
        <f t="shared" ca="1" si="14"/>
        <v>1</v>
      </c>
      <c r="K51" s="102">
        <f t="shared" ca="1" si="5"/>
        <v>-2</v>
      </c>
      <c r="L51" s="102">
        <f ca="1">VLOOKUP(((VLOOKUP(weather!$C$8,lookup!$A$3:$C$7,3,FALSE)&amp;VLOOKUP(weather!$C$4,lookup!$A$9:$B$14,2,FALSE))),lookup!$C$49:$AM$78,((C51-1)*3)+VLOOKUP(weather!I51&amp;weather!J51,lookup!$AO$4:$AP$39,2,FALSE)+2,FALSE)*VLOOKUP((I51+J51),$F$4:$H$14,3,FALSE)</f>
        <v>0</v>
      </c>
      <c r="M51" s="102">
        <f t="shared" ca="1" si="13"/>
        <v>15</v>
      </c>
      <c r="N51" s="102">
        <f ca="1">IF(N50+M51&lt;0,0,IF(N50+M51&gt;VLOOKUP($C$8,lookup!$A$3:$C$7,2,FALSE),VLOOKUP($C$8,lookup!$A$3:$C$7,2,FALSE),N50+M51))</f>
        <v>35</v>
      </c>
      <c r="O51" s="102">
        <f ca="1">IF(ABS(K51)=3,(VLOOKUP((I51+J51)&amp;RANDBETWEEN(2,12),lookup!$AR$4:$AS$25,2,FALSE)),0)</f>
        <v>0</v>
      </c>
      <c r="P51" s="58" t="str">
        <f ca="1">IF(O51=0,"",VLOOKUP(((VLOOKUP(weather!$C$8,lookup!$A$3:$C$7,3,FALSE)&amp;VLOOKUP(weather!$C$4,lookup!$A$9:$B$14,2,FALSE))),lookup!$C$81:$AY$110,((C51-1)*4)+1+O51,FALSE))</f>
        <v/>
      </c>
      <c r="Q51" s="139"/>
      <c r="R51" s="102"/>
      <c r="S51" s="102"/>
      <c r="T51" s="58" t="str">
        <f t="shared" ca="1" si="6"/>
        <v>Snow</v>
      </c>
      <c r="U51" s="137">
        <f t="shared" ca="1" si="7"/>
        <v>3</v>
      </c>
      <c r="V51" s="137" t="str">
        <f t="shared" ca="1" si="8"/>
        <v>Artic</v>
      </c>
      <c r="W51" s="137">
        <f t="shared" ca="1" si="9"/>
        <v>5</v>
      </c>
      <c r="X51" s="58">
        <f t="shared" ca="1" si="10"/>
        <v>61</v>
      </c>
      <c r="Y51" s="137">
        <f>VLOOKUP($C$11,lookup!$D$114:$Q$128,C51+2,FALSE)</f>
        <v>12</v>
      </c>
    </row>
    <row r="52" spans="2:25">
      <c r="B52" s="93">
        <v>35</v>
      </c>
      <c r="C52" s="56">
        <f t="shared" si="3"/>
        <v>2</v>
      </c>
      <c r="D52" s="21">
        <f t="shared" si="4"/>
        <v>5</v>
      </c>
      <c r="E52" s="31">
        <f t="shared" ca="1" si="0"/>
        <v>9</v>
      </c>
      <c r="F52" s="31">
        <f t="shared" ca="1" si="1"/>
        <v>44</v>
      </c>
      <c r="G52" s="131">
        <f t="shared" ca="1" si="15"/>
        <v>3</v>
      </c>
      <c r="H52" s="131">
        <f t="shared" ca="1" si="16"/>
        <v>9</v>
      </c>
      <c r="I52" s="131">
        <f t="shared" ca="1" si="14"/>
        <v>2</v>
      </c>
      <c r="J52" s="131">
        <f t="shared" ca="1" si="14"/>
        <v>3</v>
      </c>
      <c r="K52" s="102">
        <f t="shared" ca="1" si="5"/>
        <v>-1</v>
      </c>
      <c r="L52" s="102">
        <f ca="1">VLOOKUP(((VLOOKUP(weather!$C$8,lookup!$A$3:$C$7,3,FALSE)&amp;VLOOKUP(weather!$C$4,lookup!$A$9:$B$14,2,FALSE))),lookup!$C$49:$AM$78,((C52-1)*3)+VLOOKUP(weather!I52&amp;weather!J52,lookup!$AO$4:$AP$39,2,FALSE)+2,FALSE)*VLOOKUP((I52+J52),$F$4:$H$14,3,FALSE)</f>
        <v>3</v>
      </c>
      <c r="M52" s="102">
        <f t="shared" ca="1" si="13"/>
        <v>15</v>
      </c>
      <c r="N52" s="102">
        <f ca="1">IF(N51+M52&lt;0,0,IF(N51+M52&gt;VLOOKUP($C$8,lookup!$A$3:$C$7,2,FALSE),VLOOKUP($C$8,lookup!$A$3:$C$7,2,FALSE),N51+M52))</f>
        <v>45</v>
      </c>
      <c r="O52" s="102">
        <f ca="1">IF(ABS(K52)=3,(VLOOKUP((I52+J52)&amp;RANDBETWEEN(2,12),lookup!$AR$4:$AS$25,2,FALSE)),0)</f>
        <v>0</v>
      </c>
      <c r="P52" s="58" t="str">
        <f ca="1">IF(O52=0,"",VLOOKUP(((VLOOKUP(weather!$C$8,lookup!$A$3:$C$7,3,FALSE)&amp;VLOOKUP(weather!$C$4,lookup!$A$9:$B$14,2,FALSE))),lookup!$C$81:$AY$110,((C52-1)*4)+1+O52,FALSE))</f>
        <v/>
      </c>
      <c r="Q52" s="139"/>
      <c r="R52" s="102"/>
      <c r="S52" s="102"/>
      <c r="T52" s="58" t="str">
        <f t="shared" ca="1" si="6"/>
        <v>Snow</v>
      </c>
      <c r="U52" s="137">
        <f t="shared" ca="1" si="7"/>
        <v>3</v>
      </c>
      <c r="V52" s="137" t="str">
        <f t="shared" ca="1" si="8"/>
        <v>N</v>
      </c>
      <c r="W52" s="137">
        <f t="shared" ca="1" si="9"/>
        <v>9</v>
      </c>
      <c r="X52" s="58">
        <f t="shared" ca="1" si="10"/>
        <v>44</v>
      </c>
      <c r="Y52" s="137">
        <f>VLOOKUP($C$11,lookup!$D$114:$Q$128,C52+2,FALSE)</f>
        <v>12</v>
      </c>
    </row>
    <row r="53" spans="2:25">
      <c r="B53" s="93">
        <v>36</v>
      </c>
      <c r="C53" s="56">
        <f t="shared" si="3"/>
        <v>2</v>
      </c>
      <c r="D53" s="21">
        <f t="shared" si="4"/>
        <v>6</v>
      </c>
      <c r="E53" s="31">
        <f t="shared" ca="1" si="0"/>
        <v>4</v>
      </c>
      <c r="F53" s="31">
        <f t="shared" ca="1" si="1"/>
        <v>33</v>
      </c>
      <c r="G53" s="131">
        <f t="shared" ca="1" si="15"/>
        <v>3</v>
      </c>
      <c r="H53" s="131">
        <f t="shared" ca="1" si="16"/>
        <v>8</v>
      </c>
      <c r="I53" s="131">
        <f t="shared" ca="1" si="14"/>
        <v>1</v>
      </c>
      <c r="J53" s="131">
        <f t="shared" ca="1" si="14"/>
        <v>2</v>
      </c>
      <c r="K53" s="102">
        <f t="shared" ca="1" si="5"/>
        <v>-2</v>
      </c>
      <c r="L53" s="102">
        <f ca="1">VLOOKUP(((VLOOKUP(weather!$C$8,lookup!$A$3:$C$7,3,FALSE)&amp;VLOOKUP(weather!$C$4,lookup!$A$9:$B$14,2,FALSE))),lookup!$C$49:$AM$78,((C53-1)*3)+VLOOKUP(weather!I53&amp;weather!J53,lookup!$AO$4:$AP$39,2,FALSE)+2,FALSE)*VLOOKUP((I53+J53),$F$4:$H$14,3,FALSE)</f>
        <v>0</v>
      </c>
      <c r="M53" s="102">
        <f t="shared" ca="1" si="13"/>
        <v>15</v>
      </c>
      <c r="N53" s="102">
        <f ca="1">IF(N52+M53&lt;0,0,IF(N52+M53&gt;VLOOKUP($C$8,lookup!$A$3:$C$7,2,FALSE),VLOOKUP($C$8,lookup!$A$3:$C$7,2,FALSE),N52+M53))</f>
        <v>45</v>
      </c>
      <c r="O53" s="102">
        <f ca="1">IF(ABS(K53)=3,(VLOOKUP((I53+J53)&amp;RANDBETWEEN(2,12),lookup!$AR$4:$AS$25,2,FALSE)),0)</f>
        <v>0</v>
      </c>
      <c r="P53" s="58" t="str">
        <f ca="1">IF(O53=0,"",VLOOKUP(((VLOOKUP(weather!$C$8,lookup!$A$3:$C$7,3,FALSE)&amp;VLOOKUP(weather!$C$4,lookup!$A$9:$B$14,2,FALSE))),lookup!$C$81:$AY$110,((C53-1)*4)+1+O53,FALSE))</f>
        <v/>
      </c>
      <c r="Q53" s="139"/>
      <c r="R53" s="102"/>
      <c r="S53" s="102"/>
      <c r="T53" s="58" t="str">
        <f t="shared" ca="1" si="6"/>
        <v>Snow</v>
      </c>
      <c r="U53" s="137">
        <f t="shared" ca="1" si="7"/>
        <v>3</v>
      </c>
      <c r="V53" s="137" t="str">
        <f t="shared" ca="1" si="8"/>
        <v>Artic</v>
      </c>
      <c r="W53" s="137">
        <f t="shared" ca="1" si="9"/>
        <v>4</v>
      </c>
      <c r="X53" s="58">
        <f t="shared" ca="1" si="10"/>
        <v>33</v>
      </c>
      <c r="Y53" s="137">
        <f>VLOOKUP($C$11,lookup!$D$114:$Q$128,C53+2,FALSE)</f>
        <v>12</v>
      </c>
    </row>
    <row r="54" spans="2:25">
      <c r="B54" s="93">
        <v>37</v>
      </c>
      <c r="C54" s="56">
        <f t="shared" si="3"/>
        <v>2</v>
      </c>
      <c r="D54" s="21">
        <f t="shared" si="4"/>
        <v>7</v>
      </c>
      <c r="E54" s="31">
        <f t="shared" ca="1" si="0"/>
        <v>5</v>
      </c>
      <c r="F54" s="31">
        <f t="shared" ca="1" si="1"/>
        <v>35</v>
      </c>
      <c r="G54" s="131">
        <f t="shared" ca="1" si="15"/>
        <v>3</v>
      </c>
      <c r="H54" s="131">
        <f t="shared" ca="1" si="16"/>
        <v>6</v>
      </c>
      <c r="I54" s="131">
        <f t="shared" ca="1" si="14"/>
        <v>3</v>
      </c>
      <c r="J54" s="131">
        <f t="shared" ca="1" si="14"/>
        <v>1</v>
      </c>
      <c r="K54" s="102">
        <f t="shared" ca="1" si="5"/>
        <v>-2</v>
      </c>
      <c r="L54" s="102">
        <f ca="1">VLOOKUP(((VLOOKUP(weather!$C$8,lookup!$A$3:$C$7,3,FALSE)&amp;VLOOKUP(weather!$C$4,lookup!$A$9:$B$14,2,FALSE))),lookup!$C$49:$AM$78,((C54-1)*3)+VLOOKUP(weather!I54&amp;weather!J54,lookup!$AO$4:$AP$39,2,FALSE)+2,FALSE)*VLOOKUP((I54+J54),$F$4:$H$14,3,FALSE)</f>
        <v>0</v>
      </c>
      <c r="M54" s="102">
        <f t="shared" ca="1" si="13"/>
        <v>10</v>
      </c>
      <c r="N54" s="102">
        <f ca="1">IF(N53+M54&lt;0,0,IF(N53+M54&gt;VLOOKUP($C$8,lookup!$A$3:$C$7,2,FALSE),VLOOKUP($C$8,lookup!$A$3:$C$7,2,FALSE),N53+M54))</f>
        <v>45</v>
      </c>
      <c r="O54" s="102">
        <f ca="1">IF(ABS(K54)=3,(VLOOKUP((I54+J54)&amp;RANDBETWEEN(2,12),lookup!$AR$4:$AS$25,2,FALSE)),0)</f>
        <v>0</v>
      </c>
      <c r="P54" s="58" t="str">
        <f ca="1">IF(O54=0,"",VLOOKUP(((VLOOKUP(weather!$C$8,lookup!$A$3:$C$7,3,FALSE)&amp;VLOOKUP(weather!$C$4,lookup!$A$9:$B$14,2,FALSE))),lookup!$C$81:$AY$110,((C54-1)*4)+1+O54,FALSE))</f>
        <v/>
      </c>
      <c r="Q54" s="139"/>
      <c r="R54" s="102"/>
      <c r="S54" s="102"/>
      <c r="T54" s="58" t="str">
        <f t="shared" ca="1" si="6"/>
        <v>Snow</v>
      </c>
      <c r="U54" s="137">
        <f t="shared" ca="1" si="7"/>
        <v>3</v>
      </c>
      <c r="V54" s="137" t="str">
        <f t="shared" ca="1" si="8"/>
        <v>Artic</v>
      </c>
      <c r="W54" s="137">
        <f t="shared" ca="1" si="9"/>
        <v>5</v>
      </c>
      <c r="X54" s="58">
        <f t="shared" ca="1" si="10"/>
        <v>35</v>
      </c>
      <c r="Y54" s="137">
        <f>VLOOKUP($C$11,lookup!$D$114:$Q$128,C54+2,FALSE)</f>
        <v>12</v>
      </c>
    </row>
    <row r="55" spans="2:25">
      <c r="B55" s="93">
        <v>38</v>
      </c>
      <c r="C55" s="56">
        <f t="shared" si="3"/>
        <v>2</v>
      </c>
      <c r="D55" s="21">
        <f t="shared" si="4"/>
        <v>8</v>
      </c>
      <c r="E55" s="31">
        <f t="shared" ca="1" si="0"/>
        <v>3</v>
      </c>
      <c r="F55" s="31">
        <f t="shared" ca="1" si="1"/>
        <v>12</v>
      </c>
      <c r="G55" s="131">
        <f t="shared" ca="1" si="15"/>
        <v>3</v>
      </c>
      <c r="H55" s="131">
        <f t="shared" ca="1" si="16"/>
        <v>4</v>
      </c>
      <c r="I55" s="131">
        <f t="shared" ca="1" si="14"/>
        <v>2</v>
      </c>
      <c r="J55" s="131">
        <f t="shared" ca="1" si="14"/>
        <v>4</v>
      </c>
      <c r="K55" s="102">
        <f t="shared" ca="1" si="5"/>
        <v>-1</v>
      </c>
      <c r="L55" s="102">
        <f ca="1">VLOOKUP(((VLOOKUP(weather!$C$8,lookup!$A$3:$C$7,3,FALSE)&amp;VLOOKUP(weather!$C$4,lookup!$A$9:$B$14,2,FALSE))),lookup!$C$49:$AM$78,((C55-1)*3)+VLOOKUP(weather!I55&amp;weather!J55,lookup!$AO$4:$AP$39,2,FALSE)+2,FALSE)*VLOOKUP((I55+J55),$F$4:$H$14,3,FALSE)</f>
        <v>0</v>
      </c>
      <c r="M55" s="102">
        <f t="shared" ca="1" si="13"/>
        <v>10</v>
      </c>
      <c r="N55" s="102">
        <f ca="1">IF(N54+M55&lt;0,0,IF(N54+M55&gt;VLOOKUP($C$8,lookup!$A$3:$C$7,2,FALSE),VLOOKUP($C$8,lookup!$A$3:$C$7,2,FALSE),N54+M55))</f>
        <v>45</v>
      </c>
      <c r="O55" s="102">
        <f ca="1">IF(ABS(K55)=3,(VLOOKUP((I55+J55)&amp;RANDBETWEEN(2,12),lookup!$AR$4:$AS$25,2,FALSE)),0)</f>
        <v>0</v>
      </c>
      <c r="P55" s="58" t="str">
        <f ca="1">IF(O55=0,"",VLOOKUP(((VLOOKUP(weather!$C$8,lookup!$A$3:$C$7,3,FALSE)&amp;VLOOKUP(weather!$C$4,lookup!$A$9:$B$14,2,FALSE))),lookup!$C$81:$AY$110,((C55-1)*4)+1+O55,FALSE))</f>
        <v/>
      </c>
      <c r="Q55" s="139"/>
      <c r="R55" s="102"/>
      <c r="S55" s="102"/>
      <c r="T55" s="58" t="str">
        <f t="shared" ca="1" si="6"/>
        <v>Snow</v>
      </c>
      <c r="U55" s="137">
        <f t="shared" ca="1" si="7"/>
        <v>3</v>
      </c>
      <c r="V55" s="137" t="str">
        <f t="shared" ca="1" si="8"/>
        <v>N</v>
      </c>
      <c r="W55" s="137">
        <f t="shared" ca="1" si="9"/>
        <v>3</v>
      </c>
      <c r="X55" s="58">
        <f t="shared" ca="1" si="10"/>
        <v>12</v>
      </c>
      <c r="Y55" s="137">
        <f>VLOOKUP($C$11,lookup!$D$114:$Q$128,C55+2,FALSE)</f>
        <v>12</v>
      </c>
    </row>
    <row r="56" spans="2:25">
      <c r="B56" s="93">
        <v>39</v>
      </c>
      <c r="C56" s="56">
        <f t="shared" si="3"/>
        <v>2</v>
      </c>
      <c r="D56" s="21">
        <f t="shared" si="4"/>
        <v>9</v>
      </c>
      <c r="E56" s="31">
        <f t="shared" ca="1" si="0"/>
        <v>12</v>
      </c>
      <c r="F56" s="31">
        <f t="shared" ca="1" si="1"/>
        <v>5</v>
      </c>
      <c r="G56" s="131">
        <f t="shared" ca="1" si="15"/>
        <v>3</v>
      </c>
      <c r="H56" s="131">
        <f t="shared" ca="1" si="16"/>
        <v>3</v>
      </c>
      <c r="I56" s="131">
        <f t="shared" ca="1" si="14"/>
        <v>4</v>
      </c>
      <c r="J56" s="131">
        <f t="shared" ca="1" si="14"/>
        <v>1</v>
      </c>
      <c r="K56" s="102">
        <f t="shared" ca="1" si="5"/>
        <v>-1</v>
      </c>
      <c r="L56" s="102">
        <f ca="1">VLOOKUP(((VLOOKUP(weather!$C$8,lookup!$A$3:$C$7,3,FALSE)&amp;VLOOKUP(weather!$C$4,lookup!$A$9:$B$14,2,FALSE))),lookup!$C$49:$AM$78,((C56-1)*3)+VLOOKUP(weather!I56&amp;weather!J56,lookup!$AO$4:$AP$39,2,FALSE)+2,FALSE)*VLOOKUP((I56+J56),$F$4:$H$14,3,FALSE)</f>
        <v>2</v>
      </c>
      <c r="M56" s="102">
        <f t="shared" ca="1" si="13"/>
        <v>15</v>
      </c>
      <c r="N56" s="102">
        <f ca="1">IF(N55+M56&lt;0,0,IF(N55+M56&gt;VLOOKUP($C$8,lookup!$A$3:$C$7,2,FALSE),VLOOKUP($C$8,lookup!$A$3:$C$7,2,FALSE),N55+M56))</f>
        <v>45</v>
      </c>
      <c r="O56" s="102">
        <f ca="1">IF(ABS(K56)=3,(VLOOKUP((I56+J56)&amp;RANDBETWEEN(2,12),lookup!$AR$4:$AS$25,2,FALSE)),0)</f>
        <v>0</v>
      </c>
      <c r="P56" s="58" t="str">
        <f ca="1">IF(O56=0,"",VLOOKUP(((VLOOKUP(weather!$C$8,lookup!$A$3:$C$7,3,FALSE)&amp;VLOOKUP(weather!$C$4,lookup!$A$9:$B$14,2,FALSE))),lookup!$C$81:$AY$110,((C56-1)*4)+1+O56,FALSE))</f>
        <v/>
      </c>
      <c r="Q56" s="139"/>
      <c r="R56" s="102"/>
      <c r="S56" s="102"/>
      <c r="T56" s="58" t="str">
        <f t="shared" ca="1" si="6"/>
        <v>Snow</v>
      </c>
      <c r="U56" s="137">
        <f t="shared" ca="1" si="7"/>
        <v>3</v>
      </c>
      <c r="V56" s="137" t="str">
        <f t="shared" ca="1" si="8"/>
        <v>N</v>
      </c>
      <c r="W56" s="137">
        <f t="shared" ca="1" si="9"/>
        <v>0</v>
      </c>
      <c r="X56" s="58">
        <f t="shared" ca="1" si="10"/>
        <v>17</v>
      </c>
      <c r="Y56" s="137">
        <f>VLOOKUP($C$11,lookup!$D$114:$Q$128,C56+2,FALSE)</f>
        <v>12</v>
      </c>
    </row>
    <row r="57" spans="2:25">
      <c r="B57" s="93">
        <v>40</v>
      </c>
      <c r="C57" s="56">
        <f t="shared" si="3"/>
        <v>2</v>
      </c>
      <c r="D57" s="21">
        <f t="shared" si="4"/>
        <v>10</v>
      </c>
      <c r="E57" s="31">
        <f t="shared" ca="1" si="0"/>
        <v>6</v>
      </c>
      <c r="F57" s="31">
        <f t="shared" ca="1" si="1"/>
        <v>6</v>
      </c>
      <c r="G57" s="131">
        <f t="shared" ca="1" si="15"/>
        <v>3</v>
      </c>
      <c r="H57" s="131">
        <f t="shared" ca="1" si="16"/>
        <v>3</v>
      </c>
      <c r="I57" s="131">
        <f t="shared" ca="1" si="14"/>
        <v>2</v>
      </c>
      <c r="J57" s="131">
        <f t="shared" ca="1" si="14"/>
        <v>5</v>
      </c>
      <c r="K57" s="102">
        <f t="shared" ca="1" si="5"/>
        <v>0</v>
      </c>
      <c r="L57" s="102">
        <f ca="1">VLOOKUP(((VLOOKUP(weather!$C$8,lookup!$A$3:$C$7,3,FALSE)&amp;VLOOKUP(weather!$C$4,lookup!$A$9:$B$14,2,FALSE))),lookup!$C$49:$AM$78,((C57-1)*3)+VLOOKUP(weather!I57&amp;weather!J57,lookup!$AO$4:$AP$39,2,FALSE)+2,FALSE)*VLOOKUP((I57+J57),$F$4:$H$14,3,FALSE)</f>
        <v>3</v>
      </c>
      <c r="M57" s="102">
        <f t="shared" ca="1" si="13"/>
        <v>-10</v>
      </c>
      <c r="N57" s="102">
        <f ca="1">IF(N56+M57&lt;0,0,IF(N56+M57&gt;VLOOKUP($C$8,lookup!$A$3:$C$7,2,FALSE),VLOOKUP($C$8,lookup!$A$3:$C$7,2,FALSE),N56+M57))</f>
        <v>35</v>
      </c>
      <c r="O57" s="102">
        <f ca="1">IF(ABS(K57)=3,(VLOOKUP((I57+J57)&amp;RANDBETWEEN(2,12),lookup!$AR$4:$AS$25,2,FALSE)),0)</f>
        <v>0</v>
      </c>
      <c r="P57" s="58" t="str">
        <f ca="1">IF(O57=0,"",VLOOKUP(((VLOOKUP(weather!$C$8,lookup!$A$3:$C$7,3,FALSE)&amp;VLOOKUP(weather!$C$4,lookup!$A$9:$B$14,2,FALSE))),lookup!$C$81:$AY$110,((C57-1)*4)+1+O57,FALSE))</f>
        <v/>
      </c>
      <c r="Q57" s="139"/>
      <c r="R57" s="102"/>
      <c r="S57" s="102"/>
      <c r="T57" s="58" t="str">
        <f t="shared" ca="1" si="6"/>
        <v>Snow</v>
      </c>
      <c r="U57" s="137">
        <f t="shared" ca="1" si="7"/>
        <v>3</v>
      </c>
      <c r="V57" s="137" t="str">
        <f t="shared" ca="1" si="8"/>
        <v>N</v>
      </c>
      <c r="W57" s="137">
        <f t="shared" ca="1" si="9"/>
        <v>6</v>
      </c>
      <c r="X57" s="58">
        <f t="shared" ca="1" si="10"/>
        <v>6</v>
      </c>
      <c r="Y57" s="137">
        <f>VLOOKUP($C$11,lookup!$D$114:$Q$128,C57+2,FALSE)</f>
        <v>12</v>
      </c>
    </row>
    <row r="58" spans="2:25">
      <c r="B58" s="93">
        <v>41</v>
      </c>
      <c r="C58" s="56">
        <f t="shared" si="3"/>
        <v>2</v>
      </c>
      <c r="D58" s="21">
        <f t="shared" si="4"/>
        <v>11</v>
      </c>
      <c r="E58" s="31">
        <f t="shared" ca="1" si="0"/>
        <v>3</v>
      </c>
      <c r="F58" s="31">
        <f t="shared" ca="1" si="1"/>
        <v>3</v>
      </c>
      <c r="G58" s="131">
        <f t="shared" ca="1" si="15"/>
        <v>3</v>
      </c>
      <c r="H58" s="131">
        <f t="shared" ca="1" si="16"/>
        <v>3</v>
      </c>
      <c r="I58" s="131">
        <f t="shared" ref="I58:J77" ca="1" si="17">RANDBETWEEN(1,6)</f>
        <v>2</v>
      </c>
      <c r="J58" s="131">
        <f t="shared" ca="1" si="17"/>
        <v>2</v>
      </c>
      <c r="K58" s="102">
        <f t="shared" ca="1" si="5"/>
        <v>-2</v>
      </c>
      <c r="L58" s="102">
        <f ca="1">VLOOKUP(((VLOOKUP(weather!$C$8,lookup!$A$3:$C$7,3,FALSE)&amp;VLOOKUP(weather!$C$4,lookup!$A$9:$B$14,2,FALSE))),lookup!$C$49:$AM$78,((C58-1)*3)+VLOOKUP(weather!I58&amp;weather!J58,lookup!$AO$4:$AP$39,2,FALSE)+2,FALSE)*VLOOKUP((I58+J58),$F$4:$H$14,3,FALSE)</f>
        <v>0</v>
      </c>
      <c r="M58" s="102">
        <f t="shared" ca="1" si="13"/>
        <v>10</v>
      </c>
      <c r="N58" s="102">
        <f ca="1">IF(N57+M58&lt;0,0,IF(N57+M58&gt;VLOOKUP($C$8,lookup!$A$3:$C$7,2,FALSE),VLOOKUP($C$8,lookup!$A$3:$C$7,2,FALSE),N57+M58))</f>
        <v>45</v>
      </c>
      <c r="O58" s="102">
        <f ca="1">IF(ABS(K58)=3,(VLOOKUP((I58+J58)&amp;RANDBETWEEN(2,12),lookup!$AR$4:$AS$25,2,FALSE)),0)</f>
        <v>0</v>
      </c>
      <c r="P58" s="58" t="str">
        <f ca="1">IF(O58=0,"",VLOOKUP(((VLOOKUP(weather!$C$8,lookup!$A$3:$C$7,3,FALSE)&amp;VLOOKUP(weather!$C$4,lookup!$A$9:$B$14,2,FALSE))),lookup!$C$81:$AY$110,((C58-1)*4)+1+O58,FALSE))</f>
        <v/>
      </c>
      <c r="Q58" s="139"/>
      <c r="R58" s="102"/>
      <c r="S58" s="102"/>
      <c r="T58" s="58" t="str">
        <f t="shared" ca="1" si="6"/>
        <v>Snow</v>
      </c>
      <c r="U58" s="137">
        <f t="shared" ca="1" si="7"/>
        <v>3</v>
      </c>
      <c r="V58" s="137" t="str">
        <f t="shared" ca="1" si="8"/>
        <v>Artic</v>
      </c>
      <c r="W58" s="137">
        <f t="shared" ca="1" si="9"/>
        <v>3</v>
      </c>
      <c r="X58" s="58">
        <f t="shared" ca="1" si="10"/>
        <v>3</v>
      </c>
      <c r="Y58" s="137">
        <f>VLOOKUP($C$11,lookup!$D$114:$Q$128,C58+2,FALSE)</f>
        <v>12</v>
      </c>
    </row>
    <row r="59" spans="2:25">
      <c r="B59" s="93">
        <v>42</v>
      </c>
      <c r="C59" s="56">
        <f t="shared" si="3"/>
        <v>2</v>
      </c>
      <c r="D59" s="21">
        <f t="shared" si="4"/>
        <v>12</v>
      </c>
      <c r="E59" s="31">
        <f t="shared" ca="1" si="0"/>
        <v>9</v>
      </c>
      <c r="F59" s="31">
        <f t="shared" ca="1" si="1"/>
        <v>-2</v>
      </c>
      <c r="G59" s="131">
        <f t="shared" ca="1" si="15"/>
        <v>3</v>
      </c>
      <c r="H59" s="131">
        <f t="shared" ca="1" si="16"/>
        <v>3</v>
      </c>
      <c r="I59" s="131">
        <f t="shared" ca="1" si="17"/>
        <v>3</v>
      </c>
      <c r="J59" s="131">
        <f t="shared" ca="1" si="17"/>
        <v>5</v>
      </c>
      <c r="K59" s="102">
        <f t="shared" ca="1" si="5"/>
        <v>1</v>
      </c>
      <c r="L59" s="102">
        <f ca="1">VLOOKUP(((VLOOKUP(weather!$C$8,lookup!$A$3:$C$7,3,FALSE)&amp;VLOOKUP(weather!$C$4,lookup!$A$9:$B$14,2,FALSE))),lookup!$C$49:$AM$78,((C59-1)*3)+VLOOKUP(weather!I59&amp;weather!J59,lookup!$AO$4:$AP$39,2,FALSE)+2,FALSE)*VLOOKUP((I59+J59),$F$4:$H$14,3,FALSE)</f>
        <v>3</v>
      </c>
      <c r="M59" s="102">
        <f t="shared" ca="1" si="13"/>
        <v>-10</v>
      </c>
      <c r="N59" s="102">
        <f ca="1">IF(N58+M59&lt;0,0,IF(N58+M59&gt;VLOOKUP($C$8,lookup!$A$3:$C$7,2,FALSE),VLOOKUP($C$8,lookup!$A$3:$C$7,2,FALSE),N58+M59))</f>
        <v>35</v>
      </c>
      <c r="O59" s="102">
        <f ca="1">IF(ABS(K59)=3,(VLOOKUP((I59+J59)&amp;RANDBETWEEN(2,12),lookup!$AR$4:$AS$25,2,FALSE)),0)</f>
        <v>0</v>
      </c>
      <c r="P59" s="58" t="str">
        <f ca="1">IF(O59=0,"",VLOOKUP(((VLOOKUP(weather!$C$8,lookup!$A$3:$C$7,3,FALSE)&amp;VLOOKUP(weather!$C$4,lookup!$A$9:$B$14,2,FALSE))),lookup!$C$81:$AY$110,((C59-1)*4)+1+O59,FALSE))</f>
        <v/>
      </c>
      <c r="Q59" s="139"/>
      <c r="R59" s="102"/>
      <c r="S59" s="102"/>
      <c r="T59" s="58" t="str">
        <f t="shared" ca="1" si="6"/>
        <v>Snow</v>
      </c>
      <c r="U59" s="137">
        <f t="shared" ca="1" si="7"/>
        <v>3</v>
      </c>
      <c r="V59" s="137" t="str">
        <f t="shared" ca="1" si="8"/>
        <v>N</v>
      </c>
      <c r="W59" s="137">
        <f t="shared" ca="1" si="9"/>
        <v>-7</v>
      </c>
      <c r="X59" s="58">
        <f t="shared" ca="1" si="10"/>
        <v>14</v>
      </c>
      <c r="Y59" s="137">
        <f>VLOOKUP($C$11,lookup!$D$114:$Q$128,C59+2,FALSE)</f>
        <v>12</v>
      </c>
    </row>
    <row r="60" spans="2:25">
      <c r="B60" s="93">
        <v>43</v>
      </c>
      <c r="C60" s="56">
        <f t="shared" si="3"/>
        <v>2</v>
      </c>
      <c r="D60" s="21">
        <f t="shared" si="4"/>
        <v>13</v>
      </c>
      <c r="E60" s="31">
        <f t="shared" ca="1" si="0"/>
        <v>9</v>
      </c>
      <c r="F60" s="31">
        <f t="shared" ca="1" si="1"/>
        <v>12</v>
      </c>
      <c r="G60" s="131">
        <f t="shared" ca="1" si="15"/>
        <v>4</v>
      </c>
      <c r="H60" s="131">
        <f t="shared" ca="1" si="16"/>
        <v>4</v>
      </c>
      <c r="I60" s="131">
        <f t="shared" ca="1" si="17"/>
        <v>5</v>
      </c>
      <c r="J60" s="131">
        <f t="shared" ca="1" si="17"/>
        <v>3</v>
      </c>
      <c r="K60" s="102">
        <f t="shared" ca="1" si="5"/>
        <v>1</v>
      </c>
      <c r="L60" s="102">
        <f ca="1">VLOOKUP(((VLOOKUP(weather!$C$8,lookup!$A$3:$C$7,3,FALSE)&amp;VLOOKUP(weather!$C$4,lookup!$A$9:$B$14,2,FALSE))),lookup!$C$49:$AM$78,((C60-1)*3)+VLOOKUP(weather!I60&amp;weather!J60,lookup!$AO$4:$AP$39,2,FALSE)+2,FALSE)*VLOOKUP((I60+J60),$F$4:$H$14,3,FALSE)</f>
        <v>2</v>
      </c>
      <c r="M60" s="102">
        <f t="shared" ca="1" si="13"/>
        <v>-10</v>
      </c>
      <c r="N60" s="102">
        <f ca="1">IF(N59+M60&lt;0,0,IF(N59+M60&gt;VLOOKUP($C$8,lookup!$A$3:$C$7,2,FALSE),VLOOKUP($C$8,lookup!$A$3:$C$7,2,FALSE),N59+M60))</f>
        <v>25</v>
      </c>
      <c r="O60" s="102">
        <f ca="1">IF(ABS(K60)=3,(VLOOKUP((I60+J60)&amp;RANDBETWEEN(2,12),lookup!$AR$4:$AS$25,2,FALSE)),0)</f>
        <v>0</v>
      </c>
      <c r="P60" s="58" t="str">
        <f ca="1">IF(O60=0,"",VLOOKUP(((VLOOKUP(weather!$C$8,lookup!$A$3:$C$7,3,FALSE)&amp;VLOOKUP(weather!$C$4,lookup!$A$9:$B$14,2,FALSE))),lookup!$C$81:$AY$110,((C60-1)*4)+1+O60,FALSE))</f>
        <v/>
      </c>
      <c r="Q60" s="139"/>
      <c r="R60" s="102"/>
      <c r="S60" s="102"/>
      <c r="T60" s="58" t="str">
        <f t="shared" ca="1" si="6"/>
        <v>Snow</v>
      </c>
      <c r="U60" s="137">
        <f t="shared" ca="1" si="7"/>
        <v>3</v>
      </c>
      <c r="V60" s="137" t="str">
        <f t="shared" ca="1" si="8"/>
        <v>N</v>
      </c>
      <c r="W60" s="137">
        <f t="shared" ca="1" si="9"/>
        <v>9</v>
      </c>
      <c r="X60" s="58">
        <f t="shared" ca="1" si="10"/>
        <v>12</v>
      </c>
      <c r="Y60" s="137">
        <f>VLOOKUP($C$11,lookup!$D$114:$Q$128,C60+2,FALSE)</f>
        <v>12</v>
      </c>
    </row>
    <row r="61" spans="2:25">
      <c r="B61" s="93">
        <v>44</v>
      </c>
      <c r="C61" s="56">
        <f t="shared" si="3"/>
        <v>2</v>
      </c>
      <c r="D61" s="21">
        <f t="shared" si="4"/>
        <v>14</v>
      </c>
      <c r="E61" s="31">
        <f t="shared" ca="1" si="0"/>
        <v>19</v>
      </c>
      <c r="F61" s="31">
        <f t="shared" ca="1" si="1"/>
        <v>27</v>
      </c>
      <c r="G61" s="131">
        <f t="shared" ca="1" si="15"/>
        <v>5</v>
      </c>
      <c r="H61" s="131">
        <f t="shared" ca="1" si="16"/>
        <v>5</v>
      </c>
      <c r="I61" s="131">
        <f t="shared" ca="1" si="17"/>
        <v>6</v>
      </c>
      <c r="J61" s="131">
        <f t="shared" ca="1" si="17"/>
        <v>6</v>
      </c>
      <c r="K61" s="102">
        <f t="shared" ca="1" si="5"/>
        <v>3</v>
      </c>
      <c r="L61" s="102">
        <f ca="1">VLOOKUP(((VLOOKUP(weather!$C$8,lookup!$A$3:$C$7,3,FALSE)&amp;VLOOKUP(weather!$C$4,lookup!$A$9:$B$14,2,FALSE))),lookup!$C$49:$AM$78,((C61-1)*3)+VLOOKUP(weather!I61&amp;weather!J61,lookup!$AO$4:$AP$39,2,FALSE)+2,FALSE)*VLOOKUP((I61+J61),$F$4:$H$14,3,FALSE)</f>
        <v>0</v>
      </c>
      <c r="M61" s="102">
        <f t="shared" ca="1" si="13"/>
        <v>-20</v>
      </c>
      <c r="N61" s="102">
        <f ca="1">IF(N60+M61&lt;0,0,IF(N60+M61&gt;VLOOKUP($C$8,lookup!$A$3:$C$7,2,FALSE),VLOOKUP($C$8,lookup!$A$3:$C$7,2,FALSE),N60+M61))</f>
        <v>5</v>
      </c>
      <c r="O61" s="102">
        <f ca="1">IF(ABS(K61)=3,(VLOOKUP((I61+J61)&amp;RANDBETWEEN(2,12),lookup!$AR$4:$AS$25,2,FALSE)),0)</f>
        <v>4</v>
      </c>
      <c r="P61" s="58" t="str">
        <f ca="1">IF(O61=0,"",VLOOKUP(((VLOOKUP(weather!$C$8,lookup!$A$3:$C$7,3,FALSE)&amp;VLOOKUP(weather!$C$4,lookup!$A$9:$B$14,2,FALSE))),lookup!$C$81:$AY$110,((C61-1)*4)+1+O61,FALSE))</f>
        <v>t</v>
      </c>
      <c r="Q61" s="139"/>
      <c r="R61" s="102"/>
      <c r="S61" s="102"/>
      <c r="T61" s="58" t="str">
        <f t="shared" ca="1" si="6"/>
        <v>Snow</v>
      </c>
      <c r="U61" s="137">
        <f t="shared" ca="1" si="7"/>
        <v>3</v>
      </c>
      <c r="V61" s="137" t="str">
        <f t="shared" ca="1" si="8"/>
        <v>Changing</v>
      </c>
      <c r="W61" s="137">
        <f t="shared" ca="1" si="9"/>
        <v>19</v>
      </c>
      <c r="X61" s="58">
        <f t="shared" ca="1" si="10"/>
        <v>27</v>
      </c>
      <c r="Y61" s="137">
        <f>VLOOKUP($C$11,lookup!$D$114:$Q$128,C61+2,FALSE)</f>
        <v>12</v>
      </c>
    </row>
    <row r="62" spans="2:25">
      <c r="B62" s="93">
        <v>45</v>
      </c>
      <c r="C62" s="56">
        <f t="shared" si="3"/>
        <v>2</v>
      </c>
      <c r="D62" s="21">
        <f t="shared" si="4"/>
        <v>15</v>
      </c>
      <c r="E62" s="31">
        <f t="shared" ca="1" si="0"/>
        <v>39</v>
      </c>
      <c r="F62" s="31">
        <f t="shared" ca="1" si="1"/>
        <v>41</v>
      </c>
      <c r="G62" s="131">
        <f t="shared" ca="1" si="15"/>
        <v>8</v>
      </c>
      <c r="H62" s="131">
        <f t="shared" ca="1" si="16"/>
        <v>8</v>
      </c>
      <c r="I62" s="131">
        <f t="shared" ca="1" si="17"/>
        <v>3</v>
      </c>
      <c r="J62" s="131">
        <f t="shared" ca="1" si="17"/>
        <v>6</v>
      </c>
      <c r="K62" s="102">
        <f t="shared" ca="1" si="5"/>
        <v>1</v>
      </c>
      <c r="L62" s="102">
        <f ca="1">VLOOKUP(((VLOOKUP(weather!$C$8,lookup!$A$3:$C$7,3,FALSE)&amp;VLOOKUP(weather!$C$4,lookup!$A$9:$B$14,2,FALSE))),lookup!$C$49:$AM$78,((C62-1)*3)+VLOOKUP(weather!I62&amp;weather!J62,lookup!$AO$4:$AP$39,2,FALSE)+2,FALSE)*VLOOKUP((I62+J62),$F$4:$H$14,3,FALSE)</f>
        <v>0</v>
      </c>
      <c r="M62" s="102">
        <f t="shared" ca="1" si="13"/>
        <v>-15</v>
      </c>
      <c r="N62" s="102">
        <f ca="1">IF(N61+M62&lt;0,0,IF(N61+M62&gt;VLOOKUP($C$8,lookup!$A$3:$C$7,2,FALSE),VLOOKUP($C$8,lookup!$A$3:$C$7,2,FALSE),N61+M62))</f>
        <v>0</v>
      </c>
      <c r="O62" s="102">
        <f ca="1">IF(ABS(K62)=3,(VLOOKUP((I62+J62)&amp;RANDBETWEEN(2,12),lookup!$AR$4:$AS$25,2,FALSE)),0)</f>
        <v>0</v>
      </c>
      <c r="P62" s="58" t="str">
        <f ca="1">IF(O62=0,"",VLOOKUP(((VLOOKUP(weather!$C$8,lookup!$A$3:$C$7,3,FALSE)&amp;VLOOKUP(weather!$C$4,lookup!$A$9:$B$14,2,FALSE))),lookup!$C$81:$AY$110,((C62-1)*4)+1+O62,FALSE))</f>
        <v/>
      </c>
      <c r="Q62" s="139"/>
      <c r="R62" s="102"/>
      <c r="S62" s="102"/>
      <c r="T62" s="58" t="str">
        <f t="shared" ca="1" si="6"/>
        <v>Rain</v>
      </c>
      <c r="U62" s="137">
        <f t="shared" ca="1" si="7"/>
        <v>2</v>
      </c>
      <c r="V62" s="137" t="str">
        <f t="shared" ca="1" si="8"/>
        <v>N</v>
      </c>
      <c r="W62" s="137">
        <f t="shared" ca="1" si="9"/>
        <v>39</v>
      </c>
      <c r="X62" s="58">
        <f t="shared" ca="1" si="10"/>
        <v>41</v>
      </c>
      <c r="Y62" s="137">
        <f>VLOOKUP($C$11,lookup!$D$114:$Q$128,C62+2,FALSE)</f>
        <v>12</v>
      </c>
    </row>
    <row r="63" spans="2:25">
      <c r="B63" s="93">
        <v>46</v>
      </c>
      <c r="C63" s="56">
        <f t="shared" si="3"/>
        <v>2</v>
      </c>
      <c r="D63" s="21">
        <f t="shared" si="4"/>
        <v>16</v>
      </c>
      <c r="E63" s="31">
        <f t="shared" ca="1" si="0"/>
        <v>41</v>
      </c>
      <c r="F63" s="31">
        <f t="shared" ca="1" si="1"/>
        <v>49</v>
      </c>
      <c r="G63" s="131">
        <f t="shared" ca="1" si="15"/>
        <v>9</v>
      </c>
      <c r="H63" s="131">
        <f t="shared" ca="1" si="16"/>
        <v>9</v>
      </c>
      <c r="I63" s="131">
        <f t="shared" ca="1" si="17"/>
        <v>3</v>
      </c>
      <c r="J63" s="131">
        <f t="shared" ca="1" si="17"/>
        <v>4</v>
      </c>
      <c r="K63" s="102">
        <f t="shared" ca="1" si="5"/>
        <v>0</v>
      </c>
      <c r="L63" s="102">
        <f ca="1">VLOOKUP(((VLOOKUP(weather!$C$8,lookup!$A$3:$C$7,3,FALSE)&amp;VLOOKUP(weather!$C$4,lookup!$A$9:$B$14,2,FALSE))),lookup!$C$49:$AM$78,((C63-1)*3)+VLOOKUP(weather!I63&amp;weather!J63,lookup!$AO$4:$AP$39,2,FALSE)+2,FALSE)*VLOOKUP((I63+J63),$F$4:$H$14,3,FALSE)</f>
        <v>3</v>
      </c>
      <c r="M63" s="102">
        <f t="shared" ca="1" si="13"/>
        <v>-10</v>
      </c>
      <c r="N63" s="102">
        <f ca="1">IF(N62+M63&lt;0,0,IF(N62+M63&gt;VLOOKUP($C$8,lookup!$A$3:$C$7,2,FALSE),VLOOKUP($C$8,lookup!$A$3:$C$7,2,FALSE),N62+M63))</f>
        <v>0</v>
      </c>
      <c r="O63" s="102">
        <f ca="1">IF(ABS(K63)=3,(VLOOKUP((I63+J63)&amp;RANDBETWEEN(2,12),lookup!$AR$4:$AS$25,2,FALSE)),0)</f>
        <v>0</v>
      </c>
      <c r="P63" s="58" t="str">
        <f ca="1">IF(O63=0,"",VLOOKUP(((VLOOKUP(weather!$C$8,lookup!$A$3:$C$7,3,FALSE)&amp;VLOOKUP(weather!$C$4,lookup!$A$9:$B$14,2,FALSE))),lookup!$C$81:$AY$110,((C63-1)*4)+1+O63,FALSE))</f>
        <v/>
      </c>
      <c r="Q63" s="139"/>
      <c r="R63" s="102"/>
      <c r="S63" s="102"/>
      <c r="T63" s="58" t="str">
        <f t="shared" ca="1" si="6"/>
        <v>Rain</v>
      </c>
      <c r="U63" s="137">
        <f t="shared" ca="1" si="7"/>
        <v>2</v>
      </c>
      <c r="V63" s="137" t="str">
        <f t="shared" ca="1" si="8"/>
        <v>N</v>
      </c>
      <c r="W63" s="137">
        <f t="shared" ca="1" si="9"/>
        <v>41</v>
      </c>
      <c r="X63" s="58">
        <f t="shared" ca="1" si="10"/>
        <v>49</v>
      </c>
      <c r="Y63" s="137">
        <f>VLOOKUP($C$11,lookup!$D$114:$Q$128,C63+2,FALSE)</f>
        <v>12</v>
      </c>
    </row>
    <row r="64" spans="2:25">
      <c r="B64" s="93">
        <v>47</v>
      </c>
      <c r="C64" s="56">
        <f t="shared" si="3"/>
        <v>2</v>
      </c>
      <c r="D64" s="21">
        <f t="shared" si="4"/>
        <v>17</v>
      </c>
      <c r="E64" s="31">
        <f t="shared" ca="1" si="0"/>
        <v>42</v>
      </c>
      <c r="F64" s="31">
        <f t="shared" ca="1" si="1"/>
        <v>39</v>
      </c>
      <c r="G64" s="131">
        <f t="shared" ca="1" si="15"/>
        <v>9</v>
      </c>
      <c r="H64" s="131">
        <f t="shared" ca="1" si="16"/>
        <v>9</v>
      </c>
      <c r="I64" s="131">
        <f t="shared" ca="1" si="17"/>
        <v>4</v>
      </c>
      <c r="J64" s="131">
        <f t="shared" ca="1" si="17"/>
        <v>5</v>
      </c>
      <c r="K64" s="102">
        <f t="shared" ca="1" si="5"/>
        <v>1</v>
      </c>
      <c r="L64" s="102">
        <f ca="1">VLOOKUP(((VLOOKUP(weather!$C$8,lookup!$A$3:$C$7,3,FALSE)&amp;VLOOKUP(weather!$C$4,lookup!$A$9:$B$14,2,FALSE))),lookup!$C$49:$AM$78,((C64-1)*3)+VLOOKUP(weather!I64&amp;weather!J64,lookup!$AO$4:$AP$39,2,FALSE)+2,FALSE)*VLOOKUP((I64+J64),$F$4:$H$14,3,FALSE)</f>
        <v>0</v>
      </c>
      <c r="M64" s="102">
        <f t="shared" ca="1" si="13"/>
        <v>-15</v>
      </c>
      <c r="N64" s="102">
        <f ca="1">IF(N63+M64&lt;0,0,IF(N63+M64&gt;VLOOKUP($C$8,lookup!$A$3:$C$7,2,FALSE),VLOOKUP($C$8,lookup!$A$3:$C$7,2,FALSE),N63+M64))</f>
        <v>0</v>
      </c>
      <c r="O64" s="102">
        <f ca="1">IF(ABS(K64)=3,(VLOOKUP((I64+J64)&amp;RANDBETWEEN(2,12),lookup!$AR$4:$AS$25,2,FALSE)),0)</f>
        <v>0</v>
      </c>
      <c r="P64" s="58" t="str">
        <f ca="1">IF(O64=0,"",VLOOKUP(((VLOOKUP(weather!$C$8,lookup!$A$3:$C$7,3,FALSE)&amp;VLOOKUP(weather!$C$4,lookup!$A$9:$B$14,2,FALSE))),lookup!$C$81:$AY$110,((C64-1)*4)+1+O64,FALSE))</f>
        <v/>
      </c>
      <c r="Q64" s="139"/>
      <c r="R64" s="102"/>
      <c r="S64" s="102"/>
      <c r="T64" s="58" t="str">
        <f t="shared" ca="1" si="6"/>
        <v>Rain</v>
      </c>
      <c r="U64" s="137">
        <f t="shared" ca="1" si="7"/>
        <v>2</v>
      </c>
      <c r="V64" s="137" t="str">
        <f t="shared" ca="1" si="8"/>
        <v>N</v>
      </c>
      <c r="W64" s="137">
        <f t="shared" ca="1" si="9"/>
        <v>34</v>
      </c>
      <c r="X64" s="58">
        <f t="shared" ca="1" si="10"/>
        <v>47</v>
      </c>
      <c r="Y64" s="137">
        <f>VLOOKUP($C$11,lookup!$D$114:$Q$128,C64+2,FALSE)</f>
        <v>12</v>
      </c>
    </row>
    <row r="65" spans="2:25">
      <c r="B65" s="93">
        <v>48</v>
      </c>
      <c r="C65" s="56">
        <f t="shared" si="3"/>
        <v>2</v>
      </c>
      <c r="D65" s="21">
        <f t="shared" si="4"/>
        <v>18</v>
      </c>
      <c r="E65" s="31">
        <f t="shared" ca="1" si="0"/>
        <v>57</v>
      </c>
      <c r="F65" s="31">
        <f t="shared" ca="1" si="1"/>
        <v>53</v>
      </c>
      <c r="G65" s="131">
        <f t="shared" ca="1" si="15"/>
        <v>10</v>
      </c>
      <c r="H65" s="131">
        <f t="shared" ca="1" si="16"/>
        <v>10</v>
      </c>
      <c r="I65" s="131">
        <f t="shared" ca="1" si="17"/>
        <v>6</v>
      </c>
      <c r="J65" s="131">
        <f t="shared" ca="1" si="17"/>
        <v>5</v>
      </c>
      <c r="K65" s="102">
        <f t="shared" ca="1" si="5"/>
        <v>2</v>
      </c>
      <c r="L65" s="102">
        <f ca="1">VLOOKUP(((VLOOKUP(weather!$C$8,lookup!$A$3:$C$7,3,FALSE)&amp;VLOOKUP(weather!$C$4,lookup!$A$9:$B$14,2,FALSE))),lookup!$C$49:$AM$78,((C65-1)*3)+VLOOKUP(weather!I65&amp;weather!J65,lookup!$AO$4:$AP$39,2,FALSE)+2,FALSE)*VLOOKUP((I65+J65),$F$4:$H$14,3,FALSE)</f>
        <v>2</v>
      </c>
      <c r="M65" s="102">
        <f t="shared" ca="1" si="13"/>
        <v>-15</v>
      </c>
      <c r="N65" s="102">
        <f ca="1">IF(N64+M65&lt;0,0,IF(N64+M65&gt;VLOOKUP($C$8,lookup!$A$3:$C$7,2,FALSE),VLOOKUP($C$8,lookup!$A$3:$C$7,2,FALSE),N64+M65))</f>
        <v>0</v>
      </c>
      <c r="O65" s="102">
        <f ca="1">IF(ABS(K65)=3,(VLOOKUP((I65+J65)&amp;RANDBETWEEN(2,12),lookup!$AR$4:$AS$25,2,FALSE)),0)</f>
        <v>0</v>
      </c>
      <c r="P65" s="58" t="str">
        <f ca="1">IF(O65=0,"",VLOOKUP(((VLOOKUP(weather!$C$8,lookup!$A$3:$C$7,3,FALSE)&amp;VLOOKUP(weather!$C$4,lookup!$A$9:$B$14,2,FALSE))),lookup!$C$81:$AY$110,((C65-1)*4)+1+O65,FALSE))</f>
        <v/>
      </c>
      <c r="Q65" s="139"/>
      <c r="R65" s="102"/>
      <c r="S65" s="102"/>
      <c r="T65" s="58" t="str">
        <f t="shared" ca="1" si="6"/>
        <v>Rain</v>
      </c>
      <c r="U65" s="137">
        <f t="shared" ca="1" si="7"/>
        <v>2</v>
      </c>
      <c r="V65" s="137" t="str">
        <f t="shared" ca="1" si="8"/>
        <v>Tropical</v>
      </c>
      <c r="W65" s="137">
        <f t="shared" ca="1" si="9"/>
        <v>48</v>
      </c>
      <c r="X65" s="58">
        <f t="shared" ca="1" si="10"/>
        <v>62</v>
      </c>
      <c r="Y65" s="137">
        <f>VLOOKUP($C$11,lookup!$D$114:$Q$128,C65+2,FALSE)</f>
        <v>12</v>
      </c>
    </row>
    <row r="66" spans="2:25">
      <c r="B66" s="93">
        <v>49</v>
      </c>
      <c r="C66" s="56">
        <f t="shared" si="3"/>
        <v>2</v>
      </c>
      <c r="D66" s="21">
        <f t="shared" si="4"/>
        <v>19</v>
      </c>
      <c r="E66" s="31">
        <f t="shared" ca="1" si="0"/>
        <v>74</v>
      </c>
      <c r="F66" s="31">
        <f t="shared" ca="1" si="1"/>
        <v>73</v>
      </c>
      <c r="G66" s="131">
        <f t="shared" ca="1" si="15"/>
        <v>12</v>
      </c>
      <c r="H66" s="131">
        <f t="shared" ca="1" si="16"/>
        <v>12</v>
      </c>
      <c r="I66" s="131">
        <f t="shared" ca="1" si="17"/>
        <v>6</v>
      </c>
      <c r="J66" s="131">
        <f t="shared" ca="1" si="17"/>
        <v>2</v>
      </c>
      <c r="K66" s="102">
        <f t="shared" ca="1" si="5"/>
        <v>1</v>
      </c>
      <c r="L66" s="102">
        <f ca="1">VLOOKUP(((VLOOKUP(weather!$C$8,lookup!$A$3:$C$7,3,FALSE)&amp;VLOOKUP(weather!$C$4,lookup!$A$9:$B$14,2,FALSE))),lookup!$C$49:$AM$78,((C66-1)*3)+VLOOKUP(weather!I66&amp;weather!J66,lookup!$AO$4:$AP$39,2,FALSE)+2,FALSE)*VLOOKUP((I66+J66),$F$4:$H$14,3,FALSE)</f>
        <v>2</v>
      </c>
      <c r="M66" s="102">
        <f t="shared" ca="1" si="13"/>
        <v>-10</v>
      </c>
      <c r="N66" s="102">
        <f ca="1">IF(N65+M66&lt;0,0,IF(N65+M66&gt;VLOOKUP($C$8,lookup!$A$3:$C$7,2,FALSE),VLOOKUP($C$8,lookup!$A$3:$C$7,2,FALSE),N65+M66))</f>
        <v>0</v>
      </c>
      <c r="O66" s="102">
        <f ca="1">IF(ABS(K66)=3,(VLOOKUP((I66+J66)&amp;RANDBETWEEN(2,12),lookup!$AR$4:$AS$25,2,FALSE)),0)</f>
        <v>0</v>
      </c>
      <c r="P66" s="58" t="str">
        <f ca="1">IF(O66=0,"",VLOOKUP(((VLOOKUP(weather!$C$8,lookup!$A$3:$C$7,3,FALSE)&amp;VLOOKUP(weather!$C$4,lookup!$A$9:$B$14,2,FALSE))),lookup!$C$81:$AY$110,((C66-1)*4)+1+O66,FALSE))</f>
        <v/>
      </c>
      <c r="Q66" s="139"/>
      <c r="R66" s="102"/>
      <c r="S66" s="102"/>
      <c r="T66" s="58" t="str">
        <f t="shared" ca="1" si="6"/>
        <v>Rain</v>
      </c>
      <c r="U66" s="137">
        <f t="shared" ca="1" si="7"/>
        <v>2</v>
      </c>
      <c r="V66" s="137" t="str">
        <f t="shared" ca="1" si="8"/>
        <v>N</v>
      </c>
      <c r="W66" s="137">
        <f t="shared" ca="1" si="9"/>
        <v>68</v>
      </c>
      <c r="X66" s="58">
        <f t="shared" ca="1" si="10"/>
        <v>79</v>
      </c>
      <c r="Y66" s="137">
        <f>VLOOKUP($C$11,lookup!$D$114:$Q$128,C66+2,FALSE)</f>
        <v>12</v>
      </c>
    </row>
    <row r="67" spans="2:25">
      <c r="B67" s="93">
        <v>50</v>
      </c>
      <c r="C67" s="56">
        <f t="shared" si="3"/>
        <v>2</v>
      </c>
      <c r="D67" s="21">
        <f t="shared" si="4"/>
        <v>20</v>
      </c>
      <c r="E67" s="31">
        <f t="shared" ca="1" si="0"/>
        <v>73</v>
      </c>
      <c r="F67" s="31">
        <f t="shared" ca="1" si="1"/>
        <v>79</v>
      </c>
      <c r="G67" s="131">
        <f t="shared" ca="1" si="15"/>
        <v>13</v>
      </c>
      <c r="H67" s="131">
        <f t="shared" ca="1" si="16"/>
        <v>13</v>
      </c>
      <c r="I67" s="131">
        <f t="shared" ca="1" si="17"/>
        <v>2</v>
      </c>
      <c r="J67" s="131">
        <f t="shared" ca="1" si="17"/>
        <v>3</v>
      </c>
      <c r="K67" s="102">
        <f t="shared" ca="1" si="5"/>
        <v>-1</v>
      </c>
      <c r="L67" s="102">
        <f ca="1">VLOOKUP(((VLOOKUP(weather!$C$8,lookup!$A$3:$C$7,3,FALSE)&amp;VLOOKUP(weather!$C$4,lookup!$A$9:$B$14,2,FALSE))),lookup!$C$49:$AM$78,((C67-1)*3)+VLOOKUP(weather!I67&amp;weather!J67,lookup!$AO$4:$AP$39,2,FALSE)+2,FALSE)*VLOOKUP((I67+J67),$F$4:$H$14,3,FALSE)</f>
        <v>3</v>
      </c>
      <c r="M67" s="102">
        <f t="shared" ca="1" si="13"/>
        <v>15</v>
      </c>
      <c r="N67" s="102">
        <f ca="1">IF(N66+M67&lt;0,0,IF(N66+M67&gt;VLOOKUP($C$8,lookup!$A$3:$C$7,2,FALSE),VLOOKUP($C$8,lookup!$A$3:$C$7,2,FALSE),N66+M67))</f>
        <v>15</v>
      </c>
      <c r="O67" s="102">
        <f ca="1">IF(ABS(K67)=3,(VLOOKUP((I67+J67)&amp;RANDBETWEEN(2,12),lookup!$AR$4:$AS$25,2,FALSE)),0)</f>
        <v>0</v>
      </c>
      <c r="P67" s="58" t="str">
        <f ca="1">IF(O67=0,"",VLOOKUP(((VLOOKUP(weather!$C$8,lookup!$A$3:$C$7,3,FALSE)&amp;VLOOKUP(weather!$C$4,lookup!$A$9:$B$14,2,FALSE))),lookup!$C$81:$AY$110,((C67-1)*4)+1+O67,FALSE))</f>
        <v/>
      </c>
      <c r="Q67" s="139"/>
      <c r="R67" s="102"/>
      <c r="S67" s="102"/>
      <c r="T67" s="58" t="str">
        <f t="shared" ca="1" si="6"/>
        <v>Rain</v>
      </c>
      <c r="U67" s="137">
        <f t="shared" ca="1" si="7"/>
        <v>2</v>
      </c>
      <c r="V67" s="137" t="str">
        <f t="shared" ca="1" si="8"/>
        <v>N</v>
      </c>
      <c r="W67" s="137">
        <f t="shared" ca="1" si="9"/>
        <v>73</v>
      </c>
      <c r="X67" s="58">
        <f t="shared" ca="1" si="10"/>
        <v>79</v>
      </c>
      <c r="Y67" s="137">
        <f>VLOOKUP($C$11,lookup!$D$114:$Q$128,C67+2,FALSE)</f>
        <v>12</v>
      </c>
    </row>
    <row r="68" spans="2:25">
      <c r="B68" s="93">
        <v>51</v>
      </c>
      <c r="C68" s="56">
        <f t="shared" si="3"/>
        <v>2</v>
      </c>
      <c r="D68" s="21">
        <f t="shared" si="4"/>
        <v>21</v>
      </c>
      <c r="E68" s="31">
        <f t="shared" ca="1" si="0"/>
        <v>65</v>
      </c>
      <c r="F68" s="31">
        <f t="shared" ca="1" si="1"/>
        <v>76</v>
      </c>
      <c r="G68" s="131">
        <f t="shared" ca="1" si="15"/>
        <v>12</v>
      </c>
      <c r="H68" s="131">
        <f t="shared" ca="1" si="16"/>
        <v>12</v>
      </c>
      <c r="I68" s="131">
        <f t="shared" ca="1" si="17"/>
        <v>1</v>
      </c>
      <c r="J68" s="131">
        <f t="shared" ca="1" si="17"/>
        <v>2</v>
      </c>
      <c r="K68" s="102">
        <f t="shared" ca="1" si="5"/>
        <v>-2</v>
      </c>
      <c r="L68" s="102">
        <f ca="1">VLOOKUP(((VLOOKUP(weather!$C$8,lookup!$A$3:$C$7,3,FALSE)&amp;VLOOKUP(weather!$C$4,lookup!$A$9:$B$14,2,FALSE))),lookup!$C$49:$AM$78,((C68-1)*3)+VLOOKUP(weather!I68&amp;weather!J68,lookup!$AO$4:$AP$39,2,FALSE)+2,FALSE)*VLOOKUP((I68+J68),$F$4:$H$14,3,FALSE)</f>
        <v>0</v>
      </c>
      <c r="M68" s="102">
        <f t="shared" ca="1" si="13"/>
        <v>15</v>
      </c>
      <c r="N68" s="102">
        <f ca="1">IF(N67+M68&lt;0,0,IF(N67+M68&gt;VLOOKUP($C$8,lookup!$A$3:$C$7,2,FALSE),VLOOKUP($C$8,lookup!$A$3:$C$7,2,FALSE),N67+M68))</f>
        <v>30</v>
      </c>
      <c r="O68" s="102">
        <f ca="1">IF(ABS(K68)=3,(VLOOKUP((I68+J68)&amp;RANDBETWEEN(2,12),lookup!$AR$4:$AS$25,2,FALSE)),0)</f>
        <v>0</v>
      </c>
      <c r="P68" s="58" t="str">
        <f ca="1">IF(O68=0,"",VLOOKUP(((VLOOKUP(weather!$C$8,lookup!$A$3:$C$7,3,FALSE)&amp;VLOOKUP(weather!$C$4,lookup!$A$9:$B$14,2,FALSE))),lookup!$C$81:$AY$110,((C68-1)*4)+1+O68,FALSE))</f>
        <v/>
      </c>
      <c r="Q68" s="139"/>
      <c r="R68" s="102"/>
      <c r="S68" s="102"/>
      <c r="T68" s="58" t="str">
        <f t="shared" ca="1" si="6"/>
        <v>Rain</v>
      </c>
      <c r="U68" s="137">
        <f t="shared" ca="1" si="7"/>
        <v>2</v>
      </c>
      <c r="V68" s="137" t="str">
        <f t="shared" ca="1" si="8"/>
        <v>Artic</v>
      </c>
      <c r="W68" s="137">
        <f t="shared" ca="1" si="9"/>
        <v>65</v>
      </c>
      <c r="X68" s="58">
        <f t="shared" ca="1" si="10"/>
        <v>76</v>
      </c>
      <c r="Y68" s="137">
        <f>VLOOKUP($C$11,lookup!$D$114:$Q$128,C68+2,FALSE)</f>
        <v>12</v>
      </c>
    </row>
    <row r="69" spans="2:25">
      <c r="B69" s="93">
        <v>52</v>
      </c>
      <c r="C69" s="56">
        <f t="shared" si="3"/>
        <v>2</v>
      </c>
      <c r="D69" s="21">
        <f t="shared" si="4"/>
        <v>22</v>
      </c>
      <c r="E69" s="31">
        <f t="shared" ca="1" si="0"/>
        <v>49</v>
      </c>
      <c r="F69" s="31">
        <f t="shared" ca="1" si="1"/>
        <v>38</v>
      </c>
      <c r="G69" s="131">
        <f t="shared" ca="1" si="15"/>
        <v>10</v>
      </c>
      <c r="H69" s="131">
        <f t="shared" ca="1" si="16"/>
        <v>10</v>
      </c>
      <c r="I69" s="131">
        <f t="shared" ca="1" si="17"/>
        <v>3</v>
      </c>
      <c r="J69" s="131">
        <f t="shared" ca="1" si="17"/>
        <v>6</v>
      </c>
      <c r="K69" s="102">
        <f t="shared" ca="1" si="5"/>
        <v>1</v>
      </c>
      <c r="L69" s="102">
        <f ca="1">VLOOKUP(((VLOOKUP(weather!$C$8,lookup!$A$3:$C$7,3,FALSE)&amp;VLOOKUP(weather!$C$4,lookup!$A$9:$B$14,2,FALSE))),lookup!$C$49:$AM$78,((C69-1)*3)+VLOOKUP(weather!I69&amp;weather!J69,lookup!$AO$4:$AP$39,2,FALSE)+2,FALSE)*VLOOKUP((I69+J69),$F$4:$H$14,3,FALSE)</f>
        <v>0</v>
      </c>
      <c r="M69" s="102">
        <f t="shared" ca="1" si="13"/>
        <v>-15</v>
      </c>
      <c r="N69" s="102">
        <f ca="1">IF(N68+M69&lt;0,0,IF(N68+M69&gt;VLOOKUP($C$8,lookup!$A$3:$C$7,2,FALSE),VLOOKUP($C$8,lookup!$A$3:$C$7,2,FALSE),N68+M69))</f>
        <v>15</v>
      </c>
      <c r="O69" s="102">
        <f ca="1">IF(ABS(K69)=3,(VLOOKUP((I69+J69)&amp;RANDBETWEEN(2,12),lookup!$AR$4:$AS$25,2,FALSE)),0)</f>
        <v>0</v>
      </c>
      <c r="P69" s="58" t="str">
        <f ca="1">IF(O69=0,"",VLOOKUP(((VLOOKUP(weather!$C$8,lookup!$A$3:$C$7,3,FALSE)&amp;VLOOKUP(weather!$C$4,lookup!$A$9:$B$14,2,FALSE))),lookup!$C$81:$AY$110,((C69-1)*4)+1+O69,FALSE))</f>
        <v/>
      </c>
      <c r="Q69" s="139"/>
      <c r="R69" s="102"/>
      <c r="S69" s="102"/>
      <c r="T69" s="58" t="str">
        <f t="shared" ca="1" si="6"/>
        <v>Rain</v>
      </c>
      <c r="U69" s="137">
        <f t="shared" ca="1" si="7"/>
        <v>2</v>
      </c>
      <c r="V69" s="137" t="str">
        <f t="shared" ca="1" si="8"/>
        <v>N</v>
      </c>
      <c r="W69" s="137">
        <f t="shared" ca="1" si="9"/>
        <v>33</v>
      </c>
      <c r="X69" s="58">
        <f t="shared" ca="1" si="10"/>
        <v>54</v>
      </c>
      <c r="Y69" s="137">
        <f>VLOOKUP($C$11,lookup!$D$114:$Q$128,C69+2,FALSE)</f>
        <v>12</v>
      </c>
    </row>
    <row r="70" spans="2:25">
      <c r="B70" s="93">
        <v>53</v>
      </c>
      <c r="C70" s="56">
        <f t="shared" si="3"/>
        <v>2</v>
      </c>
      <c r="D70" s="21">
        <f t="shared" si="4"/>
        <v>23</v>
      </c>
      <c r="E70" s="31">
        <f t="shared" ca="1" si="0"/>
        <v>55</v>
      </c>
      <c r="F70" s="31">
        <f t="shared" ca="1" si="1"/>
        <v>49</v>
      </c>
      <c r="G70" s="131">
        <f t="shared" ca="1" si="15"/>
        <v>11</v>
      </c>
      <c r="H70" s="131">
        <f t="shared" ca="1" si="16"/>
        <v>11</v>
      </c>
      <c r="I70" s="131">
        <f t="shared" ca="1" si="17"/>
        <v>4</v>
      </c>
      <c r="J70" s="131">
        <f t="shared" ca="1" si="17"/>
        <v>2</v>
      </c>
      <c r="K70" s="102">
        <f t="shared" ca="1" si="5"/>
        <v>-1</v>
      </c>
      <c r="L70" s="102">
        <f ca="1">VLOOKUP(((VLOOKUP(weather!$C$8,lookup!$A$3:$C$7,3,FALSE)&amp;VLOOKUP(weather!$C$4,lookup!$A$9:$B$14,2,FALSE))),lookup!$C$49:$AM$78,((C70-1)*3)+VLOOKUP(weather!I70&amp;weather!J70,lookup!$AO$4:$AP$39,2,FALSE)+2,FALSE)*VLOOKUP((I70+J70),$F$4:$H$14,3,FALSE)</f>
        <v>0</v>
      </c>
      <c r="M70" s="102">
        <f t="shared" ca="1" si="13"/>
        <v>10</v>
      </c>
      <c r="N70" s="102">
        <f ca="1">IF(N69+M70&lt;0,0,IF(N69+M70&gt;VLOOKUP($C$8,lookup!$A$3:$C$7,2,FALSE),VLOOKUP($C$8,lookup!$A$3:$C$7,2,FALSE),N69+M70))</f>
        <v>25</v>
      </c>
      <c r="O70" s="102">
        <f ca="1">IF(ABS(K70)=3,(VLOOKUP((I70+J70)&amp;RANDBETWEEN(2,12),lookup!$AR$4:$AS$25,2,FALSE)),0)</f>
        <v>0</v>
      </c>
      <c r="P70" s="58" t="str">
        <f ca="1">IF(O70=0,"",VLOOKUP(((VLOOKUP(weather!$C$8,lookup!$A$3:$C$7,3,FALSE)&amp;VLOOKUP(weather!$C$4,lookup!$A$9:$B$14,2,FALSE))),lookup!$C$81:$AY$110,((C70-1)*4)+1+O70,FALSE))</f>
        <v/>
      </c>
      <c r="Q70" s="139"/>
      <c r="R70" s="102"/>
      <c r="S70" s="102"/>
      <c r="T70" s="58" t="str">
        <f t="shared" ca="1" si="6"/>
        <v>Rain</v>
      </c>
      <c r="U70" s="137">
        <f t="shared" ca="1" si="7"/>
        <v>2</v>
      </c>
      <c r="V70" s="137" t="str">
        <f t="shared" ca="1" si="8"/>
        <v>N</v>
      </c>
      <c r="W70" s="137">
        <f t="shared" ca="1" si="9"/>
        <v>44</v>
      </c>
      <c r="X70" s="58">
        <f t="shared" ca="1" si="10"/>
        <v>60</v>
      </c>
      <c r="Y70" s="137">
        <f>VLOOKUP($C$11,lookup!$D$114:$Q$128,C70+2,FALSE)</f>
        <v>12</v>
      </c>
    </row>
    <row r="71" spans="2:25">
      <c r="B71" s="93">
        <v>54</v>
      </c>
      <c r="C71" s="56">
        <f t="shared" si="3"/>
        <v>2</v>
      </c>
      <c r="D71" s="21">
        <f t="shared" si="4"/>
        <v>24</v>
      </c>
      <c r="E71" s="31">
        <f t="shared" ca="1" si="0"/>
        <v>38</v>
      </c>
      <c r="F71" s="31">
        <f t="shared" ca="1" si="1"/>
        <v>52</v>
      </c>
      <c r="G71" s="131">
        <f t="shared" ca="1" si="15"/>
        <v>10</v>
      </c>
      <c r="H71" s="131">
        <f t="shared" ca="1" si="16"/>
        <v>10</v>
      </c>
      <c r="I71" s="131">
        <f t="shared" ca="1" si="17"/>
        <v>6</v>
      </c>
      <c r="J71" s="131">
        <f t="shared" ca="1" si="17"/>
        <v>4</v>
      </c>
      <c r="K71" s="102">
        <f t="shared" ca="1" si="5"/>
        <v>2</v>
      </c>
      <c r="L71" s="102">
        <f ca="1">VLOOKUP(((VLOOKUP(weather!$C$8,lookup!$A$3:$C$7,3,FALSE)&amp;VLOOKUP(weather!$C$4,lookup!$A$9:$B$14,2,FALSE))),lookup!$C$49:$AM$78,((C71-1)*3)+VLOOKUP(weather!I71&amp;weather!J71,lookup!$AO$4:$AP$39,2,FALSE)+2,FALSE)*VLOOKUP((I71+J71),$F$4:$H$14,3,FALSE)</f>
        <v>2</v>
      </c>
      <c r="M71" s="102">
        <f t="shared" ca="1" si="13"/>
        <v>-10</v>
      </c>
      <c r="N71" s="102">
        <f ca="1">IF(N70+M71&lt;0,0,IF(N70+M71&gt;VLOOKUP($C$8,lookup!$A$3:$C$7,2,FALSE),VLOOKUP($C$8,lookup!$A$3:$C$7,2,FALSE),N70+M71))</f>
        <v>15</v>
      </c>
      <c r="O71" s="102">
        <f ca="1">IF(ABS(K71)=3,(VLOOKUP((I71+J71)&amp;RANDBETWEEN(2,12),lookup!$AR$4:$AS$25,2,FALSE)),0)</f>
        <v>0</v>
      </c>
      <c r="P71" s="58" t="str">
        <f ca="1">IF(O71=0,"",VLOOKUP(((VLOOKUP(weather!$C$8,lookup!$A$3:$C$7,3,FALSE)&amp;VLOOKUP(weather!$C$4,lookup!$A$9:$B$14,2,FALSE))),lookup!$C$81:$AY$110,((C71-1)*4)+1+O71,FALSE))</f>
        <v/>
      </c>
      <c r="Q71" s="139"/>
      <c r="R71" s="102"/>
      <c r="S71" s="102"/>
      <c r="T71" s="58" t="str">
        <f t="shared" ca="1" si="6"/>
        <v>Rain</v>
      </c>
      <c r="U71" s="137">
        <f t="shared" ca="1" si="7"/>
        <v>2</v>
      </c>
      <c r="V71" s="137" t="str">
        <f t="shared" ca="1" si="8"/>
        <v>Tropical</v>
      </c>
      <c r="W71" s="137">
        <f t="shared" ca="1" si="9"/>
        <v>38</v>
      </c>
      <c r="X71" s="58">
        <f t="shared" ca="1" si="10"/>
        <v>52</v>
      </c>
      <c r="Y71" s="137">
        <f>VLOOKUP($C$11,lookup!$D$114:$Q$128,C71+2,FALSE)</f>
        <v>12</v>
      </c>
    </row>
    <row r="72" spans="2:25">
      <c r="B72" s="93">
        <v>55</v>
      </c>
      <c r="C72" s="56">
        <f t="shared" si="3"/>
        <v>2</v>
      </c>
      <c r="D72" s="21">
        <f t="shared" si="4"/>
        <v>25</v>
      </c>
      <c r="E72" s="31">
        <f t="shared" ca="1" si="0"/>
        <v>70</v>
      </c>
      <c r="F72" s="31">
        <f t="shared" ca="1" si="1"/>
        <v>66</v>
      </c>
      <c r="G72" s="131">
        <f t="shared" ca="1" si="15"/>
        <v>12</v>
      </c>
      <c r="H72" s="131">
        <f t="shared" ca="1" si="16"/>
        <v>12</v>
      </c>
      <c r="I72" s="131">
        <f t="shared" ca="1" si="17"/>
        <v>2</v>
      </c>
      <c r="J72" s="131">
        <f t="shared" ca="1" si="17"/>
        <v>4</v>
      </c>
      <c r="K72" s="102">
        <f t="shared" ca="1" si="5"/>
        <v>-1</v>
      </c>
      <c r="L72" s="102">
        <f ca="1">VLOOKUP(((VLOOKUP(weather!$C$8,lookup!$A$3:$C$7,3,FALSE)&amp;VLOOKUP(weather!$C$4,lookup!$A$9:$B$14,2,FALSE))),lookup!$C$49:$AM$78,((C72-1)*3)+VLOOKUP(weather!I72&amp;weather!J72,lookup!$AO$4:$AP$39,2,FALSE)+2,FALSE)*VLOOKUP((I72+J72),$F$4:$H$14,3,FALSE)</f>
        <v>0</v>
      </c>
      <c r="M72" s="102">
        <f t="shared" ca="1" si="13"/>
        <v>10</v>
      </c>
      <c r="N72" s="102">
        <f ca="1">IF(N71+M72&lt;0,0,IF(N71+M72&gt;VLOOKUP($C$8,lookup!$A$3:$C$7,2,FALSE),VLOOKUP($C$8,lookup!$A$3:$C$7,2,FALSE),N71+M72))</f>
        <v>25</v>
      </c>
      <c r="O72" s="102">
        <f ca="1">IF(ABS(K72)=3,(VLOOKUP((I72+J72)&amp;RANDBETWEEN(2,12),lookup!$AR$4:$AS$25,2,FALSE)),0)</f>
        <v>0</v>
      </c>
      <c r="P72" s="58" t="str">
        <f ca="1">IF(O72=0,"",VLOOKUP(((VLOOKUP(weather!$C$8,lookup!$A$3:$C$7,3,FALSE)&amp;VLOOKUP(weather!$C$4,lookup!$A$9:$B$14,2,FALSE))),lookup!$C$81:$AY$110,((C72-1)*4)+1+O72,FALSE))</f>
        <v/>
      </c>
      <c r="Q72" s="139"/>
      <c r="R72" s="102"/>
      <c r="S72" s="102"/>
      <c r="T72" s="58" t="str">
        <f t="shared" ca="1" si="6"/>
        <v>Rain</v>
      </c>
      <c r="U72" s="137">
        <f t="shared" ca="1" si="7"/>
        <v>2</v>
      </c>
      <c r="V72" s="137" t="str">
        <f t="shared" ca="1" si="8"/>
        <v>N</v>
      </c>
      <c r="W72" s="137">
        <f t="shared" ca="1" si="9"/>
        <v>61</v>
      </c>
      <c r="X72" s="58">
        <f t="shared" ca="1" si="10"/>
        <v>75</v>
      </c>
      <c r="Y72" s="137">
        <f>VLOOKUP($C$11,lookup!$D$114:$Q$128,C72+2,FALSE)</f>
        <v>12</v>
      </c>
    </row>
    <row r="73" spans="2:25">
      <c r="B73" s="93">
        <v>56</v>
      </c>
      <c r="C73" s="56">
        <f t="shared" si="3"/>
        <v>2</v>
      </c>
      <c r="D73" s="21">
        <f t="shared" si="4"/>
        <v>26</v>
      </c>
      <c r="E73" s="31">
        <f t="shared" ca="1" si="0"/>
        <v>62</v>
      </c>
      <c r="F73" s="31">
        <f t="shared" ca="1" si="1"/>
        <v>56</v>
      </c>
      <c r="G73" s="131">
        <f t="shared" ca="1" si="15"/>
        <v>11</v>
      </c>
      <c r="H73" s="131">
        <f t="shared" ca="1" si="16"/>
        <v>11</v>
      </c>
      <c r="I73" s="131">
        <f t="shared" ca="1" si="17"/>
        <v>4</v>
      </c>
      <c r="J73" s="131">
        <f t="shared" ca="1" si="17"/>
        <v>4</v>
      </c>
      <c r="K73" s="102">
        <f t="shared" ca="1" si="5"/>
        <v>1</v>
      </c>
      <c r="L73" s="102">
        <f ca="1">VLOOKUP(((VLOOKUP(weather!$C$8,lookup!$A$3:$C$7,3,FALSE)&amp;VLOOKUP(weather!$C$4,lookup!$A$9:$B$14,2,FALSE))),lookup!$C$49:$AM$78,((C73-1)*3)+VLOOKUP(weather!I73&amp;weather!J73,lookup!$AO$4:$AP$39,2,FALSE)+2,FALSE)*VLOOKUP((I73+J73),$F$4:$H$14,3,FALSE)</f>
        <v>4</v>
      </c>
      <c r="M73" s="102">
        <f t="shared" ca="1" si="13"/>
        <v>-10</v>
      </c>
      <c r="N73" s="102">
        <f ca="1">IF(N72+M73&lt;0,0,IF(N72+M73&gt;VLOOKUP($C$8,lookup!$A$3:$C$7,2,FALSE),VLOOKUP($C$8,lookup!$A$3:$C$7,2,FALSE),N72+M73))</f>
        <v>15</v>
      </c>
      <c r="O73" s="102">
        <f ca="1">IF(ABS(K73)=3,(VLOOKUP((I73+J73)&amp;RANDBETWEEN(2,12),lookup!$AR$4:$AS$25,2,FALSE)),0)</f>
        <v>0</v>
      </c>
      <c r="P73" s="58" t="str">
        <f ca="1">IF(O73=0,"",VLOOKUP(((VLOOKUP(weather!$C$8,lookup!$A$3:$C$7,3,FALSE)&amp;VLOOKUP(weather!$C$4,lookup!$A$9:$B$14,2,FALSE))),lookup!$C$81:$AY$110,((C73-1)*4)+1+O73,FALSE))</f>
        <v/>
      </c>
      <c r="Q73" s="139"/>
      <c r="R73" s="102"/>
      <c r="S73" s="102"/>
      <c r="T73" s="58" t="str">
        <f t="shared" ca="1" si="6"/>
        <v>Rain</v>
      </c>
      <c r="U73" s="137">
        <f t="shared" ca="1" si="7"/>
        <v>2</v>
      </c>
      <c r="V73" s="137" t="str">
        <f t="shared" ca="1" si="8"/>
        <v>N</v>
      </c>
      <c r="W73" s="137">
        <f t="shared" ca="1" si="9"/>
        <v>51</v>
      </c>
      <c r="X73" s="58">
        <f t="shared" ca="1" si="10"/>
        <v>67</v>
      </c>
      <c r="Y73" s="137">
        <f>VLOOKUP($C$11,lookup!$D$114:$Q$128,C73+2,FALSE)</f>
        <v>12</v>
      </c>
    </row>
    <row r="74" spans="2:25">
      <c r="B74" s="93">
        <v>57</v>
      </c>
      <c r="C74" s="56">
        <f t="shared" si="3"/>
        <v>2</v>
      </c>
      <c r="D74" s="21">
        <f t="shared" si="4"/>
        <v>27</v>
      </c>
      <c r="E74" s="31">
        <f t="shared" ca="1" si="0"/>
        <v>72</v>
      </c>
      <c r="F74" s="31">
        <f t="shared" ca="1" si="1"/>
        <v>67</v>
      </c>
      <c r="G74" s="131">
        <f t="shared" ca="1" si="15"/>
        <v>12</v>
      </c>
      <c r="H74" s="131">
        <f ca="1">IF(H73+K73&gt;$H$48,$H$48,IF(H73+K73&lt;$G$48,$G$48,H73+K73))</f>
        <v>12</v>
      </c>
      <c r="I74" s="131">
        <f t="shared" ca="1" si="17"/>
        <v>3</v>
      </c>
      <c r="J74" s="131">
        <f t="shared" ca="1" si="17"/>
        <v>4</v>
      </c>
      <c r="K74" s="102">
        <f t="shared" ca="1" si="5"/>
        <v>0</v>
      </c>
      <c r="L74" s="102">
        <f ca="1">VLOOKUP(((VLOOKUP(weather!$C$8,lookup!$A$3:$C$7,3,FALSE)&amp;VLOOKUP(weather!$C$4,lookup!$A$9:$B$14,2,FALSE))),lookup!$C$49:$AM$78,((C74-1)*3)+VLOOKUP(weather!I74&amp;weather!J74,lookup!$AO$4:$AP$39,2,FALSE)+2,FALSE)*VLOOKUP((I74+J74),$F$4:$H$14,3,FALSE)</f>
        <v>3</v>
      </c>
      <c r="M74" s="102">
        <f t="shared" ca="1" si="13"/>
        <v>-10</v>
      </c>
      <c r="N74" s="102">
        <f ca="1">IF(N73+M74&lt;0,0,IF(N73+M74&gt;VLOOKUP($C$8,lookup!$A$3:$C$7,2,FALSE),VLOOKUP($C$8,lookup!$A$3:$C$7,2,FALSE),N73+M74))</f>
        <v>5</v>
      </c>
      <c r="O74" s="102">
        <f ca="1">IF(ABS(K74)=3,(VLOOKUP((I74+J74)&amp;RANDBETWEEN(2,12),lookup!$AR$4:$AS$25,2,FALSE)),0)</f>
        <v>0</v>
      </c>
      <c r="P74" s="58" t="str">
        <f ca="1">IF(O74=0,"",VLOOKUP(((VLOOKUP(weather!$C$8,lookup!$A$3:$C$7,3,FALSE)&amp;VLOOKUP(weather!$C$4,lookup!$A$9:$B$14,2,FALSE))),lookup!$C$81:$AY$110,((C74-1)*4)+1+O74,FALSE))</f>
        <v/>
      </c>
      <c r="Q74" s="139"/>
      <c r="R74" s="102"/>
      <c r="S74" s="102"/>
      <c r="T74" s="58" t="str">
        <f t="shared" ca="1" si="6"/>
        <v>Rain</v>
      </c>
      <c r="U74" s="137">
        <f t="shared" ca="1" si="7"/>
        <v>2</v>
      </c>
      <c r="V74" s="137" t="str">
        <f t="shared" ca="1" si="8"/>
        <v>N</v>
      </c>
      <c r="W74" s="137">
        <f t="shared" ca="1" si="9"/>
        <v>62</v>
      </c>
      <c r="X74" s="58">
        <f t="shared" ca="1" si="10"/>
        <v>77</v>
      </c>
      <c r="Y74" s="137">
        <f>VLOOKUP($C$11,lookup!$D$114:$Q$128,C74+2,FALSE)</f>
        <v>12</v>
      </c>
    </row>
    <row r="75" spans="2:25">
      <c r="B75" s="93">
        <v>58</v>
      </c>
      <c r="C75" s="56">
        <f t="shared" si="3"/>
        <v>2</v>
      </c>
      <c r="D75" s="21">
        <f t="shared" si="4"/>
        <v>28</v>
      </c>
      <c r="E75" s="31">
        <f t="shared" ca="1" si="0"/>
        <v>74</v>
      </c>
      <c r="F75" s="31">
        <f t="shared" ca="1" si="1"/>
        <v>77</v>
      </c>
      <c r="G75" s="131">
        <f t="shared" ca="1" si="15"/>
        <v>12</v>
      </c>
      <c r="H75" s="131">
        <f t="shared" ca="1" si="16"/>
        <v>12</v>
      </c>
      <c r="I75" s="131">
        <f t="shared" ca="1" si="17"/>
        <v>4</v>
      </c>
      <c r="J75" s="131">
        <f t="shared" ca="1" si="17"/>
        <v>3</v>
      </c>
      <c r="K75" s="102">
        <f t="shared" ca="1" si="5"/>
        <v>0</v>
      </c>
      <c r="L75" s="102">
        <f ca="1">VLOOKUP(((VLOOKUP(weather!$C$8,lookup!$A$3:$C$7,3,FALSE)&amp;VLOOKUP(weather!$C$4,lookup!$A$9:$B$14,2,FALSE))),lookup!$C$49:$AM$78,((C75-1)*3)+VLOOKUP(weather!I75&amp;weather!J75,lookup!$AO$4:$AP$39,2,FALSE)+2,FALSE)*VLOOKUP((I75+J75),$F$4:$H$14,3,FALSE)</f>
        <v>2</v>
      </c>
      <c r="M75" s="102">
        <f t="shared" ca="1" si="13"/>
        <v>-10</v>
      </c>
      <c r="N75" s="102">
        <f ca="1">IF(N74+M75&lt;0,0,IF(N74+M75&gt;VLOOKUP($C$8,lookup!$A$3:$C$7,2,FALSE),VLOOKUP($C$8,lookup!$A$3:$C$7,2,FALSE),N74+M75))</f>
        <v>0</v>
      </c>
      <c r="O75" s="102">
        <f ca="1">IF(ABS(K75)=3,(VLOOKUP((I75+J75)&amp;RANDBETWEEN(2,12),lookup!$AR$4:$AS$25,2,FALSE)),0)</f>
        <v>0</v>
      </c>
      <c r="P75" s="58" t="str">
        <f ca="1">IF(O75=0,"",VLOOKUP(((VLOOKUP(weather!$C$8,lookup!$A$3:$C$7,3,FALSE)&amp;VLOOKUP(weather!$C$4,lookup!$A$9:$B$14,2,FALSE))),lookup!$C$81:$AY$110,((C75-1)*4)+1+O75,FALSE))</f>
        <v/>
      </c>
      <c r="Q75" s="139"/>
      <c r="R75" s="102"/>
      <c r="S75" s="102"/>
      <c r="T75" s="58" t="str">
        <f t="shared" ca="1" si="6"/>
        <v>Rain</v>
      </c>
      <c r="U75" s="137">
        <f t="shared" ca="1" si="7"/>
        <v>2</v>
      </c>
      <c r="V75" s="137" t="str">
        <f t="shared" ca="1" si="8"/>
        <v>N</v>
      </c>
      <c r="W75" s="137">
        <f t="shared" ca="1" si="9"/>
        <v>74</v>
      </c>
      <c r="X75" s="58">
        <f t="shared" ca="1" si="10"/>
        <v>77</v>
      </c>
      <c r="Y75" s="137">
        <f>VLOOKUP($C$11,lookup!$D$114:$Q$128,C75+2,FALSE)</f>
        <v>12</v>
      </c>
    </row>
    <row r="76" spans="2:25">
      <c r="B76" s="93">
        <v>59</v>
      </c>
      <c r="C76" s="56">
        <f t="shared" si="3"/>
        <v>2</v>
      </c>
      <c r="D76" s="21">
        <f t="shared" si="4"/>
        <v>29</v>
      </c>
      <c r="E76" s="31">
        <f t="shared" ca="1" si="0"/>
        <v>75</v>
      </c>
      <c r="F76" s="31">
        <f t="shared" ca="1" si="1"/>
        <v>67</v>
      </c>
      <c r="G76" s="131">
        <f t="shared" ca="1" si="15"/>
        <v>12</v>
      </c>
      <c r="H76" s="131">
        <f t="shared" ca="1" si="16"/>
        <v>12</v>
      </c>
      <c r="I76" s="131">
        <f t="shared" ca="1" si="17"/>
        <v>2</v>
      </c>
      <c r="J76" s="131">
        <f t="shared" ca="1" si="17"/>
        <v>3</v>
      </c>
      <c r="K76" s="102">
        <f t="shared" ca="1" si="5"/>
        <v>-1</v>
      </c>
      <c r="L76" s="102">
        <f ca="1">VLOOKUP(((VLOOKUP(weather!$C$8,lookup!$A$3:$C$7,3,FALSE)&amp;VLOOKUP(weather!$C$4,lookup!$A$9:$B$14,2,FALSE))),lookup!$C$49:$AM$78,((C76-1)*3)+VLOOKUP(weather!I76&amp;weather!J76,lookup!$AO$4:$AP$39,2,FALSE)+2,FALSE)*VLOOKUP((I76+J76),$F$4:$H$14,3,FALSE)</f>
        <v>3</v>
      </c>
      <c r="M76" s="102">
        <f t="shared" ca="1" si="13"/>
        <v>15</v>
      </c>
      <c r="N76" s="102">
        <f ca="1">IF(N75+M76&lt;0,0,IF(N75+M76&gt;VLOOKUP($C$8,lookup!$A$3:$C$7,2,FALSE),VLOOKUP($C$8,lookup!$A$3:$C$7,2,FALSE),N75+M76))</f>
        <v>15</v>
      </c>
      <c r="O76" s="102">
        <f ca="1">IF(ABS(K76)=3,(VLOOKUP((I76+J76)&amp;RANDBETWEEN(2,12),lookup!$AR$4:$AS$25,2,FALSE)),0)</f>
        <v>0</v>
      </c>
      <c r="P76" s="58" t="str">
        <f ca="1">IF(O76=0,"",VLOOKUP(((VLOOKUP(weather!$C$8,lookup!$A$3:$C$7,3,FALSE)&amp;VLOOKUP(weather!$C$4,lookup!$A$9:$B$14,2,FALSE))),lookup!$C$81:$AY$110,((C76-1)*4)+1+O76,FALSE))</f>
        <v/>
      </c>
      <c r="Q76" s="139"/>
      <c r="R76" s="102"/>
      <c r="S76" s="102"/>
      <c r="T76" s="58" t="str">
        <f t="shared" ca="1" si="6"/>
        <v>Rain</v>
      </c>
      <c r="U76" s="137">
        <f t="shared" ca="1" si="7"/>
        <v>2</v>
      </c>
      <c r="V76" s="137" t="str">
        <f t="shared" ca="1" si="8"/>
        <v>N</v>
      </c>
      <c r="W76" s="137">
        <f t="shared" ca="1" si="9"/>
        <v>62</v>
      </c>
      <c r="X76" s="58">
        <f t="shared" ca="1" si="10"/>
        <v>80</v>
      </c>
      <c r="Y76" s="137">
        <f>VLOOKUP($C$11,lookup!$D$114:$Q$128,C76+2,FALSE)</f>
        <v>12</v>
      </c>
    </row>
    <row r="77" spans="2:25">
      <c r="B77" s="93">
        <v>60</v>
      </c>
      <c r="C77" s="56">
        <f t="shared" si="3"/>
        <v>2</v>
      </c>
      <c r="D77" s="21">
        <f t="shared" si="4"/>
        <v>30</v>
      </c>
      <c r="E77" s="31">
        <f t="shared" ca="1" si="0"/>
        <v>63</v>
      </c>
      <c r="F77" s="31">
        <f t="shared" ca="1" si="1"/>
        <v>60</v>
      </c>
      <c r="G77" s="131">
        <f t="shared" ca="1" si="15"/>
        <v>11</v>
      </c>
      <c r="H77" s="131">
        <f t="shared" ca="1" si="16"/>
        <v>11</v>
      </c>
      <c r="I77" s="131">
        <f t="shared" ca="1" si="17"/>
        <v>3</v>
      </c>
      <c r="J77" s="131">
        <f t="shared" ca="1" si="17"/>
        <v>4</v>
      </c>
      <c r="K77" s="102">
        <f t="shared" ca="1" si="5"/>
        <v>0</v>
      </c>
      <c r="L77" s="102">
        <f ca="1">VLOOKUP(((VLOOKUP(weather!$C$8,lookup!$A$3:$C$7,3,FALSE)&amp;VLOOKUP(weather!$C$4,lookup!$A$9:$B$14,2,FALSE))),lookup!$C$49:$AM$78,((C77-1)*3)+VLOOKUP(weather!I77&amp;weather!J77,lookup!$AO$4:$AP$39,2,FALSE)+2,FALSE)*VLOOKUP((I77+J77),$F$4:$H$14,3,FALSE)</f>
        <v>3</v>
      </c>
      <c r="M77" s="102">
        <f t="shared" ca="1" si="13"/>
        <v>-10</v>
      </c>
      <c r="N77" s="102">
        <f ca="1">IF(N76+M77&lt;0,0,IF(N76+M77&gt;VLOOKUP($C$8,lookup!$A$3:$C$7,2,FALSE),VLOOKUP($C$8,lookup!$A$3:$C$7,2,FALSE),N76+M77))</f>
        <v>5</v>
      </c>
      <c r="O77" s="102">
        <f ca="1">IF(ABS(K77)=3,(VLOOKUP((I77+J77)&amp;RANDBETWEEN(2,12),lookup!$AR$4:$AS$25,2,FALSE)),0)</f>
        <v>0</v>
      </c>
      <c r="P77" s="58" t="str">
        <f ca="1">IF(O77=0,"",VLOOKUP(((VLOOKUP(weather!$C$8,lookup!$A$3:$C$7,3,FALSE)&amp;VLOOKUP(weather!$C$4,lookup!$A$9:$B$14,2,FALSE))),lookup!$C$81:$AY$110,((C77-1)*4)+1+O77,FALSE))</f>
        <v/>
      </c>
      <c r="Q77" s="139"/>
      <c r="R77" s="102"/>
      <c r="S77" s="102"/>
      <c r="T77" s="58" t="str">
        <f t="shared" ca="1" si="6"/>
        <v>Rain</v>
      </c>
      <c r="U77" s="137">
        <f t="shared" ca="1" si="7"/>
        <v>2</v>
      </c>
      <c r="V77" s="137" t="str">
        <f t="shared" ca="1" si="8"/>
        <v>N</v>
      </c>
      <c r="W77" s="137">
        <f t="shared" ca="1" si="9"/>
        <v>55</v>
      </c>
      <c r="X77" s="58">
        <f t="shared" ca="1" si="10"/>
        <v>68</v>
      </c>
      <c r="Y77" s="137">
        <f>VLOOKUP($C$11,lookup!$D$114:$Q$128,C77+2,FALSE)</f>
        <v>12</v>
      </c>
    </row>
    <row r="78" spans="2:25">
      <c r="B78" s="93">
        <v>61</v>
      </c>
      <c r="C78" s="56">
        <f t="shared" si="3"/>
        <v>3</v>
      </c>
      <c r="D78" s="21">
        <f t="shared" si="4"/>
        <v>1</v>
      </c>
      <c r="E78" s="31">
        <f t="shared" ca="1" si="0"/>
        <v>24</v>
      </c>
      <c r="F78" s="31">
        <f t="shared" ca="1" si="1"/>
        <v>74</v>
      </c>
      <c r="G78" s="36">
        <f>VLOOKUP($C78,lookup!$F$3:$I$14,2,FALSE)</f>
        <v>5</v>
      </c>
      <c r="H78" s="36">
        <f>VLOOKUP($C78,lookup!$F$3:$I$14,4,FALSE)</f>
        <v>16</v>
      </c>
      <c r="I78" s="36">
        <f t="shared" ref="I78:J97" ca="1" si="18">RANDBETWEEN(1,6)</f>
        <v>6</v>
      </c>
      <c r="J78" s="36">
        <f t="shared" ca="1" si="18"/>
        <v>5</v>
      </c>
      <c r="K78" s="31">
        <f t="shared" ca="1" si="5"/>
        <v>2</v>
      </c>
      <c r="L78" s="31">
        <f ca="1">VLOOKUP(((VLOOKUP(weather!$C$8,lookup!$A$3:$C$7,3,FALSE)&amp;VLOOKUP(weather!$C$4,lookup!$A$9:$B$14,2,FALSE))),lookup!$C$49:$AM$78,((C78-1)*3)+VLOOKUP(weather!I78&amp;weather!J78,lookup!$AO$4:$AP$39,2,FALSE)+2,FALSE)*VLOOKUP((I78+J78),$F$4:$H$14,3,FALSE)</f>
        <v>2</v>
      </c>
      <c r="M78" s="31">
        <f t="shared" ca="1" si="13"/>
        <v>-15</v>
      </c>
      <c r="N78" s="31">
        <f ca="1">IF(N77+M78&lt;0,0,IF(N77+M78&gt;VLOOKUP($C$8,lookup!$A$3:$C$7,2,FALSE),VLOOKUP($C$8,lookup!$A$3:$C$7,2,FALSE),N77+M78))</f>
        <v>0</v>
      </c>
      <c r="O78" s="31">
        <f ca="1">IF(ABS(K78)=3,(VLOOKUP((I78+J78)&amp;RANDBETWEEN(2,12),lookup!$AR$4:$AS$25,2,FALSE)),0)</f>
        <v>0</v>
      </c>
      <c r="P78" s="58" t="str">
        <f ca="1">IF(O78=0,"",VLOOKUP(((VLOOKUP(weather!$C$8,lookup!$A$3:$C$7,3,FALSE)&amp;VLOOKUP(weather!$C$4,lookup!$A$9:$B$14,2,FALSE))),lookup!$C$81:$AY$110,((C78-1)*4)+1+O78,FALSE))</f>
        <v/>
      </c>
      <c r="Q78" s="139"/>
      <c r="R78" s="102"/>
      <c r="S78" s="102"/>
      <c r="T78" s="58" t="str">
        <f t="shared" ca="1" si="6"/>
        <v>Rain</v>
      </c>
      <c r="U78" s="137">
        <f t="shared" ca="1" si="7"/>
        <v>2</v>
      </c>
      <c r="V78" s="137" t="str">
        <f t="shared" ca="1" si="8"/>
        <v>Tropical</v>
      </c>
      <c r="W78" s="137">
        <f t="shared" ca="1" si="9"/>
        <v>24</v>
      </c>
      <c r="X78" s="58">
        <f t="shared" ca="1" si="10"/>
        <v>74</v>
      </c>
      <c r="Y78" s="137">
        <f>VLOOKUP($C$11,lookup!$D$114:$Q$128,C78+2,FALSE)</f>
        <v>12</v>
      </c>
    </row>
    <row r="79" spans="2:25">
      <c r="B79" s="93">
        <v>62</v>
      </c>
      <c r="C79" s="56">
        <f t="shared" si="3"/>
        <v>3</v>
      </c>
      <c r="D79" s="21">
        <f t="shared" si="4"/>
        <v>2</v>
      </c>
      <c r="E79" s="31">
        <f t="shared" ca="1" si="0"/>
        <v>32</v>
      </c>
      <c r="F79" s="31">
        <f t="shared" ca="1" si="1"/>
        <v>80</v>
      </c>
      <c r="G79" s="131">
        <f ca="1">IF(G78+K78&lt;$G$78,$G$78,IF(G78+K78&gt;$H$78,$H$78,G78+K78))</f>
        <v>7</v>
      </c>
      <c r="H79" s="131">
        <f ca="1">IF(H78+K78&gt;$H$78,$H$78,IF(H78+K78&lt;$G$78,$G$78,H78+K78))</f>
        <v>16</v>
      </c>
      <c r="I79" s="131">
        <f t="shared" ca="1" si="18"/>
        <v>5</v>
      </c>
      <c r="J79" s="131">
        <f t="shared" ca="1" si="18"/>
        <v>4</v>
      </c>
      <c r="K79" s="102">
        <f t="shared" ca="1" si="5"/>
        <v>1</v>
      </c>
      <c r="L79" s="102">
        <f ca="1">VLOOKUP(((VLOOKUP(weather!$C$8,lookup!$A$3:$C$7,3,FALSE)&amp;VLOOKUP(weather!$C$4,lookup!$A$9:$B$14,2,FALSE))),lookup!$C$49:$AM$78,((C79-1)*3)+VLOOKUP(weather!I79&amp;weather!J79,lookup!$AO$4:$AP$39,2,FALSE)+2,FALSE)*VLOOKUP((I79+J79),$F$4:$H$14,3,FALSE)</f>
        <v>0</v>
      </c>
      <c r="M79" s="102">
        <f t="shared" ca="1" si="13"/>
        <v>-15</v>
      </c>
      <c r="N79" s="102">
        <f ca="1">IF(N78+M79&lt;0,0,IF(N78+M79&gt;VLOOKUP($C$8,lookup!$A$3:$C$7,2,FALSE),VLOOKUP($C$8,lookup!$A$3:$C$7,2,FALSE),N78+M79))</f>
        <v>0</v>
      </c>
      <c r="O79" s="102">
        <f ca="1">IF(ABS(K79)=3,(VLOOKUP((I79+J79)&amp;RANDBETWEEN(2,12),lookup!$AR$4:$AS$25,2,FALSE)),0)</f>
        <v>0</v>
      </c>
      <c r="P79" s="58" t="str">
        <f ca="1">IF(O79=0,"",VLOOKUP(((VLOOKUP(weather!$C$8,lookup!$A$3:$C$7,3,FALSE)&amp;VLOOKUP(weather!$C$4,lookup!$A$9:$B$14,2,FALSE))),lookup!$C$81:$AY$110,((C79-1)*4)+1+O79,FALSE))</f>
        <v/>
      </c>
      <c r="Q79" s="139"/>
      <c r="R79" s="102"/>
      <c r="S79" s="102"/>
      <c r="T79" s="58" t="str">
        <f t="shared" ca="1" si="6"/>
        <v>Rain</v>
      </c>
      <c r="U79" s="137">
        <f t="shared" ca="1" si="7"/>
        <v>2</v>
      </c>
      <c r="V79" s="137" t="str">
        <f t="shared" ca="1" si="8"/>
        <v>N</v>
      </c>
      <c r="W79" s="137">
        <f t="shared" ca="1" si="9"/>
        <v>32</v>
      </c>
      <c r="X79" s="58">
        <f t="shared" ca="1" si="10"/>
        <v>80</v>
      </c>
      <c r="Y79" s="137">
        <f>VLOOKUP($C$11,lookup!$D$114:$Q$128,C79+2,FALSE)</f>
        <v>12</v>
      </c>
    </row>
    <row r="80" spans="2:25">
      <c r="B80" s="93">
        <v>63</v>
      </c>
      <c r="C80" s="56">
        <f t="shared" si="3"/>
        <v>3</v>
      </c>
      <c r="D80" s="21">
        <f t="shared" si="4"/>
        <v>3</v>
      </c>
      <c r="E80" s="31">
        <f t="shared" ca="1" si="0"/>
        <v>42</v>
      </c>
      <c r="F80" s="31">
        <f t="shared" ca="1" si="1"/>
        <v>77</v>
      </c>
      <c r="G80" s="131">
        <f t="shared" ref="G80:G107" ca="1" si="19">IF(G79+K79&lt;$G$78,$G$78,IF(G79+K79&gt;$H$78,$H$78,G79+K79))</f>
        <v>8</v>
      </c>
      <c r="H80" s="131">
        <f t="shared" ref="H80:H107" ca="1" si="20">IF(H79+K79&gt;$H$78,$H$78,IF(H79+K79&lt;$G$78,$G$78,H79+K79))</f>
        <v>16</v>
      </c>
      <c r="I80" s="131">
        <f t="shared" ca="1" si="18"/>
        <v>5</v>
      </c>
      <c r="J80" s="131">
        <f t="shared" ca="1" si="18"/>
        <v>1</v>
      </c>
      <c r="K80" s="102">
        <f t="shared" ca="1" si="5"/>
        <v>-1</v>
      </c>
      <c r="L80" s="102">
        <f ca="1">VLOOKUP(((VLOOKUP(weather!$C$8,lookup!$A$3:$C$7,3,FALSE)&amp;VLOOKUP(weather!$C$4,lookup!$A$9:$B$14,2,FALSE))),lookup!$C$49:$AM$78,((C80-1)*3)+VLOOKUP(weather!I80&amp;weather!J80,lookup!$AO$4:$AP$39,2,FALSE)+2,FALSE)*VLOOKUP((I80+J80),$F$4:$H$14,3,FALSE)</f>
        <v>0</v>
      </c>
      <c r="M80" s="102">
        <f t="shared" ca="1" si="13"/>
        <v>10</v>
      </c>
      <c r="N80" s="102">
        <f ca="1">IF(N79+M80&lt;0,0,IF(N79+M80&gt;VLOOKUP($C$8,lookup!$A$3:$C$7,2,FALSE),VLOOKUP($C$8,lookup!$A$3:$C$7,2,FALSE),N79+M80))</f>
        <v>10</v>
      </c>
      <c r="O80" s="102">
        <f ca="1">IF(ABS(K80)=3,(VLOOKUP((I80+J80)&amp;RANDBETWEEN(2,12),lookup!$AR$4:$AS$25,2,FALSE)),0)</f>
        <v>0</v>
      </c>
      <c r="P80" s="58" t="str">
        <f ca="1">IF(O80=0,"",VLOOKUP(((VLOOKUP(weather!$C$8,lookup!$A$3:$C$7,3,FALSE)&amp;VLOOKUP(weather!$C$4,lookup!$A$9:$B$14,2,FALSE))),lookup!$C$81:$AY$110,((C80-1)*4)+1+O80,FALSE))</f>
        <v/>
      </c>
      <c r="Q80" s="139"/>
      <c r="R80" s="102"/>
      <c r="S80" s="102"/>
      <c r="T80" s="58" t="str">
        <f t="shared" ca="1" si="6"/>
        <v>Rain</v>
      </c>
      <c r="U80" s="137">
        <f t="shared" ca="1" si="7"/>
        <v>2</v>
      </c>
      <c r="V80" s="137" t="str">
        <f t="shared" ca="1" si="8"/>
        <v>N</v>
      </c>
      <c r="W80" s="137">
        <f t="shared" ca="1" si="9"/>
        <v>42</v>
      </c>
      <c r="X80" s="58">
        <f t="shared" ca="1" si="10"/>
        <v>77</v>
      </c>
      <c r="Y80" s="137">
        <f>VLOOKUP($C$11,lookup!$D$114:$Q$128,C80+2,FALSE)</f>
        <v>12</v>
      </c>
    </row>
    <row r="81" spans="2:25">
      <c r="B81" s="93">
        <v>64</v>
      </c>
      <c r="C81" s="56">
        <f t="shared" si="3"/>
        <v>3</v>
      </c>
      <c r="D81" s="21">
        <f t="shared" si="4"/>
        <v>4</v>
      </c>
      <c r="E81" s="31">
        <f t="shared" ca="1" si="0"/>
        <v>30</v>
      </c>
      <c r="F81" s="31">
        <f t="shared" ca="1" si="1"/>
        <v>77</v>
      </c>
      <c r="G81" s="131">
        <f t="shared" ca="1" si="19"/>
        <v>7</v>
      </c>
      <c r="H81" s="131">
        <f t="shared" ca="1" si="20"/>
        <v>15</v>
      </c>
      <c r="I81" s="131">
        <f t="shared" ca="1" si="18"/>
        <v>3</v>
      </c>
      <c r="J81" s="131">
        <f t="shared" ca="1" si="18"/>
        <v>6</v>
      </c>
      <c r="K81" s="102">
        <f t="shared" ca="1" si="5"/>
        <v>1</v>
      </c>
      <c r="L81" s="102">
        <f ca="1">VLOOKUP(((VLOOKUP(weather!$C$8,lookup!$A$3:$C$7,3,FALSE)&amp;VLOOKUP(weather!$C$4,lookup!$A$9:$B$14,2,FALSE))),lookup!$C$49:$AM$78,((C81-1)*3)+VLOOKUP(weather!I81&amp;weather!J81,lookup!$AO$4:$AP$39,2,FALSE)+2,FALSE)*VLOOKUP((I81+J81),$F$4:$H$14,3,FALSE)</f>
        <v>0</v>
      </c>
      <c r="M81" s="102">
        <f t="shared" ca="1" si="13"/>
        <v>-15</v>
      </c>
      <c r="N81" s="102">
        <f ca="1">IF(N80+M81&lt;0,0,IF(N80+M81&gt;VLOOKUP($C$8,lookup!$A$3:$C$7,2,FALSE),VLOOKUP($C$8,lookup!$A$3:$C$7,2,FALSE),N80+M81))</f>
        <v>0</v>
      </c>
      <c r="O81" s="102">
        <f ca="1">IF(ABS(K81)=3,(VLOOKUP((I81+J81)&amp;RANDBETWEEN(2,12),lookup!$AR$4:$AS$25,2,FALSE)),0)</f>
        <v>0</v>
      </c>
      <c r="P81" s="58" t="str">
        <f ca="1">IF(O81=0,"",VLOOKUP(((VLOOKUP(weather!$C$8,lookup!$A$3:$C$7,3,FALSE)&amp;VLOOKUP(weather!$C$4,lookup!$A$9:$B$14,2,FALSE))),lookup!$C$81:$AY$110,((C81-1)*4)+1+O81,FALSE))</f>
        <v/>
      </c>
      <c r="Q81" s="139"/>
      <c r="R81" s="102"/>
      <c r="S81" s="102"/>
      <c r="T81" s="58" t="str">
        <f t="shared" ca="1" si="6"/>
        <v>Rain</v>
      </c>
      <c r="U81" s="137">
        <f t="shared" ca="1" si="7"/>
        <v>2</v>
      </c>
      <c r="V81" s="137" t="str">
        <f t="shared" ca="1" si="8"/>
        <v>N</v>
      </c>
      <c r="W81" s="137">
        <f t="shared" ca="1" si="9"/>
        <v>30</v>
      </c>
      <c r="X81" s="58">
        <f t="shared" ca="1" si="10"/>
        <v>77</v>
      </c>
      <c r="Y81" s="137">
        <f>VLOOKUP($C$11,lookup!$D$114:$Q$128,C81+2,FALSE)</f>
        <v>12</v>
      </c>
    </row>
    <row r="82" spans="2:25">
      <c r="B82" s="93">
        <v>65</v>
      </c>
      <c r="C82" s="56">
        <f t="shared" si="3"/>
        <v>3</v>
      </c>
      <c r="D82" s="21">
        <f t="shared" si="4"/>
        <v>5</v>
      </c>
      <c r="E82" s="31">
        <f t="shared" ref="E82:E145" ca="1" si="21">RANDBETWEEN(VLOOKUP(G82,$Q$18:$S$43,2,FALSE),VLOOKUP(G82,$Q$18:$S$43,3,FALSE))+$D$12</f>
        <v>33</v>
      </c>
      <c r="F82" s="31">
        <f t="shared" ref="F82:F145" ca="1" si="22">RANDBETWEEN(VLOOKUP(H82,$Q$18:$S$43,2,FALSE),VLOOKUP(H82,$Q$18:$S$43,3,FALSE))+$D$12</f>
        <v>89</v>
      </c>
      <c r="G82" s="131">
        <f t="shared" ca="1" si="19"/>
        <v>8</v>
      </c>
      <c r="H82" s="131">
        <f t="shared" ca="1" si="20"/>
        <v>16</v>
      </c>
      <c r="I82" s="131">
        <f t="shared" ca="1" si="18"/>
        <v>3</v>
      </c>
      <c r="J82" s="131">
        <f t="shared" ca="1" si="18"/>
        <v>3</v>
      </c>
      <c r="K82" s="102">
        <f t="shared" ca="1" si="5"/>
        <v>-1</v>
      </c>
      <c r="L82" s="102">
        <f ca="1">VLOOKUP(((VLOOKUP(weather!$C$8,lookup!$A$3:$C$7,3,FALSE)&amp;VLOOKUP(weather!$C$4,lookup!$A$9:$B$14,2,FALSE))),lookup!$C$49:$AM$78,((C82-1)*3)+VLOOKUP(weather!I82&amp;weather!J82,lookup!$AO$4:$AP$39,2,FALSE)+2,FALSE)*VLOOKUP((I82+J82),$F$4:$H$14,3,FALSE)</f>
        <v>0</v>
      </c>
      <c r="M82" s="102">
        <f t="shared" ca="1" si="13"/>
        <v>10</v>
      </c>
      <c r="N82" s="102">
        <f ca="1">IF(N81+M82&lt;0,0,IF(N81+M82&gt;VLOOKUP($C$8,lookup!$A$3:$C$7,2,FALSE),VLOOKUP($C$8,lookup!$A$3:$C$7,2,FALSE),N81+M82))</f>
        <v>10</v>
      </c>
      <c r="O82" s="102">
        <f ca="1">IF(ABS(K82)=3,(VLOOKUP((I82+J82)&amp;RANDBETWEEN(2,12),lookup!$AR$4:$AS$25,2,FALSE)),0)</f>
        <v>0</v>
      </c>
      <c r="P82" s="58" t="str">
        <f ca="1">IF(O82=0,"",VLOOKUP(((VLOOKUP(weather!$C$8,lookup!$A$3:$C$7,3,FALSE)&amp;VLOOKUP(weather!$C$4,lookup!$A$9:$B$14,2,FALSE))),lookup!$C$81:$AY$110,((C82-1)*4)+1+O82,FALSE))</f>
        <v/>
      </c>
      <c r="Q82" s="139"/>
      <c r="R82" s="102"/>
      <c r="S82" s="102"/>
      <c r="T82" s="58" t="str">
        <f t="shared" ca="1" si="6"/>
        <v>Rain</v>
      </c>
      <c r="U82" s="137">
        <f t="shared" ca="1" si="7"/>
        <v>2</v>
      </c>
      <c r="V82" s="137" t="str">
        <f t="shared" ca="1" si="8"/>
        <v>N</v>
      </c>
      <c r="W82" s="137">
        <f t="shared" ca="1" si="9"/>
        <v>33</v>
      </c>
      <c r="X82" s="58">
        <f t="shared" ca="1" si="10"/>
        <v>89</v>
      </c>
      <c r="Y82" s="137">
        <f>VLOOKUP($C$11,lookup!$D$114:$Q$128,C82+2,FALSE)</f>
        <v>12</v>
      </c>
    </row>
    <row r="83" spans="2:25">
      <c r="B83" s="93">
        <v>66</v>
      </c>
      <c r="C83" s="56">
        <f t="shared" ref="C83:C146" si="23">INT((B83-1)/30)+1</f>
        <v>3</v>
      </c>
      <c r="D83" s="21">
        <f t="shared" ref="D83:D146" si="24">MOD(B83-1,30)+1</f>
        <v>6</v>
      </c>
      <c r="E83" s="31">
        <f t="shared" ca="1" si="21"/>
        <v>33</v>
      </c>
      <c r="F83" s="31">
        <f t="shared" ca="1" si="22"/>
        <v>81</v>
      </c>
      <c r="G83" s="131">
        <f t="shared" ca="1" si="19"/>
        <v>7</v>
      </c>
      <c r="H83" s="131">
        <f t="shared" ca="1" si="20"/>
        <v>15</v>
      </c>
      <c r="I83" s="131">
        <f t="shared" ca="1" si="18"/>
        <v>3</v>
      </c>
      <c r="J83" s="131">
        <f t="shared" ca="1" si="18"/>
        <v>2</v>
      </c>
      <c r="K83" s="102">
        <f t="shared" ref="K83:K146" ca="1" si="25">VLOOKUP(I83+J83,$F$4:$G$14,2,TRUE)</f>
        <v>-1</v>
      </c>
      <c r="L83" s="102">
        <f ca="1">VLOOKUP(((VLOOKUP(weather!$C$8,lookup!$A$3:$C$7,3,FALSE)&amp;VLOOKUP(weather!$C$4,lookup!$A$9:$B$14,2,FALSE))),lookup!$C$49:$AM$78,((C83-1)*3)+VLOOKUP(weather!I83&amp;weather!J83,lookup!$AO$4:$AP$39,2,FALSE)+2,FALSE)*VLOOKUP((I83+J83),$F$4:$H$14,3,FALSE)</f>
        <v>2</v>
      </c>
      <c r="M83" s="102">
        <f t="shared" ca="1" si="13"/>
        <v>15</v>
      </c>
      <c r="N83" s="102">
        <f ca="1">IF(N82+M83&lt;0,0,IF(N82+M83&gt;VLOOKUP($C$8,lookup!$A$3:$C$7,2,FALSE),VLOOKUP($C$8,lookup!$A$3:$C$7,2,FALSE),N82+M83))</f>
        <v>25</v>
      </c>
      <c r="O83" s="102">
        <f ca="1">IF(ABS(K83)=3,(VLOOKUP((I83+J83)&amp;RANDBETWEEN(2,12),lookup!$AR$4:$AS$25,2,FALSE)),0)</f>
        <v>0</v>
      </c>
      <c r="P83" s="58" t="str">
        <f ca="1">IF(O83=0,"",VLOOKUP(((VLOOKUP(weather!$C$8,lookup!$A$3:$C$7,3,FALSE)&amp;VLOOKUP(weather!$C$4,lookup!$A$9:$B$14,2,FALSE))),lookup!$C$81:$AY$110,((C83-1)*4)+1+O83,FALSE))</f>
        <v/>
      </c>
      <c r="Q83" s="139"/>
      <c r="R83" s="102"/>
      <c r="S83" s="102"/>
      <c r="T83" s="58" t="str">
        <f t="shared" ref="T83:T146" ca="1" si="26">IF(AVERAGE(E83,F83)&gt;34,"Rain","Snow")</f>
        <v>Rain</v>
      </c>
      <c r="U83" s="137">
        <f t="shared" ref="U83:U146" ca="1" si="27">IF(T83="Snow",3,2)</f>
        <v>2</v>
      </c>
      <c r="V83" s="137" t="str">
        <f t="shared" ref="V83:V146" ca="1" si="28">VLOOKUP(I83+J83,$F$4:$J$14,5,FALSE)</f>
        <v>N</v>
      </c>
      <c r="W83" s="137">
        <f t="shared" ref="W83:W146" ca="1" si="29">IF(E83&gt;F83,F83-5,E83)</f>
        <v>33</v>
      </c>
      <c r="X83" s="58">
        <f t="shared" ref="X83:X146" ca="1" si="30">IF(F83&lt;E83,E83+5,F83)</f>
        <v>81</v>
      </c>
      <c r="Y83" s="137">
        <f>VLOOKUP($C$11,lookup!$D$114:$Q$128,C83+2,FALSE)</f>
        <v>12</v>
      </c>
    </row>
    <row r="84" spans="2:25">
      <c r="B84" s="93">
        <v>67</v>
      </c>
      <c r="C84" s="56">
        <f t="shared" si="23"/>
        <v>3</v>
      </c>
      <c r="D84" s="21">
        <f t="shared" si="24"/>
        <v>7</v>
      </c>
      <c r="E84" s="31">
        <f t="shared" ca="1" si="21"/>
        <v>31</v>
      </c>
      <c r="F84" s="31">
        <f t="shared" ca="1" si="22"/>
        <v>69</v>
      </c>
      <c r="G84" s="131">
        <f t="shared" ca="1" si="19"/>
        <v>6</v>
      </c>
      <c r="H84" s="131">
        <f t="shared" ca="1" si="20"/>
        <v>14</v>
      </c>
      <c r="I84" s="131">
        <f t="shared" ca="1" si="18"/>
        <v>6</v>
      </c>
      <c r="J84" s="131">
        <f t="shared" ca="1" si="18"/>
        <v>5</v>
      </c>
      <c r="K84" s="102">
        <f t="shared" ca="1" si="25"/>
        <v>2</v>
      </c>
      <c r="L84" s="102">
        <f ca="1">VLOOKUP(((VLOOKUP(weather!$C$8,lookup!$A$3:$C$7,3,FALSE)&amp;VLOOKUP(weather!$C$4,lookup!$A$9:$B$14,2,FALSE))),lookup!$C$49:$AM$78,((C84-1)*3)+VLOOKUP(weather!I84&amp;weather!J84,lookup!$AO$4:$AP$39,2,FALSE)+2,FALSE)*VLOOKUP((I84+J84),$F$4:$H$14,3,FALSE)</f>
        <v>2</v>
      </c>
      <c r="M84" s="102">
        <f t="shared" ref="M84:M147" ca="1" si="31">VLOOKUP((I84+J84),$F$4:$I$14,4,FALSE)</f>
        <v>-15</v>
      </c>
      <c r="N84" s="102">
        <f ca="1">IF(N83+M84&lt;0,0,IF(N83+M84&gt;VLOOKUP($C$8,lookup!$A$3:$C$7,2,FALSE),VLOOKUP($C$8,lookup!$A$3:$C$7,2,FALSE),N83+M84))</f>
        <v>10</v>
      </c>
      <c r="O84" s="102">
        <f ca="1">IF(ABS(K84)=3,(VLOOKUP((I84+J84)&amp;RANDBETWEEN(2,12),lookup!$AR$4:$AS$25,2,FALSE)),0)</f>
        <v>0</v>
      </c>
      <c r="P84" s="58" t="str">
        <f ca="1">IF(O84=0,"",VLOOKUP(((VLOOKUP(weather!$C$8,lookup!$A$3:$C$7,3,FALSE)&amp;VLOOKUP(weather!$C$4,lookup!$A$9:$B$14,2,FALSE))),lookup!$C$81:$AY$110,((C84-1)*4)+1+O84,FALSE))</f>
        <v/>
      </c>
      <c r="Q84" s="139"/>
      <c r="R84" s="102"/>
      <c r="S84" s="102"/>
      <c r="T84" s="58" t="str">
        <f t="shared" ca="1" si="26"/>
        <v>Rain</v>
      </c>
      <c r="U84" s="137">
        <f t="shared" ca="1" si="27"/>
        <v>2</v>
      </c>
      <c r="V84" s="137" t="str">
        <f t="shared" ca="1" si="28"/>
        <v>Tropical</v>
      </c>
      <c r="W84" s="137">
        <f t="shared" ca="1" si="29"/>
        <v>31</v>
      </c>
      <c r="X84" s="58">
        <f t="shared" ca="1" si="30"/>
        <v>69</v>
      </c>
      <c r="Y84" s="137">
        <f>VLOOKUP($C$11,lookup!$D$114:$Q$128,C84+2,FALSE)</f>
        <v>12</v>
      </c>
    </row>
    <row r="85" spans="2:25">
      <c r="B85" s="93">
        <v>68</v>
      </c>
      <c r="C85" s="56">
        <f t="shared" si="23"/>
        <v>3</v>
      </c>
      <c r="D85" s="21">
        <f t="shared" si="24"/>
        <v>8</v>
      </c>
      <c r="E85" s="31">
        <f t="shared" ca="1" si="21"/>
        <v>48</v>
      </c>
      <c r="F85" s="31">
        <f t="shared" ca="1" si="22"/>
        <v>78</v>
      </c>
      <c r="G85" s="131">
        <f t="shared" ca="1" si="19"/>
        <v>8</v>
      </c>
      <c r="H85" s="131">
        <f t="shared" ca="1" si="20"/>
        <v>16</v>
      </c>
      <c r="I85" s="131">
        <f t="shared" ca="1" si="18"/>
        <v>2</v>
      </c>
      <c r="J85" s="131">
        <f t="shared" ca="1" si="18"/>
        <v>2</v>
      </c>
      <c r="K85" s="102">
        <f t="shared" ca="1" si="25"/>
        <v>-2</v>
      </c>
      <c r="L85" s="102">
        <f ca="1">VLOOKUP(((VLOOKUP(weather!$C$8,lookup!$A$3:$C$7,3,FALSE)&amp;VLOOKUP(weather!$C$4,lookup!$A$9:$B$14,2,FALSE))),lookup!$C$49:$AM$78,((C85-1)*3)+VLOOKUP(weather!I85&amp;weather!J85,lookup!$AO$4:$AP$39,2,FALSE)+2,FALSE)*VLOOKUP((I85+J85),$F$4:$H$14,3,FALSE)</f>
        <v>0</v>
      </c>
      <c r="M85" s="102">
        <f t="shared" ca="1" si="31"/>
        <v>10</v>
      </c>
      <c r="N85" s="102">
        <f ca="1">IF(N84+M85&lt;0,0,IF(N84+M85&gt;VLOOKUP($C$8,lookup!$A$3:$C$7,2,FALSE),VLOOKUP($C$8,lookup!$A$3:$C$7,2,FALSE),N84+M85))</f>
        <v>20</v>
      </c>
      <c r="O85" s="102">
        <f ca="1">IF(ABS(K85)=3,(VLOOKUP((I85+J85)&amp;RANDBETWEEN(2,12),lookup!$AR$4:$AS$25,2,FALSE)),0)</f>
        <v>0</v>
      </c>
      <c r="P85" s="58" t="str">
        <f ca="1">IF(O85=0,"",VLOOKUP(((VLOOKUP(weather!$C$8,lookup!$A$3:$C$7,3,FALSE)&amp;VLOOKUP(weather!$C$4,lookup!$A$9:$B$14,2,FALSE))),lookup!$C$81:$AY$110,((C85-1)*4)+1+O85,FALSE))</f>
        <v/>
      </c>
      <c r="Q85" s="139"/>
      <c r="R85" s="102"/>
      <c r="S85" s="102"/>
      <c r="T85" s="58" t="str">
        <f t="shared" ca="1" si="26"/>
        <v>Rain</v>
      </c>
      <c r="U85" s="137">
        <f t="shared" ca="1" si="27"/>
        <v>2</v>
      </c>
      <c r="V85" s="137" t="str">
        <f t="shared" ca="1" si="28"/>
        <v>Artic</v>
      </c>
      <c r="W85" s="137">
        <f t="shared" ca="1" si="29"/>
        <v>48</v>
      </c>
      <c r="X85" s="58">
        <f t="shared" ca="1" si="30"/>
        <v>78</v>
      </c>
      <c r="Y85" s="137">
        <f>VLOOKUP($C$11,lookup!$D$114:$Q$128,C85+2,FALSE)</f>
        <v>12</v>
      </c>
    </row>
    <row r="86" spans="2:25">
      <c r="B86" s="93">
        <v>69</v>
      </c>
      <c r="C86" s="56">
        <f t="shared" si="23"/>
        <v>3</v>
      </c>
      <c r="D86" s="21">
        <f t="shared" si="24"/>
        <v>9</v>
      </c>
      <c r="E86" s="31">
        <f t="shared" ca="1" si="21"/>
        <v>35</v>
      </c>
      <c r="F86" s="31">
        <f t="shared" ca="1" si="22"/>
        <v>71</v>
      </c>
      <c r="G86" s="131">
        <f t="shared" ca="1" si="19"/>
        <v>6</v>
      </c>
      <c r="H86" s="131">
        <f t="shared" ca="1" si="20"/>
        <v>14</v>
      </c>
      <c r="I86" s="131">
        <f t="shared" ca="1" si="18"/>
        <v>1</v>
      </c>
      <c r="J86" s="131">
        <f t="shared" ca="1" si="18"/>
        <v>4</v>
      </c>
      <c r="K86" s="102">
        <f t="shared" ca="1" si="25"/>
        <v>-1</v>
      </c>
      <c r="L86" s="102">
        <f ca="1">VLOOKUP(((VLOOKUP(weather!$C$8,lookup!$A$3:$C$7,3,FALSE)&amp;VLOOKUP(weather!$C$4,lookup!$A$9:$B$14,2,FALSE))),lookup!$C$49:$AM$78,((C86-1)*3)+VLOOKUP(weather!I86&amp;weather!J86,lookup!$AO$4:$AP$39,2,FALSE)+2,FALSE)*VLOOKUP((I86+J86),$F$4:$H$14,3,FALSE)</f>
        <v>3</v>
      </c>
      <c r="M86" s="102">
        <f t="shared" ca="1" si="31"/>
        <v>15</v>
      </c>
      <c r="N86" s="102">
        <f ca="1">IF(N85+M86&lt;0,0,IF(N85+M86&gt;VLOOKUP($C$8,lookup!$A$3:$C$7,2,FALSE),VLOOKUP($C$8,lookup!$A$3:$C$7,2,FALSE),N85+M86))</f>
        <v>35</v>
      </c>
      <c r="O86" s="102">
        <f ca="1">IF(ABS(K86)=3,(VLOOKUP((I86+J86)&amp;RANDBETWEEN(2,12),lookup!$AR$4:$AS$25,2,FALSE)),0)</f>
        <v>0</v>
      </c>
      <c r="P86" s="58" t="str">
        <f ca="1">IF(O86=0,"",VLOOKUP(((VLOOKUP(weather!$C$8,lookup!$A$3:$C$7,3,FALSE)&amp;VLOOKUP(weather!$C$4,lookup!$A$9:$B$14,2,FALSE))),lookup!$C$81:$AY$110,((C86-1)*4)+1+O86,FALSE))</f>
        <v/>
      </c>
      <c r="Q86" s="139"/>
      <c r="R86" s="102"/>
      <c r="S86" s="102"/>
      <c r="T86" s="58" t="str">
        <f t="shared" ca="1" si="26"/>
        <v>Rain</v>
      </c>
      <c r="U86" s="137">
        <f t="shared" ca="1" si="27"/>
        <v>2</v>
      </c>
      <c r="V86" s="137" t="str">
        <f t="shared" ca="1" si="28"/>
        <v>N</v>
      </c>
      <c r="W86" s="137">
        <f t="shared" ca="1" si="29"/>
        <v>35</v>
      </c>
      <c r="X86" s="58">
        <f t="shared" ca="1" si="30"/>
        <v>71</v>
      </c>
      <c r="Y86" s="137">
        <f>VLOOKUP($C$11,lookup!$D$114:$Q$128,C86+2,FALSE)</f>
        <v>12</v>
      </c>
    </row>
    <row r="87" spans="2:25">
      <c r="B87" s="93">
        <v>70</v>
      </c>
      <c r="C87" s="56">
        <f t="shared" si="23"/>
        <v>3</v>
      </c>
      <c r="D87" s="21">
        <f t="shared" si="24"/>
        <v>10</v>
      </c>
      <c r="E87" s="31">
        <f t="shared" ca="1" si="21"/>
        <v>28</v>
      </c>
      <c r="F87" s="31">
        <f t="shared" ca="1" si="22"/>
        <v>64</v>
      </c>
      <c r="G87" s="131">
        <f t="shared" ca="1" si="19"/>
        <v>5</v>
      </c>
      <c r="H87" s="131">
        <f t="shared" ca="1" si="20"/>
        <v>13</v>
      </c>
      <c r="I87" s="131">
        <f t="shared" ca="1" si="18"/>
        <v>2</v>
      </c>
      <c r="J87" s="131">
        <f t="shared" ca="1" si="18"/>
        <v>1</v>
      </c>
      <c r="K87" s="102">
        <f t="shared" ca="1" si="25"/>
        <v>-2</v>
      </c>
      <c r="L87" s="102">
        <f ca="1">VLOOKUP(((VLOOKUP(weather!$C$8,lookup!$A$3:$C$7,3,FALSE)&amp;VLOOKUP(weather!$C$4,lookup!$A$9:$B$14,2,FALSE))),lookup!$C$49:$AM$78,((C87-1)*3)+VLOOKUP(weather!I87&amp;weather!J87,lookup!$AO$4:$AP$39,2,FALSE)+2,FALSE)*VLOOKUP((I87+J87),$F$4:$H$14,3,FALSE)</f>
        <v>0</v>
      </c>
      <c r="M87" s="102">
        <f t="shared" ca="1" si="31"/>
        <v>15</v>
      </c>
      <c r="N87" s="102">
        <f ca="1">IF(N86+M87&lt;0,0,IF(N86+M87&gt;VLOOKUP($C$8,lookup!$A$3:$C$7,2,FALSE),VLOOKUP($C$8,lookup!$A$3:$C$7,2,FALSE),N86+M87))</f>
        <v>45</v>
      </c>
      <c r="O87" s="102">
        <f ca="1">IF(ABS(K87)=3,(VLOOKUP((I87+J87)&amp;RANDBETWEEN(2,12),lookup!$AR$4:$AS$25,2,FALSE)),0)</f>
        <v>0</v>
      </c>
      <c r="P87" s="58" t="str">
        <f ca="1">IF(O87=0,"",VLOOKUP(((VLOOKUP(weather!$C$8,lookup!$A$3:$C$7,3,FALSE)&amp;VLOOKUP(weather!$C$4,lookup!$A$9:$B$14,2,FALSE))),lookup!$C$81:$AY$110,((C87-1)*4)+1+O87,FALSE))</f>
        <v/>
      </c>
      <c r="Q87" s="139"/>
      <c r="R87" s="102"/>
      <c r="S87" s="102"/>
      <c r="T87" s="58" t="str">
        <f t="shared" ca="1" si="26"/>
        <v>Rain</v>
      </c>
      <c r="U87" s="137">
        <f t="shared" ca="1" si="27"/>
        <v>2</v>
      </c>
      <c r="V87" s="137" t="str">
        <f t="shared" ca="1" si="28"/>
        <v>Artic</v>
      </c>
      <c r="W87" s="137">
        <f t="shared" ca="1" si="29"/>
        <v>28</v>
      </c>
      <c r="X87" s="58">
        <f t="shared" ca="1" si="30"/>
        <v>64</v>
      </c>
      <c r="Y87" s="137">
        <f>VLOOKUP($C$11,lookup!$D$114:$Q$128,C87+2,FALSE)</f>
        <v>12</v>
      </c>
    </row>
    <row r="88" spans="2:25">
      <c r="B88" s="93">
        <v>71</v>
      </c>
      <c r="C88" s="56">
        <f t="shared" si="23"/>
        <v>3</v>
      </c>
      <c r="D88" s="21">
        <f t="shared" si="24"/>
        <v>11</v>
      </c>
      <c r="E88" s="31">
        <f t="shared" ca="1" si="21"/>
        <v>26</v>
      </c>
      <c r="F88" s="31">
        <f t="shared" ca="1" si="22"/>
        <v>50</v>
      </c>
      <c r="G88" s="131">
        <f t="shared" ca="1" si="19"/>
        <v>5</v>
      </c>
      <c r="H88" s="131">
        <f t="shared" ca="1" si="20"/>
        <v>11</v>
      </c>
      <c r="I88" s="131">
        <f t="shared" ca="1" si="18"/>
        <v>1</v>
      </c>
      <c r="J88" s="131">
        <f t="shared" ca="1" si="18"/>
        <v>3</v>
      </c>
      <c r="K88" s="102">
        <f t="shared" ca="1" si="25"/>
        <v>-2</v>
      </c>
      <c r="L88" s="102">
        <f ca="1">VLOOKUP(((VLOOKUP(weather!$C$8,lookup!$A$3:$C$7,3,FALSE)&amp;VLOOKUP(weather!$C$4,lookup!$A$9:$B$14,2,FALSE))),lookup!$C$49:$AM$78,((C88-1)*3)+VLOOKUP(weather!I88&amp;weather!J88,lookup!$AO$4:$AP$39,2,FALSE)+2,FALSE)*VLOOKUP((I88+J88),$F$4:$H$14,3,FALSE)</f>
        <v>0</v>
      </c>
      <c r="M88" s="102">
        <f t="shared" ca="1" si="31"/>
        <v>10</v>
      </c>
      <c r="N88" s="102">
        <f ca="1">IF(N87+M88&lt;0,0,IF(N87+M88&gt;VLOOKUP($C$8,lookup!$A$3:$C$7,2,FALSE),VLOOKUP($C$8,lookup!$A$3:$C$7,2,FALSE),N87+M88))</f>
        <v>45</v>
      </c>
      <c r="O88" s="102">
        <f ca="1">IF(ABS(K88)=3,(VLOOKUP((I88+J88)&amp;RANDBETWEEN(2,12),lookup!$AR$4:$AS$25,2,FALSE)),0)</f>
        <v>0</v>
      </c>
      <c r="P88" s="58" t="str">
        <f ca="1">IF(O88=0,"",VLOOKUP(((VLOOKUP(weather!$C$8,lookup!$A$3:$C$7,3,FALSE)&amp;VLOOKUP(weather!$C$4,lookup!$A$9:$B$14,2,FALSE))),lookup!$C$81:$AY$110,((C88-1)*4)+1+O88,FALSE))</f>
        <v/>
      </c>
      <c r="Q88" s="139"/>
      <c r="R88" s="102"/>
      <c r="S88" s="102"/>
      <c r="T88" s="58" t="str">
        <f t="shared" ca="1" si="26"/>
        <v>Rain</v>
      </c>
      <c r="U88" s="137">
        <f t="shared" ca="1" si="27"/>
        <v>2</v>
      </c>
      <c r="V88" s="137" t="str">
        <f t="shared" ca="1" si="28"/>
        <v>Artic</v>
      </c>
      <c r="W88" s="137">
        <f t="shared" ca="1" si="29"/>
        <v>26</v>
      </c>
      <c r="X88" s="58">
        <f t="shared" ca="1" si="30"/>
        <v>50</v>
      </c>
      <c r="Y88" s="137">
        <f>VLOOKUP($C$11,lookup!$D$114:$Q$128,C88+2,FALSE)</f>
        <v>12</v>
      </c>
    </row>
    <row r="89" spans="2:25">
      <c r="B89" s="93">
        <v>72</v>
      </c>
      <c r="C89" s="56">
        <f t="shared" si="23"/>
        <v>3</v>
      </c>
      <c r="D89" s="21">
        <f t="shared" si="24"/>
        <v>12</v>
      </c>
      <c r="E89" s="31">
        <f t="shared" ca="1" si="21"/>
        <v>23</v>
      </c>
      <c r="F89" s="31">
        <f t="shared" ca="1" si="22"/>
        <v>44</v>
      </c>
      <c r="G89" s="131">
        <f t="shared" ca="1" si="19"/>
        <v>5</v>
      </c>
      <c r="H89" s="131">
        <f t="shared" ca="1" si="20"/>
        <v>9</v>
      </c>
      <c r="I89" s="131">
        <f t="shared" ca="1" si="18"/>
        <v>6</v>
      </c>
      <c r="J89" s="131">
        <f t="shared" ca="1" si="18"/>
        <v>6</v>
      </c>
      <c r="K89" s="102">
        <f t="shared" ca="1" si="25"/>
        <v>3</v>
      </c>
      <c r="L89" s="102">
        <f ca="1">VLOOKUP(((VLOOKUP(weather!$C$8,lookup!$A$3:$C$7,3,FALSE)&amp;VLOOKUP(weather!$C$4,lookup!$A$9:$B$14,2,FALSE))),lookup!$C$49:$AM$78,((C89-1)*3)+VLOOKUP(weather!I89&amp;weather!J89,lookup!$AO$4:$AP$39,2,FALSE)+2,FALSE)*VLOOKUP((I89+J89),$F$4:$H$14,3,FALSE)</f>
        <v>0</v>
      </c>
      <c r="M89" s="102">
        <f t="shared" ca="1" si="31"/>
        <v>-20</v>
      </c>
      <c r="N89" s="102">
        <f ca="1">IF(N88+M89&lt;0,0,IF(N88+M89&gt;VLOOKUP($C$8,lookup!$A$3:$C$7,2,FALSE),VLOOKUP($C$8,lookup!$A$3:$C$7,2,FALSE),N88+M89))</f>
        <v>25</v>
      </c>
      <c r="O89" s="102">
        <f ca="1">IF(ABS(K89)=3,(VLOOKUP((I89+J89)&amp;RANDBETWEEN(2,12),lookup!$AR$4:$AS$25,2,FALSE)),0)</f>
        <v>0</v>
      </c>
      <c r="P89" s="58" t="str">
        <f ca="1">IF(O89=0,"",VLOOKUP(((VLOOKUP(weather!$C$8,lookup!$A$3:$C$7,3,FALSE)&amp;VLOOKUP(weather!$C$4,lookup!$A$9:$B$14,2,FALSE))),lookup!$C$81:$AY$110,((C89-1)*4)+1+O89,FALSE))</f>
        <v/>
      </c>
      <c r="Q89" s="139"/>
      <c r="R89" s="102"/>
      <c r="S89" s="102"/>
      <c r="T89" s="58" t="str">
        <f t="shared" ca="1" si="26"/>
        <v>Snow</v>
      </c>
      <c r="U89" s="137">
        <f t="shared" ca="1" si="27"/>
        <v>3</v>
      </c>
      <c r="V89" s="137" t="str">
        <f t="shared" ca="1" si="28"/>
        <v>Changing</v>
      </c>
      <c r="W89" s="137">
        <f t="shared" ca="1" si="29"/>
        <v>23</v>
      </c>
      <c r="X89" s="58">
        <f t="shared" ca="1" si="30"/>
        <v>44</v>
      </c>
      <c r="Y89" s="137">
        <f>VLOOKUP($C$11,lookup!$D$114:$Q$128,C89+2,FALSE)</f>
        <v>12</v>
      </c>
    </row>
    <row r="90" spans="2:25">
      <c r="B90" s="93">
        <v>73</v>
      </c>
      <c r="C90" s="56">
        <f t="shared" si="23"/>
        <v>3</v>
      </c>
      <c r="D90" s="21">
        <f t="shared" si="24"/>
        <v>13</v>
      </c>
      <c r="E90" s="31">
        <f t="shared" ca="1" si="21"/>
        <v>41</v>
      </c>
      <c r="F90" s="31">
        <f t="shared" ca="1" si="22"/>
        <v>77</v>
      </c>
      <c r="G90" s="131">
        <f t="shared" ca="1" si="19"/>
        <v>8</v>
      </c>
      <c r="H90" s="131">
        <f t="shared" ca="1" si="20"/>
        <v>12</v>
      </c>
      <c r="I90" s="131">
        <f t="shared" ca="1" si="18"/>
        <v>4</v>
      </c>
      <c r="J90" s="131">
        <f t="shared" ca="1" si="18"/>
        <v>1</v>
      </c>
      <c r="K90" s="102">
        <f t="shared" ca="1" si="25"/>
        <v>-1</v>
      </c>
      <c r="L90" s="102">
        <f ca="1">VLOOKUP(((VLOOKUP(weather!$C$8,lookup!$A$3:$C$7,3,FALSE)&amp;VLOOKUP(weather!$C$4,lookup!$A$9:$B$14,2,FALSE))),lookup!$C$49:$AM$78,((C90-1)*3)+VLOOKUP(weather!I90&amp;weather!J90,lookup!$AO$4:$AP$39,2,FALSE)+2,FALSE)*VLOOKUP((I90+J90),$F$4:$H$14,3,FALSE)</f>
        <v>2</v>
      </c>
      <c r="M90" s="102">
        <f t="shared" ca="1" si="31"/>
        <v>15</v>
      </c>
      <c r="N90" s="102">
        <f ca="1">IF(N89+M90&lt;0,0,IF(N89+M90&gt;VLOOKUP($C$8,lookup!$A$3:$C$7,2,FALSE),VLOOKUP($C$8,lookup!$A$3:$C$7,2,FALSE),N89+M90))</f>
        <v>40</v>
      </c>
      <c r="O90" s="102">
        <f ca="1">IF(ABS(K90)=3,(VLOOKUP((I90+J90)&amp;RANDBETWEEN(2,12),lookup!$AR$4:$AS$25,2,FALSE)),0)</f>
        <v>0</v>
      </c>
      <c r="P90" s="58" t="str">
        <f ca="1">IF(O90=0,"",VLOOKUP(((VLOOKUP(weather!$C$8,lookup!$A$3:$C$7,3,FALSE)&amp;VLOOKUP(weather!$C$4,lookup!$A$9:$B$14,2,FALSE))),lookup!$C$81:$AY$110,((C90-1)*4)+1+O90,FALSE))</f>
        <v/>
      </c>
      <c r="Q90" s="139"/>
      <c r="R90" s="102"/>
      <c r="S90" s="102"/>
      <c r="T90" s="58" t="str">
        <f t="shared" ca="1" si="26"/>
        <v>Rain</v>
      </c>
      <c r="U90" s="137">
        <f t="shared" ca="1" si="27"/>
        <v>2</v>
      </c>
      <c r="V90" s="137" t="str">
        <f t="shared" ca="1" si="28"/>
        <v>N</v>
      </c>
      <c r="W90" s="137">
        <f t="shared" ca="1" si="29"/>
        <v>41</v>
      </c>
      <c r="X90" s="58">
        <f t="shared" ca="1" si="30"/>
        <v>77</v>
      </c>
      <c r="Y90" s="137">
        <f>VLOOKUP($C$11,lookup!$D$114:$Q$128,C90+2,FALSE)</f>
        <v>12</v>
      </c>
    </row>
    <row r="91" spans="2:25">
      <c r="B91" s="93">
        <v>74</v>
      </c>
      <c r="C91" s="56">
        <f t="shared" si="23"/>
        <v>3</v>
      </c>
      <c r="D91" s="21">
        <f t="shared" si="24"/>
        <v>14</v>
      </c>
      <c r="E91" s="31">
        <f t="shared" ca="1" si="21"/>
        <v>28</v>
      </c>
      <c r="F91" s="31">
        <f t="shared" ca="1" si="22"/>
        <v>57</v>
      </c>
      <c r="G91" s="131">
        <f t="shared" ca="1" si="19"/>
        <v>7</v>
      </c>
      <c r="H91" s="131">
        <f t="shared" ca="1" si="20"/>
        <v>11</v>
      </c>
      <c r="I91" s="131">
        <f t="shared" ca="1" si="18"/>
        <v>1</v>
      </c>
      <c r="J91" s="131">
        <f t="shared" ca="1" si="18"/>
        <v>1</v>
      </c>
      <c r="K91" s="102">
        <f t="shared" ca="1" si="25"/>
        <v>-3</v>
      </c>
      <c r="L91" s="102">
        <f ca="1">VLOOKUP(((VLOOKUP(weather!$C$8,lookup!$A$3:$C$7,3,FALSE)&amp;VLOOKUP(weather!$C$4,lookup!$A$9:$B$14,2,FALSE))),lookup!$C$49:$AM$78,((C91-1)*3)+VLOOKUP(weather!I91&amp;weather!J91,lookup!$AO$4:$AP$39,2,FALSE)+2,FALSE)*VLOOKUP((I91+J91),$F$4:$H$14,3,FALSE)</f>
        <v>4</v>
      </c>
      <c r="M91" s="102">
        <f t="shared" ca="1" si="31"/>
        <v>15</v>
      </c>
      <c r="N91" s="102">
        <f ca="1">IF(N90+M91&lt;0,0,IF(N90+M91&gt;VLOOKUP($C$8,lookup!$A$3:$C$7,2,FALSE),VLOOKUP($C$8,lookup!$A$3:$C$7,2,FALSE),N90+M91))</f>
        <v>45</v>
      </c>
      <c r="O91" s="102">
        <f ca="1">IF(ABS(K91)=3,(VLOOKUP((I91+J91)&amp;RANDBETWEEN(2,12),lookup!$AR$4:$AS$25,2,FALSE)),0)</f>
        <v>2</v>
      </c>
      <c r="P91" s="58" t="str">
        <f ca="1">IF(O91=0,"",VLOOKUP(((VLOOKUP(weather!$C$8,lookup!$A$3:$C$7,3,FALSE)&amp;VLOOKUP(weather!$C$4,lookup!$A$9:$B$14,2,FALSE))),lookup!$C$81:$AY$110,((C91-1)*4)+1+O91,FALSE))</f>
        <v>i</v>
      </c>
      <c r="Q91" s="139"/>
      <c r="R91" s="102"/>
      <c r="S91" s="102"/>
      <c r="T91" s="58" t="str">
        <f t="shared" ca="1" si="26"/>
        <v>Rain</v>
      </c>
      <c r="U91" s="137">
        <f t="shared" ca="1" si="27"/>
        <v>2</v>
      </c>
      <c r="V91" s="137" t="str">
        <f t="shared" ca="1" si="28"/>
        <v>Gusting</v>
      </c>
      <c r="W91" s="137">
        <f t="shared" ca="1" si="29"/>
        <v>28</v>
      </c>
      <c r="X91" s="58">
        <f t="shared" ca="1" si="30"/>
        <v>57</v>
      </c>
      <c r="Y91" s="137">
        <f>VLOOKUP($C$11,lookup!$D$114:$Q$128,C91+2,FALSE)</f>
        <v>12</v>
      </c>
    </row>
    <row r="92" spans="2:25">
      <c r="B92" s="93">
        <v>75</v>
      </c>
      <c r="C92" s="56">
        <f t="shared" si="23"/>
        <v>3</v>
      </c>
      <c r="D92" s="21">
        <f t="shared" si="24"/>
        <v>15</v>
      </c>
      <c r="E92" s="31">
        <f t="shared" ca="1" si="21"/>
        <v>18</v>
      </c>
      <c r="F92" s="31">
        <f t="shared" ca="1" si="22"/>
        <v>44</v>
      </c>
      <c r="G92" s="131">
        <f t="shared" ca="1" si="19"/>
        <v>5</v>
      </c>
      <c r="H92" s="131">
        <f t="shared" ca="1" si="20"/>
        <v>8</v>
      </c>
      <c r="I92" s="131">
        <f t="shared" ca="1" si="18"/>
        <v>6</v>
      </c>
      <c r="J92" s="131">
        <f t="shared" ca="1" si="18"/>
        <v>5</v>
      </c>
      <c r="K92" s="102">
        <f t="shared" ca="1" si="25"/>
        <v>2</v>
      </c>
      <c r="L92" s="102">
        <f ca="1">VLOOKUP(((VLOOKUP(weather!$C$8,lookup!$A$3:$C$7,3,FALSE)&amp;VLOOKUP(weather!$C$4,lookup!$A$9:$B$14,2,FALSE))),lookup!$C$49:$AM$78,((C92-1)*3)+VLOOKUP(weather!I92&amp;weather!J92,lookup!$AO$4:$AP$39,2,FALSE)+2,FALSE)*VLOOKUP((I92+J92),$F$4:$H$14,3,FALSE)</f>
        <v>2</v>
      </c>
      <c r="M92" s="102">
        <f t="shared" ca="1" si="31"/>
        <v>-15</v>
      </c>
      <c r="N92" s="102">
        <f ca="1">IF(N91+M92&lt;0,0,IF(N91+M92&gt;VLOOKUP($C$8,lookup!$A$3:$C$7,2,FALSE),VLOOKUP($C$8,lookup!$A$3:$C$7,2,FALSE),N91+M92))</f>
        <v>30</v>
      </c>
      <c r="O92" s="102">
        <f ca="1">IF(ABS(K92)=3,(VLOOKUP((I92+J92)&amp;RANDBETWEEN(2,12),lookup!$AR$4:$AS$25,2,FALSE)),0)</f>
        <v>0</v>
      </c>
      <c r="P92" s="58" t="str">
        <f ca="1">IF(O92=0,"",VLOOKUP(((VLOOKUP(weather!$C$8,lookup!$A$3:$C$7,3,FALSE)&amp;VLOOKUP(weather!$C$4,lookup!$A$9:$B$14,2,FALSE))),lookup!$C$81:$AY$110,((C92-1)*4)+1+O92,FALSE))</f>
        <v/>
      </c>
      <c r="Q92" s="139"/>
      <c r="R92" s="102"/>
      <c r="S92" s="102"/>
      <c r="T92" s="58" t="str">
        <f t="shared" ca="1" si="26"/>
        <v>Snow</v>
      </c>
      <c r="U92" s="137">
        <f t="shared" ca="1" si="27"/>
        <v>3</v>
      </c>
      <c r="V92" s="137" t="str">
        <f t="shared" ca="1" si="28"/>
        <v>Tropical</v>
      </c>
      <c r="W92" s="137">
        <f t="shared" ca="1" si="29"/>
        <v>18</v>
      </c>
      <c r="X92" s="58">
        <f t="shared" ca="1" si="30"/>
        <v>44</v>
      </c>
      <c r="Y92" s="137">
        <f>VLOOKUP($C$11,lookup!$D$114:$Q$128,C92+2,FALSE)</f>
        <v>12</v>
      </c>
    </row>
    <row r="93" spans="2:25">
      <c r="B93" s="93">
        <v>76</v>
      </c>
      <c r="C93" s="56">
        <f t="shared" si="23"/>
        <v>3</v>
      </c>
      <c r="D93" s="21">
        <f t="shared" si="24"/>
        <v>16</v>
      </c>
      <c r="E93" s="31">
        <f t="shared" ca="1" si="21"/>
        <v>35</v>
      </c>
      <c r="F93" s="31">
        <f t="shared" ca="1" si="22"/>
        <v>53</v>
      </c>
      <c r="G93" s="131">
        <f t="shared" ca="1" si="19"/>
        <v>7</v>
      </c>
      <c r="H93" s="131">
        <f t="shared" ca="1" si="20"/>
        <v>10</v>
      </c>
      <c r="I93" s="131">
        <f t="shared" ca="1" si="18"/>
        <v>6</v>
      </c>
      <c r="J93" s="131">
        <f t="shared" ca="1" si="18"/>
        <v>3</v>
      </c>
      <c r="K93" s="102">
        <f t="shared" ca="1" si="25"/>
        <v>1</v>
      </c>
      <c r="L93" s="102">
        <f ca="1">VLOOKUP(((VLOOKUP(weather!$C$8,lookup!$A$3:$C$7,3,FALSE)&amp;VLOOKUP(weather!$C$4,lookup!$A$9:$B$14,2,FALSE))),lookup!$C$49:$AM$78,((C93-1)*3)+VLOOKUP(weather!I93&amp;weather!J93,lookup!$AO$4:$AP$39,2,FALSE)+2,FALSE)*VLOOKUP((I93+J93),$F$4:$H$14,3,FALSE)</f>
        <v>0</v>
      </c>
      <c r="M93" s="102">
        <f t="shared" ca="1" si="31"/>
        <v>-15</v>
      </c>
      <c r="N93" s="102">
        <f ca="1">IF(N92+M93&lt;0,0,IF(N92+M93&gt;VLOOKUP($C$8,lookup!$A$3:$C$7,2,FALSE),VLOOKUP($C$8,lookup!$A$3:$C$7,2,FALSE),N92+M93))</f>
        <v>15</v>
      </c>
      <c r="O93" s="102">
        <f ca="1">IF(ABS(K93)=3,(VLOOKUP((I93+J93)&amp;RANDBETWEEN(2,12),lookup!$AR$4:$AS$25,2,FALSE)),0)</f>
        <v>0</v>
      </c>
      <c r="P93" s="58" t="str">
        <f ca="1">IF(O93=0,"",VLOOKUP(((VLOOKUP(weather!$C$8,lookup!$A$3:$C$7,3,FALSE)&amp;VLOOKUP(weather!$C$4,lookup!$A$9:$B$14,2,FALSE))),lookup!$C$81:$AY$110,((C93-1)*4)+1+O93,FALSE))</f>
        <v/>
      </c>
      <c r="Q93" s="139"/>
      <c r="R93" s="102"/>
      <c r="S93" s="102"/>
      <c r="T93" s="58" t="str">
        <f t="shared" ca="1" si="26"/>
        <v>Rain</v>
      </c>
      <c r="U93" s="137">
        <f t="shared" ca="1" si="27"/>
        <v>2</v>
      </c>
      <c r="V93" s="137" t="str">
        <f t="shared" ca="1" si="28"/>
        <v>N</v>
      </c>
      <c r="W93" s="137">
        <f t="shared" ca="1" si="29"/>
        <v>35</v>
      </c>
      <c r="X93" s="58">
        <f t="shared" ca="1" si="30"/>
        <v>53</v>
      </c>
      <c r="Y93" s="137">
        <f>VLOOKUP($C$11,lookup!$D$114:$Q$128,C93+2,FALSE)</f>
        <v>12</v>
      </c>
    </row>
    <row r="94" spans="2:25">
      <c r="B94" s="93">
        <v>77</v>
      </c>
      <c r="C94" s="56">
        <f t="shared" si="23"/>
        <v>3</v>
      </c>
      <c r="D94" s="21">
        <f t="shared" si="24"/>
        <v>17</v>
      </c>
      <c r="E94" s="31">
        <f t="shared" ca="1" si="21"/>
        <v>47</v>
      </c>
      <c r="F94" s="31">
        <f t="shared" ca="1" si="22"/>
        <v>66</v>
      </c>
      <c r="G94" s="131">
        <f t="shared" ca="1" si="19"/>
        <v>8</v>
      </c>
      <c r="H94" s="131">
        <f t="shared" ca="1" si="20"/>
        <v>11</v>
      </c>
      <c r="I94" s="131">
        <f t="shared" ca="1" si="18"/>
        <v>3</v>
      </c>
      <c r="J94" s="131">
        <f t="shared" ca="1" si="18"/>
        <v>2</v>
      </c>
      <c r="K94" s="102">
        <f t="shared" ca="1" si="25"/>
        <v>-1</v>
      </c>
      <c r="L94" s="102">
        <f ca="1">VLOOKUP(((VLOOKUP(weather!$C$8,lookup!$A$3:$C$7,3,FALSE)&amp;VLOOKUP(weather!$C$4,lookup!$A$9:$B$14,2,FALSE))),lookup!$C$49:$AM$78,((C94-1)*3)+VLOOKUP(weather!I94&amp;weather!J94,lookup!$AO$4:$AP$39,2,FALSE)+2,FALSE)*VLOOKUP((I94+J94),$F$4:$H$14,3,FALSE)</f>
        <v>2</v>
      </c>
      <c r="M94" s="102">
        <f t="shared" ca="1" si="31"/>
        <v>15</v>
      </c>
      <c r="N94" s="102">
        <f ca="1">IF(N93+M94&lt;0,0,IF(N93+M94&gt;VLOOKUP($C$8,lookup!$A$3:$C$7,2,FALSE),VLOOKUP($C$8,lookup!$A$3:$C$7,2,FALSE),N93+M94))</f>
        <v>30</v>
      </c>
      <c r="O94" s="102">
        <f ca="1">IF(ABS(K94)=3,(VLOOKUP((I94+J94)&amp;RANDBETWEEN(2,12),lookup!$AR$4:$AS$25,2,FALSE)),0)</f>
        <v>0</v>
      </c>
      <c r="P94" s="58" t="str">
        <f ca="1">IF(O94=0,"",VLOOKUP(((VLOOKUP(weather!$C$8,lookup!$A$3:$C$7,3,FALSE)&amp;VLOOKUP(weather!$C$4,lookup!$A$9:$B$14,2,FALSE))),lookup!$C$81:$AY$110,((C94-1)*4)+1+O94,FALSE))</f>
        <v/>
      </c>
      <c r="Q94" s="139"/>
      <c r="R94" s="102"/>
      <c r="S94" s="102"/>
      <c r="T94" s="58" t="str">
        <f t="shared" ca="1" si="26"/>
        <v>Rain</v>
      </c>
      <c r="U94" s="137">
        <f t="shared" ca="1" si="27"/>
        <v>2</v>
      </c>
      <c r="V94" s="137" t="str">
        <f t="shared" ca="1" si="28"/>
        <v>N</v>
      </c>
      <c r="W94" s="137">
        <f t="shared" ca="1" si="29"/>
        <v>47</v>
      </c>
      <c r="X94" s="58">
        <f t="shared" ca="1" si="30"/>
        <v>66</v>
      </c>
      <c r="Y94" s="137">
        <f>VLOOKUP($C$11,lookup!$D$114:$Q$128,C94+2,FALSE)</f>
        <v>12</v>
      </c>
    </row>
    <row r="95" spans="2:25">
      <c r="B95" s="93">
        <v>78</v>
      </c>
      <c r="C95" s="56">
        <f t="shared" si="23"/>
        <v>3</v>
      </c>
      <c r="D95" s="21">
        <f t="shared" si="24"/>
        <v>18</v>
      </c>
      <c r="E95" s="31">
        <f t="shared" ca="1" si="21"/>
        <v>32</v>
      </c>
      <c r="F95" s="31">
        <f t="shared" ca="1" si="22"/>
        <v>52</v>
      </c>
      <c r="G95" s="131">
        <f t="shared" ca="1" si="19"/>
        <v>7</v>
      </c>
      <c r="H95" s="131">
        <f t="shared" ca="1" si="20"/>
        <v>10</v>
      </c>
      <c r="I95" s="131">
        <f t="shared" ca="1" si="18"/>
        <v>4</v>
      </c>
      <c r="J95" s="131">
        <f t="shared" ca="1" si="18"/>
        <v>2</v>
      </c>
      <c r="K95" s="102">
        <f t="shared" ca="1" si="25"/>
        <v>-1</v>
      </c>
      <c r="L95" s="102">
        <f ca="1">VLOOKUP(((VLOOKUP(weather!$C$8,lookup!$A$3:$C$7,3,FALSE)&amp;VLOOKUP(weather!$C$4,lookup!$A$9:$B$14,2,FALSE))),lookup!$C$49:$AM$78,((C95-1)*3)+VLOOKUP(weather!I95&amp;weather!J95,lookup!$AO$4:$AP$39,2,FALSE)+2,FALSE)*VLOOKUP((I95+J95),$F$4:$H$14,3,FALSE)</f>
        <v>0</v>
      </c>
      <c r="M95" s="102">
        <f t="shared" ca="1" si="31"/>
        <v>10</v>
      </c>
      <c r="N95" s="102">
        <f ca="1">IF(N94+M95&lt;0,0,IF(N94+M95&gt;VLOOKUP($C$8,lookup!$A$3:$C$7,2,FALSE),VLOOKUP($C$8,lookup!$A$3:$C$7,2,FALSE),N94+M95))</f>
        <v>40</v>
      </c>
      <c r="O95" s="102">
        <f ca="1">IF(ABS(K95)=3,(VLOOKUP((I95+J95)&amp;RANDBETWEEN(2,12),lookup!$AR$4:$AS$25,2,FALSE)),0)</f>
        <v>0</v>
      </c>
      <c r="P95" s="58" t="str">
        <f ca="1">IF(O95=0,"",VLOOKUP(((VLOOKUP(weather!$C$8,lookup!$A$3:$C$7,3,FALSE)&amp;VLOOKUP(weather!$C$4,lookup!$A$9:$B$14,2,FALSE))),lookup!$C$81:$AY$110,((C95-1)*4)+1+O95,FALSE))</f>
        <v/>
      </c>
      <c r="Q95" s="139"/>
      <c r="R95" s="102"/>
      <c r="S95" s="102"/>
      <c r="T95" s="58" t="str">
        <f t="shared" ca="1" si="26"/>
        <v>Rain</v>
      </c>
      <c r="U95" s="137">
        <f t="shared" ca="1" si="27"/>
        <v>2</v>
      </c>
      <c r="V95" s="137" t="str">
        <f t="shared" ca="1" si="28"/>
        <v>N</v>
      </c>
      <c r="W95" s="137">
        <f t="shared" ca="1" si="29"/>
        <v>32</v>
      </c>
      <c r="X95" s="58">
        <f t="shared" ca="1" si="30"/>
        <v>52</v>
      </c>
      <c r="Y95" s="137">
        <f>VLOOKUP($C$11,lookup!$D$114:$Q$128,C95+2,FALSE)</f>
        <v>12</v>
      </c>
    </row>
    <row r="96" spans="2:25">
      <c r="B96" s="93">
        <v>79</v>
      </c>
      <c r="C96" s="56">
        <f t="shared" si="23"/>
        <v>3</v>
      </c>
      <c r="D96" s="21">
        <f t="shared" si="24"/>
        <v>19</v>
      </c>
      <c r="E96" s="31">
        <f t="shared" ca="1" si="21"/>
        <v>35</v>
      </c>
      <c r="F96" s="31">
        <f t="shared" ca="1" si="22"/>
        <v>52</v>
      </c>
      <c r="G96" s="131">
        <f t="shared" ca="1" si="19"/>
        <v>6</v>
      </c>
      <c r="H96" s="131">
        <f t="shared" ca="1" si="20"/>
        <v>9</v>
      </c>
      <c r="I96" s="131">
        <f t="shared" ca="1" si="18"/>
        <v>1</v>
      </c>
      <c r="J96" s="131">
        <f t="shared" ca="1" si="18"/>
        <v>5</v>
      </c>
      <c r="K96" s="102">
        <f t="shared" ca="1" si="25"/>
        <v>-1</v>
      </c>
      <c r="L96" s="102">
        <f ca="1">VLOOKUP(((VLOOKUP(weather!$C$8,lookup!$A$3:$C$7,3,FALSE)&amp;VLOOKUP(weather!$C$4,lookup!$A$9:$B$14,2,FALSE))),lookup!$C$49:$AM$78,((C96-1)*3)+VLOOKUP(weather!I96&amp;weather!J96,lookup!$AO$4:$AP$39,2,FALSE)+2,FALSE)*VLOOKUP((I96+J96),$F$4:$H$14,3,FALSE)</f>
        <v>0</v>
      </c>
      <c r="M96" s="102">
        <f t="shared" ca="1" si="31"/>
        <v>10</v>
      </c>
      <c r="N96" s="102">
        <f ca="1">IF(N95+M96&lt;0,0,IF(N95+M96&gt;VLOOKUP($C$8,lookup!$A$3:$C$7,2,FALSE),VLOOKUP($C$8,lookup!$A$3:$C$7,2,FALSE),N95+M96))</f>
        <v>45</v>
      </c>
      <c r="O96" s="102">
        <f ca="1">IF(ABS(K96)=3,(VLOOKUP((I96+J96)&amp;RANDBETWEEN(2,12),lookup!$AR$4:$AS$25,2,FALSE)),0)</f>
        <v>0</v>
      </c>
      <c r="P96" s="58" t="str">
        <f ca="1">IF(O96=0,"",VLOOKUP(((VLOOKUP(weather!$C$8,lookup!$A$3:$C$7,3,FALSE)&amp;VLOOKUP(weather!$C$4,lookup!$A$9:$B$14,2,FALSE))),lookup!$C$81:$AY$110,((C96-1)*4)+1+O96,FALSE))</f>
        <v/>
      </c>
      <c r="Q96" s="139"/>
      <c r="R96" s="102"/>
      <c r="S96" s="102"/>
      <c r="T96" s="58" t="str">
        <f t="shared" ca="1" si="26"/>
        <v>Rain</v>
      </c>
      <c r="U96" s="137">
        <f t="shared" ca="1" si="27"/>
        <v>2</v>
      </c>
      <c r="V96" s="137" t="str">
        <f t="shared" ca="1" si="28"/>
        <v>N</v>
      </c>
      <c r="W96" s="137">
        <f t="shared" ca="1" si="29"/>
        <v>35</v>
      </c>
      <c r="X96" s="58">
        <f t="shared" ca="1" si="30"/>
        <v>52</v>
      </c>
      <c r="Y96" s="137">
        <f>VLOOKUP($C$11,lookup!$D$114:$Q$128,C96+2,FALSE)</f>
        <v>12</v>
      </c>
    </row>
    <row r="97" spans="2:25">
      <c r="B97" s="93">
        <v>80</v>
      </c>
      <c r="C97" s="56">
        <f t="shared" si="23"/>
        <v>3</v>
      </c>
      <c r="D97" s="21">
        <f t="shared" si="24"/>
        <v>20</v>
      </c>
      <c r="E97" s="31">
        <f t="shared" ca="1" si="21"/>
        <v>19</v>
      </c>
      <c r="F97" s="31">
        <f t="shared" ca="1" si="22"/>
        <v>36</v>
      </c>
      <c r="G97" s="131">
        <f t="shared" ca="1" si="19"/>
        <v>5</v>
      </c>
      <c r="H97" s="131">
        <f t="shared" ca="1" si="20"/>
        <v>8</v>
      </c>
      <c r="I97" s="131">
        <f t="shared" ca="1" si="18"/>
        <v>6</v>
      </c>
      <c r="J97" s="131">
        <f t="shared" ca="1" si="18"/>
        <v>4</v>
      </c>
      <c r="K97" s="102">
        <f t="shared" ca="1" si="25"/>
        <v>2</v>
      </c>
      <c r="L97" s="102">
        <f ca="1">VLOOKUP(((VLOOKUP(weather!$C$8,lookup!$A$3:$C$7,3,FALSE)&amp;VLOOKUP(weather!$C$4,lookup!$A$9:$B$14,2,FALSE))),lookup!$C$49:$AM$78,((C97-1)*3)+VLOOKUP(weather!I97&amp;weather!J97,lookup!$AO$4:$AP$39,2,FALSE)+2,FALSE)*VLOOKUP((I97+J97),$F$4:$H$14,3,FALSE)</f>
        <v>2</v>
      </c>
      <c r="M97" s="102">
        <f t="shared" ca="1" si="31"/>
        <v>-10</v>
      </c>
      <c r="N97" s="102">
        <f ca="1">IF(N96+M97&lt;0,0,IF(N96+M97&gt;VLOOKUP($C$8,lookup!$A$3:$C$7,2,FALSE),VLOOKUP($C$8,lookup!$A$3:$C$7,2,FALSE),N96+M97))</f>
        <v>35</v>
      </c>
      <c r="O97" s="102">
        <f ca="1">IF(ABS(K97)=3,(VLOOKUP((I97+J97)&amp;RANDBETWEEN(2,12),lookup!$AR$4:$AS$25,2,FALSE)),0)</f>
        <v>0</v>
      </c>
      <c r="P97" s="58" t="str">
        <f ca="1">IF(O97=0,"",VLOOKUP(((VLOOKUP(weather!$C$8,lookup!$A$3:$C$7,3,FALSE)&amp;VLOOKUP(weather!$C$4,lookup!$A$9:$B$14,2,FALSE))),lookup!$C$81:$AY$110,((C97-1)*4)+1+O97,FALSE))</f>
        <v/>
      </c>
      <c r="Q97" s="139"/>
      <c r="R97" s="102"/>
      <c r="S97" s="102"/>
      <c r="T97" s="58" t="str">
        <f t="shared" ca="1" si="26"/>
        <v>Snow</v>
      </c>
      <c r="U97" s="137">
        <f t="shared" ca="1" si="27"/>
        <v>3</v>
      </c>
      <c r="V97" s="137" t="str">
        <f t="shared" ca="1" si="28"/>
        <v>Tropical</v>
      </c>
      <c r="W97" s="137">
        <f t="shared" ca="1" si="29"/>
        <v>19</v>
      </c>
      <c r="X97" s="58">
        <f t="shared" ca="1" si="30"/>
        <v>36</v>
      </c>
      <c r="Y97" s="137">
        <f>VLOOKUP($C$11,lookup!$D$114:$Q$128,C97+2,FALSE)</f>
        <v>12</v>
      </c>
    </row>
    <row r="98" spans="2:25">
      <c r="B98" s="93">
        <v>81</v>
      </c>
      <c r="C98" s="56">
        <f t="shared" si="23"/>
        <v>3</v>
      </c>
      <c r="D98" s="21">
        <f t="shared" si="24"/>
        <v>21</v>
      </c>
      <c r="E98" s="31">
        <f t="shared" ca="1" si="21"/>
        <v>40</v>
      </c>
      <c r="F98" s="31">
        <f t="shared" ca="1" si="22"/>
        <v>52</v>
      </c>
      <c r="G98" s="131">
        <f t="shared" ca="1" si="19"/>
        <v>7</v>
      </c>
      <c r="H98" s="131">
        <f t="shared" ca="1" si="20"/>
        <v>10</v>
      </c>
      <c r="I98" s="131">
        <f t="shared" ref="I98:J117" ca="1" si="32">RANDBETWEEN(1,6)</f>
        <v>2</v>
      </c>
      <c r="J98" s="131">
        <f t="shared" ca="1" si="32"/>
        <v>6</v>
      </c>
      <c r="K98" s="102">
        <f t="shared" ca="1" si="25"/>
        <v>1</v>
      </c>
      <c r="L98" s="102">
        <f ca="1">VLOOKUP(((VLOOKUP(weather!$C$8,lookup!$A$3:$C$7,3,FALSE)&amp;VLOOKUP(weather!$C$4,lookup!$A$9:$B$14,2,FALSE))),lookup!$C$49:$AM$78,((C98-1)*3)+VLOOKUP(weather!I98&amp;weather!J98,lookup!$AO$4:$AP$39,2,FALSE)+2,FALSE)*VLOOKUP((I98+J98),$F$4:$H$14,3,FALSE)</f>
        <v>3</v>
      </c>
      <c r="M98" s="102">
        <f t="shared" ca="1" si="31"/>
        <v>-10</v>
      </c>
      <c r="N98" s="102">
        <f ca="1">IF(N97+M98&lt;0,0,IF(N97+M98&gt;VLOOKUP($C$8,lookup!$A$3:$C$7,2,FALSE),VLOOKUP($C$8,lookup!$A$3:$C$7,2,FALSE),N97+M98))</f>
        <v>25</v>
      </c>
      <c r="O98" s="102">
        <f ca="1">IF(ABS(K98)=3,(VLOOKUP((I98+J98)&amp;RANDBETWEEN(2,12),lookup!$AR$4:$AS$25,2,FALSE)),0)</f>
        <v>0</v>
      </c>
      <c r="P98" s="58" t="str">
        <f ca="1">IF(O98=0,"",VLOOKUP(((VLOOKUP(weather!$C$8,lookup!$A$3:$C$7,3,FALSE)&amp;VLOOKUP(weather!$C$4,lookup!$A$9:$B$14,2,FALSE))),lookup!$C$81:$AY$110,((C98-1)*4)+1+O98,FALSE))</f>
        <v/>
      </c>
      <c r="Q98" s="139"/>
      <c r="R98" s="102"/>
      <c r="S98" s="102"/>
      <c r="T98" s="58" t="str">
        <f t="shared" ca="1" si="26"/>
        <v>Rain</v>
      </c>
      <c r="U98" s="137">
        <f t="shared" ca="1" si="27"/>
        <v>2</v>
      </c>
      <c r="V98" s="137" t="str">
        <f t="shared" ca="1" si="28"/>
        <v>N</v>
      </c>
      <c r="W98" s="137">
        <f t="shared" ca="1" si="29"/>
        <v>40</v>
      </c>
      <c r="X98" s="58">
        <f t="shared" ca="1" si="30"/>
        <v>52</v>
      </c>
      <c r="Y98" s="137">
        <f>VLOOKUP($C$11,lookup!$D$114:$Q$128,C98+2,FALSE)</f>
        <v>12</v>
      </c>
    </row>
    <row r="99" spans="2:25">
      <c r="B99" s="93">
        <v>82</v>
      </c>
      <c r="C99" s="56">
        <f t="shared" si="23"/>
        <v>3</v>
      </c>
      <c r="D99" s="21">
        <f t="shared" si="24"/>
        <v>22</v>
      </c>
      <c r="E99" s="31">
        <f t="shared" ca="1" si="21"/>
        <v>33</v>
      </c>
      <c r="F99" s="31">
        <f t="shared" ca="1" si="22"/>
        <v>52</v>
      </c>
      <c r="G99" s="131">
        <f t="shared" ca="1" si="19"/>
        <v>8</v>
      </c>
      <c r="H99" s="131">
        <f t="shared" ca="1" si="20"/>
        <v>11</v>
      </c>
      <c r="I99" s="131">
        <f t="shared" ca="1" si="32"/>
        <v>2</v>
      </c>
      <c r="J99" s="131">
        <f t="shared" ca="1" si="32"/>
        <v>3</v>
      </c>
      <c r="K99" s="102">
        <f t="shared" ca="1" si="25"/>
        <v>-1</v>
      </c>
      <c r="L99" s="102">
        <f ca="1">VLOOKUP(((VLOOKUP(weather!$C$8,lookup!$A$3:$C$7,3,FALSE)&amp;VLOOKUP(weather!$C$4,lookup!$A$9:$B$14,2,FALSE))),lookup!$C$49:$AM$78,((C99-1)*3)+VLOOKUP(weather!I99&amp;weather!J99,lookup!$AO$4:$AP$39,2,FALSE)+2,FALSE)*VLOOKUP((I99+J99),$F$4:$H$14,3,FALSE)</f>
        <v>3</v>
      </c>
      <c r="M99" s="102">
        <f t="shared" ca="1" si="31"/>
        <v>15</v>
      </c>
      <c r="N99" s="102">
        <f ca="1">IF(N98+M99&lt;0,0,IF(N98+M99&gt;VLOOKUP($C$8,lookup!$A$3:$C$7,2,FALSE),VLOOKUP($C$8,lookup!$A$3:$C$7,2,FALSE),N98+M99))</f>
        <v>40</v>
      </c>
      <c r="O99" s="102">
        <f ca="1">IF(ABS(K99)=3,(VLOOKUP((I99+J99)&amp;RANDBETWEEN(2,12),lookup!$AR$4:$AS$25,2,FALSE)),0)</f>
        <v>0</v>
      </c>
      <c r="P99" s="58" t="str">
        <f ca="1">IF(O99=0,"",VLOOKUP(((VLOOKUP(weather!$C$8,lookup!$A$3:$C$7,3,FALSE)&amp;VLOOKUP(weather!$C$4,lookup!$A$9:$B$14,2,FALSE))),lookup!$C$81:$AY$110,((C99-1)*4)+1+O99,FALSE))</f>
        <v/>
      </c>
      <c r="Q99" s="139"/>
      <c r="R99" s="102"/>
      <c r="S99" s="102"/>
      <c r="T99" s="58" t="str">
        <f t="shared" ca="1" si="26"/>
        <v>Rain</v>
      </c>
      <c r="U99" s="137">
        <f t="shared" ca="1" si="27"/>
        <v>2</v>
      </c>
      <c r="V99" s="137" t="str">
        <f t="shared" ca="1" si="28"/>
        <v>N</v>
      </c>
      <c r="W99" s="137">
        <f t="shared" ca="1" si="29"/>
        <v>33</v>
      </c>
      <c r="X99" s="58">
        <f t="shared" ca="1" si="30"/>
        <v>52</v>
      </c>
      <c r="Y99" s="137">
        <f>VLOOKUP($C$11,lookup!$D$114:$Q$128,C99+2,FALSE)</f>
        <v>12</v>
      </c>
    </row>
    <row r="100" spans="2:25">
      <c r="B100" s="93">
        <v>83</v>
      </c>
      <c r="C100" s="56">
        <f t="shared" si="23"/>
        <v>3</v>
      </c>
      <c r="D100" s="21">
        <f t="shared" si="24"/>
        <v>23</v>
      </c>
      <c r="E100" s="31">
        <f t="shared" ca="1" si="21"/>
        <v>41</v>
      </c>
      <c r="F100" s="31">
        <f t="shared" ca="1" si="22"/>
        <v>41</v>
      </c>
      <c r="G100" s="131">
        <f t="shared" ca="1" si="19"/>
        <v>7</v>
      </c>
      <c r="H100" s="131">
        <f t="shared" ca="1" si="20"/>
        <v>10</v>
      </c>
      <c r="I100" s="131">
        <f t="shared" ca="1" si="32"/>
        <v>5</v>
      </c>
      <c r="J100" s="131">
        <f t="shared" ca="1" si="32"/>
        <v>3</v>
      </c>
      <c r="K100" s="102">
        <f t="shared" ca="1" si="25"/>
        <v>1</v>
      </c>
      <c r="L100" s="102">
        <f ca="1">VLOOKUP(((VLOOKUP(weather!$C$8,lookup!$A$3:$C$7,3,FALSE)&amp;VLOOKUP(weather!$C$4,lookup!$A$9:$B$14,2,FALSE))),lookup!$C$49:$AM$78,((C100-1)*3)+VLOOKUP(weather!I100&amp;weather!J100,lookup!$AO$4:$AP$39,2,FALSE)+2,FALSE)*VLOOKUP((I100+J100),$F$4:$H$14,3,FALSE)</f>
        <v>2</v>
      </c>
      <c r="M100" s="102">
        <f t="shared" ca="1" si="31"/>
        <v>-10</v>
      </c>
      <c r="N100" s="102">
        <f ca="1">IF(N99+M100&lt;0,0,IF(N99+M100&gt;VLOOKUP($C$8,lookup!$A$3:$C$7,2,FALSE),VLOOKUP($C$8,lookup!$A$3:$C$7,2,FALSE),N99+M100))</f>
        <v>30</v>
      </c>
      <c r="O100" s="102">
        <f ca="1">IF(ABS(K100)=3,(VLOOKUP((I100+J100)&amp;RANDBETWEEN(2,12),lookup!$AR$4:$AS$25,2,FALSE)),0)</f>
        <v>0</v>
      </c>
      <c r="P100" s="58" t="str">
        <f ca="1">IF(O100=0,"",VLOOKUP(((VLOOKUP(weather!$C$8,lookup!$A$3:$C$7,3,FALSE)&amp;VLOOKUP(weather!$C$4,lookup!$A$9:$B$14,2,FALSE))),lookup!$C$81:$AY$110,((C100-1)*4)+1+O100,FALSE))</f>
        <v/>
      </c>
      <c r="Q100" s="139"/>
      <c r="R100" s="102"/>
      <c r="S100" s="102"/>
      <c r="T100" s="58" t="str">
        <f t="shared" ca="1" si="26"/>
        <v>Rain</v>
      </c>
      <c r="U100" s="137">
        <f t="shared" ca="1" si="27"/>
        <v>2</v>
      </c>
      <c r="V100" s="137" t="str">
        <f t="shared" ca="1" si="28"/>
        <v>N</v>
      </c>
      <c r="W100" s="137">
        <f t="shared" ca="1" si="29"/>
        <v>41</v>
      </c>
      <c r="X100" s="58">
        <f t="shared" ca="1" si="30"/>
        <v>41</v>
      </c>
      <c r="Y100" s="137">
        <f>VLOOKUP($C$11,lookup!$D$114:$Q$128,C100+2,FALSE)</f>
        <v>12</v>
      </c>
    </row>
    <row r="101" spans="2:25">
      <c r="B101" s="93">
        <v>84</v>
      </c>
      <c r="C101" s="56">
        <f t="shared" si="23"/>
        <v>3</v>
      </c>
      <c r="D101" s="21">
        <f t="shared" si="24"/>
        <v>24</v>
      </c>
      <c r="E101" s="31">
        <f t="shared" ca="1" si="21"/>
        <v>43</v>
      </c>
      <c r="F101" s="31">
        <f t="shared" ca="1" si="22"/>
        <v>65</v>
      </c>
      <c r="G101" s="131">
        <f t="shared" ca="1" si="19"/>
        <v>8</v>
      </c>
      <c r="H101" s="131">
        <f t="shared" ca="1" si="20"/>
        <v>11</v>
      </c>
      <c r="I101" s="131">
        <f t="shared" ca="1" si="32"/>
        <v>2</v>
      </c>
      <c r="J101" s="131">
        <f t="shared" ca="1" si="32"/>
        <v>1</v>
      </c>
      <c r="K101" s="102">
        <f t="shared" ca="1" si="25"/>
        <v>-2</v>
      </c>
      <c r="L101" s="102">
        <f ca="1">VLOOKUP(((VLOOKUP(weather!$C$8,lookup!$A$3:$C$7,3,FALSE)&amp;VLOOKUP(weather!$C$4,lookup!$A$9:$B$14,2,FALSE))),lookup!$C$49:$AM$78,((C101-1)*3)+VLOOKUP(weather!I101&amp;weather!J101,lookup!$AO$4:$AP$39,2,FALSE)+2,FALSE)*VLOOKUP((I101+J101),$F$4:$H$14,3,FALSE)</f>
        <v>0</v>
      </c>
      <c r="M101" s="102">
        <f t="shared" ca="1" si="31"/>
        <v>15</v>
      </c>
      <c r="N101" s="102">
        <f ca="1">IF(N100+M101&lt;0,0,IF(N100+M101&gt;VLOOKUP($C$8,lookup!$A$3:$C$7,2,FALSE),VLOOKUP($C$8,lookup!$A$3:$C$7,2,FALSE),N100+M101))</f>
        <v>45</v>
      </c>
      <c r="O101" s="102">
        <f ca="1">IF(ABS(K101)=3,(VLOOKUP((I101+J101)&amp;RANDBETWEEN(2,12),lookup!$AR$4:$AS$25,2,FALSE)),0)</f>
        <v>0</v>
      </c>
      <c r="P101" s="58" t="str">
        <f ca="1">IF(O101=0,"",VLOOKUP(((VLOOKUP(weather!$C$8,lookup!$A$3:$C$7,3,FALSE)&amp;VLOOKUP(weather!$C$4,lookup!$A$9:$B$14,2,FALSE))),lookup!$C$81:$AY$110,((C101-1)*4)+1+O101,FALSE))</f>
        <v/>
      </c>
      <c r="Q101" s="139"/>
      <c r="R101" s="102"/>
      <c r="S101" s="102"/>
      <c r="T101" s="58" t="str">
        <f t="shared" ca="1" si="26"/>
        <v>Rain</v>
      </c>
      <c r="U101" s="137">
        <f t="shared" ca="1" si="27"/>
        <v>2</v>
      </c>
      <c r="V101" s="137" t="str">
        <f t="shared" ca="1" si="28"/>
        <v>Artic</v>
      </c>
      <c r="W101" s="137">
        <f t="shared" ca="1" si="29"/>
        <v>43</v>
      </c>
      <c r="X101" s="58">
        <f t="shared" ca="1" si="30"/>
        <v>65</v>
      </c>
      <c r="Y101" s="137">
        <f>VLOOKUP($C$11,lookup!$D$114:$Q$128,C101+2,FALSE)</f>
        <v>12</v>
      </c>
    </row>
    <row r="102" spans="2:25">
      <c r="B102" s="93">
        <v>85</v>
      </c>
      <c r="C102" s="56">
        <f t="shared" si="23"/>
        <v>3</v>
      </c>
      <c r="D102" s="21">
        <f t="shared" si="24"/>
        <v>25</v>
      </c>
      <c r="E102" s="31">
        <f t="shared" ca="1" si="21"/>
        <v>34</v>
      </c>
      <c r="F102" s="31">
        <f t="shared" ca="1" si="22"/>
        <v>37</v>
      </c>
      <c r="G102" s="131">
        <f t="shared" ca="1" si="19"/>
        <v>6</v>
      </c>
      <c r="H102" s="131">
        <f t="shared" ca="1" si="20"/>
        <v>9</v>
      </c>
      <c r="I102" s="131">
        <f t="shared" ca="1" si="32"/>
        <v>4</v>
      </c>
      <c r="J102" s="131">
        <f t="shared" ca="1" si="32"/>
        <v>1</v>
      </c>
      <c r="K102" s="102">
        <f t="shared" ca="1" si="25"/>
        <v>-1</v>
      </c>
      <c r="L102" s="102">
        <f ca="1">VLOOKUP(((VLOOKUP(weather!$C$8,lookup!$A$3:$C$7,3,FALSE)&amp;VLOOKUP(weather!$C$4,lookup!$A$9:$B$14,2,FALSE))),lookup!$C$49:$AM$78,((C102-1)*3)+VLOOKUP(weather!I102&amp;weather!J102,lookup!$AO$4:$AP$39,2,FALSE)+2,FALSE)*VLOOKUP((I102+J102),$F$4:$H$14,3,FALSE)</f>
        <v>2</v>
      </c>
      <c r="M102" s="102">
        <f t="shared" ca="1" si="31"/>
        <v>15</v>
      </c>
      <c r="N102" s="102">
        <f ca="1">IF(N101+M102&lt;0,0,IF(N101+M102&gt;VLOOKUP($C$8,lookup!$A$3:$C$7,2,FALSE),VLOOKUP($C$8,lookup!$A$3:$C$7,2,FALSE),N101+M102))</f>
        <v>45</v>
      </c>
      <c r="O102" s="102">
        <f ca="1">IF(ABS(K102)=3,(VLOOKUP((I102+J102)&amp;RANDBETWEEN(2,12),lookup!$AR$4:$AS$25,2,FALSE)),0)</f>
        <v>0</v>
      </c>
      <c r="P102" s="58" t="str">
        <f ca="1">IF(O102=0,"",VLOOKUP(((VLOOKUP(weather!$C$8,lookup!$A$3:$C$7,3,FALSE)&amp;VLOOKUP(weather!$C$4,lookup!$A$9:$B$14,2,FALSE))),lookup!$C$81:$AY$110,((C102-1)*4)+1+O102,FALSE))</f>
        <v/>
      </c>
      <c r="Q102" s="139"/>
      <c r="R102" s="102"/>
      <c r="S102" s="102"/>
      <c r="T102" s="58" t="str">
        <f t="shared" ca="1" si="26"/>
        <v>Rain</v>
      </c>
      <c r="U102" s="137">
        <f t="shared" ca="1" si="27"/>
        <v>2</v>
      </c>
      <c r="V102" s="137" t="str">
        <f t="shared" ca="1" si="28"/>
        <v>N</v>
      </c>
      <c r="W102" s="137">
        <f t="shared" ca="1" si="29"/>
        <v>34</v>
      </c>
      <c r="X102" s="58">
        <f t="shared" ca="1" si="30"/>
        <v>37</v>
      </c>
      <c r="Y102" s="137">
        <f>VLOOKUP($C$11,lookup!$D$114:$Q$128,C102+2,FALSE)</f>
        <v>12</v>
      </c>
    </row>
    <row r="103" spans="2:25">
      <c r="B103" s="93">
        <v>86</v>
      </c>
      <c r="C103" s="56">
        <f t="shared" si="23"/>
        <v>3</v>
      </c>
      <c r="D103" s="21">
        <f t="shared" si="24"/>
        <v>26</v>
      </c>
      <c r="E103" s="31">
        <f t="shared" ca="1" si="21"/>
        <v>26</v>
      </c>
      <c r="F103" s="31">
        <f t="shared" ca="1" si="22"/>
        <v>36</v>
      </c>
      <c r="G103" s="131">
        <f t="shared" ca="1" si="19"/>
        <v>5</v>
      </c>
      <c r="H103" s="131">
        <f t="shared" ca="1" si="20"/>
        <v>8</v>
      </c>
      <c r="I103" s="131">
        <f t="shared" ca="1" si="32"/>
        <v>4</v>
      </c>
      <c r="J103" s="131">
        <f t="shared" ca="1" si="32"/>
        <v>3</v>
      </c>
      <c r="K103" s="102">
        <f t="shared" ca="1" si="25"/>
        <v>0</v>
      </c>
      <c r="L103" s="102">
        <f ca="1">VLOOKUP(((VLOOKUP(weather!$C$8,lookup!$A$3:$C$7,3,FALSE)&amp;VLOOKUP(weather!$C$4,lookup!$A$9:$B$14,2,FALSE))),lookup!$C$49:$AM$78,((C103-1)*3)+VLOOKUP(weather!I103&amp;weather!J103,lookup!$AO$4:$AP$39,2,FALSE)+2,FALSE)*VLOOKUP((I103+J103),$F$4:$H$14,3,FALSE)</f>
        <v>2</v>
      </c>
      <c r="M103" s="102">
        <f t="shared" ca="1" si="31"/>
        <v>-10</v>
      </c>
      <c r="N103" s="102">
        <f ca="1">IF(N102+M103&lt;0,0,IF(N102+M103&gt;VLOOKUP($C$8,lookup!$A$3:$C$7,2,FALSE),VLOOKUP($C$8,lookup!$A$3:$C$7,2,FALSE),N102+M103))</f>
        <v>35</v>
      </c>
      <c r="O103" s="102">
        <f ca="1">IF(ABS(K103)=3,(VLOOKUP((I103+J103)&amp;RANDBETWEEN(2,12),lookup!$AR$4:$AS$25,2,FALSE)),0)</f>
        <v>0</v>
      </c>
      <c r="P103" s="58" t="str">
        <f ca="1">IF(O103=0,"",VLOOKUP(((VLOOKUP(weather!$C$8,lookup!$A$3:$C$7,3,FALSE)&amp;VLOOKUP(weather!$C$4,lookup!$A$9:$B$14,2,FALSE))),lookup!$C$81:$AY$110,((C103-1)*4)+1+O103,FALSE))</f>
        <v/>
      </c>
      <c r="Q103" s="139"/>
      <c r="R103" s="102"/>
      <c r="S103" s="102"/>
      <c r="T103" s="58" t="str">
        <f t="shared" ca="1" si="26"/>
        <v>Snow</v>
      </c>
      <c r="U103" s="137">
        <f t="shared" ca="1" si="27"/>
        <v>3</v>
      </c>
      <c r="V103" s="137" t="str">
        <f t="shared" ca="1" si="28"/>
        <v>N</v>
      </c>
      <c r="W103" s="137">
        <f t="shared" ca="1" si="29"/>
        <v>26</v>
      </c>
      <c r="X103" s="58">
        <f t="shared" ca="1" si="30"/>
        <v>36</v>
      </c>
      <c r="Y103" s="137">
        <f>VLOOKUP($C$11,lookup!$D$114:$Q$128,C103+2,FALSE)</f>
        <v>12</v>
      </c>
    </row>
    <row r="104" spans="2:25">
      <c r="B104" s="93">
        <v>87</v>
      </c>
      <c r="C104" s="56">
        <f t="shared" si="23"/>
        <v>3</v>
      </c>
      <c r="D104" s="21">
        <f t="shared" si="24"/>
        <v>27</v>
      </c>
      <c r="E104" s="31">
        <f t="shared" ca="1" si="21"/>
        <v>26</v>
      </c>
      <c r="F104" s="31">
        <f t="shared" ca="1" si="22"/>
        <v>33</v>
      </c>
      <c r="G104" s="131">
        <f t="shared" ca="1" si="19"/>
        <v>5</v>
      </c>
      <c r="H104" s="131">
        <f t="shared" ca="1" si="20"/>
        <v>8</v>
      </c>
      <c r="I104" s="131">
        <f t="shared" ca="1" si="32"/>
        <v>6</v>
      </c>
      <c r="J104" s="131">
        <f t="shared" ca="1" si="32"/>
        <v>2</v>
      </c>
      <c r="K104" s="102">
        <f t="shared" ca="1" si="25"/>
        <v>1</v>
      </c>
      <c r="L104" s="102">
        <f ca="1">VLOOKUP(((VLOOKUP(weather!$C$8,lookup!$A$3:$C$7,3,FALSE)&amp;VLOOKUP(weather!$C$4,lookup!$A$9:$B$14,2,FALSE))),lookup!$C$49:$AM$78,((C104-1)*3)+VLOOKUP(weather!I104&amp;weather!J104,lookup!$AO$4:$AP$39,2,FALSE)+2,FALSE)*VLOOKUP((I104+J104),$F$4:$H$14,3,FALSE)</f>
        <v>2</v>
      </c>
      <c r="M104" s="102">
        <f t="shared" ca="1" si="31"/>
        <v>-10</v>
      </c>
      <c r="N104" s="102">
        <f ca="1">IF(N103+M104&lt;0,0,IF(N103+M104&gt;VLOOKUP($C$8,lookup!$A$3:$C$7,2,FALSE),VLOOKUP($C$8,lookup!$A$3:$C$7,2,FALSE),N103+M104))</f>
        <v>25</v>
      </c>
      <c r="O104" s="102">
        <f ca="1">IF(ABS(K104)=3,(VLOOKUP((I104+J104)&amp;RANDBETWEEN(2,12),lookup!$AR$4:$AS$25,2,FALSE)),0)</f>
        <v>0</v>
      </c>
      <c r="P104" s="58" t="str">
        <f ca="1">IF(O104=0,"",VLOOKUP(((VLOOKUP(weather!$C$8,lookup!$A$3:$C$7,3,FALSE)&amp;VLOOKUP(weather!$C$4,lookup!$A$9:$B$14,2,FALSE))),lookup!$C$81:$AY$110,((C104-1)*4)+1+O104,FALSE))</f>
        <v/>
      </c>
      <c r="Q104" s="139"/>
      <c r="R104" s="102"/>
      <c r="S104" s="102"/>
      <c r="T104" s="58" t="str">
        <f t="shared" ca="1" si="26"/>
        <v>Snow</v>
      </c>
      <c r="U104" s="137">
        <f t="shared" ca="1" si="27"/>
        <v>3</v>
      </c>
      <c r="V104" s="137" t="str">
        <f t="shared" ca="1" si="28"/>
        <v>N</v>
      </c>
      <c r="W104" s="137">
        <f t="shared" ca="1" si="29"/>
        <v>26</v>
      </c>
      <c r="X104" s="58">
        <f t="shared" ca="1" si="30"/>
        <v>33</v>
      </c>
      <c r="Y104" s="137">
        <f>VLOOKUP($C$11,lookup!$D$114:$Q$128,C104+2,FALSE)</f>
        <v>12</v>
      </c>
    </row>
    <row r="105" spans="2:25">
      <c r="B105" s="93">
        <v>88</v>
      </c>
      <c r="C105" s="56">
        <f t="shared" si="23"/>
        <v>3</v>
      </c>
      <c r="D105" s="21">
        <f t="shared" si="24"/>
        <v>28</v>
      </c>
      <c r="E105" s="31">
        <f t="shared" ca="1" si="21"/>
        <v>29</v>
      </c>
      <c r="F105" s="31">
        <f t="shared" ca="1" si="22"/>
        <v>52</v>
      </c>
      <c r="G105" s="131">
        <f t="shared" ca="1" si="19"/>
        <v>6</v>
      </c>
      <c r="H105" s="131">
        <f t="shared" ca="1" si="20"/>
        <v>9</v>
      </c>
      <c r="I105" s="131">
        <f t="shared" ca="1" si="32"/>
        <v>6</v>
      </c>
      <c r="J105" s="131">
        <f t="shared" ca="1" si="32"/>
        <v>2</v>
      </c>
      <c r="K105" s="102">
        <f t="shared" ca="1" si="25"/>
        <v>1</v>
      </c>
      <c r="L105" s="102">
        <f ca="1">VLOOKUP(((VLOOKUP(weather!$C$8,lookup!$A$3:$C$7,3,FALSE)&amp;VLOOKUP(weather!$C$4,lookup!$A$9:$B$14,2,FALSE))),lookup!$C$49:$AM$78,((C105-1)*3)+VLOOKUP(weather!I105&amp;weather!J105,lookup!$AO$4:$AP$39,2,FALSE)+2,FALSE)*VLOOKUP((I105+J105),$F$4:$H$14,3,FALSE)</f>
        <v>2</v>
      </c>
      <c r="M105" s="102">
        <f t="shared" ca="1" si="31"/>
        <v>-10</v>
      </c>
      <c r="N105" s="102">
        <f ca="1">IF(N104+M105&lt;0,0,IF(N104+M105&gt;VLOOKUP($C$8,lookup!$A$3:$C$7,2,FALSE),VLOOKUP($C$8,lookup!$A$3:$C$7,2,FALSE),N104+M105))</f>
        <v>15</v>
      </c>
      <c r="O105" s="102">
        <f ca="1">IF(ABS(K105)=3,(VLOOKUP((I105+J105)&amp;RANDBETWEEN(2,12),lookup!$AR$4:$AS$25,2,FALSE)),0)</f>
        <v>0</v>
      </c>
      <c r="P105" s="58" t="str">
        <f ca="1">IF(O105=0,"",VLOOKUP(((VLOOKUP(weather!$C$8,lookup!$A$3:$C$7,3,FALSE)&amp;VLOOKUP(weather!$C$4,lookup!$A$9:$B$14,2,FALSE))),lookup!$C$81:$AY$110,((C105-1)*4)+1+O105,FALSE))</f>
        <v/>
      </c>
      <c r="Q105" s="139"/>
      <c r="R105" s="102"/>
      <c r="S105" s="102"/>
      <c r="T105" s="58" t="str">
        <f t="shared" ca="1" si="26"/>
        <v>Rain</v>
      </c>
      <c r="U105" s="137">
        <f t="shared" ca="1" si="27"/>
        <v>2</v>
      </c>
      <c r="V105" s="137" t="str">
        <f t="shared" ca="1" si="28"/>
        <v>N</v>
      </c>
      <c r="W105" s="137">
        <f t="shared" ca="1" si="29"/>
        <v>29</v>
      </c>
      <c r="X105" s="58">
        <f t="shared" ca="1" si="30"/>
        <v>52</v>
      </c>
      <c r="Y105" s="137">
        <f>VLOOKUP($C$11,lookup!$D$114:$Q$128,C105+2,FALSE)</f>
        <v>12</v>
      </c>
    </row>
    <row r="106" spans="2:25">
      <c r="B106" s="93">
        <v>89</v>
      </c>
      <c r="C106" s="56">
        <f t="shared" si="23"/>
        <v>3</v>
      </c>
      <c r="D106" s="21">
        <f t="shared" si="24"/>
        <v>29</v>
      </c>
      <c r="E106" s="31">
        <f t="shared" ca="1" si="21"/>
        <v>42</v>
      </c>
      <c r="F106" s="31">
        <f t="shared" ca="1" si="22"/>
        <v>47</v>
      </c>
      <c r="G106" s="131">
        <f t="shared" ca="1" si="19"/>
        <v>7</v>
      </c>
      <c r="H106" s="131">
        <f t="shared" ca="1" si="20"/>
        <v>10</v>
      </c>
      <c r="I106" s="131">
        <f t="shared" ca="1" si="32"/>
        <v>3</v>
      </c>
      <c r="J106" s="131">
        <f t="shared" ca="1" si="32"/>
        <v>6</v>
      </c>
      <c r="K106" s="102">
        <f t="shared" ca="1" si="25"/>
        <v>1</v>
      </c>
      <c r="L106" s="102">
        <f ca="1">VLOOKUP(((VLOOKUP(weather!$C$8,lookup!$A$3:$C$7,3,FALSE)&amp;VLOOKUP(weather!$C$4,lookup!$A$9:$B$14,2,FALSE))),lookup!$C$49:$AM$78,((C106-1)*3)+VLOOKUP(weather!I106&amp;weather!J106,lookup!$AO$4:$AP$39,2,FALSE)+2,FALSE)*VLOOKUP((I106+J106),$F$4:$H$14,3,FALSE)</f>
        <v>0</v>
      </c>
      <c r="M106" s="102">
        <f t="shared" ca="1" si="31"/>
        <v>-15</v>
      </c>
      <c r="N106" s="102">
        <f ca="1">IF(N105+M106&lt;0,0,IF(N105+M106&gt;VLOOKUP($C$8,lookup!$A$3:$C$7,2,FALSE),VLOOKUP($C$8,lookup!$A$3:$C$7,2,FALSE),N105+M106))</f>
        <v>0</v>
      </c>
      <c r="O106" s="102">
        <f ca="1">IF(ABS(K106)=3,(VLOOKUP((I106+J106)&amp;RANDBETWEEN(2,12),lookup!$AR$4:$AS$25,2,FALSE)),0)</f>
        <v>0</v>
      </c>
      <c r="P106" s="58" t="str">
        <f ca="1">IF(O106=0,"",VLOOKUP(((VLOOKUP(weather!$C$8,lookup!$A$3:$C$7,3,FALSE)&amp;VLOOKUP(weather!$C$4,lookup!$A$9:$B$14,2,FALSE))),lookup!$C$81:$AY$110,((C106-1)*4)+1+O106,FALSE))</f>
        <v/>
      </c>
      <c r="Q106" s="139"/>
      <c r="R106" s="102"/>
      <c r="S106" s="102"/>
      <c r="T106" s="58" t="str">
        <f t="shared" ca="1" si="26"/>
        <v>Rain</v>
      </c>
      <c r="U106" s="137">
        <f t="shared" ca="1" si="27"/>
        <v>2</v>
      </c>
      <c r="V106" s="137" t="str">
        <f t="shared" ca="1" si="28"/>
        <v>N</v>
      </c>
      <c r="W106" s="137">
        <f t="shared" ca="1" si="29"/>
        <v>42</v>
      </c>
      <c r="X106" s="58">
        <f t="shared" ca="1" si="30"/>
        <v>47</v>
      </c>
      <c r="Y106" s="137">
        <f>VLOOKUP($C$11,lookup!$D$114:$Q$128,C106+2,FALSE)</f>
        <v>12</v>
      </c>
    </row>
    <row r="107" spans="2:25">
      <c r="B107" s="93">
        <v>90</v>
      </c>
      <c r="C107" s="56">
        <f t="shared" si="23"/>
        <v>3</v>
      </c>
      <c r="D107" s="21">
        <f t="shared" si="24"/>
        <v>30</v>
      </c>
      <c r="E107" s="31">
        <f t="shared" ca="1" si="21"/>
        <v>44</v>
      </c>
      <c r="F107" s="31">
        <f t="shared" ca="1" si="22"/>
        <v>68</v>
      </c>
      <c r="G107" s="131">
        <f t="shared" ca="1" si="19"/>
        <v>8</v>
      </c>
      <c r="H107" s="131">
        <f t="shared" ca="1" si="20"/>
        <v>11</v>
      </c>
      <c r="I107" s="131">
        <f t="shared" ca="1" si="32"/>
        <v>5</v>
      </c>
      <c r="J107" s="131">
        <f t="shared" ca="1" si="32"/>
        <v>6</v>
      </c>
      <c r="K107" s="102">
        <f t="shared" ca="1" si="25"/>
        <v>2</v>
      </c>
      <c r="L107" s="102">
        <f ca="1">VLOOKUP(((VLOOKUP(weather!$C$8,lookup!$A$3:$C$7,3,FALSE)&amp;VLOOKUP(weather!$C$4,lookup!$A$9:$B$14,2,FALSE))),lookup!$C$49:$AM$78,((C107-1)*3)+VLOOKUP(weather!I107&amp;weather!J107,lookup!$AO$4:$AP$39,2,FALSE)+2,FALSE)*VLOOKUP((I107+J107),$F$4:$H$14,3,FALSE)</f>
        <v>3</v>
      </c>
      <c r="M107" s="102">
        <f t="shared" ca="1" si="31"/>
        <v>-15</v>
      </c>
      <c r="N107" s="102">
        <f ca="1">IF(N106+M107&lt;0,0,IF(N106+M107&gt;VLOOKUP($C$8,lookup!$A$3:$C$7,2,FALSE),VLOOKUP($C$8,lookup!$A$3:$C$7,2,FALSE),N106+M107))</f>
        <v>0</v>
      </c>
      <c r="O107" s="102">
        <f ca="1">IF(ABS(K107)=3,(VLOOKUP((I107+J107)&amp;RANDBETWEEN(2,12),lookup!$AR$4:$AS$25,2,FALSE)),0)</f>
        <v>0</v>
      </c>
      <c r="P107" s="58" t="str">
        <f ca="1">IF(O107=0,"",VLOOKUP(((VLOOKUP(weather!$C$8,lookup!$A$3:$C$7,3,FALSE)&amp;VLOOKUP(weather!$C$4,lookup!$A$9:$B$14,2,FALSE))),lookup!$C$81:$AY$110,((C107-1)*4)+1+O107,FALSE))</f>
        <v/>
      </c>
      <c r="Q107" s="139"/>
      <c r="R107" s="102"/>
      <c r="S107" s="102"/>
      <c r="T107" s="58" t="str">
        <f t="shared" ca="1" si="26"/>
        <v>Rain</v>
      </c>
      <c r="U107" s="137">
        <f t="shared" ca="1" si="27"/>
        <v>2</v>
      </c>
      <c r="V107" s="137" t="str">
        <f t="shared" ca="1" si="28"/>
        <v>Tropical</v>
      </c>
      <c r="W107" s="137">
        <f t="shared" ca="1" si="29"/>
        <v>44</v>
      </c>
      <c r="X107" s="58">
        <f t="shared" ca="1" si="30"/>
        <v>68</v>
      </c>
      <c r="Y107" s="137">
        <f>VLOOKUP($C$11,lookup!$D$114:$Q$128,C107+2,FALSE)</f>
        <v>12</v>
      </c>
    </row>
    <row r="108" spans="2:25">
      <c r="B108" s="93">
        <v>91</v>
      </c>
      <c r="C108" s="56">
        <f t="shared" si="23"/>
        <v>4</v>
      </c>
      <c r="D108" s="21">
        <f t="shared" si="24"/>
        <v>1</v>
      </c>
      <c r="E108" s="31">
        <f t="shared" ca="1" si="21"/>
        <v>47</v>
      </c>
      <c r="F108" s="31">
        <f t="shared" ca="1" si="22"/>
        <v>96</v>
      </c>
      <c r="G108" s="36">
        <f>VLOOKUP($C108,lookup!$F$3:$I$14,2,FALSE)</f>
        <v>9</v>
      </c>
      <c r="H108" s="36">
        <f>VLOOKUP($C108,lookup!$F$3:$I$14,4,FALSE)</f>
        <v>18</v>
      </c>
      <c r="I108" s="36">
        <f t="shared" ca="1" si="32"/>
        <v>1</v>
      </c>
      <c r="J108" s="36">
        <f t="shared" ca="1" si="32"/>
        <v>2</v>
      </c>
      <c r="K108" s="31">
        <f t="shared" ca="1" si="25"/>
        <v>-2</v>
      </c>
      <c r="L108" s="31">
        <f ca="1">VLOOKUP(((VLOOKUP(weather!$C$8,lookup!$A$3:$C$7,3,FALSE)&amp;VLOOKUP(weather!$C$4,lookup!$A$9:$B$14,2,FALSE))),lookup!$C$49:$AM$78,((C108-1)*3)+VLOOKUP(weather!I108&amp;weather!J108,lookup!$AO$4:$AP$39,2,FALSE)+2,FALSE)*VLOOKUP((I108+J108),$F$4:$H$14,3,FALSE)</f>
        <v>0</v>
      </c>
      <c r="M108" s="31">
        <f t="shared" ca="1" si="31"/>
        <v>15</v>
      </c>
      <c r="N108" s="31">
        <f ca="1">IF(N107+M108&lt;0,0,IF(N107+M108&gt;VLOOKUP($C$8,lookup!$A$3:$C$7,2,FALSE),VLOOKUP($C$8,lookup!$A$3:$C$7,2,FALSE),N107+M108))</f>
        <v>15</v>
      </c>
      <c r="O108" s="31">
        <f ca="1">IF(ABS(K108)=3,(VLOOKUP((I108+J108)&amp;RANDBETWEEN(2,12),lookup!$AR$4:$AS$25,2,FALSE)),0)</f>
        <v>0</v>
      </c>
      <c r="P108" s="58" t="str">
        <f ca="1">IF(O108=0,"",VLOOKUP(((VLOOKUP(weather!$C$8,lookup!$A$3:$C$7,3,FALSE)&amp;VLOOKUP(weather!$C$4,lookup!$A$9:$B$14,2,FALSE))),lookup!$C$81:$AY$110,((C108-1)*4)+1+O108,FALSE))</f>
        <v/>
      </c>
      <c r="Q108" s="139"/>
      <c r="R108" s="102"/>
      <c r="S108" s="102"/>
      <c r="T108" s="58" t="str">
        <f t="shared" ca="1" si="26"/>
        <v>Rain</v>
      </c>
      <c r="U108" s="137">
        <f t="shared" ca="1" si="27"/>
        <v>2</v>
      </c>
      <c r="V108" s="137" t="str">
        <f t="shared" ca="1" si="28"/>
        <v>Artic</v>
      </c>
      <c r="W108" s="137">
        <f t="shared" ca="1" si="29"/>
        <v>47</v>
      </c>
      <c r="X108" s="58">
        <f t="shared" ca="1" si="30"/>
        <v>96</v>
      </c>
      <c r="Y108" s="137">
        <f>VLOOKUP($C$11,lookup!$D$114:$Q$128,C108+2,FALSE)</f>
        <v>12</v>
      </c>
    </row>
    <row r="109" spans="2:25">
      <c r="B109" s="93">
        <v>92</v>
      </c>
      <c r="C109" s="56">
        <f t="shared" si="23"/>
        <v>4</v>
      </c>
      <c r="D109" s="21">
        <f t="shared" si="24"/>
        <v>2</v>
      </c>
      <c r="E109" s="31">
        <f t="shared" ca="1" si="21"/>
        <v>35</v>
      </c>
      <c r="F109" s="31">
        <f t="shared" ca="1" si="22"/>
        <v>92</v>
      </c>
      <c r="G109" s="131">
        <f ca="1">IF(G108+K108&lt;$G$108,$G$108,IF(G108+K108&gt;$H$108,$H$108,G108+K108))</f>
        <v>9</v>
      </c>
      <c r="H109" s="131">
        <f ca="1">IF(H108+K108&gt;$H$108,$H$108,IF(H108+K108&lt;$G$108,$G$108,H108+K108))</f>
        <v>16</v>
      </c>
      <c r="I109" s="131">
        <f t="shared" ca="1" si="32"/>
        <v>4</v>
      </c>
      <c r="J109" s="131">
        <f t="shared" ca="1" si="32"/>
        <v>1</v>
      </c>
      <c r="K109" s="102">
        <f t="shared" ca="1" si="25"/>
        <v>-1</v>
      </c>
      <c r="L109" s="102">
        <f ca="1">VLOOKUP(((VLOOKUP(weather!$C$8,lookup!$A$3:$C$7,3,FALSE)&amp;VLOOKUP(weather!$C$4,lookup!$A$9:$B$14,2,FALSE))),lookup!$C$49:$AM$78,((C109-1)*3)+VLOOKUP(weather!I109&amp;weather!J109,lookup!$AO$4:$AP$39,2,FALSE)+2,FALSE)*VLOOKUP((I109+J109),$F$4:$H$14,3,FALSE)</f>
        <v>2</v>
      </c>
      <c r="M109" s="102">
        <f t="shared" ca="1" si="31"/>
        <v>15</v>
      </c>
      <c r="N109" s="102">
        <f ca="1">IF(N108+M109&lt;0,0,IF(N108+M109&gt;VLOOKUP($C$8,lookup!$A$3:$C$7,2,FALSE),VLOOKUP($C$8,lookup!$A$3:$C$7,2,FALSE),N108+M109))</f>
        <v>30</v>
      </c>
      <c r="O109" s="102">
        <f ca="1">IF(ABS(K109)=3,(VLOOKUP((I109+J109)&amp;RANDBETWEEN(2,12),lookup!$AR$4:$AS$25,2,FALSE)),0)</f>
        <v>0</v>
      </c>
      <c r="P109" s="58" t="str">
        <f ca="1">IF(O109=0,"",VLOOKUP(((VLOOKUP(weather!$C$8,lookup!$A$3:$C$7,3,FALSE)&amp;VLOOKUP(weather!$C$4,lookup!$A$9:$B$14,2,FALSE))),lookup!$C$81:$AY$110,((C109-1)*4)+1+O109,FALSE))</f>
        <v/>
      </c>
      <c r="Q109" s="139"/>
      <c r="R109" s="102"/>
      <c r="S109" s="102"/>
      <c r="T109" s="58" t="str">
        <f t="shared" ca="1" si="26"/>
        <v>Rain</v>
      </c>
      <c r="U109" s="137">
        <f t="shared" ca="1" si="27"/>
        <v>2</v>
      </c>
      <c r="V109" s="137" t="str">
        <f t="shared" ca="1" si="28"/>
        <v>N</v>
      </c>
      <c r="W109" s="137">
        <f t="shared" ca="1" si="29"/>
        <v>35</v>
      </c>
      <c r="X109" s="58">
        <f t="shared" ca="1" si="30"/>
        <v>92</v>
      </c>
      <c r="Y109" s="137">
        <f>VLOOKUP($C$11,lookup!$D$114:$Q$128,C109+2,FALSE)</f>
        <v>12</v>
      </c>
    </row>
    <row r="110" spans="2:25">
      <c r="B110" s="93">
        <v>93</v>
      </c>
      <c r="C110" s="56">
        <f t="shared" si="23"/>
        <v>4</v>
      </c>
      <c r="D110" s="21">
        <f t="shared" si="24"/>
        <v>3</v>
      </c>
      <c r="E110" s="31">
        <f t="shared" ca="1" si="21"/>
        <v>39</v>
      </c>
      <c r="F110" s="31">
        <f t="shared" ca="1" si="22"/>
        <v>77</v>
      </c>
      <c r="G110" s="131">
        <f t="shared" ref="G110:G137" ca="1" si="33">IF(G109+K109&lt;$G$108,$G$108,IF(G109+K109&gt;$H$108,$H$108,G109+K109))</f>
        <v>9</v>
      </c>
      <c r="H110" s="131">
        <f t="shared" ref="H110:H137" ca="1" si="34">IF(H109+K109&gt;$H$108,$H$108,IF(H109+K109&lt;$G$108,$G$108,H109+K109))</f>
        <v>15</v>
      </c>
      <c r="I110" s="131">
        <f t="shared" ca="1" si="32"/>
        <v>2</v>
      </c>
      <c r="J110" s="131">
        <f t="shared" ca="1" si="32"/>
        <v>2</v>
      </c>
      <c r="K110" s="102">
        <f t="shared" ca="1" si="25"/>
        <v>-2</v>
      </c>
      <c r="L110" s="102">
        <f ca="1">VLOOKUP(((VLOOKUP(weather!$C$8,lookup!$A$3:$C$7,3,FALSE)&amp;VLOOKUP(weather!$C$4,lookup!$A$9:$B$14,2,FALSE))),lookup!$C$49:$AM$78,((C110-1)*3)+VLOOKUP(weather!I110&amp;weather!J110,lookup!$AO$4:$AP$39,2,FALSE)+2,FALSE)*VLOOKUP((I110+J110),$F$4:$H$14,3,FALSE)</f>
        <v>0</v>
      </c>
      <c r="M110" s="102">
        <f t="shared" ca="1" si="31"/>
        <v>10</v>
      </c>
      <c r="N110" s="102">
        <f ca="1">IF(N109+M110&lt;0,0,IF(N109+M110&gt;VLOOKUP($C$8,lookup!$A$3:$C$7,2,FALSE),VLOOKUP($C$8,lookup!$A$3:$C$7,2,FALSE),N109+M110))</f>
        <v>40</v>
      </c>
      <c r="O110" s="102">
        <f ca="1">IF(ABS(K110)=3,(VLOOKUP((I110+J110)&amp;RANDBETWEEN(2,12),lookup!$AR$4:$AS$25,2,FALSE)),0)</f>
        <v>0</v>
      </c>
      <c r="P110" s="58" t="str">
        <f ca="1">IF(O110=0,"",VLOOKUP(((VLOOKUP(weather!$C$8,lookup!$A$3:$C$7,3,FALSE)&amp;VLOOKUP(weather!$C$4,lookup!$A$9:$B$14,2,FALSE))),lookup!$C$81:$AY$110,((C110-1)*4)+1+O110,FALSE))</f>
        <v/>
      </c>
      <c r="Q110" s="139"/>
      <c r="R110" s="102"/>
      <c r="S110" s="102"/>
      <c r="T110" s="58" t="str">
        <f t="shared" ca="1" si="26"/>
        <v>Rain</v>
      </c>
      <c r="U110" s="137">
        <f t="shared" ca="1" si="27"/>
        <v>2</v>
      </c>
      <c r="V110" s="137" t="str">
        <f t="shared" ca="1" si="28"/>
        <v>Artic</v>
      </c>
      <c r="W110" s="137">
        <f t="shared" ca="1" si="29"/>
        <v>39</v>
      </c>
      <c r="X110" s="58">
        <f t="shared" ca="1" si="30"/>
        <v>77</v>
      </c>
      <c r="Y110" s="137">
        <f>VLOOKUP($C$11,lookup!$D$114:$Q$128,C110+2,FALSE)</f>
        <v>12</v>
      </c>
    </row>
    <row r="111" spans="2:25">
      <c r="B111" s="93">
        <v>94</v>
      </c>
      <c r="C111" s="56">
        <f t="shared" si="23"/>
        <v>4</v>
      </c>
      <c r="D111" s="21">
        <f t="shared" si="24"/>
        <v>4</v>
      </c>
      <c r="E111" s="31">
        <f t="shared" ca="1" si="21"/>
        <v>38</v>
      </c>
      <c r="F111" s="31">
        <f t="shared" ca="1" si="22"/>
        <v>63</v>
      </c>
      <c r="G111" s="131">
        <f t="shared" ca="1" si="33"/>
        <v>9</v>
      </c>
      <c r="H111" s="131">
        <f t="shared" ca="1" si="34"/>
        <v>13</v>
      </c>
      <c r="I111" s="131">
        <f t="shared" ca="1" si="32"/>
        <v>2</v>
      </c>
      <c r="J111" s="131">
        <f t="shared" ca="1" si="32"/>
        <v>6</v>
      </c>
      <c r="K111" s="102">
        <f t="shared" ca="1" si="25"/>
        <v>1</v>
      </c>
      <c r="L111" s="102">
        <f ca="1">VLOOKUP(((VLOOKUP(weather!$C$8,lookup!$A$3:$C$7,3,FALSE)&amp;VLOOKUP(weather!$C$4,lookup!$A$9:$B$14,2,FALSE))),lookup!$C$49:$AM$78,((C111-1)*3)+VLOOKUP(weather!I111&amp;weather!J111,lookup!$AO$4:$AP$39,2,FALSE)+2,FALSE)*VLOOKUP((I111+J111),$F$4:$H$14,3,FALSE)</f>
        <v>3</v>
      </c>
      <c r="M111" s="102">
        <f t="shared" ca="1" si="31"/>
        <v>-10</v>
      </c>
      <c r="N111" s="102">
        <f ca="1">IF(N110+M111&lt;0,0,IF(N110+M111&gt;VLOOKUP($C$8,lookup!$A$3:$C$7,2,FALSE),VLOOKUP($C$8,lookup!$A$3:$C$7,2,FALSE),N110+M111))</f>
        <v>30</v>
      </c>
      <c r="O111" s="102">
        <f ca="1">IF(ABS(K111)=3,(VLOOKUP((I111+J111)&amp;RANDBETWEEN(2,12),lookup!$AR$4:$AS$25,2,FALSE)),0)</f>
        <v>0</v>
      </c>
      <c r="P111" s="58" t="str">
        <f ca="1">IF(O111=0,"",VLOOKUP(((VLOOKUP(weather!$C$8,lookup!$A$3:$C$7,3,FALSE)&amp;VLOOKUP(weather!$C$4,lookup!$A$9:$B$14,2,FALSE))),lookup!$C$81:$AY$110,((C111-1)*4)+1+O111,FALSE))</f>
        <v/>
      </c>
      <c r="Q111" s="139"/>
      <c r="R111" s="102"/>
      <c r="S111" s="102"/>
      <c r="T111" s="58" t="str">
        <f t="shared" ca="1" si="26"/>
        <v>Rain</v>
      </c>
      <c r="U111" s="137">
        <f t="shared" ca="1" si="27"/>
        <v>2</v>
      </c>
      <c r="V111" s="137" t="str">
        <f t="shared" ca="1" si="28"/>
        <v>N</v>
      </c>
      <c r="W111" s="137">
        <f t="shared" ca="1" si="29"/>
        <v>38</v>
      </c>
      <c r="X111" s="58">
        <f t="shared" ca="1" si="30"/>
        <v>63</v>
      </c>
      <c r="Y111" s="137">
        <f>VLOOKUP($C$11,lookup!$D$114:$Q$128,C111+2,FALSE)</f>
        <v>12</v>
      </c>
    </row>
    <row r="112" spans="2:25">
      <c r="B112" s="93">
        <v>95</v>
      </c>
      <c r="C112" s="56">
        <f t="shared" si="23"/>
        <v>4</v>
      </c>
      <c r="D112" s="21">
        <f t="shared" si="24"/>
        <v>5</v>
      </c>
      <c r="E112" s="31">
        <f t="shared" ca="1" si="21"/>
        <v>41</v>
      </c>
      <c r="F112" s="31">
        <f t="shared" ca="1" si="22"/>
        <v>82</v>
      </c>
      <c r="G112" s="131">
        <f t="shared" ca="1" si="33"/>
        <v>10</v>
      </c>
      <c r="H112" s="131">
        <f t="shared" ca="1" si="34"/>
        <v>14</v>
      </c>
      <c r="I112" s="131">
        <f t="shared" ca="1" si="32"/>
        <v>4</v>
      </c>
      <c r="J112" s="131">
        <f t="shared" ca="1" si="32"/>
        <v>3</v>
      </c>
      <c r="K112" s="102">
        <f t="shared" ca="1" si="25"/>
        <v>0</v>
      </c>
      <c r="L112" s="102">
        <f ca="1">VLOOKUP(((VLOOKUP(weather!$C$8,lookup!$A$3:$C$7,3,FALSE)&amp;VLOOKUP(weather!$C$4,lookup!$A$9:$B$14,2,FALSE))),lookup!$C$49:$AM$78,((C112-1)*3)+VLOOKUP(weather!I112&amp;weather!J112,lookup!$AO$4:$AP$39,2,FALSE)+2,FALSE)*VLOOKUP((I112+J112),$F$4:$H$14,3,FALSE)</f>
        <v>2</v>
      </c>
      <c r="M112" s="102">
        <f t="shared" ca="1" si="31"/>
        <v>-10</v>
      </c>
      <c r="N112" s="102">
        <f ca="1">IF(N111+M112&lt;0,0,IF(N111+M112&gt;VLOOKUP($C$8,lookup!$A$3:$C$7,2,FALSE),VLOOKUP($C$8,lookup!$A$3:$C$7,2,FALSE),N111+M112))</f>
        <v>20</v>
      </c>
      <c r="O112" s="102">
        <f ca="1">IF(ABS(K112)=3,(VLOOKUP((I112+J112)&amp;RANDBETWEEN(2,12),lookup!$AR$4:$AS$25,2,FALSE)),0)</f>
        <v>0</v>
      </c>
      <c r="P112" s="58" t="str">
        <f ca="1">IF(O112=0,"",VLOOKUP(((VLOOKUP(weather!$C$8,lookup!$A$3:$C$7,3,FALSE)&amp;VLOOKUP(weather!$C$4,lookup!$A$9:$B$14,2,FALSE))),lookup!$C$81:$AY$110,((C112-1)*4)+1+O112,FALSE))</f>
        <v/>
      </c>
      <c r="Q112" s="139"/>
      <c r="R112" s="102"/>
      <c r="S112" s="102"/>
      <c r="T112" s="58" t="str">
        <f t="shared" ca="1" si="26"/>
        <v>Rain</v>
      </c>
      <c r="U112" s="137">
        <f t="shared" ca="1" si="27"/>
        <v>2</v>
      </c>
      <c r="V112" s="137" t="str">
        <f t="shared" ca="1" si="28"/>
        <v>N</v>
      </c>
      <c r="W112" s="137">
        <f t="shared" ca="1" si="29"/>
        <v>41</v>
      </c>
      <c r="X112" s="58">
        <f t="shared" ca="1" si="30"/>
        <v>82</v>
      </c>
      <c r="Y112" s="137">
        <f>VLOOKUP($C$11,lookup!$D$114:$Q$128,C112+2,FALSE)</f>
        <v>12</v>
      </c>
    </row>
    <row r="113" spans="2:25">
      <c r="B113" s="93">
        <v>96</v>
      </c>
      <c r="C113" s="56">
        <f t="shared" si="23"/>
        <v>4</v>
      </c>
      <c r="D113" s="21">
        <f t="shared" si="24"/>
        <v>6</v>
      </c>
      <c r="E113" s="31">
        <f t="shared" ca="1" si="21"/>
        <v>46</v>
      </c>
      <c r="F113" s="31">
        <f t="shared" ca="1" si="22"/>
        <v>87</v>
      </c>
      <c r="G113" s="131">
        <f t="shared" ca="1" si="33"/>
        <v>10</v>
      </c>
      <c r="H113" s="131">
        <f t="shared" ca="1" si="34"/>
        <v>14</v>
      </c>
      <c r="I113" s="131">
        <f t="shared" ca="1" si="32"/>
        <v>4</v>
      </c>
      <c r="J113" s="131">
        <f t="shared" ca="1" si="32"/>
        <v>5</v>
      </c>
      <c r="K113" s="102">
        <f t="shared" ca="1" si="25"/>
        <v>1</v>
      </c>
      <c r="L113" s="102">
        <f ca="1">VLOOKUP(((VLOOKUP(weather!$C$8,lookup!$A$3:$C$7,3,FALSE)&amp;VLOOKUP(weather!$C$4,lookup!$A$9:$B$14,2,FALSE))),lookup!$C$49:$AM$78,((C113-1)*3)+VLOOKUP(weather!I113&amp;weather!J113,lookup!$AO$4:$AP$39,2,FALSE)+2,FALSE)*VLOOKUP((I113+J113),$F$4:$H$14,3,FALSE)</f>
        <v>0</v>
      </c>
      <c r="M113" s="102">
        <f t="shared" ca="1" si="31"/>
        <v>-15</v>
      </c>
      <c r="N113" s="102">
        <f ca="1">IF(N112+M113&lt;0,0,IF(N112+M113&gt;VLOOKUP($C$8,lookup!$A$3:$C$7,2,FALSE),VLOOKUP($C$8,lookup!$A$3:$C$7,2,FALSE),N112+M113))</f>
        <v>5</v>
      </c>
      <c r="O113" s="102">
        <f ca="1">IF(ABS(K113)=3,(VLOOKUP((I113+J113)&amp;RANDBETWEEN(2,12),lookup!$AR$4:$AS$25,2,FALSE)),0)</f>
        <v>0</v>
      </c>
      <c r="P113" s="58" t="str">
        <f ca="1">IF(O113=0,"",VLOOKUP(((VLOOKUP(weather!$C$8,lookup!$A$3:$C$7,3,FALSE)&amp;VLOOKUP(weather!$C$4,lookup!$A$9:$B$14,2,FALSE))),lookup!$C$81:$AY$110,((C113-1)*4)+1+O113,FALSE))</f>
        <v/>
      </c>
      <c r="Q113" s="139"/>
      <c r="R113" s="102"/>
      <c r="S113" s="102"/>
      <c r="T113" s="58" t="str">
        <f t="shared" ca="1" si="26"/>
        <v>Rain</v>
      </c>
      <c r="U113" s="137">
        <f t="shared" ca="1" si="27"/>
        <v>2</v>
      </c>
      <c r="V113" s="137" t="str">
        <f t="shared" ca="1" si="28"/>
        <v>N</v>
      </c>
      <c r="W113" s="137">
        <f t="shared" ca="1" si="29"/>
        <v>46</v>
      </c>
      <c r="X113" s="58">
        <f t="shared" ca="1" si="30"/>
        <v>87</v>
      </c>
      <c r="Y113" s="137">
        <f>VLOOKUP($C$11,lookup!$D$114:$Q$128,C113+2,FALSE)</f>
        <v>12</v>
      </c>
    </row>
    <row r="114" spans="2:25">
      <c r="B114" s="93">
        <v>97</v>
      </c>
      <c r="C114" s="56">
        <f t="shared" si="23"/>
        <v>4</v>
      </c>
      <c r="D114" s="21">
        <f t="shared" si="24"/>
        <v>7</v>
      </c>
      <c r="E114" s="31">
        <f t="shared" ca="1" si="21"/>
        <v>66</v>
      </c>
      <c r="F114" s="31">
        <f t="shared" ca="1" si="22"/>
        <v>75</v>
      </c>
      <c r="G114" s="131">
        <f t="shared" ca="1" si="33"/>
        <v>11</v>
      </c>
      <c r="H114" s="131">
        <f t="shared" ca="1" si="34"/>
        <v>15</v>
      </c>
      <c r="I114" s="131">
        <f t="shared" ca="1" si="32"/>
        <v>1</v>
      </c>
      <c r="J114" s="131">
        <f t="shared" ca="1" si="32"/>
        <v>2</v>
      </c>
      <c r="K114" s="102">
        <f t="shared" ca="1" si="25"/>
        <v>-2</v>
      </c>
      <c r="L114" s="102">
        <f ca="1">VLOOKUP(((VLOOKUP(weather!$C$8,lookup!$A$3:$C$7,3,FALSE)&amp;VLOOKUP(weather!$C$4,lookup!$A$9:$B$14,2,FALSE))),lookup!$C$49:$AM$78,((C114-1)*3)+VLOOKUP(weather!I114&amp;weather!J114,lookup!$AO$4:$AP$39,2,FALSE)+2,FALSE)*VLOOKUP((I114+J114),$F$4:$H$14,3,FALSE)</f>
        <v>0</v>
      </c>
      <c r="M114" s="102">
        <f t="shared" ca="1" si="31"/>
        <v>15</v>
      </c>
      <c r="N114" s="102">
        <f ca="1">IF(N113+M114&lt;0,0,IF(N113+M114&gt;VLOOKUP($C$8,lookup!$A$3:$C$7,2,FALSE),VLOOKUP($C$8,lookup!$A$3:$C$7,2,FALSE),N113+M114))</f>
        <v>20</v>
      </c>
      <c r="O114" s="102">
        <f ca="1">IF(ABS(K114)=3,(VLOOKUP((I114+J114)&amp;RANDBETWEEN(2,12),lookup!$AR$4:$AS$25,2,FALSE)),0)</f>
        <v>0</v>
      </c>
      <c r="P114" s="58" t="str">
        <f ca="1">IF(O114=0,"",VLOOKUP(((VLOOKUP(weather!$C$8,lookup!$A$3:$C$7,3,FALSE)&amp;VLOOKUP(weather!$C$4,lookup!$A$9:$B$14,2,FALSE))),lookup!$C$81:$AY$110,((C114-1)*4)+1+O114,FALSE))</f>
        <v/>
      </c>
      <c r="Q114" s="139"/>
      <c r="R114" s="102"/>
      <c r="S114" s="102"/>
      <c r="T114" s="58" t="str">
        <f t="shared" ca="1" si="26"/>
        <v>Rain</v>
      </c>
      <c r="U114" s="137">
        <f t="shared" ca="1" si="27"/>
        <v>2</v>
      </c>
      <c r="V114" s="137" t="str">
        <f t="shared" ca="1" si="28"/>
        <v>Artic</v>
      </c>
      <c r="W114" s="137">
        <f t="shared" ca="1" si="29"/>
        <v>66</v>
      </c>
      <c r="X114" s="58">
        <f t="shared" ca="1" si="30"/>
        <v>75</v>
      </c>
      <c r="Y114" s="137">
        <f>VLOOKUP($C$11,lookup!$D$114:$Q$128,C114+2,FALSE)</f>
        <v>12</v>
      </c>
    </row>
    <row r="115" spans="2:25">
      <c r="B115" s="93">
        <v>98</v>
      </c>
      <c r="C115" s="56">
        <f t="shared" si="23"/>
        <v>4</v>
      </c>
      <c r="D115" s="21">
        <f t="shared" si="24"/>
        <v>8</v>
      </c>
      <c r="E115" s="31">
        <f t="shared" ca="1" si="21"/>
        <v>41</v>
      </c>
      <c r="F115" s="31">
        <f t="shared" ca="1" si="22"/>
        <v>70</v>
      </c>
      <c r="G115" s="131">
        <f t="shared" ca="1" si="33"/>
        <v>9</v>
      </c>
      <c r="H115" s="131">
        <f t="shared" ca="1" si="34"/>
        <v>13</v>
      </c>
      <c r="I115" s="131">
        <f t="shared" ca="1" si="32"/>
        <v>6</v>
      </c>
      <c r="J115" s="131">
        <f t="shared" ca="1" si="32"/>
        <v>2</v>
      </c>
      <c r="K115" s="102">
        <f t="shared" ca="1" si="25"/>
        <v>1</v>
      </c>
      <c r="L115" s="102">
        <f ca="1">VLOOKUP(((VLOOKUP(weather!$C$8,lookup!$A$3:$C$7,3,FALSE)&amp;VLOOKUP(weather!$C$4,lookup!$A$9:$B$14,2,FALSE))),lookup!$C$49:$AM$78,((C115-1)*3)+VLOOKUP(weather!I115&amp;weather!J115,lookup!$AO$4:$AP$39,2,FALSE)+2,FALSE)*VLOOKUP((I115+J115),$F$4:$H$14,3,FALSE)</f>
        <v>2</v>
      </c>
      <c r="M115" s="102">
        <f t="shared" ca="1" si="31"/>
        <v>-10</v>
      </c>
      <c r="N115" s="102">
        <f ca="1">IF(N114+M115&lt;0,0,IF(N114+M115&gt;VLOOKUP($C$8,lookup!$A$3:$C$7,2,FALSE),VLOOKUP($C$8,lookup!$A$3:$C$7,2,FALSE),N114+M115))</f>
        <v>10</v>
      </c>
      <c r="O115" s="102">
        <f ca="1">IF(ABS(K115)=3,(VLOOKUP((I115+J115)&amp;RANDBETWEEN(2,12),lookup!$AR$4:$AS$25,2,FALSE)),0)</f>
        <v>0</v>
      </c>
      <c r="P115" s="58" t="str">
        <f ca="1">IF(O115=0,"",VLOOKUP(((VLOOKUP(weather!$C$8,lookup!$A$3:$C$7,3,FALSE)&amp;VLOOKUP(weather!$C$4,lookup!$A$9:$B$14,2,FALSE))),lookup!$C$81:$AY$110,((C115-1)*4)+1+O115,FALSE))</f>
        <v/>
      </c>
      <c r="Q115" s="139"/>
      <c r="R115" s="102"/>
      <c r="S115" s="102"/>
      <c r="T115" s="58" t="str">
        <f t="shared" ca="1" si="26"/>
        <v>Rain</v>
      </c>
      <c r="U115" s="137">
        <f t="shared" ca="1" si="27"/>
        <v>2</v>
      </c>
      <c r="V115" s="137" t="str">
        <f t="shared" ca="1" si="28"/>
        <v>N</v>
      </c>
      <c r="W115" s="137">
        <f t="shared" ca="1" si="29"/>
        <v>41</v>
      </c>
      <c r="X115" s="58">
        <f t="shared" ca="1" si="30"/>
        <v>70</v>
      </c>
      <c r="Y115" s="137">
        <f>VLOOKUP($C$11,lookup!$D$114:$Q$128,C115+2,FALSE)</f>
        <v>12</v>
      </c>
    </row>
    <row r="116" spans="2:25">
      <c r="B116" s="93">
        <v>99</v>
      </c>
      <c r="C116" s="56">
        <f t="shared" si="23"/>
        <v>4</v>
      </c>
      <c r="D116" s="21">
        <f t="shared" si="24"/>
        <v>9</v>
      </c>
      <c r="E116" s="31">
        <f t="shared" ca="1" si="21"/>
        <v>54</v>
      </c>
      <c r="F116" s="31">
        <f t="shared" ca="1" si="22"/>
        <v>71</v>
      </c>
      <c r="G116" s="131">
        <f t="shared" ca="1" si="33"/>
        <v>10</v>
      </c>
      <c r="H116" s="131">
        <f t="shared" ca="1" si="34"/>
        <v>14</v>
      </c>
      <c r="I116" s="131">
        <f t="shared" ca="1" si="32"/>
        <v>1</v>
      </c>
      <c r="J116" s="131">
        <f t="shared" ca="1" si="32"/>
        <v>3</v>
      </c>
      <c r="K116" s="102">
        <f t="shared" ca="1" si="25"/>
        <v>-2</v>
      </c>
      <c r="L116" s="102">
        <f ca="1">VLOOKUP(((VLOOKUP(weather!$C$8,lookup!$A$3:$C$7,3,FALSE)&amp;VLOOKUP(weather!$C$4,lookup!$A$9:$B$14,2,FALSE))),lookup!$C$49:$AM$78,((C116-1)*3)+VLOOKUP(weather!I116&amp;weather!J116,lookup!$AO$4:$AP$39,2,FALSE)+2,FALSE)*VLOOKUP((I116+J116),$F$4:$H$14,3,FALSE)</f>
        <v>0</v>
      </c>
      <c r="M116" s="102">
        <f t="shared" ca="1" si="31"/>
        <v>10</v>
      </c>
      <c r="N116" s="102">
        <f ca="1">IF(N115+M116&lt;0,0,IF(N115+M116&gt;VLOOKUP($C$8,lookup!$A$3:$C$7,2,FALSE),VLOOKUP($C$8,lookup!$A$3:$C$7,2,FALSE),N115+M116))</f>
        <v>20</v>
      </c>
      <c r="O116" s="102">
        <f ca="1">IF(ABS(K116)=3,(VLOOKUP((I116+J116)&amp;RANDBETWEEN(2,12),lookup!$AR$4:$AS$25,2,FALSE)),0)</f>
        <v>0</v>
      </c>
      <c r="P116" s="58" t="str">
        <f ca="1">IF(O116=0,"",VLOOKUP(((VLOOKUP(weather!$C$8,lookup!$A$3:$C$7,3,FALSE)&amp;VLOOKUP(weather!$C$4,lookup!$A$9:$B$14,2,FALSE))),lookup!$C$81:$AY$110,((C116-1)*4)+1+O116,FALSE))</f>
        <v/>
      </c>
      <c r="Q116" s="139"/>
      <c r="R116" s="102"/>
      <c r="S116" s="102"/>
      <c r="T116" s="58" t="str">
        <f t="shared" ca="1" si="26"/>
        <v>Rain</v>
      </c>
      <c r="U116" s="137">
        <f t="shared" ca="1" si="27"/>
        <v>2</v>
      </c>
      <c r="V116" s="137" t="str">
        <f t="shared" ca="1" si="28"/>
        <v>Artic</v>
      </c>
      <c r="W116" s="137">
        <f t="shared" ca="1" si="29"/>
        <v>54</v>
      </c>
      <c r="X116" s="58">
        <f t="shared" ca="1" si="30"/>
        <v>71</v>
      </c>
      <c r="Y116" s="137">
        <f>VLOOKUP($C$11,lookup!$D$114:$Q$128,C116+2,FALSE)</f>
        <v>12</v>
      </c>
    </row>
    <row r="117" spans="2:25">
      <c r="B117" s="93">
        <v>100</v>
      </c>
      <c r="C117" s="56">
        <f t="shared" si="23"/>
        <v>4</v>
      </c>
      <c r="D117" s="21">
        <f t="shared" si="24"/>
        <v>10</v>
      </c>
      <c r="E117" s="31">
        <f t="shared" ca="1" si="21"/>
        <v>52</v>
      </c>
      <c r="F117" s="31">
        <f t="shared" ca="1" si="22"/>
        <v>71</v>
      </c>
      <c r="G117" s="131">
        <f t="shared" ca="1" si="33"/>
        <v>9</v>
      </c>
      <c r="H117" s="131">
        <f t="shared" ca="1" si="34"/>
        <v>12</v>
      </c>
      <c r="I117" s="131">
        <f t="shared" ca="1" si="32"/>
        <v>2</v>
      </c>
      <c r="J117" s="131">
        <f t="shared" ca="1" si="32"/>
        <v>3</v>
      </c>
      <c r="K117" s="102">
        <f t="shared" ca="1" si="25"/>
        <v>-1</v>
      </c>
      <c r="L117" s="102">
        <f ca="1">VLOOKUP(((VLOOKUP(weather!$C$8,lookup!$A$3:$C$7,3,FALSE)&amp;VLOOKUP(weather!$C$4,lookup!$A$9:$B$14,2,FALSE))),lookup!$C$49:$AM$78,((C117-1)*3)+VLOOKUP(weather!I117&amp;weather!J117,lookup!$AO$4:$AP$39,2,FALSE)+2,FALSE)*VLOOKUP((I117+J117),$F$4:$H$14,3,FALSE)</f>
        <v>3</v>
      </c>
      <c r="M117" s="102">
        <f t="shared" ca="1" si="31"/>
        <v>15</v>
      </c>
      <c r="N117" s="102">
        <f ca="1">IF(N116+M117&lt;0,0,IF(N116+M117&gt;VLOOKUP($C$8,lookup!$A$3:$C$7,2,FALSE),VLOOKUP($C$8,lookup!$A$3:$C$7,2,FALSE),N116+M117))</f>
        <v>35</v>
      </c>
      <c r="O117" s="102">
        <f ca="1">IF(ABS(K117)=3,(VLOOKUP((I117+J117)&amp;RANDBETWEEN(2,12),lookup!$AR$4:$AS$25,2,FALSE)),0)</f>
        <v>0</v>
      </c>
      <c r="P117" s="58" t="str">
        <f ca="1">IF(O117=0,"",VLOOKUP(((VLOOKUP(weather!$C$8,lookup!$A$3:$C$7,3,FALSE)&amp;VLOOKUP(weather!$C$4,lookup!$A$9:$B$14,2,FALSE))),lookup!$C$81:$AY$110,((C117-1)*4)+1+O117,FALSE))</f>
        <v/>
      </c>
      <c r="Q117" s="139"/>
      <c r="R117" s="102"/>
      <c r="S117" s="102"/>
      <c r="T117" s="58" t="str">
        <f t="shared" ca="1" si="26"/>
        <v>Rain</v>
      </c>
      <c r="U117" s="137">
        <f t="shared" ca="1" si="27"/>
        <v>2</v>
      </c>
      <c r="V117" s="137" t="str">
        <f t="shared" ca="1" si="28"/>
        <v>N</v>
      </c>
      <c r="W117" s="137">
        <f t="shared" ca="1" si="29"/>
        <v>52</v>
      </c>
      <c r="X117" s="58">
        <f t="shared" ca="1" si="30"/>
        <v>71</v>
      </c>
      <c r="Y117" s="137">
        <f>VLOOKUP($C$11,lookup!$D$114:$Q$128,C117+2,FALSE)</f>
        <v>12</v>
      </c>
    </row>
    <row r="118" spans="2:25">
      <c r="B118" s="93">
        <v>101</v>
      </c>
      <c r="C118" s="56">
        <f t="shared" si="23"/>
        <v>4</v>
      </c>
      <c r="D118" s="21">
        <f t="shared" si="24"/>
        <v>11</v>
      </c>
      <c r="E118" s="31">
        <f t="shared" ca="1" si="21"/>
        <v>39</v>
      </c>
      <c r="F118" s="31">
        <f t="shared" ca="1" si="22"/>
        <v>65</v>
      </c>
      <c r="G118" s="131">
        <f t="shared" ca="1" si="33"/>
        <v>9</v>
      </c>
      <c r="H118" s="131">
        <f t="shared" ca="1" si="34"/>
        <v>11</v>
      </c>
      <c r="I118" s="131">
        <f t="shared" ref="I118:J137" ca="1" si="35">RANDBETWEEN(1,6)</f>
        <v>5</v>
      </c>
      <c r="J118" s="131">
        <f t="shared" ca="1" si="35"/>
        <v>2</v>
      </c>
      <c r="K118" s="102">
        <f t="shared" ca="1" si="25"/>
        <v>0</v>
      </c>
      <c r="L118" s="102">
        <f ca="1">VLOOKUP(((VLOOKUP(weather!$C$8,lookup!$A$3:$C$7,3,FALSE)&amp;VLOOKUP(weather!$C$4,lookup!$A$9:$B$14,2,FALSE))),lookup!$C$49:$AM$78,((C118-1)*3)+VLOOKUP(weather!I118&amp;weather!J118,lookup!$AO$4:$AP$39,2,FALSE)+2,FALSE)*VLOOKUP((I118+J118),$F$4:$H$14,3,FALSE)</f>
        <v>2</v>
      </c>
      <c r="M118" s="102">
        <f t="shared" ca="1" si="31"/>
        <v>-10</v>
      </c>
      <c r="N118" s="102">
        <f ca="1">IF(N117+M118&lt;0,0,IF(N117+M118&gt;VLOOKUP($C$8,lookup!$A$3:$C$7,2,FALSE),VLOOKUP($C$8,lookup!$A$3:$C$7,2,FALSE),N117+M118))</f>
        <v>25</v>
      </c>
      <c r="O118" s="102">
        <f ca="1">IF(ABS(K118)=3,(VLOOKUP((I118+J118)&amp;RANDBETWEEN(2,12),lookup!$AR$4:$AS$25,2,FALSE)),0)</f>
        <v>0</v>
      </c>
      <c r="P118" s="58" t="str">
        <f ca="1">IF(O118=0,"",VLOOKUP(((VLOOKUP(weather!$C$8,lookup!$A$3:$C$7,3,FALSE)&amp;VLOOKUP(weather!$C$4,lookup!$A$9:$B$14,2,FALSE))),lookup!$C$81:$AY$110,((C118-1)*4)+1+O118,FALSE))</f>
        <v/>
      </c>
      <c r="Q118" s="139"/>
      <c r="R118" s="102"/>
      <c r="S118" s="102"/>
      <c r="T118" s="58" t="str">
        <f t="shared" ca="1" si="26"/>
        <v>Rain</v>
      </c>
      <c r="U118" s="137">
        <f t="shared" ca="1" si="27"/>
        <v>2</v>
      </c>
      <c r="V118" s="137" t="str">
        <f t="shared" ca="1" si="28"/>
        <v>N</v>
      </c>
      <c r="W118" s="137">
        <f t="shared" ca="1" si="29"/>
        <v>39</v>
      </c>
      <c r="X118" s="58">
        <f t="shared" ca="1" si="30"/>
        <v>65</v>
      </c>
      <c r="Y118" s="137">
        <f>VLOOKUP($C$11,lookup!$D$114:$Q$128,C118+2,FALSE)</f>
        <v>12</v>
      </c>
    </row>
    <row r="119" spans="2:25">
      <c r="B119" s="93">
        <v>102</v>
      </c>
      <c r="C119" s="56">
        <f t="shared" si="23"/>
        <v>4</v>
      </c>
      <c r="D119" s="21">
        <f t="shared" si="24"/>
        <v>12</v>
      </c>
      <c r="E119" s="31">
        <f t="shared" ca="1" si="21"/>
        <v>34</v>
      </c>
      <c r="F119" s="31">
        <f t="shared" ca="1" si="22"/>
        <v>50</v>
      </c>
      <c r="G119" s="131">
        <f t="shared" ca="1" si="33"/>
        <v>9</v>
      </c>
      <c r="H119" s="131">
        <f t="shared" ca="1" si="34"/>
        <v>11</v>
      </c>
      <c r="I119" s="131">
        <f t="shared" ca="1" si="35"/>
        <v>2</v>
      </c>
      <c r="J119" s="131">
        <f t="shared" ca="1" si="35"/>
        <v>1</v>
      </c>
      <c r="K119" s="102">
        <f t="shared" ca="1" si="25"/>
        <v>-2</v>
      </c>
      <c r="L119" s="102">
        <f ca="1">VLOOKUP(((VLOOKUP(weather!$C$8,lookup!$A$3:$C$7,3,FALSE)&amp;VLOOKUP(weather!$C$4,lookup!$A$9:$B$14,2,FALSE))),lookup!$C$49:$AM$78,((C119-1)*3)+VLOOKUP(weather!I119&amp;weather!J119,lookup!$AO$4:$AP$39,2,FALSE)+2,FALSE)*VLOOKUP((I119+J119),$F$4:$H$14,3,FALSE)</f>
        <v>0</v>
      </c>
      <c r="M119" s="102">
        <f t="shared" ca="1" si="31"/>
        <v>15</v>
      </c>
      <c r="N119" s="102">
        <f ca="1">IF(N118+M119&lt;0,0,IF(N118+M119&gt;VLOOKUP($C$8,lookup!$A$3:$C$7,2,FALSE),VLOOKUP($C$8,lookup!$A$3:$C$7,2,FALSE),N118+M119))</f>
        <v>40</v>
      </c>
      <c r="O119" s="102">
        <f ca="1">IF(ABS(K119)=3,(VLOOKUP((I119+J119)&amp;RANDBETWEEN(2,12),lookup!$AR$4:$AS$25,2,FALSE)),0)</f>
        <v>0</v>
      </c>
      <c r="P119" s="58" t="str">
        <f ca="1">IF(O119=0,"",VLOOKUP(((VLOOKUP(weather!$C$8,lookup!$A$3:$C$7,3,FALSE)&amp;VLOOKUP(weather!$C$4,lookup!$A$9:$B$14,2,FALSE))),lookup!$C$81:$AY$110,((C119-1)*4)+1+O119,FALSE))</f>
        <v/>
      </c>
      <c r="Q119" s="139"/>
      <c r="R119" s="102"/>
      <c r="S119" s="102"/>
      <c r="T119" s="58" t="str">
        <f t="shared" ca="1" si="26"/>
        <v>Rain</v>
      </c>
      <c r="U119" s="137">
        <f t="shared" ca="1" si="27"/>
        <v>2</v>
      </c>
      <c r="V119" s="137" t="str">
        <f t="shared" ca="1" si="28"/>
        <v>Artic</v>
      </c>
      <c r="W119" s="137">
        <f t="shared" ca="1" si="29"/>
        <v>34</v>
      </c>
      <c r="X119" s="58">
        <f t="shared" ca="1" si="30"/>
        <v>50</v>
      </c>
      <c r="Y119" s="137">
        <f>VLOOKUP($C$11,lookup!$D$114:$Q$128,C119+2,FALSE)</f>
        <v>12</v>
      </c>
    </row>
    <row r="120" spans="2:25">
      <c r="B120" s="93">
        <v>103</v>
      </c>
      <c r="C120" s="56">
        <f t="shared" si="23"/>
        <v>4</v>
      </c>
      <c r="D120" s="21">
        <f t="shared" si="24"/>
        <v>13</v>
      </c>
      <c r="E120" s="31">
        <f t="shared" ca="1" si="21"/>
        <v>40</v>
      </c>
      <c r="F120" s="31">
        <f t="shared" ca="1" si="22"/>
        <v>50</v>
      </c>
      <c r="G120" s="131">
        <f t="shared" ca="1" si="33"/>
        <v>9</v>
      </c>
      <c r="H120" s="131">
        <f t="shared" ca="1" si="34"/>
        <v>9</v>
      </c>
      <c r="I120" s="131">
        <f t="shared" ca="1" si="35"/>
        <v>4</v>
      </c>
      <c r="J120" s="131">
        <f t="shared" ca="1" si="35"/>
        <v>1</v>
      </c>
      <c r="K120" s="102">
        <f t="shared" ca="1" si="25"/>
        <v>-1</v>
      </c>
      <c r="L120" s="102">
        <f ca="1">VLOOKUP(((VLOOKUP(weather!$C$8,lookup!$A$3:$C$7,3,FALSE)&amp;VLOOKUP(weather!$C$4,lookup!$A$9:$B$14,2,FALSE))),lookup!$C$49:$AM$78,((C120-1)*3)+VLOOKUP(weather!I120&amp;weather!J120,lookup!$AO$4:$AP$39,2,FALSE)+2,FALSE)*VLOOKUP((I120+J120),$F$4:$H$14,3,FALSE)</f>
        <v>2</v>
      </c>
      <c r="M120" s="102">
        <f t="shared" ca="1" si="31"/>
        <v>15</v>
      </c>
      <c r="N120" s="102">
        <f ca="1">IF(N119+M120&lt;0,0,IF(N119+M120&gt;VLOOKUP($C$8,lookup!$A$3:$C$7,2,FALSE),VLOOKUP($C$8,lookup!$A$3:$C$7,2,FALSE),N119+M120))</f>
        <v>45</v>
      </c>
      <c r="O120" s="102">
        <f ca="1">IF(ABS(K120)=3,(VLOOKUP((I120+J120)&amp;RANDBETWEEN(2,12),lookup!$AR$4:$AS$25,2,FALSE)),0)</f>
        <v>0</v>
      </c>
      <c r="P120" s="58" t="str">
        <f ca="1">IF(O120=0,"",VLOOKUP(((VLOOKUP(weather!$C$8,lookup!$A$3:$C$7,3,FALSE)&amp;VLOOKUP(weather!$C$4,lookup!$A$9:$B$14,2,FALSE))),lookup!$C$81:$AY$110,((C120-1)*4)+1+O120,FALSE))</f>
        <v/>
      </c>
      <c r="Q120" s="139"/>
      <c r="R120" s="102"/>
      <c r="S120" s="102"/>
      <c r="T120" s="58" t="str">
        <f t="shared" ca="1" si="26"/>
        <v>Rain</v>
      </c>
      <c r="U120" s="137">
        <f t="shared" ca="1" si="27"/>
        <v>2</v>
      </c>
      <c r="V120" s="137" t="str">
        <f t="shared" ca="1" si="28"/>
        <v>N</v>
      </c>
      <c r="W120" s="137">
        <f t="shared" ca="1" si="29"/>
        <v>40</v>
      </c>
      <c r="X120" s="58">
        <f t="shared" ca="1" si="30"/>
        <v>50</v>
      </c>
      <c r="Y120" s="137">
        <f>VLOOKUP($C$11,lookup!$D$114:$Q$128,C120+2,FALSE)</f>
        <v>12</v>
      </c>
    </row>
    <row r="121" spans="2:25">
      <c r="B121" s="93">
        <v>104</v>
      </c>
      <c r="C121" s="56">
        <f t="shared" si="23"/>
        <v>4</v>
      </c>
      <c r="D121" s="21">
        <f t="shared" si="24"/>
        <v>14</v>
      </c>
      <c r="E121" s="31">
        <f t="shared" ca="1" si="21"/>
        <v>49</v>
      </c>
      <c r="F121" s="31">
        <f t="shared" ca="1" si="22"/>
        <v>53</v>
      </c>
      <c r="G121" s="131">
        <f t="shared" ca="1" si="33"/>
        <v>9</v>
      </c>
      <c r="H121" s="131">
        <f t="shared" ca="1" si="34"/>
        <v>9</v>
      </c>
      <c r="I121" s="131">
        <f t="shared" ca="1" si="35"/>
        <v>4</v>
      </c>
      <c r="J121" s="131">
        <f t="shared" ca="1" si="35"/>
        <v>4</v>
      </c>
      <c r="K121" s="102">
        <f t="shared" ca="1" si="25"/>
        <v>1</v>
      </c>
      <c r="L121" s="102">
        <f ca="1">VLOOKUP(((VLOOKUP(weather!$C$8,lookup!$A$3:$C$7,3,FALSE)&amp;VLOOKUP(weather!$C$4,lookup!$A$9:$B$14,2,FALSE))),lookup!$C$49:$AM$78,((C121-1)*3)+VLOOKUP(weather!I121&amp;weather!J121,lookup!$AO$4:$AP$39,2,FALSE)+2,FALSE)*VLOOKUP((I121+J121),$F$4:$H$14,3,FALSE)</f>
        <v>4</v>
      </c>
      <c r="M121" s="102">
        <f t="shared" ca="1" si="31"/>
        <v>-10</v>
      </c>
      <c r="N121" s="102">
        <f ca="1">IF(N120+M121&lt;0,0,IF(N120+M121&gt;VLOOKUP($C$8,lookup!$A$3:$C$7,2,FALSE),VLOOKUP($C$8,lookup!$A$3:$C$7,2,FALSE),N120+M121))</f>
        <v>35</v>
      </c>
      <c r="O121" s="102">
        <f ca="1">IF(ABS(K121)=3,(VLOOKUP((I121+J121)&amp;RANDBETWEEN(2,12),lookup!$AR$4:$AS$25,2,FALSE)),0)</f>
        <v>0</v>
      </c>
      <c r="P121" s="58" t="str">
        <f ca="1">IF(O121=0,"",VLOOKUP(((VLOOKUP(weather!$C$8,lookup!$A$3:$C$7,3,FALSE)&amp;VLOOKUP(weather!$C$4,lookup!$A$9:$B$14,2,FALSE))),lookup!$C$81:$AY$110,((C121-1)*4)+1+O121,FALSE))</f>
        <v/>
      </c>
      <c r="Q121" s="139"/>
      <c r="R121" s="102"/>
      <c r="S121" s="102"/>
      <c r="T121" s="58" t="str">
        <f t="shared" ca="1" si="26"/>
        <v>Rain</v>
      </c>
      <c r="U121" s="137">
        <f t="shared" ca="1" si="27"/>
        <v>2</v>
      </c>
      <c r="V121" s="137" t="str">
        <f t="shared" ca="1" si="28"/>
        <v>N</v>
      </c>
      <c r="W121" s="137">
        <f t="shared" ca="1" si="29"/>
        <v>49</v>
      </c>
      <c r="X121" s="58">
        <f t="shared" ca="1" si="30"/>
        <v>53</v>
      </c>
      <c r="Y121" s="137">
        <f>VLOOKUP($C$11,lookup!$D$114:$Q$128,C121+2,FALSE)</f>
        <v>12</v>
      </c>
    </row>
    <row r="122" spans="2:25">
      <c r="B122" s="93">
        <v>105</v>
      </c>
      <c r="C122" s="56">
        <f t="shared" si="23"/>
        <v>4</v>
      </c>
      <c r="D122" s="21">
        <f t="shared" si="24"/>
        <v>15</v>
      </c>
      <c r="E122" s="31">
        <f t="shared" ca="1" si="21"/>
        <v>47</v>
      </c>
      <c r="F122" s="31">
        <f t="shared" ca="1" si="22"/>
        <v>54</v>
      </c>
      <c r="G122" s="131">
        <f t="shared" ca="1" si="33"/>
        <v>10</v>
      </c>
      <c r="H122" s="131">
        <f t="shared" ca="1" si="34"/>
        <v>10</v>
      </c>
      <c r="I122" s="131">
        <f t="shared" ca="1" si="35"/>
        <v>4</v>
      </c>
      <c r="J122" s="131">
        <f t="shared" ca="1" si="35"/>
        <v>1</v>
      </c>
      <c r="K122" s="102">
        <f t="shared" ca="1" si="25"/>
        <v>-1</v>
      </c>
      <c r="L122" s="102">
        <f ca="1">VLOOKUP(((VLOOKUP(weather!$C$8,lookup!$A$3:$C$7,3,FALSE)&amp;VLOOKUP(weather!$C$4,lookup!$A$9:$B$14,2,FALSE))),lookup!$C$49:$AM$78,((C122-1)*3)+VLOOKUP(weather!I122&amp;weather!J122,lookup!$AO$4:$AP$39,2,FALSE)+2,FALSE)*VLOOKUP((I122+J122),$F$4:$H$14,3,FALSE)</f>
        <v>2</v>
      </c>
      <c r="M122" s="102">
        <f t="shared" ca="1" si="31"/>
        <v>15</v>
      </c>
      <c r="N122" s="102">
        <f ca="1">IF(N121+M122&lt;0,0,IF(N121+M122&gt;VLOOKUP($C$8,lookup!$A$3:$C$7,2,FALSE),VLOOKUP($C$8,lookup!$A$3:$C$7,2,FALSE),N121+M122))</f>
        <v>45</v>
      </c>
      <c r="O122" s="102">
        <f ca="1">IF(ABS(K122)=3,(VLOOKUP((I122+J122)&amp;RANDBETWEEN(2,12),lookup!$AR$4:$AS$25,2,FALSE)),0)</f>
        <v>0</v>
      </c>
      <c r="P122" s="58" t="str">
        <f ca="1">IF(O122=0,"",VLOOKUP(((VLOOKUP(weather!$C$8,lookup!$A$3:$C$7,3,FALSE)&amp;VLOOKUP(weather!$C$4,lookup!$A$9:$B$14,2,FALSE))),lookup!$C$81:$AY$110,((C122-1)*4)+1+O122,FALSE))</f>
        <v/>
      </c>
      <c r="Q122" s="139"/>
      <c r="R122" s="102"/>
      <c r="S122" s="102"/>
      <c r="T122" s="58" t="str">
        <f t="shared" ca="1" si="26"/>
        <v>Rain</v>
      </c>
      <c r="U122" s="137">
        <f t="shared" ca="1" si="27"/>
        <v>2</v>
      </c>
      <c r="V122" s="137" t="str">
        <f t="shared" ca="1" si="28"/>
        <v>N</v>
      </c>
      <c r="W122" s="137">
        <f t="shared" ca="1" si="29"/>
        <v>47</v>
      </c>
      <c r="X122" s="58">
        <f t="shared" ca="1" si="30"/>
        <v>54</v>
      </c>
      <c r="Y122" s="137">
        <f>VLOOKUP($C$11,lookup!$D$114:$Q$128,C122+2,FALSE)</f>
        <v>12</v>
      </c>
    </row>
    <row r="123" spans="2:25">
      <c r="B123" s="93">
        <v>106</v>
      </c>
      <c r="C123" s="56">
        <f t="shared" si="23"/>
        <v>4</v>
      </c>
      <c r="D123" s="21">
        <f t="shared" si="24"/>
        <v>16</v>
      </c>
      <c r="E123" s="31">
        <f t="shared" ca="1" si="21"/>
        <v>51</v>
      </c>
      <c r="F123" s="31">
        <f t="shared" ca="1" si="22"/>
        <v>35</v>
      </c>
      <c r="G123" s="131">
        <f t="shared" ca="1" si="33"/>
        <v>9</v>
      </c>
      <c r="H123" s="131">
        <f t="shared" ca="1" si="34"/>
        <v>9</v>
      </c>
      <c r="I123" s="131">
        <f t="shared" ca="1" si="35"/>
        <v>3</v>
      </c>
      <c r="J123" s="131">
        <f t="shared" ca="1" si="35"/>
        <v>3</v>
      </c>
      <c r="K123" s="102">
        <f t="shared" ca="1" si="25"/>
        <v>-1</v>
      </c>
      <c r="L123" s="102">
        <f ca="1">VLOOKUP(((VLOOKUP(weather!$C$8,lookup!$A$3:$C$7,3,FALSE)&amp;VLOOKUP(weather!$C$4,lookup!$A$9:$B$14,2,FALSE))),lookup!$C$49:$AM$78,((C123-1)*3)+VLOOKUP(weather!I123&amp;weather!J123,lookup!$AO$4:$AP$39,2,FALSE)+2,FALSE)*VLOOKUP((I123+J123),$F$4:$H$14,3,FALSE)</f>
        <v>0</v>
      </c>
      <c r="M123" s="102">
        <f t="shared" ca="1" si="31"/>
        <v>10</v>
      </c>
      <c r="N123" s="102">
        <f ca="1">IF(N122+M123&lt;0,0,IF(N122+M123&gt;VLOOKUP($C$8,lookup!$A$3:$C$7,2,FALSE),VLOOKUP($C$8,lookup!$A$3:$C$7,2,FALSE),N122+M123))</f>
        <v>45</v>
      </c>
      <c r="O123" s="102">
        <f ca="1">IF(ABS(K123)=3,(VLOOKUP((I123+J123)&amp;RANDBETWEEN(2,12),lookup!$AR$4:$AS$25,2,FALSE)),0)</f>
        <v>0</v>
      </c>
      <c r="P123" s="58" t="str">
        <f ca="1">IF(O123=0,"",VLOOKUP(((VLOOKUP(weather!$C$8,lookup!$A$3:$C$7,3,FALSE)&amp;VLOOKUP(weather!$C$4,lookup!$A$9:$B$14,2,FALSE))),lookup!$C$81:$AY$110,((C123-1)*4)+1+O123,FALSE))</f>
        <v/>
      </c>
      <c r="Q123" s="139"/>
      <c r="R123" s="102"/>
      <c r="S123" s="102"/>
      <c r="T123" s="58" t="str">
        <f t="shared" ca="1" si="26"/>
        <v>Rain</v>
      </c>
      <c r="U123" s="137">
        <f t="shared" ca="1" si="27"/>
        <v>2</v>
      </c>
      <c r="V123" s="137" t="str">
        <f t="shared" ca="1" si="28"/>
        <v>N</v>
      </c>
      <c r="W123" s="137">
        <f t="shared" ca="1" si="29"/>
        <v>30</v>
      </c>
      <c r="X123" s="58">
        <f t="shared" ca="1" si="30"/>
        <v>56</v>
      </c>
      <c r="Y123" s="137">
        <f>VLOOKUP($C$11,lookup!$D$114:$Q$128,C123+2,FALSE)</f>
        <v>12</v>
      </c>
    </row>
    <row r="124" spans="2:25">
      <c r="B124" s="93">
        <v>107</v>
      </c>
      <c r="C124" s="56">
        <f t="shared" si="23"/>
        <v>4</v>
      </c>
      <c r="D124" s="21">
        <f t="shared" si="24"/>
        <v>17</v>
      </c>
      <c r="E124" s="31">
        <f t="shared" ca="1" si="21"/>
        <v>42</v>
      </c>
      <c r="F124" s="31">
        <f t="shared" ca="1" si="22"/>
        <v>46</v>
      </c>
      <c r="G124" s="131">
        <f t="shared" ca="1" si="33"/>
        <v>9</v>
      </c>
      <c r="H124" s="131">
        <f t="shared" ca="1" si="34"/>
        <v>9</v>
      </c>
      <c r="I124" s="131">
        <f t="shared" ca="1" si="35"/>
        <v>3</v>
      </c>
      <c r="J124" s="131">
        <f t="shared" ca="1" si="35"/>
        <v>2</v>
      </c>
      <c r="K124" s="102">
        <f t="shared" ca="1" si="25"/>
        <v>-1</v>
      </c>
      <c r="L124" s="102">
        <f ca="1">VLOOKUP(((VLOOKUP(weather!$C$8,lookup!$A$3:$C$7,3,FALSE)&amp;VLOOKUP(weather!$C$4,lookup!$A$9:$B$14,2,FALSE))),lookup!$C$49:$AM$78,((C124-1)*3)+VLOOKUP(weather!I124&amp;weather!J124,lookup!$AO$4:$AP$39,2,FALSE)+2,FALSE)*VLOOKUP((I124+J124),$F$4:$H$14,3,FALSE)</f>
        <v>2</v>
      </c>
      <c r="M124" s="102">
        <f t="shared" ca="1" si="31"/>
        <v>15</v>
      </c>
      <c r="N124" s="102">
        <f ca="1">IF(N123+M124&lt;0,0,IF(N123+M124&gt;VLOOKUP($C$8,lookup!$A$3:$C$7,2,FALSE),VLOOKUP($C$8,lookup!$A$3:$C$7,2,FALSE),N123+M124))</f>
        <v>45</v>
      </c>
      <c r="O124" s="102">
        <f ca="1">IF(ABS(K124)=3,(VLOOKUP((I124+J124)&amp;RANDBETWEEN(2,12),lookup!$AR$4:$AS$25,2,FALSE)),0)</f>
        <v>0</v>
      </c>
      <c r="P124" s="58" t="str">
        <f ca="1">IF(O124=0,"",VLOOKUP(((VLOOKUP(weather!$C$8,lookup!$A$3:$C$7,3,FALSE)&amp;VLOOKUP(weather!$C$4,lookup!$A$9:$B$14,2,FALSE))),lookup!$C$81:$AY$110,((C124-1)*4)+1+O124,FALSE))</f>
        <v/>
      </c>
      <c r="Q124" s="139"/>
      <c r="R124" s="102"/>
      <c r="S124" s="102"/>
      <c r="T124" s="58" t="str">
        <f t="shared" ca="1" si="26"/>
        <v>Rain</v>
      </c>
      <c r="U124" s="137">
        <f t="shared" ca="1" si="27"/>
        <v>2</v>
      </c>
      <c r="V124" s="137" t="str">
        <f t="shared" ca="1" si="28"/>
        <v>N</v>
      </c>
      <c r="W124" s="137">
        <f t="shared" ca="1" si="29"/>
        <v>42</v>
      </c>
      <c r="X124" s="58">
        <f t="shared" ca="1" si="30"/>
        <v>46</v>
      </c>
      <c r="Y124" s="137">
        <f>VLOOKUP($C$11,lookup!$D$114:$Q$128,C124+2,FALSE)</f>
        <v>12</v>
      </c>
    </row>
    <row r="125" spans="2:25">
      <c r="B125" s="93">
        <v>108</v>
      </c>
      <c r="C125" s="56">
        <f t="shared" si="23"/>
        <v>4</v>
      </c>
      <c r="D125" s="21">
        <f t="shared" si="24"/>
        <v>18</v>
      </c>
      <c r="E125" s="31">
        <f t="shared" ca="1" si="21"/>
        <v>49</v>
      </c>
      <c r="F125" s="31">
        <f t="shared" ca="1" si="22"/>
        <v>35</v>
      </c>
      <c r="G125" s="131">
        <f t="shared" ca="1" si="33"/>
        <v>9</v>
      </c>
      <c r="H125" s="131">
        <f t="shared" ca="1" si="34"/>
        <v>9</v>
      </c>
      <c r="I125" s="131">
        <f t="shared" ca="1" si="35"/>
        <v>1</v>
      </c>
      <c r="J125" s="131">
        <f t="shared" ca="1" si="35"/>
        <v>2</v>
      </c>
      <c r="K125" s="102">
        <f t="shared" ca="1" si="25"/>
        <v>-2</v>
      </c>
      <c r="L125" s="102">
        <f ca="1">VLOOKUP(((VLOOKUP(weather!$C$8,lookup!$A$3:$C$7,3,FALSE)&amp;VLOOKUP(weather!$C$4,lookup!$A$9:$B$14,2,FALSE))),lookup!$C$49:$AM$78,((C125-1)*3)+VLOOKUP(weather!I125&amp;weather!J125,lookup!$AO$4:$AP$39,2,FALSE)+2,FALSE)*VLOOKUP((I125+J125),$F$4:$H$14,3,FALSE)</f>
        <v>0</v>
      </c>
      <c r="M125" s="102">
        <f t="shared" ca="1" si="31"/>
        <v>15</v>
      </c>
      <c r="N125" s="102">
        <f ca="1">IF(N124+M125&lt;0,0,IF(N124+M125&gt;VLOOKUP($C$8,lookup!$A$3:$C$7,2,FALSE),VLOOKUP($C$8,lookup!$A$3:$C$7,2,FALSE),N124+M125))</f>
        <v>45</v>
      </c>
      <c r="O125" s="102">
        <f ca="1">IF(ABS(K125)=3,(VLOOKUP((I125+J125)&amp;RANDBETWEEN(2,12),lookup!$AR$4:$AS$25,2,FALSE)),0)</f>
        <v>0</v>
      </c>
      <c r="P125" s="58" t="str">
        <f ca="1">IF(O125=0,"",VLOOKUP(((VLOOKUP(weather!$C$8,lookup!$A$3:$C$7,3,FALSE)&amp;VLOOKUP(weather!$C$4,lookup!$A$9:$B$14,2,FALSE))),lookup!$C$81:$AY$110,((C125-1)*4)+1+O125,FALSE))</f>
        <v/>
      </c>
      <c r="Q125" s="139"/>
      <c r="R125" s="102"/>
      <c r="S125" s="102"/>
      <c r="T125" s="58" t="str">
        <f t="shared" ca="1" si="26"/>
        <v>Rain</v>
      </c>
      <c r="U125" s="137">
        <f t="shared" ca="1" si="27"/>
        <v>2</v>
      </c>
      <c r="V125" s="137" t="str">
        <f t="shared" ca="1" si="28"/>
        <v>Artic</v>
      </c>
      <c r="W125" s="137">
        <f t="shared" ca="1" si="29"/>
        <v>30</v>
      </c>
      <c r="X125" s="58">
        <f t="shared" ca="1" si="30"/>
        <v>54</v>
      </c>
      <c r="Y125" s="137">
        <f>VLOOKUP($C$11,lookup!$D$114:$Q$128,C125+2,FALSE)</f>
        <v>12</v>
      </c>
    </row>
    <row r="126" spans="2:25">
      <c r="B126" s="93">
        <v>109</v>
      </c>
      <c r="C126" s="56">
        <f t="shared" si="23"/>
        <v>4</v>
      </c>
      <c r="D126" s="21">
        <f t="shared" si="24"/>
        <v>19</v>
      </c>
      <c r="E126" s="31">
        <f t="shared" ca="1" si="21"/>
        <v>51</v>
      </c>
      <c r="F126" s="31">
        <f t="shared" ca="1" si="22"/>
        <v>38</v>
      </c>
      <c r="G126" s="131">
        <f t="shared" ca="1" si="33"/>
        <v>9</v>
      </c>
      <c r="H126" s="131">
        <f t="shared" ca="1" si="34"/>
        <v>9</v>
      </c>
      <c r="I126" s="131">
        <f t="shared" ca="1" si="35"/>
        <v>2</v>
      </c>
      <c r="J126" s="131">
        <f t="shared" ca="1" si="35"/>
        <v>4</v>
      </c>
      <c r="K126" s="102">
        <f t="shared" ca="1" si="25"/>
        <v>-1</v>
      </c>
      <c r="L126" s="102">
        <f ca="1">VLOOKUP(((VLOOKUP(weather!$C$8,lookup!$A$3:$C$7,3,FALSE)&amp;VLOOKUP(weather!$C$4,lookup!$A$9:$B$14,2,FALSE))),lookup!$C$49:$AM$78,((C126-1)*3)+VLOOKUP(weather!I126&amp;weather!J126,lookup!$AO$4:$AP$39,2,FALSE)+2,FALSE)*VLOOKUP((I126+J126),$F$4:$H$14,3,FALSE)</f>
        <v>0</v>
      </c>
      <c r="M126" s="102">
        <f t="shared" ca="1" si="31"/>
        <v>10</v>
      </c>
      <c r="N126" s="102">
        <f ca="1">IF(N125+M126&lt;0,0,IF(N125+M126&gt;VLOOKUP($C$8,lookup!$A$3:$C$7,2,FALSE),VLOOKUP($C$8,lookup!$A$3:$C$7,2,FALSE),N125+M126))</f>
        <v>45</v>
      </c>
      <c r="O126" s="102">
        <f ca="1">IF(ABS(K126)=3,(VLOOKUP((I126+J126)&amp;RANDBETWEEN(2,12),lookup!$AR$4:$AS$25,2,FALSE)),0)</f>
        <v>0</v>
      </c>
      <c r="P126" s="58" t="str">
        <f ca="1">IF(O126=0,"",VLOOKUP(((VLOOKUP(weather!$C$8,lookup!$A$3:$C$7,3,FALSE)&amp;VLOOKUP(weather!$C$4,lookup!$A$9:$B$14,2,FALSE))),lookup!$C$81:$AY$110,((C126-1)*4)+1+O126,FALSE))</f>
        <v/>
      </c>
      <c r="Q126" s="139"/>
      <c r="R126" s="102"/>
      <c r="S126" s="102"/>
      <c r="T126" s="58" t="str">
        <f t="shared" ca="1" si="26"/>
        <v>Rain</v>
      </c>
      <c r="U126" s="137">
        <f t="shared" ca="1" si="27"/>
        <v>2</v>
      </c>
      <c r="V126" s="137" t="str">
        <f t="shared" ca="1" si="28"/>
        <v>N</v>
      </c>
      <c r="W126" s="137">
        <f t="shared" ca="1" si="29"/>
        <v>33</v>
      </c>
      <c r="X126" s="58">
        <f t="shared" ca="1" si="30"/>
        <v>56</v>
      </c>
      <c r="Y126" s="137">
        <f>VLOOKUP($C$11,lookup!$D$114:$Q$128,C126+2,FALSE)</f>
        <v>12</v>
      </c>
    </row>
    <row r="127" spans="2:25">
      <c r="B127" s="93">
        <v>110</v>
      </c>
      <c r="C127" s="56">
        <f t="shared" si="23"/>
        <v>4</v>
      </c>
      <c r="D127" s="21">
        <f t="shared" si="24"/>
        <v>20</v>
      </c>
      <c r="E127" s="31">
        <f t="shared" ca="1" si="21"/>
        <v>50</v>
      </c>
      <c r="F127" s="31">
        <f t="shared" ca="1" si="22"/>
        <v>35</v>
      </c>
      <c r="G127" s="131">
        <f t="shared" ca="1" si="33"/>
        <v>9</v>
      </c>
      <c r="H127" s="131">
        <f t="shared" ca="1" si="34"/>
        <v>9</v>
      </c>
      <c r="I127" s="131">
        <f t="shared" ca="1" si="35"/>
        <v>5</v>
      </c>
      <c r="J127" s="131">
        <f t="shared" ca="1" si="35"/>
        <v>5</v>
      </c>
      <c r="K127" s="102">
        <f t="shared" ca="1" si="25"/>
        <v>2</v>
      </c>
      <c r="L127" s="102">
        <f ca="1">VLOOKUP(((VLOOKUP(weather!$C$8,lookup!$A$3:$C$7,3,FALSE)&amp;VLOOKUP(weather!$C$4,lookup!$A$9:$B$14,2,FALSE))),lookup!$C$49:$AM$78,((C127-1)*3)+VLOOKUP(weather!I127&amp;weather!J127,lookup!$AO$4:$AP$39,2,FALSE)+2,FALSE)*VLOOKUP((I127+J127),$F$4:$H$14,3,FALSE)</f>
        <v>4</v>
      </c>
      <c r="M127" s="102">
        <f t="shared" ca="1" si="31"/>
        <v>-10</v>
      </c>
      <c r="N127" s="102">
        <f ca="1">IF(N126+M127&lt;0,0,IF(N126+M127&gt;VLOOKUP($C$8,lookup!$A$3:$C$7,2,FALSE),VLOOKUP($C$8,lookup!$A$3:$C$7,2,FALSE),N126+M127))</f>
        <v>35</v>
      </c>
      <c r="O127" s="102">
        <f ca="1">IF(ABS(K127)=3,(VLOOKUP((I127+J127)&amp;RANDBETWEEN(2,12),lookup!$AR$4:$AS$25,2,FALSE)),0)</f>
        <v>0</v>
      </c>
      <c r="P127" s="58" t="str">
        <f ca="1">IF(O127=0,"",VLOOKUP(((VLOOKUP(weather!$C$8,lookup!$A$3:$C$7,3,FALSE)&amp;VLOOKUP(weather!$C$4,lookup!$A$9:$B$14,2,FALSE))),lookup!$C$81:$AY$110,((C127-1)*4)+1+O127,FALSE))</f>
        <v/>
      </c>
      <c r="Q127" s="139"/>
      <c r="R127" s="102"/>
      <c r="S127" s="102"/>
      <c r="T127" s="58" t="str">
        <f t="shared" ca="1" si="26"/>
        <v>Rain</v>
      </c>
      <c r="U127" s="137">
        <f t="shared" ca="1" si="27"/>
        <v>2</v>
      </c>
      <c r="V127" s="137" t="str">
        <f t="shared" ca="1" si="28"/>
        <v>Tropical</v>
      </c>
      <c r="W127" s="137">
        <f t="shared" ca="1" si="29"/>
        <v>30</v>
      </c>
      <c r="X127" s="58">
        <f t="shared" ca="1" si="30"/>
        <v>55</v>
      </c>
      <c r="Y127" s="137">
        <f>VLOOKUP($C$11,lookup!$D$114:$Q$128,C127+2,FALSE)</f>
        <v>12</v>
      </c>
    </row>
    <row r="128" spans="2:25">
      <c r="B128" s="93">
        <v>111</v>
      </c>
      <c r="C128" s="56">
        <f t="shared" si="23"/>
        <v>4</v>
      </c>
      <c r="D128" s="21">
        <f t="shared" si="24"/>
        <v>21</v>
      </c>
      <c r="E128" s="31">
        <f t="shared" ca="1" si="21"/>
        <v>51</v>
      </c>
      <c r="F128" s="31">
        <f t="shared" ca="1" si="22"/>
        <v>57</v>
      </c>
      <c r="G128" s="131">
        <f t="shared" ca="1" si="33"/>
        <v>11</v>
      </c>
      <c r="H128" s="131">
        <f t="shared" ca="1" si="34"/>
        <v>11</v>
      </c>
      <c r="I128" s="131">
        <f t="shared" ca="1" si="35"/>
        <v>1</v>
      </c>
      <c r="J128" s="131">
        <f t="shared" ca="1" si="35"/>
        <v>1</v>
      </c>
      <c r="K128" s="102">
        <f t="shared" ca="1" si="25"/>
        <v>-3</v>
      </c>
      <c r="L128" s="102">
        <f ca="1">VLOOKUP(((VLOOKUP(weather!$C$8,lookup!$A$3:$C$7,3,FALSE)&amp;VLOOKUP(weather!$C$4,lookup!$A$9:$B$14,2,FALSE))),lookup!$C$49:$AM$78,((C128-1)*3)+VLOOKUP(weather!I128&amp;weather!J128,lookup!$AO$4:$AP$39,2,FALSE)+2,FALSE)*VLOOKUP((I128+J128),$F$4:$H$14,3,FALSE)</f>
        <v>4</v>
      </c>
      <c r="M128" s="102">
        <f t="shared" ca="1" si="31"/>
        <v>15</v>
      </c>
      <c r="N128" s="102">
        <f ca="1">IF(N127+M128&lt;0,0,IF(N127+M128&gt;VLOOKUP($C$8,lookup!$A$3:$C$7,2,FALSE),VLOOKUP($C$8,lookup!$A$3:$C$7,2,FALSE),N127+M128))</f>
        <v>45</v>
      </c>
      <c r="O128" s="102">
        <f ca="1">IF(ABS(K128)=3,(VLOOKUP((I128+J128)&amp;RANDBETWEEN(2,12),lookup!$AR$4:$AS$25,2,FALSE)),0)</f>
        <v>0</v>
      </c>
      <c r="P128" s="58" t="str">
        <f ca="1">IF(O128=0,"",VLOOKUP(((VLOOKUP(weather!$C$8,lookup!$A$3:$C$7,3,FALSE)&amp;VLOOKUP(weather!$C$4,lookup!$A$9:$B$14,2,FALSE))),lookup!$C$81:$AY$110,((C128-1)*4)+1+O128,FALSE))</f>
        <v/>
      </c>
      <c r="Q128" s="139"/>
      <c r="R128" s="102"/>
      <c r="S128" s="102"/>
      <c r="T128" s="58" t="str">
        <f t="shared" ca="1" si="26"/>
        <v>Rain</v>
      </c>
      <c r="U128" s="137">
        <f t="shared" ca="1" si="27"/>
        <v>2</v>
      </c>
      <c r="V128" s="137" t="str">
        <f t="shared" ca="1" si="28"/>
        <v>Gusting</v>
      </c>
      <c r="W128" s="137">
        <f t="shared" ca="1" si="29"/>
        <v>51</v>
      </c>
      <c r="X128" s="58">
        <f t="shared" ca="1" si="30"/>
        <v>57</v>
      </c>
      <c r="Y128" s="137">
        <f>VLOOKUP($C$11,lookup!$D$114:$Q$128,C128+2,FALSE)</f>
        <v>12</v>
      </c>
    </row>
    <row r="129" spans="2:25">
      <c r="B129" s="93">
        <v>112</v>
      </c>
      <c r="C129" s="56">
        <f t="shared" si="23"/>
        <v>4</v>
      </c>
      <c r="D129" s="21">
        <f t="shared" si="24"/>
        <v>22</v>
      </c>
      <c r="E129" s="31">
        <f t="shared" ca="1" si="21"/>
        <v>40</v>
      </c>
      <c r="F129" s="31">
        <f t="shared" ca="1" si="22"/>
        <v>35</v>
      </c>
      <c r="G129" s="131">
        <f t="shared" ca="1" si="33"/>
        <v>9</v>
      </c>
      <c r="H129" s="131">
        <f t="shared" ca="1" si="34"/>
        <v>9</v>
      </c>
      <c r="I129" s="131">
        <f t="shared" ca="1" si="35"/>
        <v>5</v>
      </c>
      <c r="J129" s="131">
        <f t="shared" ca="1" si="35"/>
        <v>1</v>
      </c>
      <c r="K129" s="102">
        <f t="shared" ca="1" si="25"/>
        <v>-1</v>
      </c>
      <c r="L129" s="102">
        <f ca="1">VLOOKUP(((VLOOKUP(weather!$C$8,lookup!$A$3:$C$7,3,FALSE)&amp;VLOOKUP(weather!$C$4,lookup!$A$9:$B$14,2,FALSE))),lookup!$C$49:$AM$78,((C129-1)*3)+VLOOKUP(weather!I129&amp;weather!J129,lookup!$AO$4:$AP$39,2,FALSE)+2,FALSE)*VLOOKUP((I129+J129),$F$4:$H$14,3,FALSE)</f>
        <v>0</v>
      </c>
      <c r="M129" s="102">
        <f t="shared" ca="1" si="31"/>
        <v>10</v>
      </c>
      <c r="N129" s="102">
        <f ca="1">IF(N128+M129&lt;0,0,IF(N128+M129&gt;VLOOKUP($C$8,lookup!$A$3:$C$7,2,FALSE),VLOOKUP($C$8,lookup!$A$3:$C$7,2,FALSE),N128+M129))</f>
        <v>45</v>
      </c>
      <c r="O129" s="102">
        <f ca="1">IF(ABS(K129)=3,(VLOOKUP((I129+J129)&amp;RANDBETWEEN(2,12),lookup!$AR$4:$AS$25,2,FALSE)),0)</f>
        <v>0</v>
      </c>
      <c r="P129" s="58" t="str">
        <f ca="1">IF(O129=0,"",VLOOKUP(((VLOOKUP(weather!$C$8,lookup!$A$3:$C$7,3,FALSE)&amp;VLOOKUP(weather!$C$4,lookup!$A$9:$B$14,2,FALSE))),lookup!$C$81:$AY$110,((C129-1)*4)+1+O129,FALSE))</f>
        <v/>
      </c>
      <c r="Q129" s="139"/>
      <c r="R129" s="102"/>
      <c r="S129" s="102"/>
      <c r="T129" s="58" t="str">
        <f t="shared" ca="1" si="26"/>
        <v>Rain</v>
      </c>
      <c r="U129" s="137">
        <f t="shared" ca="1" si="27"/>
        <v>2</v>
      </c>
      <c r="V129" s="137" t="str">
        <f t="shared" ca="1" si="28"/>
        <v>N</v>
      </c>
      <c r="W129" s="137">
        <f t="shared" ca="1" si="29"/>
        <v>30</v>
      </c>
      <c r="X129" s="58">
        <f t="shared" ca="1" si="30"/>
        <v>45</v>
      </c>
      <c r="Y129" s="137">
        <f>VLOOKUP($C$11,lookup!$D$114:$Q$128,C129+2,FALSE)</f>
        <v>12</v>
      </c>
    </row>
    <row r="130" spans="2:25">
      <c r="B130" s="93">
        <v>113</v>
      </c>
      <c r="C130" s="56">
        <f t="shared" si="23"/>
        <v>4</v>
      </c>
      <c r="D130" s="21">
        <f t="shared" si="24"/>
        <v>23</v>
      </c>
      <c r="E130" s="31">
        <f t="shared" ca="1" si="21"/>
        <v>50</v>
      </c>
      <c r="F130" s="31">
        <f t="shared" ca="1" si="22"/>
        <v>49</v>
      </c>
      <c r="G130" s="131">
        <f t="shared" ca="1" si="33"/>
        <v>9</v>
      </c>
      <c r="H130" s="131">
        <f t="shared" ca="1" si="34"/>
        <v>9</v>
      </c>
      <c r="I130" s="131">
        <f t="shared" ca="1" si="35"/>
        <v>3</v>
      </c>
      <c r="J130" s="131">
        <f t="shared" ca="1" si="35"/>
        <v>2</v>
      </c>
      <c r="K130" s="102">
        <f t="shared" ca="1" si="25"/>
        <v>-1</v>
      </c>
      <c r="L130" s="102">
        <f ca="1">VLOOKUP(((VLOOKUP(weather!$C$8,lookup!$A$3:$C$7,3,FALSE)&amp;VLOOKUP(weather!$C$4,lookup!$A$9:$B$14,2,FALSE))),lookup!$C$49:$AM$78,((C130-1)*3)+VLOOKUP(weather!I130&amp;weather!J130,lookup!$AO$4:$AP$39,2,FALSE)+2,FALSE)*VLOOKUP((I130+J130),$F$4:$H$14,3,FALSE)</f>
        <v>2</v>
      </c>
      <c r="M130" s="102">
        <f t="shared" ca="1" si="31"/>
        <v>15</v>
      </c>
      <c r="N130" s="102">
        <f ca="1">IF(N129+M130&lt;0,0,IF(N129+M130&gt;VLOOKUP($C$8,lookup!$A$3:$C$7,2,FALSE),VLOOKUP($C$8,lookup!$A$3:$C$7,2,FALSE),N129+M130))</f>
        <v>45</v>
      </c>
      <c r="O130" s="102">
        <f ca="1">IF(ABS(K130)=3,(VLOOKUP((I130+J130)&amp;RANDBETWEEN(2,12),lookup!$AR$4:$AS$25,2,FALSE)),0)</f>
        <v>0</v>
      </c>
      <c r="P130" s="58" t="str">
        <f ca="1">IF(O130=0,"",VLOOKUP(((VLOOKUP(weather!$C$8,lookup!$A$3:$C$7,3,FALSE)&amp;VLOOKUP(weather!$C$4,lookup!$A$9:$B$14,2,FALSE))),lookup!$C$81:$AY$110,((C130-1)*4)+1+O130,FALSE))</f>
        <v/>
      </c>
      <c r="Q130" s="139"/>
      <c r="R130" s="102"/>
      <c r="S130" s="102"/>
      <c r="T130" s="58" t="str">
        <f t="shared" ca="1" si="26"/>
        <v>Rain</v>
      </c>
      <c r="U130" s="137">
        <f t="shared" ca="1" si="27"/>
        <v>2</v>
      </c>
      <c r="V130" s="137" t="str">
        <f t="shared" ca="1" si="28"/>
        <v>N</v>
      </c>
      <c r="W130" s="137">
        <f t="shared" ca="1" si="29"/>
        <v>44</v>
      </c>
      <c r="X130" s="58">
        <f t="shared" ca="1" si="30"/>
        <v>55</v>
      </c>
      <c r="Y130" s="137">
        <f>VLOOKUP($C$11,lookup!$D$114:$Q$128,C130+2,FALSE)</f>
        <v>12</v>
      </c>
    </row>
    <row r="131" spans="2:25">
      <c r="B131" s="93">
        <v>114</v>
      </c>
      <c r="C131" s="56">
        <f t="shared" si="23"/>
        <v>4</v>
      </c>
      <c r="D131" s="21">
        <f t="shared" si="24"/>
        <v>24</v>
      </c>
      <c r="E131" s="31">
        <f t="shared" ca="1" si="21"/>
        <v>53</v>
      </c>
      <c r="F131" s="31">
        <f t="shared" ca="1" si="22"/>
        <v>36</v>
      </c>
      <c r="G131" s="131">
        <f t="shared" ca="1" si="33"/>
        <v>9</v>
      </c>
      <c r="H131" s="131">
        <f t="shared" ca="1" si="34"/>
        <v>9</v>
      </c>
      <c r="I131" s="131">
        <f t="shared" ca="1" si="35"/>
        <v>4</v>
      </c>
      <c r="J131" s="131">
        <f t="shared" ca="1" si="35"/>
        <v>2</v>
      </c>
      <c r="K131" s="102">
        <f t="shared" ca="1" si="25"/>
        <v>-1</v>
      </c>
      <c r="L131" s="102">
        <f ca="1">VLOOKUP(((VLOOKUP(weather!$C$8,lookup!$A$3:$C$7,3,FALSE)&amp;VLOOKUP(weather!$C$4,lookup!$A$9:$B$14,2,FALSE))),lookup!$C$49:$AM$78,((C131-1)*3)+VLOOKUP(weather!I131&amp;weather!J131,lookup!$AO$4:$AP$39,2,FALSE)+2,FALSE)*VLOOKUP((I131+J131),$F$4:$H$14,3,FALSE)</f>
        <v>0</v>
      </c>
      <c r="M131" s="102">
        <f t="shared" ca="1" si="31"/>
        <v>10</v>
      </c>
      <c r="N131" s="102">
        <f ca="1">IF(N130+M131&lt;0,0,IF(N130+M131&gt;VLOOKUP($C$8,lookup!$A$3:$C$7,2,FALSE),VLOOKUP($C$8,lookup!$A$3:$C$7,2,FALSE),N130+M131))</f>
        <v>45</v>
      </c>
      <c r="O131" s="102">
        <f ca="1">IF(ABS(K131)=3,(VLOOKUP((I131+J131)&amp;RANDBETWEEN(2,12),lookup!$AR$4:$AS$25,2,FALSE)),0)</f>
        <v>0</v>
      </c>
      <c r="P131" s="58" t="str">
        <f ca="1">IF(O131=0,"",VLOOKUP(((VLOOKUP(weather!$C$8,lookup!$A$3:$C$7,3,FALSE)&amp;VLOOKUP(weather!$C$4,lookup!$A$9:$B$14,2,FALSE))),lookup!$C$81:$AY$110,((C131-1)*4)+1+O131,FALSE))</f>
        <v/>
      </c>
      <c r="Q131" s="139"/>
      <c r="R131" s="102"/>
      <c r="S131" s="102"/>
      <c r="T131" s="58" t="str">
        <f t="shared" ca="1" si="26"/>
        <v>Rain</v>
      </c>
      <c r="U131" s="137">
        <f t="shared" ca="1" si="27"/>
        <v>2</v>
      </c>
      <c r="V131" s="137" t="str">
        <f t="shared" ca="1" si="28"/>
        <v>N</v>
      </c>
      <c r="W131" s="137">
        <f t="shared" ca="1" si="29"/>
        <v>31</v>
      </c>
      <c r="X131" s="58">
        <f t="shared" ca="1" si="30"/>
        <v>58</v>
      </c>
      <c r="Y131" s="137">
        <f>VLOOKUP($C$11,lookup!$D$114:$Q$128,C131+2,FALSE)</f>
        <v>12</v>
      </c>
    </row>
    <row r="132" spans="2:25">
      <c r="B132" s="93">
        <v>115</v>
      </c>
      <c r="C132" s="56">
        <f t="shared" si="23"/>
        <v>4</v>
      </c>
      <c r="D132" s="21">
        <f t="shared" si="24"/>
        <v>25</v>
      </c>
      <c r="E132" s="31">
        <f t="shared" ca="1" si="21"/>
        <v>47</v>
      </c>
      <c r="F132" s="31">
        <f t="shared" ca="1" si="22"/>
        <v>47</v>
      </c>
      <c r="G132" s="131">
        <f t="shared" ca="1" si="33"/>
        <v>9</v>
      </c>
      <c r="H132" s="131">
        <f t="shared" ca="1" si="34"/>
        <v>9</v>
      </c>
      <c r="I132" s="131">
        <f t="shared" ca="1" si="35"/>
        <v>2</v>
      </c>
      <c r="J132" s="131">
        <f t="shared" ca="1" si="35"/>
        <v>6</v>
      </c>
      <c r="K132" s="102">
        <f t="shared" ca="1" si="25"/>
        <v>1</v>
      </c>
      <c r="L132" s="102">
        <f ca="1">VLOOKUP(((VLOOKUP(weather!$C$8,lookup!$A$3:$C$7,3,FALSE)&amp;VLOOKUP(weather!$C$4,lookup!$A$9:$B$14,2,FALSE))),lookup!$C$49:$AM$78,((C132-1)*3)+VLOOKUP(weather!I132&amp;weather!J132,lookup!$AO$4:$AP$39,2,FALSE)+2,FALSE)*VLOOKUP((I132+J132),$F$4:$H$14,3,FALSE)</f>
        <v>3</v>
      </c>
      <c r="M132" s="102">
        <f t="shared" ca="1" si="31"/>
        <v>-10</v>
      </c>
      <c r="N132" s="102">
        <f ca="1">IF(N131+M132&lt;0,0,IF(N131+M132&gt;VLOOKUP($C$8,lookup!$A$3:$C$7,2,FALSE),VLOOKUP($C$8,lookup!$A$3:$C$7,2,FALSE),N131+M132))</f>
        <v>35</v>
      </c>
      <c r="O132" s="102">
        <f ca="1">IF(ABS(K132)=3,(VLOOKUP((I132+J132)&amp;RANDBETWEEN(2,12),lookup!$AR$4:$AS$25,2,FALSE)),0)</f>
        <v>0</v>
      </c>
      <c r="P132" s="58" t="str">
        <f ca="1">IF(O132=0,"",VLOOKUP(((VLOOKUP(weather!$C$8,lookup!$A$3:$C$7,3,FALSE)&amp;VLOOKUP(weather!$C$4,lookup!$A$9:$B$14,2,FALSE))),lookup!$C$81:$AY$110,((C132-1)*4)+1+O132,FALSE))</f>
        <v/>
      </c>
      <c r="Q132" s="139"/>
      <c r="R132" s="102"/>
      <c r="S132" s="102"/>
      <c r="T132" s="58" t="str">
        <f t="shared" ca="1" si="26"/>
        <v>Rain</v>
      </c>
      <c r="U132" s="137">
        <f t="shared" ca="1" si="27"/>
        <v>2</v>
      </c>
      <c r="V132" s="137" t="str">
        <f t="shared" ca="1" si="28"/>
        <v>N</v>
      </c>
      <c r="W132" s="137">
        <f t="shared" ca="1" si="29"/>
        <v>47</v>
      </c>
      <c r="X132" s="58">
        <f t="shared" ca="1" si="30"/>
        <v>47</v>
      </c>
      <c r="Y132" s="137">
        <f>VLOOKUP($C$11,lookup!$D$114:$Q$128,C132+2,FALSE)</f>
        <v>12</v>
      </c>
    </row>
    <row r="133" spans="2:25">
      <c r="B133" s="93">
        <v>116</v>
      </c>
      <c r="C133" s="56">
        <f t="shared" si="23"/>
        <v>4</v>
      </c>
      <c r="D133" s="21">
        <f t="shared" si="24"/>
        <v>26</v>
      </c>
      <c r="E133" s="31">
        <f t="shared" ca="1" si="21"/>
        <v>45</v>
      </c>
      <c r="F133" s="31">
        <f t="shared" ca="1" si="22"/>
        <v>55</v>
      </c>
      <c r="G133" s="131">
        <f t="shared" ca="1" si="33"/>
        <v>10</v>
      </c>
      <c r="H133" s="131">
        <f t="shared" ca="1" si="34"/>
        <v>10</v>
      </c>
      <c r="I133" s="131">
        <f t="shared" ca="1" si="35"/>
        <v>5</v>
      </c>
      <c r="J133" s="131">
        <f t="shared" ca="1" si="35"/>
        <v>2</v>
      </c>
      <c r="K133" s="102">
        <f t="shared" ca="1" si="25"/>
        <v>0</v>
      </c>
      <c r="L133" s="102">
        <f ca="1">VLOOKUP(((VLOOKUP(weather!$C$8,lookup!$A$3:$C$7,3,FALSE)&amp;VLOOKUP(weather!$C$4,lookup!$A$9:$B$14,2,FALSE))),lookup!$C$49:$AM$78,((C133-1)*3)+VLOOKUP(weather!I133&amp;weather!J133,lookup!$AO$4:$AP$39,2,FALSE)+2,FALSE)*VLOOKUP((I133+J133),$F$4:$H$14,3,FALSE)</f>
        <v>2</v>
      </c>
      <c r="M133" s="102">
        <f t="shared" ca="1" si="31"/>
        <v>-10</v>
      </c>
      <c r="N133" s="102">
        <f ca="1">IF(N132+M133&lt;0,0,IF(N132+M133&gt;VLOOKUP($C$8,lookup!$A$3:$C$7,2,FALSE),VLOOKUP($C$8,lookup!$A$3:$C$7,2,FALSE),N132+M133))</f>
        <v>25</v>
      </c>
      <c r="O133" s="102">
        <f ca="1">IF(ABS(K133)=3,(VLOOKUP((I133+J133)&amp;RANDBETWEEN(2,12),lookup!$AR$4:$AS$25,2,FALSE)),0)</f>
        <v>0</v>
      </c>
      <c r="P133" s="58" t="str">
        <f ca="1">IF(O133=0,"",VLOOKUP(((VLOOKUP(weather!$C$8,lookup!$A$3:$C$7,3,FALSE)&amp;VLOOKUP(weather!$C$4,lookup!$A$9:$B$14,2,FALSE))),lookup!$C$81:$AY$110,((C133-1)*4)+1+O133,FALSE))</f>
        <v/>
      </c>
      <c r="Q133" s="139"/>
      <c r="R133" s="102"/>
      <c r="S133" s="102"/>
      <c r="T133" s="58" t="str">
        <f t="shared" ca="1" si="26"/>
        <v>Rain</v>
      </c>
      <c r="U133" s="137">
        <f t="shared" ca="1" si="27"/>
        <v>2</v>
      </c>
      <c r="V133" s="137" t="str">
        <f t="shared" ca="1" si="28"/>
        <v>N</v>
      </c>
      <c r="W133" s="137">
        <f t="shared" ca="1" si="29"/>
        <v>45</v>
      </c>
      <c r="X133" s="58">
        <f t="shared" ca="1" si="30"/>
        <v>55</v>
      </c>
      <c r="Y133" s="137">
        <f>VLOOKUP($C$11,lookup!$D$114:$Q$128,C133+2,FALSE)</f>
        <v>12</v>
      </c>
    </row>
    <row r="134" spans="2:25">
      <c r="B134" s="93">
        <v>117</v>
      </c>
      <c r="C134" s="56">
        <f t="shared" si="23"/>
        <v>4</v>
      </c>
      <c r="D134" s="21">
        <f t="shared" si="24"/>
        <v>27</v>
      </c>
      <c r="E134" s="31">
        <f t="shared" ca="1" si="21"/>
        <v>38</v>
      </c>
      <c r="F134" s="31">
        <f t="shared" ca="1" si="22"/>
        <v>48</v>
      </c>
      <c r="G134" s="131">
        <f t="shared" ca="1" si="33"/>
        <v>10</v>
      </c>
      <c r="H134" s="131">
        <f t="shared" ca="1" si="34"/>
        <v>10</v>
      </c>
      <c r="I134" s="131">
        <f t="shared" ca="1" si="35"/>
        <v>3</v>
      </c>
      <c r="J134" s="131">
        <f t="shared" ca="1" si="35"/>
        <v>1</v>
      </c>
      <c r="K134" s="102">
        <f t="shared" ca="1" si="25"/>
        <v>-2</v>
      </c>
      <c r="L134" s="102">
        <f ca="1">VLOOKUP(((VLOOKUP(weather!$C$8,lookup!$A$3:$C$7,3,FALSE)&amp;VLOOKUP(weather!$C$4,lookup!$A$9:$B$14,2,FALSE))),lookup!$C$49:$AM$78,((C134-1)*3)+VLOOKUP(weather!I134&amp;weather!J134,lookup!$AO$4:$AP$39,2,FALSE)+2,FALSE)*VLOOKUP((I134+J134),$F$4:$H$14,3,FALSE)</f>
        <v>0</v>
      </c>
      <c r="M134" s="102">
        <f t="shared" ca="1" si="31"/>
        <v>10</v>
      </c>
      <c r="N134" s="102">
        <f ca="1">IF(N133+M134&lt;0,0,IF(N133+M134&gt;VLOOKUP($C$8,lookup!$A$3:$C$7,2,FALSE),VLOOKUP($C$8,lookup!$A$3:$C$7,2,FALSE),N133+M134))</f>
        <v>35</v>
      </c>
      <c r="O134" s="102">
        <f ca="1">IF(ABS(K134)=3,(VLOOKUP((I134+J134)&amp;RANDBETWEEN(2,12),lookup!$AR$4:$AS$25,2,FALSE)),0)</f>
        <v>0</v>
      </c>
      <c r="P134" s="58" t="str">
        <f ca="1">IF(O134=0,"",VLOOKUP(((VLOOKUP(weather!$C$8,lookup!$A$3:$C$7,3,FALSE)&amp;VLOOKUP(weather!$C$4,lookup!$A$9:$B$14,2,FALSE))),lookup!$C$81:$AY$110,((C134-1)*4)+1+O134,FALSE))</f>
        <v/>
      </c>
      <c r="Q134" s="139"/>
      <c r="R134" s="102"/>
      <c r="S134" s="102"/>
      <c r="T134" s="58" t="str">
        <f t="shared" ca="1" si="26"/>
        <v>Rain</v>
      </c>
      <c r="U134" s="137">
        <f t="shared" ca="1" si="27"/>
        <v>2</v>
      </c>
      <c r="V134" s="137" t="str">
        <f t="shared" ca="1" si="28"/>
        <v>Artic</v>
      </c>
      <c r="W134" s="137">
        <f t="shared" ca="1" si="29"/>
        <v>38</v>
      </c>
      <c r="X134" s="58">
        <f t="shared" ca="1" si="30"/>
        <v>48</v>
      </c>
      <c r="Y134" s="137">
        <f>VLOOKUP($C$11,lookup!$D$114:$Q$128,C134+2,FALSE)</f>
        <v>12</v>
      </c>
    </row>
    <row r="135" spans="2:25">
      <c r="B135" s="93">
        <v>118</v>
      </c>
      <c r="C135" s="56">
        <f t="shared" si="23"/>
        <v>4</v>
      </c>
      <c r="D135" s="21">
        <f t="shared" si="24"/>
        <v>28</v>
      </c>
      <c r="E135" s="31">
        <f t="shared" ca="1" si="21"/>
        <v>40</v>
      </c>
      <c r="F135" s="31">
        <f t="shared" ca="1" si="22"/>
        <v>51</v>
      </c>
      <c r="G135" s="131">
        <f t="shared" ca="1" si="33"/>
        <v>9</v>
      </c>
      <c r="H135" s="131">
        <f t="shared" ca="1" si="34"/>
        <v>9</v>
      </c>
      <c r="I135" s="131">
        <f t="shared" ca="1" si="35"/>
        <v>4</v>
      </c>
      <c r="J135" s="131">
        <f t="shared" ca="1" si="35"/>
        <v>3</v>
      </c>
      <c r="K135" s="102">
        <f t="shared" ca="1" si="25"/>
        <v>0</v>
      </c>
      <c r="L135" s="102">
        <f ca="1">VLOOKUP(((VLOOKUP(weather!$C$8,lookup!$A$3:$C$7,3,FALSE)&amp;VLOOKUP(weather!$C$4,lookup!$A$9:$B$14,2,FALSE))),lookup!$C$49:$AM$78,((C135-1)*3)+VLOOKUP(weather!I135&amp;weather!J135,lookup!$AO$4:$AP$39,2,FALSE)+2,FALSE)*VLOOKUP((I135+J135),$F$4:$H$14,3,FALSE)</f>
        <v>2</v>
      </c>
      <c r="M135" s="102">
        <f t="shared" ca="1" si="31"/>
        <v>-10</v>
      </c>
      <c r="N135" s="102">
        <f ca="1">IF(N134+M135&lt;0,0,IF(N134+M135&gt;VLOOKUP($C$8,lookup!$A$3:$C$7,2,FALSE),VLOOKUP($C$8,lookup!$A$3:$C$7,2,FALSE),N134+M135))</f>
        <v>25</v>
      </c>
      <c r="O135" s="102">
        <f ca="1">IF(ABS(K135)=3,(VLOOKUP((I135+J135)&amp;RANDBETWEEN(2,12),lookup!$AR$4:$AS$25,2,FALSE)),0)</f>
        <v>0</v>
      </c>
      <c r="P135" s="58" t="str">
        <f ca="1">IF(O135=0,"",VLOOKUP(((VLOOKUP(weather!$C$8,lookup!$A$3:$C$7,3,FALSE)&amp;VLOOKUP(weather!$C$4,lookup!$A$9:$B$14,2,FALSE))),lookup!$C$81:$AY$110,((C135-1)*4)+1+O135,FALSE))</f>
        <v/>
      </c>
      <c r="Q135" s="139"/>
      <c r="R135" s="102"/>
      <c r="S135" s="102"/>
      <c r="T135" s="58" t="str">
        <f t="shared" ca="1" si="26"/>
        <v>Rain</v>
      </c>
      <c r="U135" s="137">
        <f t="shared" ca="1" si="27"/>
        <v>2</v>
      </c>
      <c r="V135" s="137" t="str">
        <f t="shared" ca="1" si="28"/>
        <v>N</v>
      </c>
      <c r="W135" s="137">
        <f t="shared" ca="1" si="29"/>
        <v>40</v>
      </c>
      <c r="X135" s="58">
        <f t="shared" ca="1" si="30"/>
        <v>51</v>
      </c>
      <c r="Y135" s="137">
        <f>VLOOKUP($C$11,lookup!$D$114:$Q$128,C135+2,FALSE)</f>
        <v>12</v>
      </c>
    </row>
    <row r="136" spans="2:25">
      <c r="B136" s="93">
        <v>119</v>
      </c>
      <c r="C136" s="56">
        <f t="shared" si="23"/>
        <v>4</v>
      </c>
      <c r="D136" s="21">
        <f t="shared" si="24"/>
        <v>29</v>
      </c>
      <c r="E136" s="31">
        <f t="shared" ca="1" si="21"/>
        <v>44</v>
      </c>
      <c r="F136" s="31">
        <f t="shared" ca="1" si="22"/>
        <v>34</v>
      </c>
      <c r="G136" s="131">
        <f t="shared" ca="1" si="33"/>
        <v>9</v>
      </c>
      <c r="H136" s="131">
        <f t="shared" ca="1" si="34"/>
        <v>9</v>
      </c>
      <c r="I136" s="131">
        <f t="shared" ca="1" si="35"/>
        <v>6</v>
      </c>
      <c r="J136" s="131">
        <f t="shared" ca="1" si="35"/>
        <v>5</v>
      </c>
      <c r="K136" s="102">
        <f t="shared" ca="1" si="25"/>
        <v>2</v>
      </c>
      <c r="L136" s="102">
        <f ca="1">VLOOKUP(((VLOOKUP(weather!$C$8,lookup!$A$3:$C$7,3,FALSE)&amp;VLOOKUP(weather!$C$4,lookup!$A$9:$B$14,2,FALSE))),lookup!$C$49:$AM$78,((C136-1)*3)+VLOOKUP(weather!I136&amp;weather!J136,lookup!$AO$4:$AP$39,2,FALSE)+2,FALSE)*VLOOKUP((I136+J136),$F$4:$H$14,3,FALSE)</f>
        <v>2</v>
      </c>
      <c r="M136" s="102">
        <f t="shared" ca="1" si="31"/>
        <v>-15</v>
      </c>
      <c r="N136" s="102">
        <f ca="1">IF(N135+M136&lt;0,0,IF(N135+M136&gt;VLOOKUP($C$8,lookup!$A$3:$C$7,2,FALSE),VLOOKUP($C$8,lookup!$A$3:$C$7,2,FALSE),N135+M136))</f>
        <v>10</v>
      </c>
      <c r="O136" s="102">
        <f ca="1">IF(ABS(K136)=3,(VLOOKUP((I136+J136)&amp;RANDBETWEEN(2,12),lookup!$AR$4:$AS$25,2,FALSE)),0)</f>
        <v>0</v>
      </c>
      <c r="P136" s="58" t="str">
        <f ca="1">IF(O136=0,"",VLOOKUP(((VLOOKUP(weather!$C$8,lookup!$A$3:$C$7,3,FALSE)&amp;VLOOKUP(weather!$C$4,lookup!$A$9:$B$14,2,FALSE))),lookup!$C$81:$AY$110,((C136-1)*4)+1+O136,FALSE))</f>
        <v/>
      </c>
      <c r="Q136" s="139"/>
      <c r="R136" s="102"/>
      <c r="S136" s="102"/>
      <c r="T136" s="58" t="str">
        <f t="shared" ca="1" si="26"/>
        <v>Rain</v>
      </c>
      <c r="U136" s="137">
        <f t="shared" ca="1" si="27"/>
        <v>2</v>
      </c>
      <c r="V136" s="137" t="str">
        <f t="shared" ca="1" si="28"/>
        <v>Tropical</v>
      </c>
      <c r="W136" s="137">
        <f t="shared" ca="1" si="29"/>
        <v>29</v>
      </c>
      <c r="X136" s="58">
        <f t="shared" ca="1" si="30"/>
        <v>49</v>
      </c>
      <c r="Y136" s="137">
        <f>VLOOKUP($C$11,lookup!$D$114:$Q$128,C136+2,FALSE)</f>
        <v>12</v>
      </c>
    </row>
    <row r="137" spans="2:25">
      <c r="B137" s="93">
        <v>120</v>
      </c>
      <c r="C137" s="56">
        <f t="shared" si="23"/>
        <v>4</v>
      </c>
      <c r="D137" s="21">
        <f t="shared" si="24"/>
        <v>30</v>
      </c>
      <c r="E137" s="31">
        <f t="shared" ca="1" si="21"/>
        <v>63</v>
      </c>
      <c r="F137" s="31">
        <f t="shared" ca="1" si="22"/>
        <v>66</v>
      </c>
      <c r="G137" s="131">
        <f t="shared" ca="1" si="33"/>
        <v>11</v>
      </c>
      <c r="H137" s="131">
        <f t="shared" ca="1" si="34"/>
        <v>11</v>
      </c>
      <c r="I137" s="131">
        <f t="shared" ca="1" si="35"/>
        <v>1</v>
      </c>
      <c r="J137" s="131">
        <f t="shared" ca="1" si="35"/>
        <v>4</v>
      </c>
      <c r="K137" s="102">
        <f t="shared" ca="1" si="25"/>
        <v>-1</v>
      </c>
      <c r="L137" s="102">
        <f ca="1">VLOOKUP(((VLOOKUP(weather!$C$8,lookup!$A$3:$C$7,3,FALSE)&amp;VLOOKUP(weather!$C$4,lookup!$A$9:$B$14,2,FALSE))),lookup!$C$49:$AM$78,((C137-1)*3)+VLOOKUP(weather!I137&amp;weather!J137,lookup!$AO$4:$AP$39,2,FALSE)+2,FALSE)*VLOOKUP((I137+J137),$F$4:$H$14,3,FALSE)</f>
        <v>3</v>
      </c>
      <c r="M137" s="102">
        <f t="shared" ca="1" si="31"/>
        <v>15</v>
      </c>
      <c r="N137" s="102">
        <f ca="1">IF(N136+M137&lt;0,0,IF(N136+M137&gt;VLOOKUP($C$8,lookup!$A$3:$C$7,2,FALSE),VLOOKUP($C$8,lookup!$A$3:$C$7,2,FALSE),N136+M137))</f>
        <v>25</v>
      </c>
      <c r="O137" s="102">
        <f ca="1">IF(ABS(K137)=3,(VLOOKUP((I137+J137)&amp;RANDBETWEEN(2,12),lookup!$AR$4:$AS$25,2,FALSE)),0)</f>
        <v>0</v>
      </c>
      <c r="P137" s="58" t="str">
        <f ca="1">IF(O137=0,"",VLOOKUP(((VLOOKUP(weather!$C$8,lookup!$A$3:$C$7,3,FALSE)&amp;VLOOKUP(weather!$C$4,lookup!$A$9:$B$14,2,FALSE))),lookup!$C$81:$AY$110,((C137-1)*4)+1+O137,FALSE))</f>
        <v/>
      </c>
      <c r="Q137" s="139"/>
      <c r="R137" s="102"/>
      <c r="S137" s="102"/>
      <c r="T137" s="58" t="str">
        <f t="shared" ca="1" si="26"/>
        <v>Rain</v>
      </c>
      <c r="U137" s="137">
        <f t="shared" ca="1" si="27"/>
        <v>2</v>
      </c>
      <c r="V137" s="137" t="str">
        <f t="shared" ca="1" si="28"/>
        <v>N</v>
      </c>
      <c r="W137" s="137">
        <f t="shared" ca="1" si="29"/>
        <v>63</v>
      </c>
      <c r="X137" s="58">
        <f t="shared" ca="1" si="30"/>
        <v>66</v>
      </c>
      <c r="Y137" s="137">
        <f>VLOOKUP($C$11,lookup!$D$114:$Q$128,C137+2,FALSE)</f>
        <v>12</v>
      </c>
    </row>
    <row r="138" spans="2:25">
      <c r="B138" s="93">
        <v>121</v>
      </c>
      <c r="C138" s="56">
        <f t="shared" si="23"/>
        <v>5</v>
      </c>
      <c r="D138" s="21">
        <f t="shared" si="24"/>
        <v>1</v>
      </c>
      <c r="E138" s="31">
        <f t="shared" ca="1" si="21"/>
        <v>55</v>
      </c>
      <c r="F138" s="31">
        <f t="shared" ca="1" si="22"/>
        <v>96</v>
      </c>
      <c r="G138" s="36">
        <f>VLOOKUP($C138,lookup!$F$3:$I$14,2,FALSE)</f>
        <v>10</v>
      </c>
      <c r="H138" s="36">
        <f>VLOOKUP($C138,lookup!$F$3:$I$14,4,FALSE)</f>
        <v>20</v>
      </c>
      <c r="I138" s="36">
        <f t="shared" ref="I138:J157" ca="1" si="36">RANDBETWEEN(1,6)</f>
        <v>1</v>
      </c>
      <c r="J138" s="36">
        <f t="shared" ca="1" si="36"/>
        <v>3</v>
      </c>
      <c r="K138" s="31">
        <f t="shared" ca="1" si="25"/>
        <v>-2</v>
      </c>
      <c r="L138" s="31">
        <f ca="1">VLOOKUP(((VLOOKUP(weather!$C$8,lookup!$A$3:$C$7,3,FALSE)&amp;VLOOKUP(weather!$C$4,lookup!$A$9:$B$14,2,FALSE))),lookup!$C$49:$AM$78,((C138-1)*3)+VLOOKUP(weather!I138&amp;weather!J138,lookup!$AO$4:$AP$39,2,FALSE)+2,FALSE)*VLOOKUP((I138+J138),$F$4:$H$14,3,FALSE)</f>
        <v>0</v>
      </c>
      <c r="M138" s="31">
        <f t="shared" ca="1" si="31"/>
        <v>10</v>
      </c>
      <c r="N138" s="31">
        <f ca="1">IF(N137+M138&lt;0,0,IF(N137+M138&gt;VLOOKUP($C$8,lookup!$A$3:$C$7,2,FALSE),VLOOKUP($C$8,lookup!$A$3:$C$7,2,FALSE),N137+M138))</f>
        <v>35</v>
      </c>
      <c r="O138" s="31">
        <f ca="1">IF(ABS(K138)=3,(VLOOKUP((I138+J138)&amp;RANDBETWEEN(2,12),lookup!$AR$4:$AS$25,2,FALSE)),0)</f>
        <v>0</v>
      </c>
      <c r="P138" s="58" t="str">
        <f ca="1">IF(O138=0,"",VLOOKUP(((VLOOKUP(weather!$C$8,lookup!$A$3:$C$7,3,FALSE)&amp;VLOOKUP(weather!$C$4,lookup!$A$9:$B$14,2,FALSE))),lookup!$C$81:$AY$110,((C138-1)*4)+1+O138,FALSE))</f>
        <v/>
      </c>
      <c r="Q138" s="139"/>
      <c r="R138" s="102"/>
      <c r="S138" s="102"/>
      <c r="T138" s="58" t="str">
        <f t="shared" ca="1" si="26"/>
        <v>Rain</v>
      </c>
      <c r="U138" s="137">
        <f t="shared" ca="1" si="27"/>
        <v>2</v>
      </c>
      <c r="V138" s="137" t="str">
        <f t="shared" ca="1" si="28"/>
        <v>Artic</v>
      </c>
      <c r="W138" s="137">
        <f t="shared" ca="1" si="29"/>
        <v>55</v>
      </c>
      <c r="X138" s="58">
        <f t="shared" ca="1" si="30"/>
        <v>96</v>
      </c>
      <c r="Y138" s="137">
        <f>VLOOKUP($C$11,lookup!$D$114:$Q$128,C138+2,FALSE)</f>
        <v>12</v>
      </c>
    </row>
    <row r="139" spans="2:25">
      <c r="B139" s="93">
        <v>122</v>
      </c>
      <c r="C139" s="56">
        <f t="shared" si="23"/>
        <v>5</v>
      </c>
      <c r="D139" s="21">
        <f t="shared" si="24"/>
        <v>2</v>
      </c>
      <c r="E139" s="31">
        <f t="shared" ca="1" si="21"/>
        <v>47</v>
      </c>
      <c r="F139" s="31">
        <f t="shared" ca="1" si="22"/>
        <v>98</v>
      </c>
      <c r="G139" s="131">
        <f ca="1">IF(G138+K138&lt;$G$138,$G$138,IF(G138+K138&gt;$H$138,$H$138,G138+K138))</f>
        <v>10</v>
      </c>
      <c r="H139" s="131">
        <f ca="1">IF(H138+K138&gt;$H$138,$H$138,IF(H138+K138&lt;$G$138,$G$138,H138+K138))</f>
        <v>18</v>
      </c>
      <c r="I139" s="131">
        <f t="shared" ca="1" si="36"/>
        <v>5</v>
      </c>
      <c r="J139" s="131">
        <f t="shared" ca="1" si="36"/>
        <v>1</v>
      </c>
      <c r="K139" s="102">
        <f t="shared" ca="1" si="25"/>
        <v>-1</v>
      </c>
      <c r="L139" s="102">
        <f ca="1">VLOOKUP(((VLOOKUP(weather!$C$8,lookup!$A$3:$C$7,3,FALSE)&amp;VLOOKUP(weather!$C$4,lookup!$A$9:$B$14,2,FALSE))),lookup!$C$49:$AM$78,((C139-1)*3)+VLOOKUP(weather!I139&amp;weather!J139,lookup!$AO$4:$AP$39,2,FALSE)+2,FALSE)*VLOOKUP((I139+J139),$F$4:$H$14,3,FALSE)</f>
        <v>0</v>
      </c>
      <c r="M139" s="102">
        <f t="shared" ca="1" si="31"/>
        <v>10</v>
      </c>
      <c r="N139" s="102">
        <f ca="1">IF(N138+M139&lt;0,0,IF(N138+M139&gt;VLOOKUP($C$8,lookup!$A$3:$C$7,2,FALSE),VLOOKUP($C$8,lookup!$A$3:$C$7,2,FALSE),N138+M139))</f>
        <v>45</v>
      </c>
      <c r="O139" s="102">
        <f ca="1">IF(ABS(K139)=3,(VLOOKUP((I139+J139)&amp;RANDBETWEEN(2,12),lookup!$AR$4:$AS$25,2,FALSE)),0)</f>
        <v>0</v>
      </c>
      <c r="P139" s="58" t="str">
        <f ca="1">IF(O139=0,"",VLOOKUP(((VLOOKUP(weather!$C$8,lookup!$A$3:$C$7,3,FALSE)&amp;VLOOKUP(weather!$C$4,lookup!$A$9:$B$14,2,FALSE))),lookup!$C$81:$AY$110,((C139-1)*4)+1+O139,FALSE))</f>
        <v/>
      </c>
      <c r="Q139" s="139"/>
      <c r="R139" s="102"/>
      <c r="S139" s="102"/>
      <c r="T139" s="58" t="str">
        <f t="shared" ca="1" si="26"/>
        <v>Rain</v>
      </c>
      <c r="U139" s="137">
        <f t="shared" ca="1" si="27"/>
        <v>2</v>
      </c>
      <c r="V139" s="137" t="str">
        <f t="shared" ca="1" si="28"/>
        <v>N</v>
      </c>
      <c r="W139" s="137">
        <f t="shared" ca="1" si="29"/>
        <v>47</v>
      </c>
      <c r="X139" s="58">
        <f t="shared" ca="1" si="30"/>
        <v>98</v>
      </c>
      <c r="Y139" s="137">
        <f>VLOOKUP($C$11,lookup!$D$114:$Q$128,C139+2,FALSE)</f>
        <v>12</v>
      </c>
    </row>
    <row r="140" spans="2:25">
      <c r="B140" s="93">
        <v>123</v>
      </c>
      <c r="C140" s="56">
        <f t="shared" si="23"/>
        <v>5</v>
      </c>
      <c r="D140" s="21">
        <f t="shared" si="24"/>
        <v>3</v>
      </c>
      <c r="E140" s="31">
        <f t="shared" ca="1" si="21"/>
        <v>52</v>
      </c>
      <c r="F140" s="31">
        <f t="shared" ca="1" si="22"/>
        <v>81</v>
      </c>
      <c r="G140" s="131">
        <f t="shared" ref="G140:G167" ca="1" si="37">IF(G139+K139&lt;$G$138,$G$138,IF(G139+K139&gt;$H$138,$H$138,G139+K139))</f>
        <v>10</v>
      </c>
      <c r="H140" s="131">
        <f t="shared" ref="H140:H167" ca="1" si="38">IF(H139+K139&gt;$H$138,$H$138,IF(H139+K139&lt;$G$138,$G$138,H139+K139))</f>
        <v>17</v>
      </c>
      <c r="I140" s="131">
        <f t="shared" ca="1" si="36"/>
        <v>6</v>
      </c>
      <c r="J140" s="131">
        <f t="shared" ca="1" si="36"/>
        <v>3</v>
      </c>
      <c r="K140" s="102">
        <f t="shared" ca="1" si="25"/>
        <v>1</v>
      </c>
      <c r="L140" s="102">
        <f ca="1">VLOOKUP(((VLOOKUP(weather!$C$8,lookup!$A$3:$C$7,3,FALSE)&amp;VLOOKUP(weather!$C$4,lookup!$A$9:$B$14,2,FALSE))),lookup!$C$49:$AM$78,((C140-1)*3)+VLOOKUP(weather!I140&amp;weather!J140,lookup!$AO$4:$AP$39,2,FALSE)+2,FALSE)*VLOOKUP((I140+J140),$F$4:$H$14,3,FALSE)</f>
        <v>0</v>
      </c>
      <c r="M140" s="102">
        <f t="shared" ca="1" si="31"/>
        <v>-15</v>
      </c>
      <c r="N140" s="102">
        <f ca="1">IF(N139+M140&lt;0,0,IF(N139+M140&gt;VLOOKUP($C$8,lookup!$A$3:$C$7,2,FALSE),VLOOKUP($C$8,lookup!$A$3:$C$7,2,FALSE),N139+M140))</f>
        <v>30</v>
      </c>
      <c r="O140" s="102">
        <f ca="1">IF(ABS(K140)=3,(VLOOKUP((I140+J140)&amp;RANDBETWEEN(2,12),lookup!$AR$4:$AS$25,2,FALSE)),0)</f>
        <v>0</v>
      </c>
      <c r="P140" s="58" t="str">
        <f ca="1">IF(O140=0,"",VLOOKUP(((VLOOKUP(weather!$C$8,lookup!$A$3:$C$7,3,FALSE)&amp;VLOOKUP(weather!$C$4,lookup!$A$9:$B$14,2,FALSE))),lookup!$C$81:$AY$110,((C140-1)*4)+1+O140,FALSE))</f>
        <v/>
      </c>
      <c r="Q140" s="139"/>
      <c r="R140" s="102"/>
      <c r="S140" s="102"/>
      <c r="T140" s="58" t="str">
        <f t="shared" ca="1" si="26"/>
        <v>Rain</v>
      </c>
      <c r="U140" s="137">
        <f t="shared" ca="1" si="27"/>
        <v>2</v>
      </c>
      <c r="V140" s="137" t="str">
        <f t="shared" ca="1" si="28"/>
        <v>N</v>
      </c>
      <c r="W140" s="137">
        <f t="shared" ca="1" si="29"/>
        <v>52</v>
      </c>
      <c r="X140" s="58">
        <f t="shared" ca="1" si="30"/>
        <v>81</v>
      </c>
      <c r="Y140" s="137">
        <f>VLOOKUP($C$11,lookup!$D$114:$Q$128,C140+2,FALSE)</f>
        <v>12</v>
      </c>
    </row>
    <row r="141" spans="2:25">
      <c r="B141" s="93">
        <v>124</v>
      </c>
      <c r="C141" s="56">
        <f t="shared" si="23"/>
        <v>5</v>
      </c>
      <c r="D141" s="21">
        <f t="shared" si="24"/>
        <v>4</v>
      </c>
      <c r="E141" s="31">
        <f t="shared" ca="1" si="21"/>
        <v>66</v>
      </c>
      <c r="F141" s="31">
        <f t="shared" ca="1" si="22"/>
        <v>89</v>
      </c>
      <c r="G141" s="131">
        <f t="shared" ca="1" si="37"/>
        <v>11</v>
      </c>
      <c r="H141" s="131">
        <f t="shared" ca="1" si="38"/>
        <v>18</v>
      </c>
      <c r="I141" s="131">
        <f t="shared" ca="1" si="36"/>
        <v>4</v>
      </c>
      <c r="J141" s="131">
        <f t="shared" ca="1" si="36"/>
        <v>1</v>
      </c>
      <c r="K141" s="102">
        <f t="shared" ca="1" si="25"/>
        <v>-1</v>
      </c>
      <c r="L141" s="102">
        <f ca="1">VLOOKUP(((VLOOKUP(weather!$C$8,lookup!$A$3:$C$7,3,FALSE)&amp;VLOOKUP(weather!$C$4,lookup!$A$9:$B$14,2,FALSE))),lookup!$C$49:$AM$78,((C141-1)*3)+VLOOKUP(weather!I141&amp;weather!J141,lookup!$AO$4:$AP$39,2,FALSE)+2,FALSE)*VLOOKUP((I141+J141),$F$4:$H$14,3,FALSE)</f>
        <v>2</v>
      </c>
      <c r="M141" s="102">
        <f t="shared" ca="1" si="31"/>
        <v>15</v>
      </c>
      <c r="N141" s="102">
        <f ca="1">IF(N140+M141&lt;0,0,IF(N140+M141&gt;VLOOKUP($C$8,lookup!$A$3:$C$7,2,FALSE),VLOOKUP($C$8,lookup!$A$3:$C$7,2,FALSE),N140+M141))</f>
        <v>45</v>
      </c>
      <c r="O141" s="102">
        <f ca="1">IF(ABS(K141)=3,(VLOOKUP((I141+J141)&amp;RANDBETWEEN(2,12),lookup!$AR$4:$AS$25,2,FALSE)),0)</f>
        <v>0</v>
      </c>
      <c r="P141" s="58" t="str">
        <f ca="1">IF(O141=0,"",VLOOKUP(((VLOOKUP(weather!$C$8,lookup!$A$3:$C$7,3,FALSE)&amp;VLOOKUP(weather!$C$4,lookup!$A$9:$B$14,2,FALSE))),lookup!$C$81:$AY$110,((C141-1)*4)+1+O141,FALSE))</f>
        <v/>
      </c>
      <c r="Q141" s="139"/>
      <c r="R141" s="102"/>
      <c r="S141" s="102"/>
      <c r="T141" s="58" t="str">
        <f t="shared" ca="1" si="26"/>
        <v>Rain</v>
      </c>
      <c r="U141" s="137">
        <f t="shared" ca="1" si="27"/>
        <v>2</v>
      </c>
      <c r="V141" s="137" t="str">
        <f t="shared" ca="1" si="28"/>
        <v>N</v>
      </c>
      <c r="W141" s="137">
        <f t="shared" ca="1" si="29"/>
        <v>66</v>
      </c>
      <c r="X141" s="58">
        <f t="shared" ca="1" si="30"/>
        <v>89</v>
      </c>
      <c r="Y141" s="137">
        <f>VLOOKUP($C$11,lookup!$D$114:$Q$128,C141+2,FALSE)</f>
        <v>12</v>
      </c>
    </row>
    <row r="142" spans="2:25">
      <c r="B142" s="93">
        <v>125</v>
      </c>
      <c r="C142" s="56">
        <f t="shared" si="23"/>
        <v>5</v>
      </c>
      <c r="D142" s="21">
        <f t="shared" si="24"/>
        <v>5</v>
      </c>
      <c r="E142" s="31">
        <f t="shared" ca="1" si="21"/>
        <v>47</v>
      </c>
      <c r="F142" s="31">
        <f t="shared" ca="1" si="22"/>
        <v>88</v>
      </c>
      <c r="G142" s="131">
        <f t="shared" ca="1" si="37"/>
        <v>10</v>
      </c>
      <c r="H142" s="131">
        <f t="shared" ca="1" si="38"/>
        <v>17</v>
      </c>
      <c r="I142" s="131">
        <f t="shared" ca="1" si="36"/>
        <v>1</v>
      </c>
      <c r="J142" s="131">
        <f t="shared" ca="1" si="36"/>
        <v>6</v>
      </c>
      <c r="K142" s="102">
        <f t="shared" ca="1" si="25"/>
        <v>0</v>
      </c>
      <c r="L142" s="102">
        <f ca="1">VLOOKUP(((VLOOKUP(weather!$C$8,lookup!$A$3:$C$7,3,FALSE)&amp;VLOOKUP(weather!$C$4,lookup!$A$9:$B$14,2,FALSE))),lookup!$C$49:$AM$78,((C142-1)*3)+VLOOKUP(weather!I142&amp;weather!J142,lookup!$AO$4:$AP$39,2,FALSE)+2,FALSE)*VLOOKUP((I142+J142),$F$4:$H$14,3,FALSE)</f>
        <v>3</v>
      </c>
      <c r="M142" s="102">
        <f t="shared" ca="1" si="31"/>
        <v>-10</v>
      </c>
      <c r="N142" s="102">
        <f ca="1">IF(N141+M142&lt;0,0,IF(N141+M142&gt;VLOOKUP($C$8,lookup!$A$3:$C$7,2,FALSE),VLOOKUP($C$8,lookup!$A$3:$C$7,2,FALSE),N141+M142))</f>
        <v>35</v>
      </c>
      <c r="O142" s="102">
        <f ca="1">IF(ABS(K142)=3,(VLOOKUP((I142+J142)&amp;RANDBETWEEN(2,12),lookup!$AR$4:$AS$25,2,FALSE)),0)</f>
        <v>0</v>
      </c>
      <c r="P142" s="58" t="str">
        <f ca="1">IF(O142=0,"",VLOOKUP(((VLOOKUP(weather!$C$8,lookup!$A$3:$C$7,3,FALSE)&amp;VLOOKUP(weather!$C$4,lookup!$A$9:$B$14,2,FALSE))),lookup!$C$81:$AY$110,((C142-1)*4)+1+O142,FALSE))</f>
        <v/>
      </c>
      <c r="Q142" s="139"/>
      <c r="R142" s="102"/>
      <c r="S142" s="102"/>
      <c r="T142" s="58" t="str">
        <f t="shared" ca="1" si="26"/>
        <v>Rain</v>
      </c>
      <c r="U142" s="137">
        <f t="shared" ca="1" si="27"/>
        <v>2</v>
      </c>
      <c r="V142" s="137" t="str">
        <f t="shared" ca="1" si="28"/>
        <v>N</v>
      </c>
      <c r="W142" s="137">
        <f t="shared" ca="1" si="29"/>
        <v>47</v>
      </c>
      <c r="X142" s="58">
        <f t="shared" ca="1" si="30"/>
        <v>88</v>
      </c>
      <c r="Y142" s="137">
        <f>VLOOKUP($C$11,lookup!$D$114:$Q$128,C142+2,FALSE)</f>
        <v>12</v>
      </c>
    </row>
    <row r="143" spans="2:25">
      <c r="B143" s="93">
        <v>126</v>
      </c>
      <c r="C143" s="56">
        <f t="shared" si="23"/>
        <v>5</v>
      </c>
      <c r="D143" s="21">
        <f t="shared" si="24"/>
        <v>6</v>
      </c>
      <c r="E143" s="31">
        <f t="shared" ca="1" si="21"/>
        <v>58</v>
      </c>
      <c r="F143" s="31">
        <f t="shared" ca="1" si="22"/>
        <v>92</v>
      </c>
      <c r="G143" s="131">
        <f t="shared" ca="1" si="37"/>
        <v>10</v>
      </c>
      <c r="H143" s="131">
        <f t="shared" ca="1" si="38"/>
        <v>17</v>
      </c>
      <c r="I143" s="131">
        <f t="shared" ca="1" si="36"/>
        <v>2</v>
      </c>
      <c r="J143" s="131">
        <f t="shared" ca="1" si="36"/>
        <v>4</v>
      </c>
      <c r="K143" s="102">
        <f t="shared" ca="1" si="25"/>
        <v>-1</v>
      </c>
      <c r="L143" s="102">
        <f ca="1">VLOOKUP(((VLOOKUP(weather!$C$8,lookup!$A$3:$C$7,3,FALSE)&amp;VLOOKUP(weather!$C$4,lookup!$A$9:$B$14,2,FALSE))),lookup!$C$49:$AM$78,((C143-1)*3)+VLOOKUP(weather!I143&amp;weather!J143,lookup!$AO$4:$AP$39,2,FALSE)+2,FALSE)*VLOOKUP((I143+J143),$F$4:$H$14,3,FALSE)</f>
        <v>0</v>
      </c>
      <c r="M143" s="102">
        <f t="shared" ca="1" si="31"/>
        <v>10</v>
      </c>
      <c r="N143" s="102">
        <f ca="1">IF(N142+M143&lt;0,0,IF(N142+M143&gt;VLOOKUP($C$8,lookup!$A$3:$C$7,2,FALSE),VLOOKUP($C$8,lookup!$A$3:$C$7,2,FALSE),N142+M143))</f>
        <v>45</v>
      </c>
      <c r="O143" s="102">
        <f ca="1">IF(ABS(K143)=3,(VLOOKUP((I143+J143)&amp;RANDBETWEEN(2,12),lookup!$AR$4:$AS$25,2,FALSE)),0)</f>
        <v>0</v>
      </c>
      <c r="P143" s="58" t="str">
        <f ca="1">IF(O143=0,"",VLOOKUP(((VLOOKUP(weather!$C$8,lookup!$A$3:$C$7,3,FALSE)&amp;VLOOKUP(weather!$C$4,lookup!$A$9:$B$14,2,FALSE))),lookup!$C$81:$AY$110,((C143-1)*4)+1+O143,FALSE))</f>
        <v/>
      </c>
      <c r="Q143" s="139"/>
      <c r="R143" s="102"/>
      <c r="S143" s="102"/>
      <c r="T143" s="58" t="str">
        <f t="shared" ca="1" si="26"/>
        <v>Rain</v>
      </c>
      <c r="U143" s="137">
        <f t="shared" ca="1" si="27"/>
        <v>2</v>
      </c>
      <c r="V143" s="137" t="str">
        <f t="shared" ca="1" si="28"/>
        <v>N</v>
      </c>
      <c r="W143" s="137">
        <f t="shared" ca="1" si="29"/>
        <v>58</v>
      </c>
      <c r="X143" s="58">
        <f t="shared" ca="1" si="30"/>
        <v>92</v>
      </c>
      <c r="Y143" s="137">
        <f>VLOOKUP($C$11,lookup!$D$114:$Q$128,C143+2,FALSE)</f>
        <v>12</v>
      </c>
    </row>
    <row r="144" spans="2:25">
      <c r="B144" s="93">
        <v>127</v>
      </c>
      <c r="C144" s="56">
        <f t="shared" si="23"/>
        <v>5</v>
      </c>
      <c r="D144" s="21">
        <f t="shared" si="24"/>
        <v>7</v>
      </c>
      <c r="E144" s="31">
        <f t="shared" ca="1" si="21"/>
        <v>42</v>
      </c>
      <c r="F144" s="31">
        <f t="shared" ca="1" si="22"/>
        <v>92</v>
      </c>
      <c r="G144" s="131">
        <f t="shared" ca="1" si="37"/>
        <v>10</v>
      </c>
      <c r="H144" s="131">
        <f t="shared" ca="1" si="38"/>
        <v>16</v>
      </c>
      <c r="I144" s="131">
        <f t="shared" ca="1" si="36"/>
        <v>1</v>
      </c>
      <c r="J144" s="131">
        <f t="shared" ca="1" si="36"/>
        <v>1</v>
      </c>
      <c r="K144" s="102">
        <f t="shared" ca="1" si="25"/>
        <v>-3</v>
      </c>
      <c r="L144" s="102">
        <f ca="1">VLOOKUP(((VLOOKUP(weather!$C$8,lookup!$A$3:$C$7,3,FALSE)&amp;VLOOKUP(weather!$C$4,lookup!$A$9:$B$14,2,FALSE))),lookup!$C$49:$AM$78,((C144-1)*3)+VLOOKUP(weather!I144&amp;weather!J144,lookup!$AO$4:$AP$39,2,FALSE)+2,FALSE)*VLOOKUP((I144+J144),$F$4:$H$14,3,FALSE)</f>
        <v>4</v>
      </c>
      <c r="M144" s="102">
        <f t="shared" ca="1" si="31"/>
        <v>15</v>
      </c>
      <c r="N144" s="102">
        <f ca="1">IF(N143+M144&lt;0,0,IF(N143+M144&gt;VLOOKUP($C$8,lookup!$A$3:$C$7,2,FALSE),VLOOKUP($C$8,lookup!$A$3:$C$7,2,FALSE),N143+M144))</f>
        <v>45</v>
      </c>
      <c r="O144" s="102">
        <f ca="1">IF(ABS(K144)=3,(VLOOKUP((I144+J144)&amp;RANDBETWEEN(2,12),lookup!$AR$4:$AS$25,2,FALSE)),0)</f>
        <v>0</v>
      </c>
      <c r="P144" s="58" t="str">
        <f ca="1">IF(O144=0,"",VLOOKUP(((VLOOKUP(weather!$C$8,lookup!$A$3:$C$7,3,FALSE)&amp;VLOOKUP(weather!$C$4,lookup!$A$9:$B$14,2,FALSE))),lookup!$C$81:$AY$110,((C144-1)*4)+1+O144,FALSE))</f>
        <v/>
      </c>
      <c r="Q144" s="139"/>
      <c r="R144" s="102"/>
      <c r="S144" s="102"/>
      <c r="T144" s="58" t="str">
        <f t="shared" ca="1" si="26"/>
        <v>Rain</v>
      </c>
      <c r="U144" s="137">
        <f t="shared" ca="1" si="27"/>
        <v>2</v>
      </c>
      <c r="V144" s="137" t="str">
        <f t="shared" ca="1" si="28"/>
        <v>Gusting</v>
      </c>
      <c r="W144" s="137">
        <f t="shared" ca="1" si="29"/>
        <v>42</v>
      </c>
      <c r="X144" s="58">
        <f t="shared" ca="1" si="30"/>
        <v>92</v>
      </c>
      <c r="Y144" s="137">
        <f>VLOOKUP($C$11,lookup!$D$114:$Q$128,C144+2,FALSE)</f>
        <v>12</v>
      </c>
    </row>
    <row r="145" spans="2:25">
      <c r="B145" s="93">
        <v>128</v>
      </c>
      <c r="C145" s="56">
        <f t="shared" si="23"/>
        <v>5</v>
      </c>
      <c r="D145" s="21">
        <f t="shared" si="24"/>
        <v>8</v>
      </c>
      <c r="E145" s="31">
        <f t="shared" ca="1" si="21"/>
        <v>56</v>
      </c>
      <c r="F145" s="31">
        <f t="shared" ca="1" si="22"/>
        <v>81</v>
      </c>
      <c r="G145" s="131">
        <f t="shared" ca="1" si="37"/>
        <v>10</v>
      </c>
      <c r="H145" s="131">
        <f t="shared" ca="1" si="38"/>
        <v>13</v>
      </c>
      <c r="I145" s="131">
        <f t="shared" ca="1" si="36"/>
        <v>3</v>
      </c>
      <c r="J145" s="131">
        <f t="shared" ca="1" si="36"/>
        <v>5</v>
      </c>
      <c r="K145" s="102">
        <f t="shared" ca="1" si="25"/>
        <v>1</v>
      </c>
      <c r="L145" s="102">
        <f ca="1">VLOOKUP(((VLOOKUP(weather!$C$8,lookup!$A$3:$C$7,3,FALSE)&amp;VLOOKUP(weather!$C$4,lookup!$A$9:$B$14,2,FALSE))),lookup!$C$49:$AM$78,((C145-1)*3)+VLOOKUP(weather!I145&amp;weather!J145,lookup!$AO$4:$AP$39,2,FALSE)+2,FALSE)*VLOOKUP((I145+J145),$F$4:$H$14,3,FALSE)</f>
        <v>3</v>
      </c>
      <c r="M145" s="102">
        <f t="shared" ca="1" si="31"/>
        <v>-10</v>
      </c>
      <c r="N145" s="102">
        <f ca="1">IF(N144+M145&lt;0,0,IF(N144+M145&gt;VLOOKUP($C$8,lookup!$A$3:$C$7,2,FALSE),VLOOKUP($C$8,lookup!$A$3:$C$7,2,FALSE),N144+M145))</f>
        <v>35</v>
      </c>
      <c r="O145" s="102">
        <f ca="1">IF(ABS(K145)=3,(VLOOKUP((I145+J145)&amp;RANDBETWEEN(2,12),lookup!$AR$4:$AS$25,2,FALSE)),0)</f>
        <v>0</v>
      </c>
      <c r="P145" s="58" t="str">
        <f ca="1">IF(O145=0,"",VLOOKUP(((VLOOKUP(weather!$C$8,lookup!$A$3:$C$7,3,FALSE)&amp;VLOOKUP(weather!$C$4,lookup!$A$9:$B$14,2,FALSE))),lookup!$C$81:$AY$110,((C145-1)*4)+1+O145,FALSE))</f>
        <v/>
      </c>
      <c r="Q145" s="139"/>
      <c r="R145" s="102"/>
      <c r="S145" s="102"/>
      <c r="T145" s="58" t="str">
        <f t="shared" ca="1" si="26"/>
        <v>Rain</v>
      </c>
      <c r="U145" s="137">
        <f t="shared" ca="1" si="27"/>
        <v>2</v>
      </c>
      <c r="V145" s="137" t="str">
        <f t="shared" ca="1" si="28"/>
        <v>N</v>
      </c>
      <c r="W145" s="137">
        <f t="shared" ca="1" si="29"/>
        <v>56</v>
      </c>
      <c r="X145" s="58">
        <f t="shared" ca="1" si="30"/>
        <v>81</v>
      </c>
      <c r="Y145" s="137">
        <f>VLOOKUP($C$11,lookup!$D$114:$Q$128,C145+2,FALSE)</f>
        <v>12</v>
      </c>
    </row>
    <row r="146" spans="2:25">
      <c r="B146" s="93">
        <v>129</v>
      </c>
      <c r="C146" s="56">
        <f t="shared" si="23"/>
        <v>5</v>
      </c>
      <c r="D146" s="21">
        <f t="shared" si="24"/>
        <v>9</v>
      </c>
      <c r="E146" s="31">
        <f t="shared" ref="E146:E209" ca="1" si="39">RANDBETWEEN(VLOOKUP(G146,$Q$18:$S$43,2,FALSE),VLOOKUP(G146,$Q$18:$S$43,3,FALSE))+$D$12</f>
        <v>56</v>
      </c>
      <c r="F146" s="31">
        <f t="shared" ref="F146:F209" ca="1" si="40">RANDBETWEEN(VLOOKUP(H146,$Q$18:$S$43,2,FALSE),VLOOKUP(H146,$Q$18:$S$43,3,FALSE))+$D$12</f>
        <v>74</v>
      </c>
      <c r="G146" s="131">
        <f t="shared" ca="1" si="37"/>
        <v>11</v>
      </c>
      <c r="H146" s="131">
        <f t="shared" ca="1" si="38"/>
        <v>14</v>
      </c>
      <c r="I146" s="131">
        <f t="shared" ca="1" si="36"/>
        <v>2</v>
      </c>
      <c r="J146" s="131">
        <f t="shared" ca="1" si="36"/>
        <v>6</v>
      </c>
      <c r="K146" s="102">
        <f t="shared" ca="1" si="25"/>
        <v>1</v>
      </c>
      <c r="L146" s="102">
        <f ca="1">VLOOKUP(((VLOOKUP(weather!$C$8,lookup!$A$3:$C$7,3,FALSE)&amp;VLOOKUP(weather!$C$4,lookup!$A$9:$B$14,2,FALSE))),lookup!$C$49:$AM$78,((C146-1)*3)+VLOOKUP(weather!I146&amp;weather!J146,lookup!$AO$4:$AP$39,2,FALSE)+2,FALSE)*VLOOKUP((I146+J146),$F$4:$H$14,3,FALSE)</f>
        <v>3</v>
      </c>
      <c r="M146" s="102">
        <f t="shared" ca="1" si="31"/>
        <v>-10</v>
      </c>
      <c r="N146" s="102">
        <f ca="1">IF(N145+M146&lt;0,0,IF(N145+M146&gt;VLOOKUP($C$8,lookup!$A$3:$C$7,2,FALSE),VLOOKUP($C$8,lookup!$A$3:$C$7,2,FALSE),N145+M146))</f>
        <v>25</v>
      </c>
      <c r="O146" s="102">
        <f ca="1">IF(ABS(K146)=3,(VLOOKUP((I146+J146)&amp;RANDBETWEEN(2,12),lookup!$AR$4:$AS$25,2,FALSE)),0)</f>
        <v>0</v>
      </c>
      <c r="P146" s="58" t="str">
        <f ca="1">IF(O146=0,"",VLOOKUP(((VLOOKUP(weather!$C$8,lookup!$A$3:$C$7,3,FALSE)&amp;VLOOKUP(weather!$C$4,lookup!$A$9:$B$14,2,FALSE))),lookup!$C$81:$AY$110,((C146-1)*4)+1+O146,FALSE))</f>
        <v/>
      </c>
      <c r="Q146" s="139"/>
      <c r="R146" s="102"/>
      <c r="S146" s="102"/>
      <c r="T146" s="58" t="str">
        <f t="shared" ca="1" si="26"/>
        <v>Rain</v>
      </c>
      <c r="U146" s="137">
        <f t="shared" ca="1" si="27"/>
        <v>2</v>
      </c>
      <c r="V146" s="137" t="str">
        <f t="shared" ca="1" si="28"/>
        <v>N</v>
      </c>
      <c r="W146" s="137">
        <f t="shared" ca="1" si="29"/>
        <v>56</v>
      </c>
      <c r="X146" s="58">
        <f t="shared" ca="1" si="30"/>
        <v>74</v>
      </c>
      <c r="Y146" s="137">
        <f>VLOOKUP($C$11,lookup!$D$114:$Q$128,C146+2,FALSE)</f>
        <v>12</v>
      </c>
    </row>
    <row r="147" spans="2:25">
      <c r="B147" s="93">
        <v>130</v>
      </c>
      <c r="C147" s="56">
        <f t="shared" ref="C147:C210" si="41">INT((B147-1)/30)+1</f>
        <v>5</v>
      </c>
      <c r="D147" s="21">
        <f t="shared" ref="D147:D210" si="42">MOD(B147-1,30)+1</f>
        <v>10</v>
      </c>
      <c r="E147" s="31">
        <f t="shared" ca="1" si="39"/>
        <v>75</v>
      </c>
      <c r="F147" s="31">
        <f t="shared" ca="1" si="40"/>
        <v>81</v>
      </c>
      <c r="G147" s="131">
        <f t="shared" ca="1" si="37"/>
        <v>12</v>
      </c>
      <c r="H147" s="131">
        <f t="shared" ca="1" si="38"/>
        <v>15</v>
      </c>
      <c r="I147" s="131">
        <f t="shared" ca="1" si="36"/>
        <v>2</v>
      </c>
      <c r="J147" s="131">
        <f t="shared" ca="1" si="36"/>
        <v>2</v>
      </c>
      <c r="K147" s="102">
        <f t="shared" ref="K147:K210" ca="1" si="43">VLOOKUP(I147+J147,$F$4:$G$14,2,TRUE)</f>
        <v>-2</v>
      </c>
      <c r="L147" s="102">
        <f ca="1">VLOOKUP(((VLOOKUP(weather!$C$8,lookup!$A$3:$C$7,3,FALSE)&amp;VLOOKUP(weather!$C$4,lookup!$A$9:$B$14,2,FALSE))),lookup!$C$49:$AM$78,((C147-1)*3)+VLOOKUP(weather!I147&amp;weather!J147,lookup!$AO$4:$AP$39,2,FALSE)+2,FALSE)*VLOOKUP((I147+J147),$F$4:$H$14,3,FALSE)</f>
        <v>0</v>
      </c>
      <c r="M147" s="102">
        <f t="shared" ca="1" si="31"/>
        <v>10</v>
      </c>
      <c r="N147" s="102">
        <f ca="1">IF(N146+M147&lt;0,0,IF(N146+M147&gt;VLOOKUP($C$8,lookup!$A$3:$C$7,2,FALSE),VLOOKUP($C$8,lookup!$A$3:$C$7,2,FALSE),N146+M147))</f>
        <v>35</v>
      </c>
      <c r="O147" s="102">
        <f ca="1">IF(ABS(K147)=3,(VLOOKUP((I147+J147)&amp;RANDBETWEEN(2,12),lookup!$AR$4:$AS$25,2,FALSE)),0)</f>
        <v>0</v>
      </c>
      <c r="P147" s="58" t="str">
        <f ca="1">IF(O147=0,"",VLOOKUP(((VLOOKUP(weather!$C$8,lookup!$A$3:$C$7,3,FALSE)&amp;VLOOKUP(weather!$C$4,lookup!$A$9:$B$14,2,FALSE))),lookup!$C$81:$AY$110,((C147-1)*4)+1+O147,FALSE))</f>
        <v/>
      </c>
      <c r="Q147" s="139"/>
      <c r="R147" s="102"/>
      <c r="S147" s="102"/>
      <c r="T147" s="58" t="str">
        <f t="shared" ref="T147:T210" ca="1" si="44">IF(AVERAGE(E147,F147)&gt;34,"Rain","Snow")</f>
        <v>Rain</v>
      </c>
      <c r="U147" s="137">
        <f t="shared" ref="U147:U210" ca="1" si="45">IF(T147="Snow",3,2)</f>
        <v>2</v>
      </c>
      <c r="V147" s="137" t="str">
        <f t="shared" ref="V147:V210" ca="1" si="46">VLOOKUP(I147+J147,$F$4:$J$14,5,FALSE)</f>
        <v>Artic</v>
      </c>
      <c r="W147" s="137">
        <f t="shared" ref="W147:W210" ca="1" si="47">IF(E147&gt;F147,F147-5,E147)</f>
        <v>75</v>
      </c>
      <c r="X147" s="58">
        <f t="shared" ref="X147:X210" ca="1" si="48">IF(F147&lt;E147,E147+5,F147)</f>
        <v>81</v>
      </c>
      <c r="Y147" s="137">
        <f>VLOOKUP($C$11,lookup!$D$114:$Q$128,C147+2,FALSE)</f>
        <v>12</v>
      </c>
    </row>
    <row r="148" spans="2:25">
      <c r="B148" s="93">
        <v>131</v>
      </c>
      <c r="C148" s="56">
        <f t="shared" si="41"/>
        <v>5</v>
      </c>
      <c r="D148" s="21">
        <f t="shared" si="42"/>
        <v>11</v>
      </c>
      <c r="E148" s="31">
        <f t="shared" ca="1" si="39"/>
        <v>47</v>
      </c>
      <c r="F148" s="31">
        <f t="shared" ca="1" si="40"/>
        <v>71</v>
      </c>
      <c r="G148" s="131">
        <f t="shared" ca="1" si="37"/>
        <v>10</v>
      </c>
      <c r="H148" s="131">
        <f t="shared" ca="1" si="38"/>
        <v>13</v>
      </c>
      <c r="I148" s="131">
        <f t="shared" ca="1" si="36"/>
        <v>5</v>
      </c>
      <c r="J148" s="131">
        <f t="shared" ca="1" si="36"/>
        <v>6</v>
      </c>
      <c r="K148" s="102">
        <f t="shared" ca="1" si="43"/>
        <v>2</v>
      </c>
      <c r="L148" s="102">
        <f ca="1">VLOOKUP(((VLOOKUP(weather!$C$8,lookup!$A$3:$C$7,3,FALSE)&amp;VLOOKUP(weather!$C$4,lookup!$A$9:$B$14,2,FALSE))),lookup!$C$49:$AM$78,((C148-1)*3)+VLOOKUP(weather!I148&amp;weather!J148,lookup!$AO$4:$AP$39,2,FALSE)+2,FALSE)*VLOOKUP((I148+J148),$F$4:$H$14,3,FALSE)</f>
        <v>3</v>
      </c>
      <c r="M148" s="102">
        <f t="shared" ref="M148:M211" ca="1" si="49">VLOOKUP((I148+J148),$F$4:$I$14,4,FALSE)</f>
        <v>-15</v>
      </c>
      <c r="N148" s="102">
        <f ca="1">IF(N147+M148&lt;0,0,IF(N147+M148&gt;VLOOKUP($C$8,lookup!$A$3:$C$7,2,FALSE),VLOOKUP($C$8,lookup!$A$3:$C$7,2,FALSE),N147+M148))</f>
        <v>20</v>
      </c>
      <c r="O148" s="102">
        <f ca="1">IF(ABS(K148)=3,(VLOOKUP((I148+J148)&amp;RANDBETWEEN(2,12),lookup!$AR$4:$AS$25,2,FALSE)),0)</f>
        <v>0</v>
      </c>
      <c r="P148" s="58" t="str">
        <f ca="1">IF(O148=0,"",VLOOKUP(((VLOOKUP(weather!$C$8,lookup!$A$3:$C$7,3,FALSE)&amp;VLOOKUP(weather!$C$4,lookup!$A$9:$B$14,2,FALSE))),lookup!$C$81:$AY$110,((C148-1)*4)+1+O148,FALSE))</f>
        <v/>
      </c>
      <c r="Q148" s="139"/>
      <c r="R148" s="102"/>
      <c r="S148" s="102"/>
      <c r="T148" s="58" t="str">
        <f t="shared" ca="1" si="44"/>
        <v>Rain</v>
      </c>
      <c r="U148" s="137">
        <f t="shared" ca="1" si="45"/>
        <v>2</v>
      </c>
      <c r="V148" s="137" t="str">
        <f t="shared" ca="1" si="46"/>
        <v>Tropical</v>
      </c>
      <c r="W148" s="137">
        <f t="shared" ca="1" si="47"/>
        <v>47</v>
      </c>
      <c r="X148" s="58">
        <f t="shared" ca="1" si="48"/>
        <v>71</v>
      </c>
      <c r="Y148" s="137">
        <f>VLOOKUP($C$11,lookup!$D$114:$Q$128,C148+2,FALSE)</f>
        <v>12</v>
      </c>
    </row>
    <row r="149" spans="2:25">
      <c r="B149" s="93">
        <v>132</v>
      </c>
      <c r="C149" s="56">
        <f t="shared" si="41"/>
        <v>5</v>
      </c>
      <c r="D149" s="21">
        <f t="shared" si="42"/>
        <v>12</v>
      </c>
      <c r="E149" s="31">
        <f t="shared" ca="1" si="39"/>
        <v>61</v>
      </c>
      <c r="F149" s="31">
        <f t="shared" ca="1" si="40"/>
        <v>81</v>
      </c>
      <c r="G149" s="131">
        <f t="shared" ca="1" si="37"/>
        <v>12</v>
      </c>
      <c r="H149" s="131">
        <f t="shared" ca="1" si="38"/>
        <v>15</v>
      </c>
      <c r="I149" s="131">
        <f t="shared" ca="1" si="36"/>
        <v>6</v>
      </c>
      <c r="J149" s="131">
        <f t="shared" ca="1" si="36"/>
        <v>2</v>
      </c>
      <c r="K149" s="102">
        <f t="shared" ca="1" si="43"/>
        <v>1</v>
      </c>
      <c r="L149" s="102">
        <f ca="1">VLOOKUP(((VLOOKUP(weather!$C$8,lookup!$A$3:$C$7,3,FALSE)&amp;VLOOKUP(weather!$C$4,lookup!$A$9:$B$14,2,FALSE))),lookup!$C$49:$AM$78,((C149-1)*3)+VLOOKUP(weather!I149&amp;weather!J149,lookup!$AO$4:$AP$39,2,FALSE)+2,FALSE)*VLOOKUP((I149+J149),$F$4:$H$14,3,FALSE)</f>
        <v>2</v>
      </c>
      <c r="M149" s="102">
        <f t="shared" ca="1" si="49"/>
        <v>-10</v>
      </c>
      <c r="N149" s="102">
        <f ca="1">IF(N148+M149&lt;0,0,IF(N148+M149&gt;VLOOKUP($C$8,lookup!$A$3:$C$7,2,FALSE),VLOOKUP($C$8,lookup!$A$3:$C$7,2,FALSE),N148+M149))</f>
        <v>10</v>
      </c>
      <c r="O149" s="102">
        <f ca="1">IF(ABS(K149)=3,(VLOOKUP((I149+J149)&amp;RANDBETWEEN(2,12),lookup!$AR$4:$AS$25,2,FALSE)),0)</f>
        <v>0</v>
      </c>
      <c r="P149" s="58" t="str">
        <f ca="1">IF(O149=0,"",VLOOKUP(((VLOOKUP(weather!$C$8,lookup!$A$3:$C$7,3,FALSE)&amp;VLOOKUP(weather!$C$4,lookup!$A$9:$B$14,2,FALSE))),lookup!$C$81:$AY$110,((C149-1)*4)+1+O149,FALSE))</f>
        <v/>
      </c>
      <c r="Q149" s="139"/>
      <c r="R149" s="102"/>
      <c r="S149" s="102"/>
      <c r="T149" s="58" t="str">
        <f t="shared" ca="1" si="44"/>
        <v>Rain</v>
      </c>
      <c r="U149" s="137">
        <f t="shared" ca="1" si="45"/>
        <v>2</v>
      </c>
      <c r="V149" s="137" t="str">
        <f t="shared" ca="1" si="46"/>
        <v>N</v>
      </c>
      <c r="W149" s="137">
        <f t="shared" ca="1" si="47"/>
        <v>61</v>
      </c>
      <c r="X149" s="58">
        <f t="shared" ca="1" si="48"/>
        <v>81</v>
      </c>
      <c r="Y149" s="137">
        <f>VLOOKUP($C$11,lookup!$D$114:$Q$128,C149+2,FALSE)</f>
        <v>12</v>
      </c>
    </row>
    <row r="150" spans="2:25">
      <c r="B150" s="93">
        <v>133</v>
      </c>
      <c r="C150" s="56">
        <f t="shared" si="41"/>
        <v>5</v>
      </c>
      <c r="D150" s="21">
        <f t="shared" si="42"/>
        <v>13</v>
      </c>
      <c r="E150" s="31">
        <f t="shared" ca="1" si="39"/>
        <v>72</v>
      </c>
      <c r="F150" s="31">
        <f t="shared" ca="1" si="40"/>
        <v>73</v>
      </c>
      <c r="G150" s="131">
        <f t="shared" ca="1" si="37"/>
        <v>13</v>
      </c>
      <c r="H150" s="131">
        <f t="shared" ca="1" si="38"/>
        <v>16</v>
      </c>
      <c r="I150" s="131">
        <f t="shared" ca="1" si="36"/>
        <v>4</v>
      </c>
      <c r="J150" s="131">
        <f t="shared" ca="1" si="36"/>
        <v>2</v>
      </c>
      <c r="K150" s="102">
        <f t="shared" ca="1" si="43"/>
        <v>-1</v>
      </c>
      <c r="L150" s="102">
        <f ca="1">VLOOKUP(((VLOOKUP(weather!$C$8,lookup!$A$3:$C$7,3,FALSE)&amp;VLOOKUP(weather!$C$4,lookup!$A$9:$B$14,2,FALSE))),lookup!$C$49:$AM$78,((C150-1)*3)+VLOOKUP(weather!I150&amp;weather!J150,lookup!$AO$4:$AP$39,2,FALSE)+2,FALSE)*VLOOKUP((I150+J150),$F$4:$H$14,3,FALSE)</f>
        <v>0</v>
      </c>
      <c r="M150" s="102">
        <f t="shared" ca="1" si="49"/>
        <v>10</v>
      </c>
      <c r="N150" s="102">
        <f ca="1">IF(N149+M150&lt;0,0,IF(N149+M150&gt;VLOOKUP($C$8,lookup!$A$3:$C$7,2,FALSE),VLOOKUP($C$8,lookup!$A$3:$C$7,2,FALSE),N149+M150))</f>
        <v>20</v>
      </c>
      <c r="O150" s="102">
        <f ca="1">IF(ABS(K150)=3,(VLOOKUP((I150+J150)&amp;RANDBETWEEN(2,12),lookup!$AR$4:$AS$25,2,FALSE)),0)</f>
        <v>0</v>
      </c>
      <c r="P150" s="58" t="str">
        <f ca="1">IF(O150=0,"",VLOOKUP(((VLOOKUP(weather!$C$8,lookup!$A$3:$C$7,3,FALSE)&amp;VLOOKUP(weather!$C$4,lookup!$A$9:$B$14,2,FALSE))),lookup!$C$81:$AY$110,((C150-1)*4)+1+O150,FALSE))</f>
        <v/>
      </c>
      <c r="Q150" s="139"/>
      <c r="R150" s="102"/>
      <c r="S150" s="102"/>
      <c r="T150" s="58" t="str">
        <f t="shared" ca="1" si="44"/>
        <v>Rain</v>
      </c>
      <c r="U150" s="137">
        <f t="shared" ca="1" si="45"/>
        <v>2</v>
      </c>
      <c r="V150" s="137" t="str">
        <f t="shared" ca="1" si="46"/>
        <v>N</v>
      </c>
      <c r="W150" s="137">
        <f t="shared" ca="1" si="47"/>
        <v>72</v>
      </c>
      <c r="X150" s="58">
        <f t="shared" ca="1" si="48"/>
        <v>73</v>
      </c>
      <c r="Y150" s="137">
        <f>VLOOKUP($C$11,lookup!$D$114:$Q$128,C150+2,FALSE)</f>
        <v>12</v>
      </c>
    </row>
    <row r="151" spans="2:25">
      <c r="B151" s="93">
        <v>134</v>
      </c>
      <c r="C151" s="56">
        <f t="shared" si="41"/>
        <v>5</v>
      </c>
      <c r="D151" s="21">
        <f t="shared" si="42"/>
        <v>14</v>
      </c>
      <c r="E151" s="31">
        <f t="shared" ca="1" si="39"/>
        <v>68</v>
      </c>
      <c r="F151" s="31">
        <f t="shared" ca="1" si="40"/>
        <v>82</v>
      </c>
      <c r="G151" s="131">
        <f t="shared" ca="1" si="37"/>
        <v>12</v>
      </c>
      <c r="H151" s="131">
        <f t="shared" ca="1" si="38"/>
        <v>15</v>
      </c>
      <c r="I151" s="131">
        <f t="shared" ca="1" si="36"/>
        <v>2</v>
      </c>
      <c r="J151" s="131">
        <f t="shared" ca="1" si="36"/>
        <v>1</v>
      </c>
      <c r="K151" s="102">
        <f t="shared" ca="1" si="43"/>
        <v>-2</v>
      </c>
      <c r="L151" s="102">
        <f ca="1">VLOOKUP(((VLOOKUP(weather!$C$8,lookup!$A$3:$C$7,3,FALSE)&amp;VLOOKUP(weather!$C$4,lookup!$A$9:$B$14,2,FALSE))),lookup!$C$49:$AM$78,((C151-1)*3)+VLOOKUP(weather!I151&amp;weather!J151,lookup!$AO$4:$AP$39,2,FALSE)+2,FALSE)*VLOOKUP((I151+J151),$F$4:$H$14,3,FALSE)</f>
        <v>0</v>
      </c>
      <c r="M151" s="102">
        <f t="shared" ca="1" si="49"/>
        <v>15</v>
      </c>
      <c r="N151" s="102">
        <f ca="1">IF(N150+M151&lt;0,0,IF(N150+M151&gt;VLOOKUP($C$8,lookup!$A$3:$C$7,2,FALSE),VLOOKUP($C$8,lookup!$A$3:$C$7,2,FALSE),N150+M151))</f>
        <v>35</v>
      </c>
      <c r="O151" s="102">
        <f ca="1">IF(ABS(K151)=3,(VLOOKUP((I151+J151)&amp;RANDBETWEEN(2,12),lookup!$AR$4:$AS$25,2,FALSE)),0)</f>
        <v>0</v>
      </c>
      <c r="P151" s="58" t="str">
        <f ca="1">IF(O151=0,"",VLOOKUP(((VLOOKUP(weather!$C$8,lookup!$A$3:$C$7,3,FALSE)&amp;VLOOKUP(weather!$C$4,lookup!$A$9:$B$14,2,FALSE))),lookup!$C$81:$AY$110,((C151-1)*4)+1+O151,FALSE))</f>
        <v/>
      </c>
      <c r="Q151" s="139"/>
      <c r="R151" s="102"/>
      <c r="S151" s="102"/>
      <c r="T151" s="58" t="str">
        <f t="shared" ca="1" si="44"/>
        <v>Rain</v>
      </c>
      <c r="U151" s="137">
        <f t="shared" ca="1" si="45"/>
        <v>2</v>
      </c>
      <c r="V151" s="137" t="str">
        <f t="shared" ca="1" si="46"/>
        <v>Artic</v>
      </c>
      <c r="W151" s="137">
        <f t="shared" ca="1" si="47"/>
        <v>68</v>
      </c>
      <c r="X151" s="58">
        <f t="shared" ca="1" si="48"/>
        <v>82</v>
      </c>
      <c r="Y151" s="137">
        <f>VLOOKUP($C$11,lookup!$D$114:$Q$128,C151+2,FALSE)</f>
        <v>12</v>
      </c>
    </row>
    <row r="152" spans="2:25">
      <c r="B152" s="93">
        <v>135</v>
      </c>
      <c r="C152" s="56">
        <f t="shared" si="41"/>
        <v>5</v>
      </c>
      <c r="D152" s="21">
        <f t="shared" si="42"/>
        <v>15</v>
      </c>
      <c r="E152" s="31">
        <f t="shared" ca="1" si="39"/>
        <v>57</v>
      </c>
      <c r="F152" s="31">
        <f t="shared" ca="1" si="40"/>
        <v>67</v>
      </c>
      <c r="G152" s="131">
        <f t="shared" ca="1" si="37"/>
        <v>10</v>
      </c>
      <c r="H152" s="131">
        <f t="shared" ca="1" si="38"/>
        <v>13</v>
      </c>
      <c r="I152" s="131">
        <f t="shared" ca="1" si="36"/>
        <v>6</v>
      </c>
      <c r="J152" s="131">
        <f t="shared" ca="1" si="36"/>
        <v>5</v>
      </c>
      <c r="K152" s="102">
        <f t="shared" ca="1" si="43"/>
        <v>2</v>
      </c>
      <c r="L152" s="102">
        <f ca="1">VLOOKUP(((VLOOKUP(weather!$C$8,lookup!$A$3:$C$7,3,FALSE)&amp;VLOOKUP(weather!$C$4,lookup!$A$9:$B$14,2,FALSE))),lookup!$C$49:$AM$78,((C152-1)*3)+VLOOKUP(weather!I152&amp;weather!J152,lookup!$AO$4:$AP$39,2,FALSE)+2,FALSE)*VLOOKUP((I152+J152),$F$4:$H$14,3,FALSE)</f>
        <v>2</v>
      </c>
      <c r="M152" s="102">
        <f t="shared" ca="1" si="49"/>
        <v>-15</v>
      </c>
      <c r="N152" s="102">
        <f ca="1">IF(N151+M152&lt;0,0,IF(N151+M152&gt;VLOOKUP($C$8,lookup!$A$3:$C$7,2,FALSE),VLOOKUP($C$8,lookup!$A$3:$C$7,2,FALSE),N151+M152))</f>
        <v>20</v>
      </c>
      <c r="O152" s="102">
        <f ca="1">IF(ABS(K152)=3,(VLOOKUP((I152+J152)&amp;RANDBETWEEN(2,12),lookup!$AR$4:$AS$25,2,FALSE)),0)</f>
        <v>0</v>
      </c>
      <c r="P152" s="58" t="str">
        <f ca="1">IF(O152=0,"",VLOOKUP(((VLOOKUP(weather!$C$8,lookup!$A$3:$C$7,3,FALSE)&amp;VLOOKUP(weather!$C$4,lookup!$A$9:$B$14,2,FALSE))),lookup!$C$81:$AY$110,((C152-1)*4)+1+O152,FALSE))</f>
        <v/>
      </c>
      <c r="Q152" s="139"/>
      <c r="R152" s="102"/>
      <c r="S152" s="102"/>
      <c r="T152" s="58" t="str">
        <f t="shared" ca="1" si="44"/>
        <v>Rain</v>
      </c>
      <c r="U152" s="137">
        <f t="shared" ca="1" si="45"/>
        <v>2</v>
      </c>
      <c r="V152" s="137" t="str">
        <f t="shared" ca="1" si="46"/>
        <v>Tropical</v>
      </c>
      <c r="W152" s="137">
        <f t="shared" ca="1" si="47"/>
        <v>57</v>
      </c>
      <c r="X152" s="58">
        <f t="shared" ca="1" si="48"/>
        <v>67</v>
      </c>
      <c r="Y152" s="137">
        <f>VLOOKUP($C$11,lookup!$D$114:$Q$128,C152+2,FALSE)</f>
        <v>12</v>
      </c>
    </row>
    <row r="153" spans="2:25">
      <c r="B153" s="93">
        <v>136</v>
      </c>
      <c r="C153" s="56">
        <f t="shared" si="41"/>
        <v>5</v>
      </c>
      <c r="D153" s="21">
        <f t="shared" si="42"/>
        <v>16</v>
      </c>
      <c r="E153" s="31">
        <f t="shared" ca="1" si="39"/>
        <v>66</v>
      </c>
      <c r="F153" s="31">
        <f t="shared" ca="1" si="40"/>
        <v>87</v>
      </c>
      <c r="G153" s="131">
        <f t="shared" ca="1" si="37"/>
        <v>12</v>
      </c>
      <c r="H153" s="131">
        <f t="shared" ca="1" si="38"/>
        <v>15</v>
      </c>
      <c r="I153" s="131">
        <f t="shared" ca="1" si="36"/>
        <v>6</v>
      </c>
      <c r="J153" s="131">
        <f t="shared" ca="1" si="36"/>
        <v>1</v>
      </c>
      <c r="K153" s="102">
        <f t="shared" ca="1" si="43"/>
        <v>0</v>
      </c>
      <c r="L153" s="102">
        <f ca="1">VLOOKUP(((VLOOKUP(weather!$C$8,lookup!$A$3:$C$7,3,FALSE)&amp;VLOOKUP(weather!$C$4,lookup!$A$9:$B$14,2,FALSE))),lookup!$C$49:$AM$78,((C153-1)*3)+VLOOKUP(weather!I153&amp;weather!J153,lookup!$AO$4:$AP$39,2,FALSE)+2,FALSE)*VLOOKUP((I153+J153),$F$4:$H$14,3,FALSE)</f>
        <v>2</v>
      </c>
      <c r="M153" s="102">
        <f t="shared" ca="1" si="49"/>
        <v>-10</v>
      </c>
      <c r="N153" s="102">
        <f ca="1">IF(N152+M153&lt;0,0,IF(N152+M153&gt;VLOOKUP($C$8,lookup!$A$3:$C$7,2,FALSE),VLOOKUP($C$8,lookup!$A$3:$C$7,2,FALSE),N152+M153))</f>
        <v>10</v>
      </c>
      <c r="O153" s="102">
        <f ca="1">IF(ABS(K153)=3,(VLOOKUP((I153+J153)&amp;RANDBETWEEN(2,12),lookup!$AR$4:$AS$25,2,FALSE)),0)</f>
        <v>0</v>
      </c>
      <c r="P153" s="58" t="str">
        <f ca="1">IF(O153=0,"",VLOOKUP(((VLOOKUP(weather!$C$8,lookup!$A$3:$C$7,3,FALSE)&amp;VLOOKUP(weather!$C$4,lookup!$A$9:$B$14,2,FALSE))),lookup!$C$81:$AY$110,((C153-1)*4)+1+O153,FALSE))</f>
        <v/>
      </c>
      <c r="Q153" s="139"/>
      <c r="R153" s="102"/>
      <c r="S153" s="102"/>
      <c r="T153" s="58" t="str">
        <f t="shared" ca="1" si="44"/>
        <v>Rain</v>
      </c>
      <c r="U153" s="137">
        <f t="shared" ca="1" si="45"/>
        <v>2</v>
      </c>
      <c r="V153" s="137" t="str">
        <f t="shared" ca="1" si="46"/>
        <v>N</v>
      </c>
      <c r="W153" s="137">
        <f t="shared" ca="1" si="47"/>
        <v>66</v>
      </c>
      <c r="X153" s="58">
        <f t="shared" ca="1" si="48"/>
        <v>87</v>
      </c>
      <c r="Y153" s="137">
        <f>VLOOKUP($C$11,lookup!$D$114:$Q$128,C153+2,FALSE)</f>
        <v>12</v>
      </c>
    </row>
    <row r="154" spans="2:25">
      <c r="B154" s="93">
        <v>137</v>
      </c>
      <c r="C154" s="56">
        <f t="shared" si="41"/>
        <v>5</v>
      </c>
      <c r="D154" s="21">
        <f t="shared" si="42"/>
        <v>17</v>
      </c>
      <c r="E154" s="31">
        <f t="shared" ca="1" si="39"/>
        <v>74</v>
      </c>
      <c r="F154" s="31">
        <f t="shared" ca="1" si="40"/>
        <v>82</v>
      </c>
      <c r="G154" s="131">
        <f t="shared" ca="1" si="37"/>
        <v>12</v>
      </c>
      <c r="H154" s="131">
        <f t="shared" ca="1" si="38"/>
        <v>15</v>
      </c>
      <c r="I154" s="131">
        <f t="shared" ca="1" si="36"/>
        <v>5</v>
      </c>
      <c r="J154" s="131">
        <f t="shared" ca="1" si="36"/>
        <v>2</v>
      </c>
      <c r="K154" s="102">
        <f t="shared" ca="1" si="43"/>
        <v>0</v>
      </c>
      <c r="L154" s="102">
        <f ca="1">VLOOKUP(((VLOOKUP(weather!$C$8,lookup!$A$3:$C$7,3,FALSE)&amp;VLOOKUP(weather!$C$4,lookup!$A$9:$B$14,2,FALSE))),lookup!$C$49:$AM$78,((C154-1)*3)+VLOOKUP(weather!I154&amp;weather!J154,lookup!$AO$4:$AP$39,2,FALSE)+2,FALSE)*VLOOKUP((I154+J154),$F$4:$H$14,3,FALSE)</f>
        <v>2</v>
      </c>
      <c r="M154" s="102">
        <f t="shared" ca="1" si="49"/>
        <v>-10</v>
      </c>
      <c r="N154" s="102">
        <f ca="1">IF(N153+M154&lt;0,0,IF(N153+M154&gt;VLOOKUP($C$8,lookup!$A$3:$C$7,2,FALSE),VLOOKUP($C$8,lookup!$A$3:$C$7,2,FALSE),N153+M154))</f>
        <v>0</v>
      </c>
      <c r="O154" s="102">
        <f ca="1">IF(ABS(K154)=3,(VLOOKUP((I154+J154)&amp;RANDBETWEEN(2,12),lookup!$AR$4:$AS$25,2,FALSE)),0)</f>
        <v>0</v>
      </c>
      <c r="P154" s="58" t="str">
        <f ca="1">IF(O154=0,"",VLOOKUP(((VLOOKUP(weather!$C$8,lookup!$A$3:$C$7,3,FALSE)&amp;VLOOKUP(weather!$C$4,lookup!$A$9:$B$14,2,FALSE))),lookup!$C$81:$AY$110,((C154-1)*4)+1+O154,FALSE))</f>
        <v/>
      </c>
      <c r="Q154" s="139"/>
      <c r="R154" s="102"/>
      <c r="S154" s="102"/>
      <c r="T154" s="58" t="str">
        <f t="shared" ca="1" si="44"/>
        <v>Rain</v>
      </c>
      <c r="U154" s="137">
        <f t="shared" ca="1" si="45"/>
        <v>2</v>
      </c>
      <c r="V154" s="137" t="str">
        <f t="shared" ca="1" si="46"/>
        <v>N</v>
      </c>
      <c r="W154" s="137">
        <f t="shared" ca="1" si="47"/>
        <v>74</v>
      </c>
      <c r="X154" s="58">
        <f t="shared" ca="1" si="48"/>
        <v>82</v>
      </c>
      <c r="Y154" s="137">
        <f>VLOOKUP($C$11,lookup!$D$114:$Q$128,C154+2,FALSE)</f>
        <v>12</v>
      </c>
    </row>
    <row r="155" spans="2:25">
      <c r="B155" s="93">
        <v>138</v>
      </c>
      <c r="C155" s="56">
        <f t="shared" si="41"/>
        <v>5</v>
      </c>
      <c r="D155" s="21">
        <f t="shared" si="42"/>
        <v>18</v>
      </c>
      <c r="E155" s="31">
        <f t="shared" ca="1" si="39"/>
        <v>78</v>
      </c>
      <c r="F155" s="31">
        <f t="shared" ca="1" si="40"/>
        <v>78</v>
      </c>
      <c r="G155" s="131">
        <f t="shared" ca="1" si="37"/>
        <v>12</v>
      </c>
      <c r="H155" s="131">
        <f t="shared" ca="1" si="38"/>
        <v>15</v>
      </c>
      <c r="I155" s="131">
        <f t="shared" ca="1" si="36"/>
        <v>6</v>
      </c>
      <c r="J155" s="131">
        <f t="shared" ca="1" si="36"/>
        <v>2</v>
      </c>
      <c r="K155" s="102">
        <f t="shared" ca="1" si="43"/>
        <v>1</v>
      </c>
      <c r="L155" s="102">
        <f ca="1">VLOOKUP(((VLOOKUP(weather!$C$8,lookup!$A$3:$C$7,3,FALSE)&amp;VLOOKUP(weather!$C$4,lookup!$A$9:$B$14,2,FALSE))),lookup!$C$49:$AM$78,((C155-1)*3)+VLOOKUP(weather!I155&amp;weather!J155,lookup!$AO$4:$AP$39,2,FALSE)+2,FALSE)*VLOOKUP((I155+J155),$F$4:$H$14,3,FALSE)</f>
        <v>2</v>
      </c>
      <c r="M155" s="102">
        <f t="shared" ca="1" si="49"/>
        <v>-10</v>
      </c>
      <c r="N155" s="102">
        <f ca="1">IF(N154+M155&lt;0,0,IF(N154+M155&gt;VLOOKUP($C$8,lookup!$A$3:$C$7,2,FALSE),VLOOKUP($C$8,lookup!$A$3:$C$7,2,FALSE),N154+M155))</f>
        <v>0</v>
      </c>
      <c r="O155" s="102">
        <f ca="1">IF(ABS(K155)=3,(VLOOKUP((I155+J155)&amp;RANDBETWEEN(2,12),lookup!$AR$4:$AS$25,2,FALSE)),0)</f>
        <v>0</v>
      </c>
      <c r="P155" s="58" t="str">
        <f ca="1">IF(O155=0,"",VLOOKUP(((VLOOKUP(weather!$C$8,lookup!$A$3:$C$7,3,FALSE)&amp;VLOOKUP(weather!$C$4,lookup!$A$9:$B$14,2,FALSE))),lookup!$C$81:$AY$110,((C155-1)*4)+1+O155,FALSE))</f>
        <v/>
      </c>
      <c r="Q155" s="139"/>
      <c r="R155" s="102"/>
      <c r="S155" s="102"/>
      <c r="T155" s="58" t="str">
        <f t="shared" ca="1" si="44"/>
        <v>Rain</v>
      </c>
      <c r="U155" s="137">
        <f t="shared" ca="1" si="45"/>
        <v>2</v>
      </c>
      <c r="V155" s="137" t="str">
        <f t="shared" ca="1" si="46"/>
        <v>N</v>
      </c>
      <c r="W155" s="137">
        <f t="shared" ca="1" si="47"/>
        <v>78</v>
      </c>
      <c r="X155" s="58">
        <f t="shared" ca="1" si="48"/>
        <v>78</v>
      </c>
      <c r="Y155" s="137">
        <f>VLOOKUP($C$11,lookup!$D$114:$Q$128,C155+2,FALSE)</f>
        <v>12</v>
      </c>
    </row>
    <row r="156" spans="2:25">
      <c r="B156" s="93">
        <v>139</v>
      </c>
      <c r="C156" s="56">
        <f t="shared" si="41"/>
        <v>5</v>
      </c>
      <c r="D156" s="21">
        <f t="shared" si="42"/>
        <v>19</v>
      </c>
      <c r="E156" s="31">
        <f t="shared" ca="1" si="39"/>
        <v>74</v>
      </c>
      <c r="F156" s="31">
        <f t="shared" ca="1" si="40"/>
        <v>87</v>
      </c>
      <c r="G156" s="131">
        <f t="shared" ca="1" si="37"/>
        <v>13</v>
      </c>
      <c r="H156" s="131">
        <f t="shared" ca="1" si="38"/>
        <v>16</v>
      </c>
      <c r="I156" s="131">
        <f t="shared" ca="1" si="36"/>
        <v>2</v>
      </c>
      <c r="J156" s="131">
        <f t="shared" ca="1" si="36"/>
        <v>2</v>
      </c>
      <c r="K156" s="102">
        <f t="shared" ca="1" si="43"/>
        <v>-2</v>
      </c>
      <c r="L156" s="102">
        <f ca="1">VLOOKUP(((VLOOKUP(weather!$C$8,lookup!$A$3:$C$7,3,FALSE)&amp;VLOOKUP(weather!$C$4,lookup!$A$9:$B$14,2,FALSE))),lookup!$C$49:$AM$78,((C156-1)*3)+VLOOKUP(weather!I156&amp;weather!J156,lookup!$AO$4:$AP$39,2,FALSE)+2,FALSE)*VLOOKUP((I156+J156),$F$4:$H$14,3,FALSE)</f>
        <v>0</v>
      </c>
      <c r="M156" s="102">
        <f t="shared" ca="1" si="49"/>
        <v>10</v>
      </c>
      <c r="N156" s="102">
        <f ca="1">IF(N155+M156&lt;0,0,IF(N155+M156&gt;VLOOKUP($C$8,lookup!$A$3:$C$7,2,FALSE),VLOOKUP($C$8,lookup!$A$3:$C$7,2,FALSE),N155+M156))</f>
        <v>10</v>
      </c>
      <c r="O156" s="102">
        <f ca="1">IF(ABS(K156)=3,(VLOOKUP((I156+J156)&amp;RANDBETWEEN(2,12),lookup!$AR$4:$AS$25,2,FALSE)),0)</f>
        <v>0</v>
      </c>
      <c r="P156" s="58" t="str">
        <f ca="1">IF(O156=0,"",VLOOKUP(((VLOOKUP(weather!$C$8,lookup!$A$3:$C$7,3,FALSE)&amp;VLOOKUP(weather!$C$4,lookup!$A$9:$B$14,2,FALSE))),lookup!$C$81:$AY$110,((C156-1)*4)+1+O156,FALSE))</f>
        <v/>
      </c>
      <c r="Q156" s="139"/>
      <c r="R156" s="102"/>
      <c r="S156" s="102"/>
      <c r="T156" s="58" t="str">
        <f t="shared" ca="1" si="44"/>
        <v>Rain</v>
      </c>
      <c r="U156" s="137">
        <f t="shared" ca="1" si="45"/>
        <v>2</v>
      </c>
      <c r="V156" s="137" t="str">
        <f t="shared" ca="1" si="46"/>
        <v>Artic</v>
      </c>
      <c r="W156" s="137">
        <f t="shared" ca="1" si="47"/>
        <v>74</v>
      </c>
      <c r="X156" s="58">
        <f t="shared" ca="1" si="48"/>
        <v>87</v>
      </c>
      <c r="Y156" s="137">
        <f>VLOOKUP($C$11,lookup!$D$114:$Q$128,C156+2,FALSE)</f>
        <v>12</v>
      </c>
    </row>
    <row r="157" spans="2:25">
      <c r="B157" s="93">
        <v>140</v>
      </c>
      <c r="C157" s="56">
        <f t="shared" si="41"/>
        <v>5</v>
      </c>
      <c r="D157" s="21">
        <f t="shared" si="42"/>
        <v>20</v>
      </c>
      <c r="E157" s="31">
        <f t="shared" ca="1" si="39"/>
        <v>54</v>
      </c>
      <c r="F157" s="31">
        <f t="shared" ca="1" si="40"/>
        <v>81</v>
      </c>
      <c r="G157" s="131">
        <f t="shared" ca="1" si="37"/>
        <v>11</v>
      </c>
      <c r="H157" s="131">
        <f t="shared" ca="1" si="38"/>
        <v>14</v>
      </c>
      <c r="I157" s="131">
        <f t="shared" ca="1" si="36"/>
        <v>1</v>
      </c>
      <c r="J157" s="131">
        <f t="shared" ca="1" si="36"/>
        <v>2</v>
      </c>
      <c r="K157" s="102">
        <f t="shared" ca="1" si="43"/>
        <v>-2</v>
      </c>
      <c r="L157" s="102">
        <f ca="1">VLOOKUP(((VLOOKUP(weather!$C$8,lookup!$A$3:$C$7,3,FALSE)&amp;VLOOKUP(weather!$C$4,lookup!$A$9:$B$14,2,FALSE))),lookup!$C$49:$AM$78,((C157-1)*3)+VLOOKUP(weather!I157&amp;weather!J157,lookup!$AO$4:$AP$39,2,FALSE)+2,FALSE)*VLOOKUP((I157+J157),$F$4:$H$14,3,FALSE)</f>
        <v>0</v>
      </c>
      <c r="M157" s="102">
        <f t="shared" ca="1" si="49"/>
        <v>15</v>
      </c>
      <c r="N157" s="102">
        <f ca="1">IF(N156+M157&lt;0,0,IF(N156+M157&gt;VLOOKUP($C$8,lookup!$A$3:$C$7,2,FALSE),VLOOKUP($C$8,lookup!$A$3:$C$7,2,FALSE),N156+M157))</f>
        <v>25</v>
      </c>
      <c r="O157" s="102">
        <f ca="1">IF(ABS(K157)=3,(VLOOKUP((I157+J157)&amp;RANDBETWEEN(2,12),lookup!$AR$4:$AS$25,2,FALSE)),0)</f>
        <v>0</v>
      </c>
      <c r="P157" s="58" t="str">
        <f ca="1">IF(O157=0,"",VLOOKUP(((VLOOKUP(weather!$C$8,lookup!$A$3:$C$7,3,FALSE)&amp;VLOOKUP(weather!$C$4,lookup!$A$9:$B$14,2,FALSE))),lookup!$C$81:$AY$110,((C157-1)*4)+1+O157,FALSE))</f>
        <v/>
      </c>
      <c r="Q157" s="139"/>
      <c r="R157" s="102"/>
      <c r="S157" s="102"/>
      <c r="T157" s="58" t="str">
        <f t="shared" ca="1" si="44"/>
        <v>Rain</v>
      </c>
      <c r="U157" s="137">
        <f t="shared" ca="1" si="45"/>
        <v>2</v>
      </c>
      <c r="V157" s="137" t="str">
        <f t="shared" ca="1" si="46"/>
        <v>Artic</v>
      </c>
      <c r="W157" s="137">
        <f t="shared" ca="1" si="47"/>
        <v>54</v>
      </c>
      <c r="X157" s="58">
        <f t="shared" ca="1" si="48"/>
        <v>81</v>
      </c>
      <c r="Y157" s="137">
        <f>VLOOKUP($C$11,lookup!$D$114:$Q$128,C157+2,FALSE)</f>
        <v>12</v>
      </c>
    </row>
    <row r="158" spans="2:25">
      <c r="B158" s="93">
        <v>141</v>
      </c>
      <c r="C158" s="56">
        <f t="shared" si="41"/>
        <v>5</v>
      </c>
      <c r="D158" s="21">
        <f t="shared" si="42"/>
        <v>21</v>
      </c>
      <c r="E158" s="31">
        <f t="shared" ca="1" si="39"/>
        <v>49</v>
      </c>
      <c r="F158" s="31">
        <f t="shared" ca="1" si="40"/>
        <v>77</v>
      </c>
      <c r="G158" s="131">
        <f t="shared" ca="1" si="37"/>
        <v>10</v>
      </c>
      <c r="H158" s="131">
        <f t="shared" ca="1" si="38"/>
        <v>12</v>
      </c>
      <c r="I158" s="131">
        <f t="shared" ref="I158:J177" ca="1" si="50">RANDBETWEEN(1,6)</f>
        <v>2</v>
      </c>
      <c r="J158" s="131">
        <f t="shared" ca="1" si="50"/>
        <v>3</v>
      </c>
      <c r="K158" s="102">
        <f t="shared" ca="1" si="43"/>
        <v>-1</v>
      </c>
      <c r="L158" s="102">
        <f ca="1">VLOOKUP(((VLOOKUP(weather!$C$8,lookup!$A$3:$C$7,3,FALSE)&amp;VLOOKUP(weather!$C$4,lookup!$A$9:$B$14,2,FALSE))),lookup!$C$49:$AM$78,((C158-1)*3)+VLOOKUP(weather!I158&amp;weather!J158,lookup!$AO$4:$AP$39,2,FALSE)+2,FALSE)*VLOOKUP((I158+J158),$F$4:$H$14,3,FALSE)</f>
        <v>3</v>
      </c>
      <c r="M158" s="102">
        <f t="shared" ca="1" si="49"/>
        <v>15</v>
      </c>
      <c r="N158" s="102">
        <f ca="1">IF(N157+M158&lt;0,0,IF(N157+M158&gt;VLOOKUP($C$8,lookup!$A$3:$C$7,2,FALSE),VLOOKUP($C$8,lookup!$A$3:$C$7,2,FALSE),N157+M158))</f>
        <v>40</v>
      </c>
      <c r="O158" s="102">
        <f ca="1">IF(ABS(K158)=3,(VLOOKUP((I158+J158)&amp;RANDBETWEEN(2,12),lookup!$AR$4:$AS$25,2,FALSE)),0)</f>
        <v>0</v>
      </c>
      <c r="P158" s="58" t="str">
        <f ca="1">IF(O158=0,"",VLOOKUP(((VLOOKUP(weather!$C$8,lookup!$A$3:$C$7,3,FALSE)&amp;VLOOKUP(weather!$C$4,lookup!$A$9:$B$14,2,FALSE))),lookup!$C$81:$AY$110,((C158-1)*4)+1+O158,FALSE))</f>
        <v/>
      </c>
      <c r="Q158" s="139"/>
      <c r="R158" s="102"/>
      <c r="S158" s="102"/>
      <c r="T158" s="58" t="str">
        <f t="shared" ca="1" si="44"/>
        <v>Rain</v>
      </c>
      <c r="U158" s="137">
        <f t="shared" ca="1" si="45"/>
        <v>2</v>
      </c>
      <c r="V158" s="137" t="str">
        <f t="shared" ca="1" si="46"/>
        <v>N</v>
      </c>
      <c r="W158" s="137">
        <f t="shared" ca="1" si="47"/>
        <v>49</v>
      </c>
      <c r="X158" s="58">
        <f t="shared" ca="1" si="48"/>
        <v>77</v>
      </c>
      <c r="Y158" s="137">
        <f>VLOOKUP($C$11,lookup!$D$114:$Q$128,C158+2,FALSE)</f>
        <v>12</v>
      </c>
    </row>
    <row r="159" spans="2:25">
      <c r="B159" s="93">
        <v>142</v>
      </c>
      <c r="C159" s="56">
        <f t="shared" si="41"/>
        <v>5</v>
      </c>
      <c r="D159" s="21">
        <f t="shared" si="42"/>
        <v>22</v>
      </c>
      <c r="E159" s="31">
        <f t="shared" ca="1" si="39"/>
        <v>54</v>
      </c>
      <c r="F159" s="31">
        <f t="shared" ca="1" si="40"/>
        <v>54</v>
      </c>
      <c r="G159" s="131">
        <f t="shared" ca="1" si="37"/>
        <v>10</v>
      </c>
      <c r="H159" s="131">
        <f t="shared" ca="1" si="38"/>
        <v>11</v>
      </c>
      <c r="I159" s="131">
        <f t="shared" ca="1" si="50"/>
        <v>2</v>
      </c>
      <c r="J159" s="131">
        <f t="shared" ca="1" si="50"/>
        <v>3</v>
      </c>
      <c r="K159" s="102">
        <f t="shared" ca="1" si="43"/>
        <v>-1</v>
      </c>
      <c r="L159" s="102">
        <f ca="1">VLOOKUP(((VLOOKUP(weather!$C$8,lookup!$A$3:$C$7,3,FALSE)&amp;VLOOKUP(weather!$C$4,lookup!$A$9:$B$14,2,FALSE))),lookup!$C$49:$AM$78,((C159-1)*3)+VLOOKUP(weather!I159&amp;weather!J159,lookup!$AO$4:$AP$39,2,FALSE)+2,FALSE)*VLOOKUP((I159+J159),$F$4:$H$14,3,FALSE)</f>
        <v>3</v>
      </c>
      <c r="M159" s="102">
        <f t="shared" ca="1" si="49"/>
        <v>15</v>
      </c>
      <c r="N159" s="102">
        <f ca="1">IF(N158+M159&lt;0,0,IF(N158+M159&gt;VLOOKUP($C$8,lookup!$A$3:$C$7,2,FALSE),VLOOKUP($C$8,lookup!$A$3:$C$7,2,FALSE),N158+M159))</f>
        <v>45</v>
      </c>
      <c r="O159" s="102">
        <f ca="1">IF(ABS(K159)=3,(VLOOKUP((I159+J159)&amp;RANDBETWEEN(2,12),lookup!$AR$4:$AS$25,2,FALSE)),0)</f>
        <v>0</v>
      </c>
      <c r="P159" s="58" t="str">
        <f ca="1">IF(O159=0,"",VLOOKUP(((VLOOKUP(weather!$C$8,lookup!$A$3:$C$7,3,FALSE)&amp;VLOOKUP(weather!$C$4,lookup!$A$9:$B$14,2,FALSE))),lookup!$C$81:$AY$110,((C159-1)*4)+1+O159,FALSE))</f>
        <v/>
      </c>
      <c r="Q159" s="139"/>
      <c r="R159" s="102"/>
      <c r="S159" s="102"/>
      <c r="T159" s="58" t="str">
        <f t="shared" ca="1" si="44"/>
        <v>Rain</v>
      </c>
      <c r="U159" s="137">
        <f t="shared" ca="1" si="45"/>
        <v>2</v>
      </c>
      <c r="V159" s="137" t="str">
        <f t="shared" ca="1" si="46"/>
        <v>N</v>
      </c>
      <c r="W159" s="137">
        <f t="shared" ca="1" si="47"/>
        <v>54</v>
      </c>
      <c r="X159" s="58">
        <f t="shared" ca="1" si="48"/>
        <v>54</v>
      </c>
      <c r="Y159" s="137">
        <f>VLOOKUP($C$11,lookup!$D$114:$Q$128,C159+2,FALSE)</f>
        <v>12</v>
      </c>
    </row>
    <row r="160" spans="2:25">
      <c r="B160" s="93">
        <v>143</v>
      </c>
      <c r="C160" s="56">
        <f t="shared" si="41"/>
        <v>5</v>
      </c>
      <c r="D160" s="21">
        <f t="shared" si="42"/>
        <v>23</v>
      </c>
      <c r="E160" s="31">
        <f t="shared" ca="1" si="39"/>
        <v>48</v>
      </c>
      <c r="F160" s="31">
        <f t="shared" ca="1" si="40"/>
        <v>39</v>
      </c>
      <c r="G160" s="131">
        <f t="shared" ca="1" si="37"/>
        <v>10</v>
      </c>
      <c r="H160" s="131">
        <f t="shared" ca="1" si="38"/>
        <v>10</v>
      </c>
      <c r="I160" s="131">
        <f t="shared" ca="1" si="50"/>
        <v>6</v>
      </c>
      <c r="J160" s="131">
        <f t="shared" ca="1" si="50"/>
        <v>4</v>
      </c>
      <c r="K160" s="102">
        <f t="shared" ca="1" si="43"/>
        <v>2</v>
      </c>
      <c r="L160" s="102">
        <f ca="1">VLOOKUP(((VLOOKUP(weather!$C$8,lookup!$A$3:$C$7,3,FALSE)&amp;VLOOKUP(weather!$C$4,lookup!$A$9:$B$14,2,FALSE))),lookup!$C$49:$AM$78,((C160-1)*3)+VLOOKUP(weather!I160&amp;weather!J160,lookup!$AO$4:$AP$39,2,FALSE)+2,FALSE)*VLOOKUP((I160+J160),$F$4:$H$14,3,FALSE)</f>
        <v>2</v>
      </c>
      <c r="M160" s="102">
        <f t="shared" ca="1" si="49"/>
        <v>-10</v>
      </c>
      <c r="N160" s="102">
        <f ca="1">IF(N159+M160&lt;0,0,IF(N159+M160&gt;VLOOKUP($C$8,lookup!$A$3:$C$7,2,FALSE),VLOOKUP($C$8,lookup!$A$3:$C$7,2,FALSE),N159+M160))</f>
        <v>35</v>
      </c>
      <c r="O160" s="102">
        <f ca="1">IF(ABS(K160)=3,(VLOOKUP((I160+J160)&amp;RANDBETWEEN(2,12),lookup!$AR$4:$AS$25,2,FALSE)),0)</f>
        <v>0</v>
      </c>
      <c r="P160" s="58" t="str">
        <f ca="1">IF(O160=0,"",VLOOKUP(((VLOOKUP(weather!$C$8,lookup!$A$3:$C$7,3,FALSE)&amp;VLOOKUP(weather!$C$4,lookup!$A$9:$B$14,2,FALSE))),lookup!$C$81:$AY$110,((C160-1)*4)+1+O160,FALSE))</f>
        <v/>
      </c>
      <c r="Q160" s="139"/>
      <c r="R160" s="102"/>
      <c r="S160" s="102"/>
      <c r="T160" s="58" t="str">
        <f t="shared" ca="1" si="44"/>
        <v>Rain</v>
      </c>
      <c r="U160" s="137">
        <f t="shared" ca="1" si="45"/>
        <v>2</v>
      </c>
      <c r="V160" s="137" t="str">
        <f t="shared" ca="1" si="46"/>
        <v>Tropical</v>
      </c>
      <c r="W160" s="137">
        <f t="shared" ca="1" si="47"/>
        <v>34</v>
      </c>
      <c r="X160" s="58">
        <f t="shared" ca="1" si="48"/>
        <v>53</v>
      </c>
      <c r="Y160" s="137">
        <f>VLOOKUP($C$11,lookup!$D$114:$Q$128,C160+2,FALSE)</f>
        <v>12</v>
      </c>
    </row>
    <row r="161" spans="2:25">
      <c r="B161" s="93">
        <v>144</v>
      </c>
      <c r="C161" s="56">
        <f t="shared" si="41"/>
        <v>5</v>
      </c>
      <c r="D161" s="21">
        <f t="shared" si="42"/>
        <v>24</v>
      </c>
      <c r="E161" s="31">
        <f t="shared" ca="1" si="39"/>
        <v>69</v>
      </c>
      <c r="F161" s="31">
        <f t="shared" ca="1" si="40"/>
        <v>68</v>
      </c>
      <c r="G161" s="131">
        <f t="shared" ca="1" si="37"/>
        <v>12</v>
      </c>
      <c r="H161" s="131">
        <f t="shared" ca="1" si="38"/>
        <v>12</v>
      </c>
      <c r="I161" s="131">
        <f t="shared" ca="1" si="50"/>
        <v>4</v>
      </c>
      <c r="J161" s="131">
        <f t="shared" ca="1" si="50"/>
        <v>2</v>
      </c>
      <c r="K161" s="102">
        <f t="shared" ca="1" si="43"/>
        <v>-1</v>
      </c>
      <c r="L161" s="102">
        <f ca="1">VLOOKUP(((VLOOKUP(weather!$C$8,lookup!$A$3:$C$7,3,FALSE)&amp;VLOOKUP(weather!$C$4,lookup!$A$9:$B$14,2,FALSE))),lookup!$C$49:$AM$78,((C161-1)*3)+VLOOKUP(weather!I161&amp;weather!J161,lookup!$AO$4:$AP$39,2,FALSE)+2,FALSE)*VLOOKUP((I161+J161),$F$4:$H$14,3,FALSE)</f>
        <v>0</v>
      </c>
      <c r="M161" s="102">
        <f t="shared" ca="1" si="49"/>
        <v>10</v>
      </c>
      <c r="N161" s="102">
        <f ca="1">IF(N160+M161&lt;0,0,IF(N160+M161&gt;VLOOKUP($C$8,lookup!$A$3:$C$7,2,FALSE),VLOOKUP($C$8,lookup!$A$3:$C$7,2,FALSE),N160+M161))</f>
        <v>45</v>
      </c>
      <c r="O161" s="102">
        <f ca="1">IF(ABS(K161)=3,(VLOOKUP((I161+J161)&amp;RANDBETWEEN(2,12),lookup!$AR$4:$AS$25,2,FALSE)),0)</f>
        <v>0</v>
      </c>
      <c r="P161" s="58" t="str">
        <f ca="1">IF(O161=0,"",VLOOKUP(((VLOOKUP(weather!$C$8,lookup!$A$3:$C$7,3,FALSE)&amp;VLOOKUP(weather!$C$4,lookup!$A$9:$B$14,2,FALSE))),lookup!$C$81:$AY$110,((C161-1)*4)+1+O161,FALSE))</f>
        <v/>
      </c>
      <c r="Q161" s="139"/>
      <c r="R161" s="102"/>
      <c r="S161" s="102"/>
      <c r="T161" s="58" t="str">
        <f t="shared" ca="1" si="44"/>
        <v>Rain</v>
      </c>
      <c r="U161" s="137">
        <f t="shared" ca="1" si="45"/>
        <v>2</v>
      </c>
      <c r="V161" s="137" t="str">
        <f t="shared" ca="1" si="46"/>
        <v>N</v>
      </c>
      <c r="W161" s="137">
        <f t="shared" ca="1" si="47"/>
        <v>63</v>
      </c>
      <c r="X161" s="58">
        <f t="shared" ca="1" si="48"/>
        <v>74</v>
      </c>
      <c r="Y161" s="137">
        <f>VLOOKUP($C$11,lookup!$D$114:$Q$128,C161+2,FALSE)</f>
        <v>12</v>
      </c>
    </row>
    <row r="162" spans="2:25">
      <c r="B162" s="93">
        <v>145</v>
      </c>
      <c r="C162" s="56">
        <f t="shared" si="41"/>
        <v>5</v>
      </c>
      <c r="D162" s="21">
        <f t="shared" si="42"/>
        <v>25</v>
      </c>
      <c r="E162" s="31">
        <f t="shared" ca="1" si="39"/>
        <v>50</v>
      </c>
      <c r="F162" s="31">
        <f t="shared" ca="1" si="40"/>
        <v>62</v>
      </c>
      <c r="G162" s="131">
        <f t="shared" ca="1" si="37"/>
        <v>11</v>
      </c>
      <c r="H162" s="131">
        <f t="shared" ca="1" si="38"/>
        <v>11</v>
      </c>
      <c r="I162" s="131">
        <f t="shared" ca="1" si="50"/>
        <v>1</v>
      </c>
      <c r="J162" s="131">
        <f t="shared" ca="1" si="50"/>
        <v>3</v>
      </c>
      <c r="K162" s="102">
        <f t="shared" ca="1" si="43"/>
        <v>-2</v>
      </c>
      <c r="L162" s="102">
        <f ca="1">VLOOKUP(((VLOOKUP(weather!$C$8,lookup!$A$3:$C$7,3,FALSE)&amp;VLOOKUP(weather!$C$4,lookup!$A$9:$B$14,2,FALSE))),lookup!$C$49:$AM$78,((C162-1)*3)+VLOOKUP(weather!I162&amp;weather!J162,lookup!$AO$4:$AP$39,2,FALSE)+2,FALSE)*VLOOKUP((I162+J162),$F$4:$H$14,3,FALSE)</f>
        <v>0</v>
      </c>
      <c r="M162" s="102">
        <f t="shared" ca="1" si="49"/>
        <v>10</v>
      </c>
      <c r="N162" s="102">
        <f ca="1">IF(N161+M162&lt;0,0,IF(N161+M162&gt;VLOOKUP($C$8,lookup!$A$3:$C$7,2,FALSE),VLOOKUP($C$8,lookup!$A$3:$C$7,2,FALSE),N161+M162))</f>
        <v>45</v>
      </c>
      <c r="O162" s="102">
        <f ca="1">IF(ABS(K162)=3,(VLOOKUP((I162+J162)&amp;RANDBETWEEN(2,12),lookup!$AR$4:$AS$25,2,FALSE)),0)</f>
        <v>0</v>
      </c>
      <c r="P162" s="58" t="str">
        <f ca="1">IF(O162=0,"",VLOOKUP(((VLOOKUP(weather!$C$8,lookup!$A$3:$C$7,3,FALSE)&amp;VLOOKUP(weather!$C$4,lookup!$A$9:$B$14,2,FALSE))),lookup!$C$81:$AY$110,((C162-1)*4)+1+O162,FALSE))</f>
        <v/>
      </c>
      <c r="Q162" s="139"/>
      <c r="R162" s="102"/>
      <c r="S162" s="102"/>
      <c r="T162" s="58" t="str">
        <f t="shared" ca="1" si="44"/>
        <v>Rain</v>
      </c>
      <c r="U162" s="137">
        <f t="shared" ca="1" si="45"/>
        <v>2</v>
      </c>
      <c r="V162" s="137" t="str">
        <f t="shared" ca="1" si="46"/>
        <v>Artic</v>
      </c>
      <c r="W162" s="137">
        <f t="shared" ca="1" si="47"/>
        <v>50</v>
      </c>
      <c r="X162" s="58">
        <f t="shared" ca="1" si="48"/>
        <v>62</v>
      </c>
      <c r="Y162" s="137">
        <f>VLOOKUP($C$11,lookup!$D$114:$Q$128,C162+2,FALSE)</f>
        <v>12</v>
      </c>
    </row>
    <row r="163" spans="2:25">
      <c r="B163" s="93">
        <v>146</v>
      </c>
      <c r="C163" s="56">
        <f t="shared" si="41"/>
        <v>5</v>
      </c>
      <c r="D163" s="21">
        <f t="shared" si="42"/>
        <v>26</v>
      </c>
      <c r="E163" s="31">
        <f t="shared" ca="1" si="39"/>
        <v>48</v>
      </c>
      <c r="F163" s="31">
        <f t="shared" ca="1" si="40"/>
        <v>44</v>
      </c>
      <c r="G163" s="131">
        <f t="shared" ca="1" si="37"/>
        <v>10</v>
      </c>
      <c r="H163" s="131">
        <f t="shared" ca="1" si="38"/>
        <v>10</v>
      </c>
      <c r="I163" s="131">
        <f t="shared" ca="1" si="50"/>
        <v>1</v>
      </c>
      <c r="J163" s="131">
        <f t="shared" ca="1" si="50"/>
        <v>5</v>
      </c>
      <c r="K163" s="102">
        <f t="shared" ca="1" si="43"/>
        <v>-1</v>
      </c>
      <c r="L163" s="102">
        <f ca="1">VLOOKUP(((VLOOKUP(weather!$C$8,lookup!$A$3:$C$7,3,FALSE)&amp;VLOOKUP(weather!$C$4,lookup!$A$9:$B$14,2,FALSE))),lookup!$C$49:$AM$78,((C163-1)*3)+VLOOKUP(weather!I163&amp;weather!J163,lookup!$AO$4:$AP$39,2,FALSE)+2,FALSE)*VLOOKUP((I163+J163),$F$4:$H$14,3,FALSE)</f>
        <v>0</v>
      </c>
      <c r="M163" s="102">
        <f t="shared" ca="1" si="49"/>
        <v>10</v>
      </c>
      <c r="N163" s="102">
        <f ca="1">IF(N162+M163&lt;0,0,IF(N162+M163&gt;VLOOKUP($C$8,lookup!$A$3:$C$7,2,FALSE),VLOOKUP($C$8,lookup!$A$3:$C$7,2,FALSE),N162+M163))</f>
        <v>45</v>
      </c>
      <c r="O163" s="102">
        <f ca="1">IF(ABS(K163)=3,(VLOOKUP((I163+J163)&amp;RANDBETWEEN(2,12),lookup!$AR$4:$AS$25,2,FALSE)),0)</f>
        <v>0</v>
      </c>
      <c r="P163" s="58" t="str">
        <f ca="1">IF(O163=0,"",VLOOKUP(((VLOOKUP(weather!$C$8,lookup!$A$3:$C$7,3,FALSE)&amp;VLOOKUP(weather!$C$4,lookup!$A$9:$B$14,2,FALSE))),lookup!$C$81:$AY$110,((C163-1)*4)+1+O163,FALSE))</f>
        <v/>
      </c>
      <c r="Q163" s="139"/>
      <c r="R163" s="102"/>
      <c r="S163" s="102"/>
      <c r="T163" s="58" t="str">
        <f t="shared" ca="1" si="44"/>
        <v>Rain</v>
      </c>
      <c r="U163" s="137">
        <f t="shared" ca="1" si="45"/>
        <v>2</v>
      </c>
      <c r="V163" s="137" t="str">
        <f t="shared" ca="1" si="46"/>
        <v>N</v>
      </c>
      <c r="W163" s="137">
        <f t="shared" ca="1" si="47"/>
        <v>39</v>
      </c>
      <c r="X163" s="58">
        <f t="shared" ca="1" si="48"/>
        <v>53</v>
      </c>
      <c r="Y163" s="137">
        <f>VLOOKUP($C$11,lookup!$D$114:$Q$128,C163+2,FALSE)</f>
        <v>12</v>
      </c>
    </row>
    <row r="164" spans="2:25">
      <c r="B164" s="93">
        <v>147</v>
      </c>
      <c r="C164" s="56">
        <f t="shared" si="41"/>
        <v>5</v>
      </c>
      <c r="D164" s="21">
        <f t="shared" si="42"/>
        <v>27</v>
      </c>
      <c r="E164" s="31">
        <f t="shared" ca="1" si="39"/>
        <v>56</v>
      </c>
      <c r="F164" s="31">
        <f t="shared" ca="1" si="40"/>
        <v>51</v>
      </c>
      <c r="G164" s="131">
        <f t="shared" ca="1" si="37"/>
        <v>10</v>
      </c>
      <c r="H164" s="131">
        <f t="shared" ca="1" si="38"/>
        <v>10</v>
      </c>
      <c r="I164" s="131">
        <f t="shared" ca="1" si="50"/>
        <v>3</v>
      </c>
      <c r="J164" s="131">
        <f t="shared" ca="1" si="50"/>
        <v>6</v>
      </c>
      <c r="K164" s="102">
        <f t="shared" ca="1" si="43"/>
        <v>1</v>
      </c>
      <c r="L164" s="102">
        <f ca="1">VLOOKUP(((VLOOKUP(weather!$C$8,lookup!$A$3:$C$7,3,FALSE)&amp;VLOOKUP(weather!$C$4,lookup!$A$9:$B$14,2,FALSE))),lookup!$C$49:$AM$78,((C164-1)*3)+VLOOKUP(weather!I164&amp;weather!J164,lookup!$AO$4:$AP$39,2,FALSE)+2,FALSE)*VLOOKUP((I164+J164),$F$4:$H$14,3,FALSE)</f>
        <v>0</v>
      </c>
      <c r="M164" s="102">
        <f t="shared" ca="1" si="49"/>
        <v>-15</v>
      </c>
      <c r="N164" s="102">
        <f ca="1">IF(N163+M164&lt;0,0,IF(N163+M164&gt;VLOOKUP($C$8,lookup!$A$3:$C$7,2,FALSE),VLOOKUP($C$8,lookup!$A$3:$C$7,2,FALSE),N163+M164))</f>
        <v>30</v>
      </c>
      <c r="O164" s="102">
        <f ca="1">IF(ABS(K164)=3,(VLOOKUP((I164+J164)&amp;RANDBETWEEN(2,12),lookup!$AR$4:$AS$25,2,FALSE)),0)</f>
        <v>0</v>
      </c>
      <c r="P164" s="58" t="str">
        <f ca="1">IF(O164=0,"",VLOOKUP(((VLOOKUP(weather!$C$8,lookup!$A$3:$C$7,3,FALSE)&amp;VLOOKUP(weather!$C$4,lookup!$A$9:$B$14,2,FALSE))),lookup!$C$81:$AY$110,((C164-1)*4)+1+O164,FALSE))</f>
        <v/>
      </c>
      <c r="Q164" s="139"/>
      <c r="R164" s="102"/>
      <c r="S164" s="102"/>
      <c r="T164" s="58" t="str">
        <f t="shared" ca="1" si="44"/>
        <v>Rain</v>
      </c>
      <c r="U164" s="137">
        <f t="shared" ca="1" si="45"/>
        <v>2</v>
      </c>
      <c r="V164" s="137" t="str">
        <f t="shared" ca="1" si="46"/>
        <v>N</v>
      </c>
      <c r="W164" s="137">
        <f t="shared" ca="1" si="47"/>
        <v>46</v>
      </c>
      <c r="X164" s="58">
        <f t="shared" ca="1" si="48"/>
        <v>61</v>
      </c>
      <c r="Y164" s="137">
        <f>VLOOKUP($C$11,lookup!$D$114:$Q$128,C164+2,FALSE)</f>
        <v>12</v>
      </c>
    </row>
    <row r="165" spans="2:25">
      <c r="B165" s="93">
        <v>148</v>
      </c>
      <c r="C165" s="56">
        <f t="shared" si="41"/>
        <v>5</v>
      </c>
      <c r="D165" s="21">
        <f t="shared" si="42"/>
        <v>28</v>
      </c>
      <c r="E165" s="31">
        <f t="shared" ca="1" si="39"/>
        <v>54</v>
      </c>
      <c r="F165" s="31">
        <f t="shared" ca="1" si="40"/>
        <v>51</v>
      </c>
      <c r="G165" s="131">
        <f t="shared" ca="1" si="37"/>
        <v>11</v>
      </c>
      <c r="H165" s="131">
        <f t="shared" ca="1" si="38"/>
        <v>11</v>
      </c>
      <c r="I165" s="131">
        <f t="shared" ca="1" si="50"/>
        <v>1</v>
      </c>
      <c r="J165" s="131">
        <f t="shared" ca="1" si="50"/>
        <v>4</v>
      </c>
      <c r="K165" s="102">
        <f t="shared" ca="1" si="43"/>
        <v>-1</v>
      </c>
      <c r="L165" s="102">
        <f ca="1">VLOOKUP(((VLOOKUP(weather!$C$8,lookup!$A$3:$C$7,3,FALSE)&amp;VLOOKUP(weather!$C$4,lookup!$A$9:$B$14,2,FALSE))),lookup!$C$49:$AM$78,((C165-1)*3)+VLOOKUP(weather!I165&amp;weather!J165,lookup!$AO$4:$AP$39,2,FALSE)+2,FALSE)*VLOOKUP((I165+J165),$F$4:$H$14,3,FALSE)</f>
        <v>3</v>
      </c>
      <c r="M165" s="102">
        <f t="shared" ca="1" si="49"/>
        <v>15</v>
      </c>
      <c r="N165" s="102">
        <f ca="1">IF(N164+M165&lt;0,0,IF(N164+M165&gt;VLOOKUP($C$8,lookup!$A$3:$C$7,2,FALSE),VLOOKUP($C$8,lookup!$A$3:$C$7,2,FALSE),N164+M165))</f>
        <v>45</v>
      </c>
      <c r="O165" s="102">
        <f ca="1">IF(ABS(K165)=3,(VLOOKUP((I165+J165)&amp;RANDBETWEEN(2,12),lookup!$AR$4:$AS$25,2,FALSE)),0)</f>
        <v>0</v>
      </c>
      <c r="P165" s="58" t="str">
        <f ca="1">IF(O165=0,"",VLOOKUP(((VLOOKUP(weather!$C$8,lookup!$A$3:$C$7,3,FALSE)&amp;VLOOKUP(weather!$C$4,lookup!$A$9:$B$14,2,FALSE))),lookup!$C$81:$AY$110,((C165-1)*4)+1+O165,FALSE))</f>
        <v/>
      </c>
      <c r="Q165" s="139"/>
      <c r="R165" s="102"/>
      <c r="S165" s="102"/>
      <c r="T165" s="58" t="str">
        <f t="shared" ca="1" si="44"/>
        <v>Rain</v>
      </c>
      <c r="U165" s="137">
        <f t="shared" ca="1" si="45"/>
        <v>2</v>
      </c>
      <c r="V165" s="137" t="str">
        <f t="shared" ca="1" si="46"/>
        <v>N</v>
      </c>
      <c r="W165" s="137">
        <f t="shared" ca="1" si="47"/>
        <v>46</v>
      </c>
      <c r="X165" s="58">
        <f t="shared" ca="1" si="48"/>
        <v>59</v>
      </c>
      <c r="Y165" s="137">
        <f>VLOOKUP($C$11,lookup!$D$114:$Q$128,C165+2,FALSE)</f>
        <v>12</v>
      </c>
    </row>
    <row r="166" spans="2:25">
      <c r="B166" s="93">
        <v>149</v>
      </c>
      <c r="C166" s="56">
        <f t="shared" si="41"/>
        <v>5</v>
      </c>
      <c r="D166" s="21">
        <f t="shared" si="42"/>
        <v>29</v>
      </c>
      <c r="E166" s="31">
        <f t="shared" ca="1" si="39"/>
        <v>47</v>
      </c>
      <c r="F166" s="31">
        <f t="shared" ca="1" si="40"/>
        <v>49</v>
      </c>
      <c r="G166" s="131">
        <f t="shared" ca="1" si="37"/>
        <v>10</v>
      </c>
      <c r="H166" s="131">
        <f t="shared" ca="1" si="38"/>
        <v>10</v>
      </c>
      <c r="I166" s="131">
        <f t="shared" ca="1" si="50"/>
        <v>6</v>
      </c>
      <c r="J166" s="131">
        <f t="shared" ca="1" si="50"/>
        <v>6</v>
      </c>
      <c r="K166" s="102">
        <f t="shared" ca="1" si="43"/>
        <v>3</v>
      </c>
      <c r="L166" s="102">
        <f ca="1">VLOOKUP(((VLOOKUP(weather!$C$8,lookup!$A$3:$C$7,3,FALSE)&amp;VLOOKUP(weather!$C$4,lookup!$A$9:$B$14,2,FALSE))),lookup!$C$49:$AM$78,((C166-1)*3)+VLOOKUP(weather!I166&amp;weather!J166,lookup!$AO$4:$AP$39,2,FALSE)+2,FALSE)*VLOOKUP((I166+J166),$F$4:$H$14,3,FALSE)</f>
        <v>0</v>
      </c>
      <c r="M166" s="102">
        <f t="shared" ca="1" si="49"/>
        <v>-20</v>
      </c>
      <c r="N166" s="102">
        <f ca="1">IF(N165+M166&lt;0,0,IF(N165+M166&gt;VLOOKUP($C$8,lookup!$A$3:$C$7,2,FALSE),VLOOKUP($C$8,lookup!$A$3:$C$7,2,FALSE),N165+M166))</f>
        <v>25</v>
      </c>
      <c r="O166" s="102">
        <f ca="1">IF(ABS(K166)=3,(VLOOKUP((I166+J166)&amp;RANDBETWEEN(2,12),lookup!$AR$4:$AS$25,2,FALSE)),0)</f>
        <v>4</v>
      </c>
      <c r="P166" s="58" t="str">
        <f ca="1">IF(O166=0,"",VLOOKUP(((VLOOKUP(weather!$C$8,lookup!$A$3:$C$7,3,FALSE)&amp;VLOOKUP(weather!$C$4,lookup!$A$9:$B$14,2,FALSE))),lookup!$C$81:$AY$110,((C166-1)*4)+1+O166,FALSE))</f>
        <v>z</v>
      </c>
      <c r="Q166" s="139"/>
      <c r="R166" s="102"/>
      <c r="S166" s="102"/>
      <c r="T166" s="58" t="str">
        <f t="shared" ca="1" si="44"/>
        <v>Rain</v>
      </c>
      <c r="U166" s="137">
        <f t="shared" ca="1" si="45"/>
        <v>2</v>
      </c>
      <c r="V166" s="137" t="str">
        <f t="shared" ca="1" si="46"/>
        <v>Changing</v>
      </c>
      <c r="W166" s="137">
        <f t="shared" ca="1" si="47"/>
        <v>47</v>
      </c>
      <c r="X166" s="58">
        <f t="shared" ca="1" si="48"/>
        <v>49</v>
      </c>
      <c r="Y166" s="137">
        <f>VLOOKUP($C$11,lookup!$D$114:$Q$128,C166+2,FALSE)</f>
        <v>12</v>
      </c>
    </row>
    <row r="167" spans="2:25">
      <c r="B167" s="93">
        <v>150</v>
      </c>
      <c r="C167" s="56">
        <f t="shared" si="41"/>
        <v>5</v>
      </c>
      <c r="D167" s="21">
        <f t="shared" si="42"/>
        <v>30</v>
      </c>
      <c r="E167" s="31">
        <f t="shared" ca="1" si="39"/>
        <v>83</v>
      </c>
      <c r="F167" s="31">
        <f t="shared" ca="1" si="40"/>
        <v>83</v>
      </c>
      <c r="G167" s="131">
        <f t="shared" ca="1" si="37"/>
        <v>13</v>
      </c>
      <c r="H167" s="131">
        <f t="shared" ca="1" si="38"/>
        <v>13</v>
      </c>
      <c r="I167" s="131">
        <f t="shared" ca="1" si="50"/>
        <v>2</v>
      </c>
      <c r="J167" s="131">
        <f t="shared" ca="1" si="50"/>
        <v>1</v>
      </c>
      <c r="K167" s="102">
        <f t="shared" ca="1" si="43"/>
        <v>-2</v>
      </c>
      <c r="L167" s="102">
        <f ca="1">VLOOKUP(((VLOOKUP(weather!$C$8,lookup!$A$3:$C$7,3,FALSE)&amp;VLOOKUP(weather!$C$4,lookup!$A$9:$B$14,2,FALSE))),lookup!$C$49:$AM$78,((C167-1)*3)+VLOOKUP(weather!I167&amp;weather!J167,lookup!$AO$4:$AP$39,2,FALSE)+2,FALSE)*VLOOKUP((I167+J167),$F$4:$H$14,3,FALSE)</f>
        <v>0</v>
      </c>
      <c r="M167" s="102">
        <f t="shared" ca="1" si="49"/>
        <v>15</v>
      </c>
      <c r="N167" s="102">
        <f ca="1">IF(N166+M167&lt;0,0,IF(N166+M167&gt;VLOOKUP($C$8,lookup!$A$3:$C$7,2,FALSE),VLOOKUP($C$8,lookup!$A$3:$C$7,2,FALSE),N166+M167))</f>
        <v>40</v>
      </c>
      <c r="O167" s="102">
        <f ca="1">IF(ABS(K167)=3,(VLOOKUP((I167+J167)&amp;RANDBETWEEN(2,12),lookup!$AR$4:$AS$25,2,FALSE)),0)</f>
        <v>0</v>
      </c>
      <c r="P167" s="58" t="str">
        <f ca="1">IF(O167=0,"",VLOOKUP(((VLOOKUP(weather!$C$8,lookup!$A$3:$C$7,3,FALSE)&amp;VLOOKUP(weather!$C$4,lookup!$A$9:$B$14,2,FALSE))),lookup!$C$81:$AY$110,((C167-1)*4)+1+O167,FALSE))</f>
        <v/>
      </c>
      <c r="Q167" s="139"/>
      <c r="R167" s="102"/>
      <c r="S167" s="102"/>
      <c r="T167" s="58" t="str">
        <f t="shared" ca="1" si="44"/>
        <v>Rain</v>
      </c>
      <c r="U167" s="137">
        <f t="shared" ca="1" si="45"/>
        <v>2</v>
      </c>
      <c r="V167" s="137" t="str">
        <f t="shared" ca="1" si="46"/>
        <v>Artic</v>
      </c>
      <c r="W167" s="137">
        <f t="shared" ca="1" si="47"/>
        <v>83</v>
      </c>
      <c r="X167" s="58">
        <f t="shared" ca="1" si="48"/>
        <v>83</v>
      </c>
      <c r="Y167" s="137">
        <f>VLOOKUP($C$11,lookup!$D$114:$Q$128,C167+2,FALSE)</f>
        <v>12</v>
      </c>
    </row>
    <row r="168" spans="2:25">
      <c r="B168" s="93">
        <v>151</v>
      </c>
      <c r="C168" s="56">
        <f t="shared" si="41"/>
        <v>6</v>
      </c>
      <c r="D168" s="21">
        <f t="shared" si="42"/>
        <v>1</v>
      </c>
      <c r="E168" s="31">
        <f t="shared" ca="1" si="39"/>
        <v>41</v>
      </c>
      <c r="F168" s="31">
        <f t="shared" ca="1" si="40"/>
        <v>116</v>
      </c>
      <c r="G168" s="36">
        <f>VLOOKUP($C168,lookup!$F$3:$I$14,2,FALSE)</f>
        <v>10</v>
      </c>
      <c r="H168" s="36">
        <f>VLOOKUP($C168,lookup!$F$3:$I$14,4,FALSE)</f>
        <v>24</v>
      </c>
      <c r="I168" s="36">
        <f t="shared" ca="1" si="50"/>
        <v>3</v>
      </c>
      <c r="J168" s="36">
        <f t="shared" ca="1" si="50"/>
        <v>6</v>
      </c>
      <c r="K168" s="31">
        <f t="shared" ca="1" si="43"/>
        <v>1</v>
      </c>
      <c r="L168" s="31">
        <f ca="1">VLOOKUP(((VLOOKUP(weather!$C$8,lookup!$A$3:$C$7,3,FALSE)&amp;VLOOKUP(weather!$C$4,lookup!$A$9:$B$14,2,FALSE))),lookup!$C$49:$AM$78,((C168-1)*3)+VLOOKUP(weather!I168&amp;weather!J168,lookup!$AO$4:$AP$39,2,FALSE)+2,FALSE)*VLOOKUP((I168+J168),$F$4:$H$14,3,FALSE)</f>
        <v>0</v>
      </c>
      <c r="M168" s="31">
        <f t="shared" ca="1" si="49"/>
        <v>-15</v>
      </c>
      <c r="N168" s="31">
        <f ca="1">IF(N167+M168&lt;0,0,IF(N167+M168&gt;VLOOKUP($C$8,lookup!$A$3:$C$7,2,FALSE),VLOOKUP($C$8,lookup!$A$3:$C$7,2,FALSE),N167+M168))</f>
        <v>25</v>
      </c>
      <c r="O168" s="31">
        <f ca="1">IF(ABS(K168)=3,(VLOOKUP((I168+J168)&amp;RANDBETWEEN(2,12),lookup!$AR$4:$AS$25,2,FALSE)),0)</f>
        <v>0</v>
      </c>
      <c r="P168" s="58" t="str">
        <f ca="1">IF(O168=0,"",VLOOKUP(((VLOOKUP(weather!$C$8,lookup!$A$3:$C$7,3,FALSE)&amp;VLOOKUP(weather!$C$4,lookup!$A$9:$B$14,2,FALSE))),lookup!$C$81:$AY$110,((C168-1)*4)+1+O168,FALSE))</f>
        <v/>
      </c>
      <c r="Q168" s="139"/>
      <c r="R168" s="102"/>
      <c r="S168" s="102"/>
      <c r="T168" s="58" t="str">
        <f t="shared" ca="1" si="44"/>
        <v>Rain</v>
      </c>
      <c r="U168" s="137">
        <f t="shared" ca="1" si="45"/>
        <v>2</v>
      </c>
      <c r="V168" s="137" t="str">
        <f t="shared" ca="1" si="46"/>
        <v>N</v>
      </c>
      <c r="W168" s="137">
        <f t="shared" ca="1" si="47"/>
        <v>41</v>
      </c>
      <c r="X168" s="58">
        <f t="shared" ca="1" si="48"/>
        <v>116</v>
      </c>
      <c r="Y168" s="137">
        <f>VLOOKUP($C$11,lookup!$D$114:$Q$128,C168+2,FALSE)</f>
        <v>12</v>
      </c>
    </row>
    <row r="169" spans="2:25">
      <c r="B169" s="93">
        <v>152</v>
      </c>
      <c r="C169" s="56">
        <f t="shared" si="41"/>
        <v>6</v>
      </c>
      <c r="D169" s="21">
        <f t="shared" si="42"/>
        <v>2</v>
      </c>
      <c r="E169" s="31">
        <f t="shared" ca="1" si="39"/>
        <v>52</v>
      </c>
      <c r="F169" s="31">
        <f t="shared" ca="1" si="40"/>
        <v>114</v>
      </c>
      <c r="G169" s="131">
        <f ca="1">IF(G168+K168&lt;$G$168,$G$168,IF(G168+K168&gt;$H$168,$H$168,G168+K168))</f>
        <v>11</v>
      </c>
      <c r="H169" s="131">
        <f ca="1">IF(H168+K168&gt;$H$168,$H$168,IF(H168+K168&lt;$G$168,$G$168,H168+K168))</f>
        <v>24</v>
      </c>
      <c r="I169" s="131">
        <f t="shared" ca="1" si="50"/>
        <v>6</v>
      </c>
      <c r="J169" s="131">
        <f t="shared" ca="1" si="50"/>
        <v>2</v>
      </c>
      <c r="K169" s="102">
        <f t="shared" ca="1" si="43"/>
        <v>1</v>
      </c>
      <c r="L169" s="102">
        <f ca="1">VLOOKUP(((VLOOKUP(weather!$C$8,lookup!$A$3:$C$7,3,FALSE)&amp;VLOOKUP(weather!$C$4,lookup!$A$9:$B$14,2,FALSE))),lookup!$C$49:$AM$78,((C169-1)*3)+VLOOKUP(weather!I169&amp;weather!J169,lookup!$AO$4:$AP$39,2,FALSE)+2,FALSE)*VLOOKUP((I169+J169),$F$4:$H$14,3,FALSE)</f>
        <v>2</v>
      </c>
      <c r="M169" s="102">
        <f t="shared" ca="1" si="49"/>
        <v>-10</v>
      </c>
      <c r="N169" s="102">
        <f ca="1">IF(N168+M169&lt;0,0,IF(N168+M169&gt;VLOOKUP($C$8,lookup!$A$3:$C$7,2,FALSE),VLOOKUP($C$8,lookup!$A$3:$C$7,2,FALSE),N168+M169))</f>
        <v>15</v>
      </c>
      <c r="O169" s="102">
        <f ca="1">IF(ABS(K169)=3,(VLOOKUP((I169+J169)&amp;RANDBETWEEN(2,12),lookup!$AR$4:$AS$25,2,FALSE)),0)</f>
        <v>0</v>
      </c>
      <c r="P169" s="58" t="str">
        <f ca="1">IF(O169=0,"",VLOOKUP(((VLOOKUP(weather!$C$8,lookup!$A$3:$C$7,3,FALSE)&amp;VLOOKUP(weather!$C$4,lookup!$A$9:$B$14,2,FALSE))),lookup!$C$81:$AY$110,((C169-1)*4)+1+O169,FALSE))</f>
        <v/>
      </c>
      <c r="Q169" s="139"/>
      <c r="R169" s="102"/>
      <c r="S169" s="102"/>
      <c r="T169" s="58" t="str">
        <f t="shared" ca="1" si="44"/>
        <v>Rain</v>
      </c>
      <c r="U169" s="137">
        <f t="shared" ca="1" si="45"/>
        <v>2</v>
      </c>
      <c r="V169" s="137" t="str">
        <f t="shared" ca="1" si="46"/>
        <v>N</v>
      </c>
      <c r="W169" s="137">
        <f t="shared" ca="1" si="47"/>
        <v>52</v>
      </c>
      <c r="X169" s="58">
        <f t="shared" ca="1" si="48"/>
        <v>114</v>
      </c>
      <c r="Y169" s="137">
        <f>VLOOKUP($C$11,lookup!$D$114:$Q$128,C169+2,FALSE)</f>
        <v>12</v>
      </c>
    </row>
    <row r="170" spans="2:25">
      <c r="B170" s="93">
        <v>153</v>
      </c>
      <c r="C170" s="56">
        <f t="shared" si="41"/>
        <v>6</v>
      </c>
      <c r="D170" s="21">
        <f t="shared" si="42"/>
        <v>3</v>
      </c>
      <c r="E170" s="31">
        <f t="shared" ca="1" si="39"/>
        <v>78</v>
      </c>
      <c r="F170" s="31">
        <f t="shared" ca="1" si="40"/>
        <v>115</v>
      </c>
      <c r="G170" s="131">
        <f t="shared" ref="G170:G197" ca="1" si="51">IF(G169+K169&lt;$G$168,$G$168,IF(G169+K169&gt;$H$168,$H$168,G169+K169))</f>
        <v>12</v>
      </c>
      <c r="H170" s="131">
        <f t="shared" ref="H170:H197" ca="1" si="52">IF(H169+K169&gt;$H$168,$H$168,IF(H169+K169&lt;$G$168,$G$168,H169+K169))</f>
        <v>24</v>
      </c>
      <c r="I170" s="131">
        <f t="shared" ca="1" si="50"/>
        <v>4</v>
      </c>
      <c r="J170" s="131">
        <f t="shared" ca="1" si="50"/>
        <v>3</v>
      </c>
      <c r="K170" s="102">
        <f t="shared" ca="1" si="43"/>
        <v>0</v>
      </c>
      <c r="L170" s="102">
        <f ca="1">VLOOKUP(((VLOOKUP(weather!$C$8,lookup!$A$3:$C$7,3,FALSE)&amp;VLOOKUP(weather!$C$4,lookup!$A$9:$B$14,2,FALSE))),lookup!$C$49:$AM$78,((C170-1)*3)+VLOOKUP(weather!I170&amp;weather!J170,lookup!$AO$4:$AP$39,2,FALSE)+2,FALSE)*VLOOKUP((I170+J170),$F$4:$H$14,3,FALSE)</f>
        <v>2</v>
      </c>
      <c r="M170" s="102">
        <f t="shared" ca="1" si="49"/>
        <v>-10</v>
      </c>
      <c r="N170" s="102">
        <f ca="1">IF(N169+M170&lt;0,0,IF(N169+M170&gt;VLOOKUP($C$8,lookup!$A$3:$C$7,2,FALSE),VLOOKUP($C$8,lookup!$A$3:$C$7,2,FALSE),N169+M170))</f>
        <v>5</v>
      </c>
      <c r="O170" s="102">
        <f ca="1">IF(ABS(K170)=3,(VLOOKUP((I170+J170)&amp;RANDBETWEEN(2,12),lookup!$AR$4:$AS$25,2,FALSE)),0)</f>
        <v>0</v>
      </c>
      <c r="P170" s="58" t="str">
        <f ca="1">IF(O170=0,"",VLOOKUP(((VLOOKUP(weather!$C$8,lookup!$A$3:$C$7,3,FALSE)&amp;VLOOKUP(weather!$C$4,lookup!$A$9:$B$14,2,FALSE))),lookup!$C$81:$AY$110,((C170-1)*4)+1+O170,FALSE))</f>
        <v/>
      </c>
      <c r="Q170" s="139"/>
      <c r="R170" s="102"/>
      <c r="S170" s="102"/>
      <c r="T170" s="58" t="str">
        <f t="shared" ca="1" si="44"/>
        <v>Rain</v>
      </c>
      <c r="U170" s="137">
        <f t="shared" ca="1" si="45"/>
        <v>2</v>
      </c>
      <c r="V170" s="137" t="str">
        <f t="shared" ca="1" si="46"/>
        <v>N</v>
      </c>
      <c r="W170" s="137">
        <f t="shared" ca="1" si="47"/>
        <v>78</v>
      </c>
      <c r="X170" s="58">
        <f t="shared" ca="1" si="48"/>
        <v>115</v>
      </c>
      <c r="Y170" s="137">
        <f>VLOOKUP($C$11,lookup!$D$114:$Q$128,C170+2,FALSE)</f>
        <v>12</v>
      </c>
    </row>
    <row r="171" spans="2:25">
      <c r="B171" s="93">
        <v>154</v>
      </c>
      <c r="C171" s="56">
        <f t="shared" si="41"/>
        <v>6</v>
      </c>
      <c r="D171" s="21">
        <f t="shared" si="42"/>
        <v>4</v>
      </c>
      <c r="E171" s="31">
        <f t="shared" ca="1" si="39"/>
        <v>58</v>
      </c>
      <c r="F171" s="31">
        <f t="shared" ca="1" si="40"/>
        <v>108</v>
      </c>
      <c r="G171" s="131">
        <f t="shared" ca="1" si="51"/>
        <v>12</v>
      </c>
      <c r="H171" s="131">
        <f t="shared" ca="1" si="52"/>
        <v>24</v>
      </c>
      <c r="I171" s="131">
        <f t="shared" ca="1" si="50"/>
        <v>6</v>
      </c>
      <c r="J171" s="131">
        <f t="shared" ca="1" si="50"/>
        <v>5</v>
      </c>
      <c r="K171" s="102">
        <f t="shared" ca="1" si="43"/>
        <v>2</v>
      </c>
      <c r="L171" s="102">
        <f ca="1">VLOOKUP(((VLOOKUP(weather!$C$8,lookup!$A$3:$C$7,3,FALSE)&amp;VLOOKUP(weather!$C$4,lookup!$A$9:$B$14,2,FALSE))),lookup!$C$49:$AM$78,((C171-1)*3)+VLOOKUP(weather!I171&amp;weather!J171,lookup!$AO$4:$AP$39,2,FALSE)+2,FALSE)*VLOOKUP((I171+J171),$F$4:$H$14,3,FALSE)</f>
        <v>2</v>
      </c>
      <c r="M171" s="102">
        <f t="shared" ca="1" si="49"/>
        <v>-15</v>
      </c>
      <c r="N171" s="102">
        <f ca="1">IF(N170+M171&lt;0,0,IF(N170+M171&gt;VLOOKUP($C$8,lookup!$A$3:$C$7,2,FALSE),VLOOKUP($C$8,lookup!$A$3:$C$7,2,FALSE),N170+M171))</f>
        <v>0</v>
      </c>
      <c r="O171" s="102">
        <f ca="1">IF(ABS(K171)=3,(VLOOKUP((I171+J171)&amp;RANDBETWEEN(2,12),lookup!$AR$4:$AS$25,2,FALSE)),0)</f>
        <v>0</v>
      </c>
      <c r="P171" s="58" t="str">
        <f ca="1">IF(O171=0,"",VLOOKUP(((VLOOKUP(weather!$C$8,lookup!$A$3:$C$7,3,FALSE)&amp;VLOOKUP(weather!$C$4,lookup!$A$9:$B$14,2,FALSE))),lookup!$C$81:$AY$110,((C171-1)*4)+1+O171,FALSE))</f>
        <v/>
      </c>
      <c r="Q171" s="139"/>
      <c r="R171" s="102"/>
      <c r="S171" s="102"/>
      <c r="T171" s="58" t="str">
        <f t="shared" ca="1" si="44"/>
        <v>Rain</v>
      </c>
      <c r="U171" s="137">
        <f t="shared" ca="1" si="45"/>
        <v>2</v>
      </c>
      <c r="V171" s="137" t="str">
        <f t="shared" ca="1" si="46"/>
        <v>Tropical</v>
      </c>
      <c r="W171" s="137">
        <f t="shared" ca="1" si="47"/>
        <v>58</v>
      </c>
      <c r="X171" s="58">
        <f t="shared" ca="1" si="48"/>
        <v>108</v>
      </c>
      <c r="Y171" s="137">
        <f>VLOOKUP($C$11,lookup!$D$114:$Q$128,C171+2,FALSE)</f>
        <v>12</v>
      </c>
    </row>
    <row r="172" spans="2:25">
      <c r="B172" s="93">
        <v>155</v>
      </c>
      <c r="C172" s="56">
        <f t="shared" si="41"/>
        <v>6</v>
      </c>
      <c r="D172" s="21">
        <f t="shared" si="42"/>
        <v>5</v>
      </c>
      <c r="E172" s="31">
        <f t="shared" ca="1" si="39"/>
        <v>74</v>
      </c>
      <c r="F172" s="31">
        <f t="shared" ca="1" si="40"/>
        <v>117</v>
      </c>
      <c r="G172" s="131">
        <f t="shared" ca="1" si="51"/>
        <v>14</v>
      </c>
      <c r="H172" s="131">
        <f t="shared" ca="1" si="52"/>
        <v>24</v>
      </c>
      <c r="I172" s="131">
        <f t="shared" ca="1" si="50"/>
        <v>2</v>
      </c>
      <c r="J172" s="131">
        <f t="shared" ca="1" si="50"/>
        <v>5</v>
      </c>
      <c r="K172" s="102">
        <f t="shared" ca="1" si="43"/>
        <v>0</v>
      </c>
      <c r="L172" s="102">
        <f ca="1">VLOOKUP(((VLOOKUP(weather!$C$8,lookup!$A$3:$C$7,3,FALSE)&amp;VLOOKUP(weather!$C$4,lookup!$A$9:$B$14,2,FALSE))),lookup!$C$49:$AM$78,((C172-1)*3)+VLOOKUP(weather!I172&amp;weather!J172,lookup!$AO$4:$AP$39,2,FALSE)+2,FALSE)*VLOOKUP((I172+J172),$F$4:$H$14,3,FALSE)</f>
        <v>3</v>
      </c>
      <c r="M172" s="102">
        <f t="shared" ca="1" si="49"/>
        <v>-10</v>
      </c>
      <c r="N172" s="102">
        <f ca="1">IF(N171+M172&lt;0,0,IF(N171+M172&gt;VLOOKUP($C$8,lookup!$A$3:$C$7,2,FALSE),VLOOKUP($C$8,lookup!$A$3:$C$7,2,FALSE),N171+M172))</f>
        <v>0</v>
      </c>
      <c r="O172" s="102">
        <f ca="1">IF(ABS(K172)=3,(VLOOKUP((I172+J172)&amp;RANDBETWEEN(2,12),lookup!$AR$4:$AS$25,2,FALSE)),0)</f>
        <v>0</v>
      </c>
      <c r="P172" s="58" t="str">
        <f ca="1">IF(O172=0,"",VLOOKUP(((VLOOKUP(weather!$C$8,lookup!$A$3:$C$7,3,FALSE)&amp;VLOOKUP(weather!$C$4,lookup!$A$9:$B$14,2,FALSE))),lookup!$C$81:$AY$110,((C172-1)*4)+1+O172,FALSE))</f>
        <v/>
      </c>
      <c r="Q172" s="139"/>
      <c r="R172" s="102"/>
      <c r="S172" s="102"/>
      <c r="T172" s="58" t="str">
        <f t="shared" ca="1" si="44"/>
        <v>Rain</v>
      </c>
      <c r="U172" s="137">
        <f t="shared" ca="1" si="45"/>
        <v>2</v>
      </c>
      <c r="V172" s="137" t="str">
        <f t="shared" ca="1" si="46"/>
        <v>N</v>
      </c>
      <c r="W172" s="137">
        <f t="shared" ca="1" si="47"/>
        <v>74</v>
      </c>
      <c r="X172" s="58">
        <f t="shared" ca="1" si="48"/>
        <v>117</v>
      </c>
      <c r="Y172" s="137">
        <f>VLOOKUP($C$11,lookup!$D$114:$Q$128,C172+2,FALSE)</f>
        <v>12</v>
      </c>
    </row>
    <row r="173" spans="2:25">
      <c r="B173" s="93">
        <v>156</v>
      </c>
      <c r="C173" s="56">
        <f t="shared" si="41"/>
        <v>6</v>
      </c>
      <c r="D173" s="21">
        <f t="shared" si="42"/>
        <v>6</v>
      </c>
      <c r="E173" s="31">
        <f t="shared" ca="1" si="39"/>
        <v>86</v>
      </c>
      <c r="F173" s="31">
        <f t="shared" ca="1" si="40"/>
        <v>111</v>
      </c>
      <c r="G173" s="131">
        <f t="shared" ca="1" si="51"/>
        <v>14</v>
      </c>
      <c r="H173" s="131">
        <f t="shared" ca="1" si="52"/>
        <v>24</v>
      </c>
      <c r="I173" s="131">
        <f t="shared" ca="1" si="50"/>
        <v>1</v>
      </c>
      <c r="J173" s="131">
        <f t="shared" ca="1" si="50"/>
        <v>1</v>
      </c>
      <c r="K173" s="102">
        <f t="shared" ca="1" si="43"/>
        <v>-3</v>
      </c>
      <c r="L173" s="102">
        <f ca="1">VLOOKUP(((VLOOKUP(weather!$C$8,lookup!$A$3:$C$7,3,FALSE)&amp;VLOOKUP(weather!$C$4,lookup!$A$9:$B$14,2,FALSE))),lookup!$C$49:$AM$78,((C173-1)*3)+VLOOKUP(weather!I173&amp;weather!J173,lookup!$AO$4:$AP$39,2,FALSE)+2,FALSE)*VLOOKUP((I173+J173),$F$4:$H$14,3,FALSE)</f>
        <v>4</v>
      </c>
      <c r="M173" s="102">
        <f t="shared" ca="1" si="49"/>
        <v>15</v>
      </c>
      <c r="N173" s="102">
        <f ca="1">IF(N172+M173&lt;0,0,IF(N172+M173&gt;VLOOKUP($C$8,lookup!$A$3:$C$7,2,FALSE),VLOOKUP($C$8,lookup!$A$3:$C$7,2,FALSE),N172+M173))</f>
        <v>15</v>
      </c>
      <c r="O173" s="102">
        <f ca="1">IF(ABS(K173)=3,(VLOOKUP((I173+J173)&amp;RANDBETWEEN(2,12),lookup!$AR$4:$AS$25,2,FALSE)),0)</f>
        <v>1</v>
      </c>
      <c r="P173" s="58" t="str">
        <f ca="1">IF(O173=0,"",VLOOKUP(((VLOOKUP(weather!$C$8,lookup!$A$3:$C$7,3,FALSE)&amp;VLOOKUP(weather!$C$4,lookup!$A$9:$B$14,2,FALSE))),lookup!$C$81:$AY$110,((C173-1)*4)+1+O173,FALSE))</f>
        <v>a</v>
      </c>
      <c r="Q173" s="139"/>
      <c r="R173" s="102"/>
      <c r="S173" s="102"/>
      <c r="T173" s="58" t="str">
        <f t="shared" ca="1" si="44"/>
        <v>Rain</v>
      </c>
      <c r="U173" s="137">
        <f t="shared" ca="1" si="45"/>
        <v>2</v>
      </c>
      <c r="V173" s="137" t="str">
        <f t="shared" ca="1" si="46"/>
        <v>Gusting</v>
      </c>
      <c r="W173" s="137">
        <f t="shared" ca="1" si="47"/>
        <v>86</v>
      </c>
      <c r="X173" s="58">
        <f t="shared" ca="1" si="48"/>
        <v>111</v>
      </c>
      <c r="Y173" s="137">
        <f>VLOOKUP($C$11,lookup!$D$114:$Q$128,C173+2,FALSE)</f>
        <v>12</v>
      </c>
    </row>
    <row r="174" spans="2:25">
      <c r="B174" s="93">
        <v>157</v>
      </c>
      <c r="C174" s="56">
        <f t="shared" si="41"/>
        <v>6</v>
      </c>
      <c r="D174" s="21">
        <f t="shared" si="42"/>
        <v>7</v>
      </c>
      <c r="E174" s="31">
        <f t="shared" ca="1" si="39"/>
        <v>48</v>
      </c>
      <c r="F174" s="31">
        <f t="shared" ca="1" si="40"/>
        <v>92</v>
      </c>
      <c r="G174" s="131">
        <f t="shared" ca="1" si="51"/>
        <v>11</v>
      </c>
      <c r="H174" s="131">
        <f t="shared" ca="1" si="52"/>
        <v>21</v>
      </c>
      <c r="I174" s="131">
        <f t="shared" ca="1" si="50"/>
        <v>3</v>
      </c>
      <c r="J174" s="131">
        <f t="shared" ca="1" si="50"/>
        <v>4</v>
      </c>
      <c r="K174" s="102">
        <f t="shared" ca="1" si="43"/>
        <v>0</v>
      </c>
      <c r="L174" s="102">
        <f ca="1">VLOOKUP(((VLOOKUP(weather!$C$8,lookup!$A$3:$C$7,3,FALSE)&amp;VLOOKUP(weather!$C$4,lookup!$A$9:$B$14,2,FALSE))),lookup!$C$49:$AM$78,((C174-1)*3)+VLOOKUP(weather!I174&amp;weather!J174,lookup!$AO$4:$AP$39,2,FALSE)+2,FALSE)*VLOOKUP((I174+J174),$F$4:$H$14,3,FALSE)</f>
        <v>3</v>
      </c>
      <c r="M174" s="102">
        <f t="shared" ca="1" si="49"/>
        <v>-10</v>
      </c>
      <c r="N174" s="102">
        <f ca="1">IF(N173+M174&lt;0,0,IF(N173+M174&gt;VLOOKUP($C$8,lookup!$A$3:$C$7,2,FALSE),VLOOKUP($C$8,lookup!$A$3:$C$7,2,FALSE),N173+M174))</f>
        <v>5</v>
      </c>
      <c r="O174" s="102">
        <f ca="1">IF(ABS(K174)=3,(VLOOKUP((I174+J174)&amp;RANDBETWEEN(2,12),lookup!$AR$4:$AS$25,2,FALSE)),0)</f>
        <v>0</v>
      </c>
      <c r="P174" s="58" t="str">
        <f ca="1">IF(O174=0,"",VLOOKUP(((VLOOKUP(weather!$C$8,lookup!$A$3:$C$7,3,FALSE)&amp;VLOOKUP(weather!$C$4,lookup!$A$9:$B$14,2,FALSE))),lookup!$C$81:$AY$110,((C174-1)*4)+1+O174,FALSE))</f>
        <v/>
      </c>
      <c r="Q174" s="139"/>
      <c r="R174" s="102"/>
      <c r="S174" s="102"/>
      <c r="T174" s="58" t="str">
        <f t="shared" ca="1" si="44"/>
        <v>Rain</v>
      </c>
      <c r="U174" s="137">
        <f t="shared" ca="1" si="45"/>
        <v>2</v>
      </c>
      <c r="V174" s="137" t="str">
        <f t="shared" ca="1" si="46"/>
        <v>N</v>
      </c>
      <c r="W174" s="137">
        <f t="shared" ca="1" si="47"/>
        <v>48</v>
      </c>
      <c r="X174" s="58">
        <f t="shared" ca="1" si="48"/>
        <v>92</v>
      </c>
      <c r="Y174" s="137">
        <f>VLOOKUP($C$11,lookup!$D$114:$Q$128,C174+2,FALSE)</f>
        <v>12</v>
      </c>
    </row>
    <row r="175" spans="2:25">
      <c r="B175" s="93">
        <v>158</v>
      </c>
      <c r="C175" s="56">
        <f t="shared" si="41"/>
        <v>6</v>
      </c>
      <c r="D175" s="21">
        <f t="shared" si="42"/>
        <v>8</v>
      </c>
      <c r="E175" s="31">
        <f t="shared" ca="1" si="39"/>
        <v>64</v>
      </c>
      <c r="F175" s="31">
        <f t="shared" ca="1" si="40"/>
        <v>97</v>
      </c>
      <c r="G175" s="131">
        <f t="shared" ca="1" si="51"/>
        <v>11</v>
      </c>
      <c r="H175" s="131">
        <f t="shared" ca="1" si="52"/>
        <v>21</v>
      </c>
      <c r="I175" s="131">
        <f t="shared" ca="1" si="50"/>
        <v>2</v>
      </c>
      <c r="J175" s="131">
        <f t="shared" ca="1" si="50"/>
        <v>3</v>
      </c>
      <c r="K175" s="102">
        <f t="shared" ca="1" si="43"/>
        <v>-1</v>
      </c>
      <c r="L175" s="102">
        <f ca="1">VLOOKUP(((VLOOKUP(weather!$C$8,lookup!$A$3:$C$7,3,FALSE)&amp;VLOOKUP(weather!$C$4,lookup!$A$9:$B$14,2,FALSE))),lookup!$C$49:$AM$78,((C175-1)*3)+VLOOKUP(weather!I175&amp;weather!J175,lookup!$AO$4:$AP$39,2,FALSE)+2,FALSE)*VLOOKUP((I175+J175),$F$4:$H$14,3,FALSE)</f>
        <v>3</v>
      </c>
      <c r="M175" s="102">
        <f t="shared" ca="1" si="49"/>
        <v>15</v>
      </c>
      <c r="N175" s="102">
        <f ca="1">IF(N174+M175&lt;0,0,IF(N174+M175&gt;VLOOKUP($C$8,lookup!$A$3:$C$7,2,FALSE),VLOOKUP($C$8,lookup!$A$3:$C$7,2,FALSE),N174+M175))</f>
        <v>20</v>
      </c>
      <c r="O175" s="102">
        <f ca="1">IF(ABS(K175)=3,(VLOOKUP((I175+J175)&amp;RANDBETWEEN(2,12),lookup!$AR$4:$AS$25,2,FALSE)),0)</f>
        <v>0</v>
      </c>
      <c r="P175" s="58" t="str">
        <f ca="1">IF(O175=0,"",VLOOKUP(((VLOOKUP(weather!$C$8,lookup!$A$3:$C$7,3,FALSE)&amp;VLOOKUP(weather!$C$4,lookup!$A$9:$B$14,2,FALSE))),lookup!$C$81:$AY$110,((C175-1)*4)+1+O175,FALSE))</f>
        <v/>
      </c>
      <c r="Q175" s="139"/>
      <c r="R175" s="102"/>
      <c r="S175" s="102"/>
      <c r="T175" s="58" t="str">
        <f t="shared" ca="1" si="44"/>
        <v>Rain</v>
      </c>
      <c r="U175" s="137">
        <f t="shared" ca="1" si="45"/>
        <v>2</v>
      </c>
      <c r="V175" s="137" t="str">
        <f t="shared" ca="1" si="46"/>
        <v>N</v>
      </c>
      <c r="W175" s="137">
        <f t="shared" ca="1" si="47"/>
        <v>64</v>
      </c>
      <c r="X175" s="58">
        <f t="shared" ca="1" si="48"/>
        <v>97</v>
      </c>
      <c r="Y175" s="137">
        <f>VLOOKUP($C$11,lookup!$D$114:$Q$128,C175+2,FALSE)</f>
        <v>12</v>
      </c>
    </row>
    <row r="176" spans="2:25">
      <c r="B176" s="93">
        <v>159</v>
      </c>
      <c r="C176" s="56">
        <f t="shared" si="41"/>
        <v>6</v>
      </c>
      <c r="D176" s="21">
        <f t="shared" si="42"/>
        <v>9</v>
      </c>
      <c r="E176" s="31">
        <f t="shared" ca="1" si="39"/>
        <v>42</v>
      </c>
      <c r="F176" s="31">
        <f t="shared" ca="1" si="40"/>
        <v>92</v>
      </c>
      <c r="G176" s="131">
        <f t="shared" ca="1" si="51"/>
        <v>10</v>
      </c>
      <c r="H176" s="131">
        <f t="shared" ca="1" si="52"/>
        <v>20</v>
      </c>
      <c r="I176" s="131">
        <f t="shared" ca="1" si="50"/>
        <v>3</v>
      </c>
      <c r="J176" s="131">
        <f t="shared" ca="1" si="50"/>
        <v>4</v>
      </c>
      <c r="K176" s="102">
        <f t="shared" ca="1" si="43"/>
        <v>0</v>
      </c>
      <c r="L176" s="102">
        <f ca="1">VLOOKUP(((VLOOKUP(weather!$C$8,lookup!$A$3:$C$7,3,FALSE)&amp;VLOOKUP(weather!$C$4,lookup!$A$9:$B$14,2,FALSE))),lookup!$C$49:$AM$78,((C176-1)*3)+VLOOKUP(weather!I176&amp;weather!J176,lookup!$AO$4:$AP$39,2,FALSE)+2,FALSE)*VLOOKUP((I176+J176),$F$4:$H$14,3,FALSE)</f>
        <v>3</v>
      </c>
      <c r="M176" s="102">
        <f t="shared" ca="1" si="49"/>
        <v>-10</v>
      </c>
      <c r="N176" s="102">
        <f ca="1">IF(N175+M176&lt;0,0,IF(N175+M176&gt;VLOOKUP($C$8,lookup!$A$3:$C$7,2,FALSE),VLOOKUP($C$8,lookup!$A$3:$C$7,2,FALSE),N175+M176))</f>
        <v>10</v>
      </c>
      <c r="O176" s="102">
        <f ca="1">IF(ABS(K176)=3,(VLOOKUP((I176+J176)&amp;RANDBETWEEN(2,12),lookup!$AR$4:$AS$25,2,FALSE)),0)</f>
        <v>0</v>
      </c>
      <c r="P176" s="58" t="str">
        <f ca="1">IF(O176=0,"",VLOOKUP(((VLOOKUP(weather!$C$8,lookup!$A$3:$C$7,3,FALSE)&amp;VLOOKUP(weather!$C$4,lookup!$A$9:$B$14,2,FALSE))),lookup!$C$81:$AY$110,((C176-1)*4)+1+O176,FALSE))</f>
        <v/>
      </c>
      <c r="Q176" s="139"/>
      <c r="R176" s="102"/>
      <c r="S176" s="102"/>
      <c r="T176" s="58" t="str">
        <f t="shared" ca="1" si="44"/>
        <v>Rain</v>
      </c>
      <c r="U176" s="137">
        <f t="shared" ca="1" si="45"/>
        <v>2</v>
      </c>
      <c r="V176" s="137" t="str">
        <f t="shared" ca="1" si="46"/>
        <v>N</v>
      </c>
      <c r="W176" s="137">
        <f t="shared" ca="1" si="47"/>
        <v>42</v>
      </c>
      <c r="X176" s="58">
        <f t="shared" ca="1" si="48"/>
        <v>92</v>
      </c>
      <c r="Y176" s="137">
        <f>VLOOKUP($C$11,lookup!$D$114:$Q$128,C176+2,FALSE)</f>
        <v>12</v>
      </c>
    </row>
    <row r="177" spans="2:25">
      <c r="B177" s="93">
        <v>160</v>
      </c>
      <c r="C177" s="56">
        <f t="shared" si="41"/>
        <v>6</v>
      </c>
      <c r="D177" s="21">
        <f t="shared" si="42"/>
        <v>10</v>
      </c>
      <c r="E177" s="31">
        <f t="shared" ca="1" si="39"/>
        <v>38</v>
      </c>
      <c r="F177" s="31">
        <f t="shared" ca="1" si="40"/>
        <v>93</v>
      </c>
      <c r="G177" s="131">
        <f t="shared" ca="1" si="51"/>
        <v>10</v>
      </c>
      <c r="H177" s="131">
        <f t="shared" ca="1" si="52"/>
        <v>20</v>
      </c>
      <c r="I177" s="131">
        <f t="shared" ca="1" si="50"/>
        <v>6</v>
      </c>
      <c r="J177" s="131">
        <f t="shared" ca="1" si="50"/>
        <v>6</v>
      </c>
      <c r="K177" s="102">
        <f t="shared" ca="1" si="43"/>
        <v>3</v>
      </c>
      <c r="L177" s="102">
        <f ca="1">VLOOKUP(((VLOOKUP(weather!$C$8,lookup!$A$3:$C$7,3,FALSE)&amp;VLOOKUP(weather!$C$4,lookup!$A$9:$B$14,2,FALSE))),lookup!$C$49:$AM$78,((C177-1)*3)+VLOOKUP(weather!I177&amp;weather!J177,lookup!$AO$4:$AP$39,2,FALSE)+2,FALSE)*VLOOKUP((I177+J177),$F$4:$H$14,3,FALSE)</f>
        <v>0</v>
      </c>
      <c r="M177" s="102">
        <f t="shared" ca="1" si="49"/>
        <v>-20</v>
      </c>
      <c r="N177" s="102">
        <f ca="1">IF(N176+M177&lt;0,0,IF(N176+M177&gt;VLOOKUP($C$8,lookup!$A$3:$C$7,2,FALSE),VLOOKUP($C$8,lookup!$A$3:$C$7,2,FALSE),N176+M177))</f>
        <v>0</v>
      </c>
      <c r="O177" s="102">
        <f ca="1">IF(ABS(K177)=3,(VLOOKUP((I177+J177)&amp;RANDBETWEEN(2,12),lookup!$AR$4:$AS$25,2,FALSE)),0)</f>
        <v>0</v>
      </c>
      <c r="P177" s="58" t="str">
        <f ca="1">IF(O177=0,"",VLOOKUP(((VLOOKUP(weather!$C$8,lookup!$A$3:$C$7,3,FALSE)&amp;VLOOKUP(weather!$C$4,lookup!$A$9:$B$14,2,FALSE))),lookup!$C$81:$AY$110,((C177-1)*4)+1+O177,FALSE))</f>
        <v/>
      </c>
      <c r="Q177" s="139"/>
      <c r="R177" s="102"/>
      <c r="S177" s="102"/>
      <c r="T177" s="58" t="str">
        <f t="shared" ca="1" si="44"/>
        <v>Rain</v>
      </c>
      <c r="U177" s="137">
        <f t="shared" ca="1" si="45"/>
        <v>2</v>
      </c>
      <c r="V177" s="137" t="str">
        <f t="shared" ca="1" si="46"/>
        <v>Changing</v>
      </c>
      <c r="W177" s="137">
        <f t="shared" ca="1" si="47"/>
        <v>38</v>
      </c>
      <c r="X177" s="58">
        <f t="shared" ca="1" si="48"/>
        <v>93</v>
      </c>
      <c r="Y177" s="137">
        <f>VLOOKUP($C$11,lookup!$D$114:$Q$128,C177+2,FALSE)</f>
        <v>12</v>
      </c>
    </row>
    <row r="178" spans="2:25">
      <c r="B178" s="93">
        <v>161</v>
      </c>
      <c r="C178" s="56">
        <f t="shared" si="41"/>
        <v>6</v>
      </c>
      <c r="D178" s="21">
        <f t="shared" si="42"/>
        <v>11</v>
      </c>
      <c r="E178" s="31">
        <f t="shared" ca="1" si="39"/>
        <v>81</v>
      </c>
      <c r="F178" s="31">
        <f t="shared" ca="1" si="40"/>
        <v>107</v>
      </c>
      <c r="G178" s="131">
        <f t="shared" ca="1" si="51"/>
        <v>13</v>
      </c>
      <c r="H178" s="131">
        <f t="shared" ca="1" si="52"/>
        <v>23</v>
      </c>
      <c r="I178" s="131">
        <f t="shared" ref="I178:J197" ca="1" si="53">RANDBETWEEN(1,6)</f>
        <v>6</v>
      </c>
      <c r="J178" s="131">
        <f t="shared" ca="1" si="53"/>
        <v>6</v>
      </c>
      <c r="K178" s="102">
        <f t="shared" ca="1" si="43"/>
        <v>3</v>
      </c>
      <c r="L178" s="102">
        <f ca="1">VLOOKUP(((VLOOKUP(weather!$C$8,lookup!$A$3:$C$7,3,FALSE)&amp;VLOOKUP(weather!$C$4,lookup!$A$9:$B$14,2,FALSE))),lookup!$C$49:$AM$78,((C178-1)*3)+VLOOKUP(weather!I178&amp;weather!J178,lookup!$AO$4:$AP$39,2,FALSE)+2,FALSE)*VLOOKUP((I178+J178),$F$4:$H$14,3,FALSE)</f>
        <v>0</v>
      </c>
      <c r="M178" s="102">
        <f t="shared" ca="1" si="49"/>
        <v>-20</v>
      </c>
      <c r="N178" s="102">
        <f ca="1">IF(N177+M178&lt;0,0,IF(N177+M178&gt;VLOOKUP($C$8,lookup!$A$3:$C$7,2,FALSE),VLOOKUP($C$8,lookup!$A$3:$C$7,2,FALSE),N177+M178))</f>
        <v>0</v>
      </c>
      <c r="O178" s="102">
        <f ca="1">IF(ABS(K178)=3,(VLOOKUP((I178+J178)&amp;RANDBETWEEN(2,12),lookup!$AR$4:$AS$25,2,FALSE)),0)</f>
        <v>0</v>
      </c>
      <c r="P178" s="58" t="str">
        <f ca="1">IF(O178=0,"",VLOOKUP(((VLOOKUP(weather!$C$8,lookup!$A$3:$C$7,3,FALSE)&amp;VLOOKUP(weather!$C$4,lookup!$A$9:$B$14,2,FALSE))),lookup!$C$81:$AY$110,((C178-1)*4)+1+O178,FALSE))</f>
        <v/>
      </c>
      <c r="Q178" s="139"/>
      <c r="R178" s="102"/>
      <c r="S178" s="102"/>
      <c r="T178" s="58" t="str">
        <f t="shared" ca="1" si="44"/>
        <v>Rain</v>
      </c>
      <c r="U178" s="137">
        <f t="shared" ca="1" si="45"/>
        <v>2</v>
      </c>
      <c r="V178" s="137" t="str">
        <f t="shared" ca="1" si="46"/>
        <v>Changing</v>
      </c>
      <c r="W178" s="137">
        <f t="shared" ca="1" si="47"/>
        <v>81</v>
      </c>
      <c r="X178" s="58">
        <f t="shared" ca="1" si="48"/>
        <v>107</v>
      </c>
      <c r="Y178" s="137">
        <f>VLOOKUP($C$11,lookup!$D$114:$Q$128,C178+2,FALSE)</f>
        <v>12</v>
      </c>
    </row>
    <row r="179" spans="2:25">
      <c r="B179" s="93">
        <v>162</v>
      </c>
      <c r="C179" s="56">
        <f t="shared" si="41"/>
        <v>6</v>
      </c>
      <c r="D179" s="21">
        <f t="shared" si="42"/>
        <v>12</v>
      </c>
      <c r="E179" s="31">
        <f t="shared" ca="1" si="39"/>
        <v>73</v>
      </c>
      <c r="F179" s="31">
        <f t="shared" ca="1" si="40"/>
        <v>112</v>
      </c>
      <c r="G179" s="131">
        <f t="shared" ca="1" si="51"/>
        <v>16</v>
      </c>
      <c r="H179" s="131">
        <f t="shared" ca="1" si="52"/>
        <v>24</v>
      </c>
      <c r="I179" s="131">
        <f t="shared" ca="1" si="53"/>
        <v>3</v>
      </c>
      <c r="J179" s="131">
        <f t="shared" ca="1" si="53"/>
        <v>4</v>
      </c>
      <c r="K179" s="102">
        <f t="shared" ca="1" si="43"/>
        <v>0</v>
      </c>
      <c r="L179" s="102">
        <f ca="1">VLOOKUP(((VLOOKUP(weather!$C$8,lookup!$A$3:$C$7,3,FALSE)&amp;VLOOKUP(weather!$C$4,lookup!$A$9:$B$14,2,FALSE))),lookup!$C$49:$AM$78,((C179-1)*3)+VLOOKUP(weather!I179&amp;weather!J179,lookup!$AO$4:$AP$39,2,FALSE)+2,FALSE)*VLOOKUP((I179+J179),$F$4:$H$14,3,FALSE)</f>
        <v>3</v>
      </c>
      <c r="M179" s="102">
        <f t="shared" ca="1" si="49"/>
        <v>-10</v>
      </c>
      <c r="N179" s="102">
        <f ca="1">IF(N178+M179&lt;0,0,IF(N178+M179&gt;VLOOKUP($C$8,lookup!$A$3:$C$7,2,FALSE),VLOOKUP($C$8,lookup!$A$3:$C$7,2,FALSE),N178+M179))</f>
        <v>0</v>
      </c>
      <c r="O179" s="102">
        <f ca="1">IF(ABS(K179)=3,(VLOOKUP((I179+J179)&amp;RANDBETWEEN(2,12),lookup!$AR$4:$AS$25,2,FALSE)),0)</f>
        <v>0</v>
      </c>
      <c r="P179" s="58" t="str">
        <f ca="1">IF(O179=0,"",VLOOKUP(((VLOOKUP(weather!$C$8,lookup!$A$3:$C$7,3,FALSE)&amp;VLOOKUP(weather!$C$4,lookup!$A$9:$B$14,2,FALSE))),lookup!$C$81:$AY$110,((C179-1)*4)+1+O179,FALSE))</f>
        <v/>
      </c>
      <c r="Q179" s="139"/>
      <c r="R179" s="102"/>
      <c r="S179" s="102"/>
      <c r="T179" s="58" t="str">
        <f t="shared" ca="1" si="44"/>
        <v>Rain</v>
      </c>
      <c r="U179" s="137">
        <f t="shared" ca="1" si="45"/>
        <v>2</v>
      </c>
      <c r="V179" s="137" t="str">
        <f t="shared" ca="1" si="46"/>
        <v>N</v>
      </c>
      <c r="W179" s="137">
        <f t="shared" ca="1" si="47"/>
        <v>73</v>
      </c>
      <c r="X179" s="58">
        <f t="shared" ca="1" si="48"/>
        <v>112</v>
      </c>
      <c r="Y179" s="137">
        <f>VLOOKUP($C$11,lookup!$D$114:$Q$128,C179+2,FALSE)</f>
        <v>12</v>
      </c>
    </row>
    <row r="180" spans="2:25">
      <c r="B180" s="93">
        <v>163</v>
      </c>
      <c r="C180" s="56">
        <f t="shared" si="41"/>
        <v>6</v>
      </c>
      <c r="D180" s="21">
        <f t="shared" si="42"/>
        <v>13</v>
      </c>
      <c r="E180" s="31">
        <f t="shared" ca="1" si="39"/>
        <v>76</v>
      </c>
      <c r="F180" s="31">
        <f t="shared" ca="1" si="40"/>
        <v>117</v>
      </c>
      <c r="G180" s="131">
        <f t="shared" ca="1" si="51"/>
        <v>16</v>
      </c>
      <c r="H180" s="131">
        <f t="shared" ca="1" si="52"/>
        <v>24</v>
      </c>
      <c r="I180" s="131">
        <f t="shared" ca="1" si="53"/>
        <v>4</v>
      </c>
      <c r="J180" s="131">
        <f t="shared" ca="1" si="53"/>
        <v>2</v>
      </c>
      <c r="K180" s="102">
        <f t="shared" ca="1" si="43"/>
        <v>-1</v>
      </c>
      <c r="L180" s="102">
        <f ca="1">VLOOKUP(((VLOOKUP(weather!$C$8,lookup!$A$3:$C$7,3,FALSE)&amp;VLOOKUP(weather!$C$4,lookup!$A$9:$B$14,2,FALSE))),lookup!$C$49:$AM$78,((C180-1)*3)+VLOOKUP(weather!I180&amp;weather!J180,lookup!$AO$4:$AP$39,2,FALSE)+2,FALSE)*VLOOKUP((I180+J180),$F$4:$H$14,3,FALSE)</f>
        <v>0</v>
      </c>
      <c r="M180" s="102">
        <f t="shared" ca="1" si="49"/>
        <v>10</v>
      </c>
      <c r="N180" s="102">
        <f ca="1">IF(N179+M180&lt;0,0,IF(N179+M180&gt;VLOOKUP($C$8,lookup!$A$3:$C$7,2,FALSE),VLOOKUP($C$8,lookup!$A$3:$C$7,2,FALSE),N179+M180))</f>
        <v>10</v>
      </c>
      <c r="O180" s="102">
        <f ca="1">IF(ABS(K180)=3,(VLOOKUP((I180+J180)&amp;RANDBETWEEN(2,12),lookup!$AR$4:$AS$25,2,FALSE)),0)</f>
        <v>0</v>
      </c>
      <c r="P180" s="58" t="str">
        <f ca="1">IF(O180=0,"",VLOOKUP(((VLOOKUP(weather!$C$8,lookup!$A$3:$C$7,3,FALSE)&amp;VLOOKUP(weather!$C$4,lookup!$A$9:$B$14,2,FALSE))),lookup!$C$81:$AY$110,((C180-1)*4)+1+O180,FALSE))</f>
        <v/>
      </c>
      <c r="Q180" s="139"/>
      <c r="R180" s="102"/>
      <c r="S180" s="102"/>
      <c r="T180" s="58" t="str">
        <f t="shared" ca="1" si="44"/>
        <v>Rain</v>
      </c>
      <c r="U180" s="137">
        <f t="shared" ca="1" si="45"/>
        <v>2</v>
      </c>
      <c r="V180" s="137" t="str">
        <f t="shared" ca="1" si="46"/>
        <v>N</v>
      </c>
      <c r="W180" s="137">
        <f t="shared" ca="1" si="47"/>
        <v>76</v>
      </c>
      <c r="X180" s="58">
        <f t="shared" ca="1" si="48"/>
        <v>117</v>
      </c>
      <c r="Y180" s="137">
        <f>VLOOKUP($C$11,lookup!$D$114:$Q$128,C180+2,FALSE)</f>
        <v>12</v>
      </c>
    </row>
    <row r="181" spans="2:25">
      <c r="B181" s="93">
        <v>164</v>
      </c>
      <c r="C181" s="56">
        <f t="shared" si="41"/>
        <v>6</v>
      </c>
      <c r="D181" s="21">
        <f t="shared" si="42"/>
        <v>14</v>
      </c>
      <c r="E181" s="31">
        <f t="shared" ca="1" si="39"/>
        <v>78</v>
      </c>
      <c r="F181" s="31">
        <f t="shared" ca="1" si="40"/>
        <v>102</v>
      </c>
      <c r="G181" s="131">
        <f t="shared" ca="1" si="51"/>
        <v>15</v>
      </c>
      <c r="H181" s="131">
        <f t="shared" ca="1" si="52"/>
        <v>23</v>
      </c>
      <c r="I181" s="131">
        <f t="shared" ca="1" si="53"/>
        <v>3</v>
      </c>
      <c r="J181" s="131">
        <f t="shared" ca="1" si="53"/>
        <v>3</v>
      </c>
      <c r="K181" s="102">
        <f t="shared" ca="1" si="43"/>
        <v>-1</v>
      </c>
      <c r="L181" s="102">
        <f ca="1">VLOOKUP(((VLOOKUP(weather!$C$8,lookup!$A$3:$C$7,3,FALSE)&amp;VLOOKUP(weather!$C$4,lookup!$A$9:$B$14,2,FALSE))),lookup!$C$49:$AM$78,((C181-1)*3)+VLOOKUP(weather!I181&amp;weather!J181,lookup!$AO$4:$AP$39,2,FALSE)+2,FALSE)*VLOOKUP((I181+J181),$F$4:$H$14,3,FALSE)</f>
        <v>0</v>
      </c>
      <c r="M181" s="102">
        <f t="shared" ca="1" si="49"/>
        <v>10</v>
      </c>
      <c r="N181" s="102">
        <f ca="1">IF(N180+M181&lt;0,0,IF(N180+M181&gt;VLOOKUP($C$8,lookup!$A$3:$C$7,2,FALSE),VLOOKUP($C$8,lookup!$A$3:$C$7,2,FALSE),N180+M181))</f>
        <v>20</v>
      </c>
      <c r="O181" s="102">
        <f ca="1">IF(ABS(K181)=3,(VLOOKUP((I181+J181)&amp;RANDBETWEEN(2,12),lookup!$AR$4:$AS$25,2,FALSE)),0)</f>
        <v>0</v>
      </c>
      <c r="P181" s="58" t="str">
        <f ca="1">IF(O181=0,"",VLOOKUP(((VLOOKUP(weather!$C$8,lookup!$A$3:$C$7,3,FALSE)&amp;VLOOKUP(weather!$C$4,lookup!$A$9:$B$14,2,FALSE))),lookup!$C$81:$AY$110,((C181-1)*4)+1+O181,FALSE))</f>
        <v/>
      </c>
      <c r="Q181" s="139"/>
      <c r="R181" s="102"/>
      <c r="S181" s="102"/>
      <c r="T181" s="58" t="str">
        <f t="shared" ca="1" si="44"/>
        <v>Rain</v>
      </c>
      <c r="U181" s="137">
        <f t="shared" ca="1" si="45"/>
        <v>2</v>
      </c>
      <c r="V181" s="137" t="str">
        <f t="shared" ca="1" si="46"/>
        <v>N</v>
      </c>
      <c r="W181" s="137">
        <f t="shared" ca="1" si="47"/>
        <v>78</v>
      </c>
      <c r="X181" s="58">
        <f t="shared" ca="1" si="48"/>
        <v>102</v>
      </c>
      <c r="Y181" s="137">
        <f>VLOOKUP($C$11,lookup!$D$114:$Q$128,C181+2,FALSE)</f>
        <v>12</v>
      </c>
    </row>
    <row r="182" spans="2:25">
      <c r="B182" s="93">
        <v>165</v>
      </c>
      <c r="C182" s="56">
        <f t="shared" si="41"/>
        <v>6</v>
      </c>
      <c r="D182" s="21">
        <f t="shared" si="42"/>
        <v>15</v>
      </c>
      <c r="E182" s="31">
        <f t="shared" ca="1" si="39"/>
        <v>87</v>
      </c>
      <c r="F182" s="31">
        <f t="shared" ca="1" si="40"/>
        <v>108</v>
      </c>
      <c r="G182" s="131">
        <f t="shared" ca="1" si="51"/>
        <v>14</v>
      </c>
      <c r="H182" s="131">
        <f t="shared" ca="1" si="52"/>
        <v>22</v>
      </c>
      <c r="I182" s="131">
        <f t="shared" ca="1" si="53"/>
        <v>2</v>
      </c>
      <c r="J182" s="131">
        <f t="shared" ca="1" si="53"/>
        <v>3</v>
      </c>
      <c r="K182" s="102">
        <f t="shared" ca="1" si="43"/>
        <v>-1</v>
      </c>
      <c r="L182" s="102">
        <f ca="1">VLOOKUP(((VLOOKUP(weather!$C$8,lookup!$A$3:$C$7,3,FALSE)&amp;VLOOKUP(weather!$C$4,lookup!$A$9:$B$14,2,FALSE))),lookup!$C$49:$AM$78,((C182-1)*3)+VLOOKUP(weather!I182&amp;weather!J182,lookup!$AO$4:$AP$39,2,FALSE)+2,FALSE)*VLOOKUP((I182+J182),$F$4:$H$14,3,FALSE)</f>
        <v>3</v>
      </c>
      <c r="M182" s="102">
        <f t="shared" ca="1" si="49"/>
        <v>15</v>
      </c>
      <c r="N182" s="102">
        <f ca="1">IF(N181+M182&lt;0,0,IF(N181+M182&gt;VLOOKUP($C$8,lookup!$A$3:$C$7,2,FALSE),VLOOKUP($C$8,lookup!$A$3:$C$7,2,FALSE),N181+M182))</f>
        <v>35</v>
      </c>
      <c r="O182" s="102">
        <f ca="1">IF(ABS(K182)=3,(VLOOKUP((I182+J182)&amp;RANDBETWEEN(2,12),lookup!$AR$4:$AS$25,2,FALSE)),0)</f>
        <v>0</v>
      </c>
      <c r="P182" s="58" t="str">
        <f ca="1">IF(O182=0,"",VLOOKUP(((VLOOKUP(weather!$C$8,lookup!$A$3:$C$7,3,FALSE)&amp;VLOOKUP(weather!$C$4,lookup!$A$9:$B$14,2,FALSE))),lookup!$C$81:$AY$110,((C182-1)*4)+1+O182,FALSE))</f>
        <v/>
      </c>
      <c r="Q182" s="139"/>
      <c r="R182" s="102"/>
      <c r="S182" s="102"/>
      <c r="T182" s="58" t="str">
        <f t="shared" ca="1" si="44"/>
        <v>Rain</v>
      </c>
      <c r="U182" s="137">
        <f t="shared" ca="1" si="45"/>
        <v>2</v>
      </c>
      <c r="V182" s="137" t="str">
        <f t="shared" ca="1" si="46"/>
        <v>N</v>
      </c>
      <c r="W182" s="137">
        <f t="shared" ca="1" si="47"/>
        <v>87</v>
      </c>
      <c r="X182" s="58">
        <f t="shared" ca="1" si="48"/>
        <v>108</v>
      </c>
      <c r="Y182" s="137">
        <f>VLOOKUP($C$11,lookup!$D$114:$Q$128,C182+2,FALSE)</f>
        <v>12</v>
      </c>
    </row>
    <row r="183" spans="2:25">
      <c r="B183" s="93">
        <v>166</v>
      </c>
      <c r="C183" s="56">
        <f t="shared" si="41"/>
        <v>6</v>
      </c>
      <c r="D183" s="21">
        <f t="shared" si="42"/>
        <v>16</v>
      </c>
      <c r="E183" s="31">
        <f t="shared" ca="1" si="39"/>
        <v>73</v>
      </c>
      <c r="F183" s="31">
        <f t="shared" ca="1" si="40"/>
        <v>108</v>
      </c>
      <c r="G183" s="131">
        <f t="shared" ca="1" si="51"/>
        <v>13</v>
      </c>
      <c r="H183" s="131">
        <f t="shared" ca="1" si="52"/>
        <v>21</v>
      </c>
      <c r="I183" s="131">
        <f t="shared" ca="1" si="53"/>
        <v>6</v>
      </c>
      <c r="J183" s="131">
        <f t="shared" ca="1" si="53"/>
        <v>3</v>
      </c>
      <c r="K183" s="102">
        <f t="shared" ca="1" si="43"/>
        <v>1</v>
      </c>
      <c r="L183" s="102">
        <f ca="1">VLOOKUP(((VLOOKUP(weather!$C$8,lookup!$A$3:$C$7,3,FALSE)&amp;VLOOKUP(weather!$C$4,lookup!$A$9:$B$14,2,FALSE))),lookup!$C$49:$AM$78,((C183-1)*3)+VLOOKUP(weather!I183&amp;weather!J183,lookup!$AO$4:$AP$39,2,FALSE)+2,FALSE)*VLOOKUP((I183+J183),$F$4:$H$14,3,FALSE)</f>
        <v>0</v>
      </c>
      <c r="M183" s="102">
        <f t="shared" ca="1" si="49"/>
        <v>-15</v>
      </c>
      <c r="N183" s="102">
        <f ca="1">IF(N182+M183&lt;0,0,IF(N182+M183&gt;VLOOKUP($C$8,lookup!$A$3:$C$7,2,FALSE),VLOOKUP($C$8,lookup!$A$3:$C$7,2,FALSE),N182+M183))</f>
        <v>20</v>
      </c>
      <c r="O183" s="102">
        <f ca="1">IF(ABS(K183)=3,(VLOOKUP((I183+J183)&amp;RANDBETWEEN(2,12),lookup!$AR$4:$AS$25,2,FALSE)),0)</f>
        <v>0</v>
      </c>
      <c r="P183" s="58" t="str">
        <f ca="1">IF(O183=0,"",VLOOKUP(((VLOOKUP(weather!$C$8,lookup!$A$3:$C$7,3,FALSE)&amp;VLOOKUP(weather!$C$4,lookup!$A$9:$B$14,2,FALSE))),lookup!$C$81:$AY$110,((C183-1)*4)+1+O183,FALSE))</f>
        <v/>
      </c>
      <c r="Q183" s="139"/>
      <c r="R183" s="102"/>
      <c r="S183" s="102"/>
      <c r="T183" s="58" t="str">
        <f t="shared" ca="1" si="44"/>
        <v>Rain</v>
      </c>
      <c r="U183" s="137">
        <f t="shared" ca="1" si="45"/>
        <v>2</v>
      </c>
      <c r="V183" s="137" t="str">
        <f t="shared" ca="1" si="46"/>
        <v>N</v>
      </c>
      <c r="W183" s="137">
        <f t="shared" ca="1" si="47"/>
        <v>73</v>
      </c>
      <c r="X183" s="58">
        <f t="shared" ca="1" si="48"/>
        <v>108</v>
      </c>
      <c r="Y183" s="137">
        <f>VLOOKUP($C$11,lookup!$D$114:$Q$128,C183+2,FALSE)</f>
        <v>12</v>
      </c>
    </row>
    <row r="184" spans="2:25">
      <c r="B184" s="93">
        <v>167</v>
      </c>
      <c r="C184" s="56">
        <f t="shared" si="41"/>
        <v>6</v>
      </c>
      <c r="D184" s="21">
        <f t="shared" si="42"/>
        <v>17</v>
      </c>
      <c r="E184" s="31">
        <f t="shared" ca="1" si="39"/>
        <v>85</v>
      </c>
      <c r="F184" s="31">
        <f t="shared" ca="1" si="40"/>
        <v>107</v>
      </c>
      <c r="G184" s="131">
        <f t="shared" ca="1" si="51"/>
        <v>14</v>
      </c>
      <c r="H184" s="131">
        <f t="shared" ca="1" si="52"/>
        <v>22</v>
      </c>
      <c r="I184" s="131">
        <f t="shared" ca="1" si="53"/>
        <v>1</v>
      </c>
      <c r="J184" s="131">
        <f t="shared" ca="1" si="53"/>
        <v>6</v>
      </c>
      <c r="K184" s="102">
        <f t="shared" ca="1" si="43"/>
        <v>0</v>
      </c>
      <c r="L184" s="102">
        <f ca="1">VLOOKUP(((VLOOKUP(weather!$C$8,lookup!$A$3:$C$7,3,FALSE)&amp;VLOOKUP(weather!$C$4,lookup!$A$9:$B$14,2,FALSE))),lookup!$C$49:$AM$78,((C184-1)*3)+VLOOKUP(weather!I184&amp;weather!J184,lookup!$AO$4:$AP$39,2,FALSE)+2,FALSE)*VLOOKUP((I184+J184),$F$4:$H$14,3,FALSE)</f>
        <v>3</v>
      </c>
      <c r="M184" s="102">
        <f t="shared" ca="1" si="49"/>
        <v>-10</v>
      </c>
      <c r="N184" s="102">
        <f ca="1">IF(N183+M184&lt;0,0,IF(N183+M184&gt;VLOOKUP($C$8,lookup!$A$3:$C$7,2,FALSE),VLOOKUP($C$8,lookup!$A$3:$C$7,2,FALSE),N183+M184))</f>
        <v>10</v>
      </c>
      <c r="O184" s="102">
        <f ca="1">IF(ABS(K184)=3,(VLOOKUP((I184+J184)&amp;RANDBETWEEN(2,12),lookup!$AR$4:$AS$25,2,FALSE)),0)</f>
        <v>0</v>
      </c>
      <c r="P184" s="58" t="str">
        <f ca="1">IF(O184=0,"",VLOOKUP(((VLOOKUP(weather!$C$8,lookup!$A$3:$C$7,3,FALSE)&amp;VLOOKUP(weather!$C$4,lookup!$A$9:$B$14,2,FALSE))),lookup!$C$81:$AY$110,((C184-1)*4)+1+O184,FALSE))</f>
        <v/>
      </c>
      <c r="Q184" s="139"/>
      <c r="R184" s="102"/>
      <c r="S184" s="102"/>
      <c r="T184" s="58" t="str">
        <f t="shared" ca="1" si="44"/>
        <v>Rain</v>
      </c>
      <c r="U184" s="137">
        <f t="shared" ca="1" si="45"/>
        <v>2</v>
      </c>
      <c r="V184" s="137" t="str">
        <f t="shared" ca="1" si="46"/>
        <v>N</v>
      </c>
      <c r="W184" s="137">
        <f t="shared" ca="1" si="47"/>
        <v>85</v>
      </c>
      <c r="X184" s="58">
        <f t="shared" ca="1" si="48"/>
        <v>107</v>
      </c>
      <c r="Y184" s="137">
        <f>VLOOKUP($C$11,lookup!$D$114:$Q$128,C184+2,FALSE)</f>
        <v>12</v>
      </c>
    </row>
    <row r="185" spans="2:25">
      <c r="B185" s="93">
        <v>168</v>
      </c>
      <c r="C185" s="56">
        <f t="shared" si="41"/>
        <v>6</v>
      </c>
      <c r="D185" s="21">
        <f t="shared" si="42"/>
        <v>18</v>
      </c>
      <c r="E185" s="31">
        <f t="shared" ca="1" si="39"/>
        <v>80</v>
      </c>
      <c r="F185" s="31">
        <f t="shared" ca="1" si="40"/>
        <v>100</v>
      </c>
      <c r="G185" s="131">
        <f t="shared" ca="1" si="51"/>
        <v>14</v>
      </c>
      <c r="H185" s="131">
        <f t="shared" ca="1" si="52"/>
        <v>22</v>
      </c>
      <c r="I185" s="131">
        <f t="shared" ca="1" si="53"/>
        <v>6</v>
      </c>
      <c r="J185" s="131">
        <f t="shared" ca="1" si="53"/>
        <v>5</v>
      </c>
      <c r="K185" s="102">
        <f t="shared" ca="1" si="43"/>
        <v>2</v>
      </c>
      <c r="L185" s="102">
        <f ca="1">VLOOKUP(((VLOOKUP(weather!$C$8,lookup!$A$3:$C$7,3,FALSE)&amp;VLOOKUP(weather!$C$4,lookup!$A$9:$B$14,2,FALSE))),lookup!$C$49:$AM$78,((C185-1)*3)+VLOOKUP(weather!I185&amp;weather!J185,lookup!$AO$4:$AP$39,2,FALSE)+2,FALSE)*VLOOKUP((I185+J185),$F$4:$H$14,3,FALSE)</f>
        <v>2</v>
      </c>
      <c r="M185" s="102">
        <f t="shared" ca="1" si="49"/>
        <v>-15</v>
      </c>
      <c r="N185" s="102">
        <f ca="1">IF(N184+M185&lt;0,0,IF(N184+M185&gt;VLOOKUP($C$8,lookup!$A$3:$C$7,2,FALSE),VLOOKUP($C$8,lookup!$A$3:$C$7,2,FALSE),N184+M185))</f>
        <v>0</v>
      </c>
      <c r="O185" s="102">
        <f ca="1">IF(ABS(K185)=3,(VLOOKUP((I185+J185)&amp;RANDBETWEEN(2,12),lookup!$AR$4:$AS$25,2,FALSE)),0)</f>
        <v>0</v>
      </c>
      <c r="P185" s="58" t="str">
        <f ca="1">IF(O185=0,"",VLOOKUP(((VLOOKUP(weather!$C$8,lookup!$A$3:$C$7,3,FALSE)&amp;VLOOKUP(weather!$C$4,lookup!$A$9:$B$14,2,FALSE))),lookup!$C$81:$AY$110,((C185-1)*4)+1+O185,FALSE))</f>
        <v/>
      </c>
      <c r="Q185" s="139"/>
      <c r="R185" s="102"/>
      <c r="S185" s="102"/>
      <c r="T185" s="58" t="str">
        <f t="shared" ca="1" si="44"/>
        <v>Rain</v>
      </c>
      <c r="U185" s="137">
        <f t="shared" ca="1" si="45"/>
        <v>2</v>
      </c>
      <c r="V185" s="137" t="str">
        <f t="shared" ca="1" si="46"/>
        <v>Tropical</v>
      </c>
      <c r="W185" s="137">
        <f t="shared" ca="1" si="47"/>
        <v>80</v>
      </c>
      <c r="X185" s="58">
        <f t="shared" ca="1" si="48"/>
        <v>100</v>
      </c>
      <c r="Y185" s="137">
        <f>VLOOKUP($C$11,lookup!$D$114:$Q$128,C185+2,FALSE)</f>
        <v>12</v>
      </c>
    </row>
    <row r="186" spans="2:25">
      <c r="B186" s="93">
        <v>169</v>
      </c>
      <c r="C186" s="56">
        <f t="shared" si="41"/>
        <v>6</v>
      </c>
      <c r="D186" s="21">
        <f t="shared" si="42"/>
        <v>19</v>
      </c>
      <c r="E186" s="31">
        <f t="shared" ca="1" si="39"/>
        <v>76</v>
      </c>
      <c r="F186" s="31">
        <f t="shared" ca="1" si="40"/>
        <v>114</v>
      </c>
      <c r="G186" s="131">
        <f t="shared" ca="1" si="51"/>
        <v>16</v>
      </c>
      <c r="H186" s="131">
        <f t="shared" ca="1" si="52"/>
        <v>24</v>
      </c>
      <c r="I186" s="131">
        <f t="shared" ca="1" si="53"/>
        <v>3</v>
      </c>
      <c r="J186" s="131">
        <f t="shared" ca="1" si="53"/>
        <v>5</v>
      </c>
      <c r="K186" s="102">
        <f t="shared" ca="1" si="43"/>
        <v>1</v>
      </c>
      <c r="L186" s="102">
        <f ca="1">VLOOKUP(((VLOOKUP(weather!$C$8,lookup!$A$3:$C$7,3,FALSE)&amp;VLOOKUP(weather!$C$4,lookup!$A$9:$B$14,2,FALSE))),lookup!$C$49:$AM$78,((C186-1)*3)+VLOOKUP(weather!I186&amp;weather!J186,lookup!$AO$4:$AP$39,2,FALSE)+2,FALSE)*VLOOKUP((I186+J186),$F$4:$H$14,3,FALSE)</f>
        <v>3</v>
      </c>
      <c r="M186" s="102">
        <f t="shared" ca="1" si="49"/>
        <v>-10</v>
      </c>
      <c r="N186" s="102">
        <f ca="1">IF(N185+M186&lt;0,0,IF(N185+M186&gt;VLOOKUP($C$8,lookup!$A$3:$C$7,2,FALSE),VLOOKUP($C$8,lookup!$A$3:$C$7,2,FALSE),N185+M186))</f>
        <v>0</v>
      </c>
      <c r="O186" s="102">
        <f ca="1">IF(ABS(K186)=3,(VLOOKUP((I186+J186)&amp;RANDBETWEEN(2,12),lookup!$AR$4:$AS$25,2,FALSE)),0)</f>
        <v>0</v>
      </c>
      <c r="P186" s="58" t="str">
        <f ca="1">IF(O186=0,"",VLOOKUP(((VLOOKUP(weather!$C$8,lookup!$A$3:$C$7,3,FALSE)&amp;VLOOKUP(weather!$C$4,lookup!$A$9:$B$14,2,FALSE))),lookup!$C$81:$AY$110,((C186-1)*4)+1+O186,FALSE))</f>
        <v/>
      </c>
      <c r="Q186" s="139"/>
      <c r="R186" s="102"/>
      <c r="S186" s="102"/>
      <c r="T186" s="58" t="str">
        <f t="shared" ca="1" si="44"/>
        <v>Rain</v>
      </c>
      <c r="U186" s="137">
        <f t="shared" ca="1" si="45"/>
        <v>2</v>
      </c>
      <c r="V186" s="137" t="str">
        <f t="shared" ca="1" si="46"/>
        <v>N</v>
      </c>
      <c r="W186" s="137">
        <f t="shared" ca="1" si="47"/>
        <v>76</v>
      </c>
      <c r="X186" s="58">
        <f t="shared" ca="1" si="48"/>
        <v>114</v>
      </c>
      <c r="Y186" s="137">
        <f>VLOOKUP($C$11,lookup!$D$114:$Q$128,C186+2,FALSE)</f>
        <v>12</v>
      </c>
    </row>
    <row r="187" spans="2:25">
      <c r="B187" s="93">
        <v>170</v>
      </c>
      <c r="C187" s="56">
        <f t="shared" si="41"/>
        <v>6</v>
      </c>
      <c r="D187" s="21">
        <f t="shared" si="42"/>
        <v>20</v>
      </c>
      <c r="E187" s="31">
        <f t="shared" ca="1" si="39"/>
        <v>78</v>
      </c>
      <c r="F187" s="31">
        <f t="shared" ca="1" si="40"/>
        <v>105</v>
      </c>
      <c r="G187" s="131">
        <f t="shared" ca="1" si="51"/>
        <v>17</v>
      </c>
      <c r="H187" s="131">
        <f t="shared" ca="1" si="52"/>
        <v>24</v>
      </c>
      <c r="I187" s="131">
        <f t="shared" ca="1" si="53"/>
        <v>4</v>
      </c>
      <c r="J187" s="131">
        <f t="shared" ca="1" si="53"/>
        <v>4</v>
      </c>
      <c r="K187" s="102">
        <f t="shared" ca="1" si="43"/>
        <v>1</v>
      </c>
      <c r="L187" s="102">
        <f ca="1">VLOOKUP(((VLOOKUP(weather!$C$8,lookup!$A$3:$C$7,3,FALSE)&amp;VLOOKUP(weather!$C$4,lookup!$A$9:$B$14,2,FALSE))),lookup!$C$49:$AM$78,((C187-1)*3)+VLOOKUP(weather!I187&amp;weather!J187,lookup!$AO$4:$AP$39,2,FALSE)+2,FALSE)*VLOOKUP((I187+J187),$F$4:$H$14,3,FALSE)</f>
        <v>4</v>
      </c>
      <c r="M187" s="102">
        <f t="shared" ca="1" si="49"/>
        <v>-10</v>
      </c>
      <c r="N187" s="102">
        <f ca="1">IF(N186+M187&lt;0,0,IF(N186+M187&gt;VLOOKUP($C$8,lookup!$A$3:$C$7,2,FALSE),VLOOKUP($C$8,lookup!$A$3:$C$7,2,FALSE),N186+M187))</f>
        <v>0</v>
      </c>
      <c r="O187" s="102">
        <f ca="1">IF(ABS(K187)=3,(VLOOKUP((I187+J187)&amp;RANDBETWEEN(2,12),lookup!$AR$4:$AS$25,2,FALSE)),0)</f>
        <v>0</v>
      </c>
      <c r="P187" s="58" t="str">
        <f ca="1">IF(O187=0,"",VLOOKUP(((VLOOKUP(weather!$C$8,lookup!$A$3:$C$7,3,FALSE)&amp;VLOOKUP(weather!$C$4,lookup!$A$9:$B$14,2,FALSE))),lookup!$C$81:$AY$110,((C187-1)*4)+1+O187,FALSE))</f>
        <v/>
      </c>
      <c r="Q187" s="139"/>
      <c r="R187" s="102"/>
      <c r="S187" s="102"/>
      <c r="T187" s="58" t="str">
        <f t="shared" ca="1" si="44"/>
        <v>Rain</v>
      </c>
      <c r="U187" s="137">
        <f t="shared" ca="1" si="45"/>
        <v>2</v>
      </c>
      <c r="V187" s="137" t="str">
        <f t="shared" ca="1" si="46"/>
        <v>N</v>
      </c>
      <c r="W187" s="137">
        <f t="shared" ca="1" si="47"/>
        <v>78</v>
      </c>
      <c r="X187" s="58">
        <f t="shared" ca="1" si="48"/>
        <v>105</v>
      </c>
      <c r="Y187" s="137">
        <f>VLOOKUP($C$11,lookup!$D$114:$Q$128,C187+2,FALSE)</f>
        <v>12</v>
      </c>
    </row>
    <row r="188" spans="2:25">
      <c r="B188" s="93">
        <v>171</v>
      </c>
      <c r="C188" s="56">
        <f t="shared" si="41"/>
        <v>6</v>
      </c>
      <c r="D188" s="21">
        <f t="shared" si="42"/>
        <v>21</v>
      </c>
      <c r="E188" s="31">
        <f t="shared" ca="1" si="39"/>
        <v>92</v>
      </c>
      <c r="F188" s="31">
        <f t="shared" ca="1" si="40"/>
        <v>116</v>
      </c>
      <c r="G188" s="131">
        <f t="shared" ca="1" si="51"/>
        <v>18</v>
      </c>
      <c r="H188" s="131">
        <f t="shared" ca="1" si="52"/>
        <v>24</v>
      </c>
      <c r="I188" s="131">
        <f t="shared" ca="1" si="53"/>
        <v>6</v>
      </c>
      <c r="J188" s="131">
        <f t="shared" ca="1" si="53"/>
        <v>4</v>
      </c>
      <c r="K188" s="102">
        <f t="shared" ca="1" si="43"/>
        <v>2</v>
      </c>
      <c r="L188" s="102">
        <f ca="1">VLOOKUP(((VLOOKUP(weather!$C$8,lookup!$A$3:$C$7,3,FALSE)&amp;VLOOKUP(weather!$C$4,lookup!$A$9:$B$14,2,FALSE))),lookup!$C$49:$AM$78,((C188-1)*3)+VLOOKUP(weather!I188&amp;weather!J188,lookup!$AO$4:$AP$39,2,FALSE)+2,FALSE)*VLOOKUP((I188+J188),$F$4:$H$14,3,FALSE)</f>
        <v>2</v>
      </c>
      <c r="M188" s="102">
        <f t="shared" ca="1" si="49"/>
        <v>-10</v>
      </c>
      <c r="N188" s="102">
        <f ca="1">IF(N187+M188&lt;0,0,IF(N187+M188&gt;VLOOKUP($C$8,lookup!$A$3:$C$7,2,FALSE),VLOOKUP($C$8,lookup!$A$3:$C$7,2,FALSE),N187+M188))</f>
        <v>0</v>
      </c>
      <c r="O188" s="102">
        <f ca="1">IF(ABS(K188)=3,(VLOOKUP((I188+J188)&amp;RANDBETWEEN(2,12),lookup!$AR$4:$AS$25,2,FALSE)),0)</f>
        <v>0</v>
      </c>
      <c r="P188" s="58" t="str">
        <f ca="1">IF(O188=0,"",VLOOKUP(((VLOOKUP(weather!$C$8,lookup!$A$3:$C$7,3,FALSE)&amp;VLOOKUP(weather!$C$4,lookup!$A$9:$B$14,2,FALSE))),lookup!$C$81:$AY$110,((C188-1)*4)+1+O188,FALSE))</f>
        <v/>
      </c>
      <c r="Q188" s="139"/>
      <c r="R188" s="102"/>
      <c r="S188" s="102"/>
      <c r="T188" s="58" t="str">
        <f t="shared" ca="1" si="44"/>
        <v>Rain</v>
      </c>
      <c r="U188" s="137">
        <f t="shared" ca="1" si="45"/>
        <v>2</v>
      </c>
      <c r="V188" s="137" t="str">
        <f t="shared" ca="1" si="46"/>
        <v>Tropical</v>
      </c>
      <c r="W188" s="137">
        <f t="shared" ca="1" si="47"/>
        <v>92</v>
      </c>
      <c r="X188" s="58">
        <f t="shared" ca="1" si="48"/>
        <v>116</v>
      </c>
      <c r="Y188" s="137">
        <f>VLOOKUP($C$11,lookup!$D$114:$Q$128,C188+2,FALSE)</f>
        <v>12</v>
      </c>
    </row>
    <row r="189" spans="2:25">
      <c r="B189" s="93">
        <v>172</v>
      </c>
      <c r="C189" s="56">
        <f t="shared" si="41"/>
        <v>6</v>
      </c>
      <c r="D189" s="21">
        <f t="shared" si="42"/>
        <v>22</v>
      </c>
      <c r="E189" s="31">
        <f t="shared" ca="1" si="39"/>
        <v>88</v>
      </c>
      <c r="F189" s="31">
        <f t="shared" ca="1" si="40"/>
        <v>118</v>
      </c>
      <c r="G189" s="131">
        <f t="shared" ca="1" si="51"/>
        <v>20</v>
      </c>
      <c r="H189" s="131">
        <f t="shared" ca="1" si="52"/>
        <v>24</v>
      </c>
      <c r="I189" s="131">
        <f t="shared" ca="1" si="53"/>
        <v>6</v>
      </c>
      <c r="J189" s="131">
        <f t="shared" ca="1" si="53"/>
        <v>3</v>
      </c>
      <c r="K189" s="102">
        <f t="shared" ca="1" si="43"/>
        <v>1</v>
      </c>
      <c r="L189" s="102">
        <f ca="1">VLOOKUP(((VLOOKUP(weather!$C$8,lookup!$A$3:$C$7,3,FALSE)&amp;VLOOKUP(weather!$C$4,lookup!$A$9:$B$14,2,FALSE))),lookup!$C$49:$AM$78,((C189-1)*3)+VLOOKUP(weather!I189&amp;weather!J189,lookup!$AO$4:$AP$39,2,FALSE)+2,FALSE)*VLOOKUP((I189+J189),$F$4:$H$14,3,FALSE)</f>
        <v>0</v>
      </c>
      <c r="M189" s="102">
        <f t="shared" ca="1" si="49"/>
        <v>-15</v>
      </c>
      <c r="N189" s="102">
        <f ca="1">IF(N188+M189&lt;0,0,IF(N188+M189&gt;VLOOKUP($C$8,lookup!$A$3:$C$7,2,FALSE),VLOOKUP($C$8,lookup!$A$3:$C$7,2,FALSE),N188+M189))</f>
        <v>0</v>
      </c>
      <c r="O189" s="102">
        <f ca="1">IF(ABS(K189)=3,(VLOOKUP((I189+J189)&amp;RANDBETWEEN(2,12),lookup!$AR$4:$AS$25,2,FALSE)),0)</f>
        <v>0</v>
      </c>
      <c r="P189" s="58" t="str">
        <f ca="1">IF(O189=0,"",VLOOKUP(((VLOOKUP(weather!$C$8,lookup!$A$3:$C$7,3,FALSE)&amp;VLOOKUP(weather!$C$4,lookup!$A$9:$B$14,2,FALSE))),lookup!$C$81:$AY$110,((C189-1)*4)+1+O189,FALSE))</f>
        <v/>
      </c>
      <c r="Q189" s="139"/>
      <c r="R189" s="102"/>
      <c r="S189" s="102"/>
      <c r="T189" s="58" t="str">
        <f t="shared" ca="1" si="44"/>
        <v>Rain</v>
      </c>
      <c r="U189" s="137">
        <f t="shared" ca="1" si="45"/>
        <v>2</v>
      </c>
      <c r="V189" s="137" t="str">
        <f t="shared" ca="1" si="46"/>
        <v>N</v>
      </c>
      <c r="W189" s="137">
        <f t="shared" ca="1" si="47"/>
        <v>88</v>
      </c>
      <c r="X189" s="58">
        <f t="shared" ca="1" si="48"/>
        <v>118</v>
      </c>
      <c r="Y189" s="137">
        <f>VLOOKUP($C$11,lookup!$D$114:$Q$128,C189+2,FALSE)</f>
        <v>12</v>
      </c>
    </row>
    <row r="190" spans="2:25">
      <c r="B190" s="93">
        <v>173</v>
      </c>
      <c r="C190" s="56">
        <f t="shared" si="41"/>
        <v>6</v>
      </c>
      <c r="D190" s="21">
        <f t="shared" si="42"/>
        <v>23</v>
      </c>
      <c r="E190" s="31">
        <f t="shared" ca="1" si="39"/>
        <v>97</v>
      </c>
      <c r="F190" s="31">
        <f t="shared" ca="1" si="40"/>
        <v>100</v>
      </c>
      <c r="G190" s="131">
        <f t="shared" ca="1" si="51"/>
        <v>21</v>
      </c>
      <c r="H190" s="131">
        <f t="shared" ca="1" si="52"/>
        <v>24</v>
      </c>
      <c r="I190" s="131">
        <f t="shared" ca="1" si="53"/>
        <v>5</v>
      </c>
      <c r="J190" s="131">
        <f t="shared" ca="1" si="53"/>
        <v>5</v>
      </c>
      <c r="K190" s="102">
        <f t="shared" ca="1" si="43"/>
        <v>2</v>
      </c>
      <c r="L190" s="102">
        <f ca="1">VLOOKUP(((VLOOKUP(weather!$C$8,lookup!$A$3:$C$7,3,FALSE)&amp;VLOOKUP(weather!$C$4,lookup!$A$9:$B$14,2,FALSE))),lookup!$C$49:$AM$78,((C190-1)*3)+VLOOKUP(weather!I190&amp;weather!J190,lookup!$AO$4:$AP$39,2,FALSE)+2,FALSE)*VLOOKUP((I190+J190),$F$4:$H$14,3,FALSE)</f>
        <v>4</v>
      </c>
      <c r="M190" s="102">
        <f t="shared" ca="1" si="49"/>
        <v>-10</v>
      </c>
      <c r="N190" s="102">
        <f ca="1">IF(N189+M190&lt;0,0,IF(N189+M190&gt;VLOOKUP($C$8,lookup!$A$3:$C$7,2,FALSE),VLOOKUP($C$8,lookup!$A$3:$C$7,2,FALSE),N189+M190))</f>
        <v>0</v>
      </c>
      <c r="O190" s="102">
        <f ca="1">IF(ABS(K190)=3,(VLOOKUP((I190+J190)&amp;RANDBETWEEN(2,12),lookup!$AR$4:$AS$25,2,FALSE)),0)</f>
        <v>0</v>
      </c>
      <c r="P190" s="58" t="str">
        <f ca="1">IF(O190=0,"",VLOOKUP(((VLOOKUP(weather!$C$8,lookup!$A$3:$C$7,3,FALSE)&amp;VLOOKUP(weather!$C$4,lookup!$A$9:$B$14,2,FALSE))),lookup!$C$81:$AY$110,((C190-1)*4)+1+O190,FALSE))</f>
        <v/>
      </c>
      <c r="Q190" s="139"/>
      <c r="R190" s="102"/>
      <c r="S190" s="102"/>
      <c r="T190" s="58" t="str">
        <f t="shared" ca="1" si="44"/>
        <v>Rain</v>
      </c>
      <c r="U190" s="137">
        <f t="shared" ca="1" si="45"/>
        <v>2</v>
      </c>
      <c r="V190" s="137" t="str">
        <f t="shared" ca="1" si="46"/>
        <v>Tropical</v>
      </c>
      <c r="W190" s="137">
        <f t="shared" ca="1" si="47"/>
        <v>97</v>
      </c>
      <c r="X190" s="58">
        <f t="shared" ca="1" si="48"/>
        <v>100</v>
      </c>
      <c r="Y190" s="137">
        <f>VLOOKUP($C$11,lookup!$D$114:$Q$128,C190+2,FALSE)</f>
        <v>12</v>
      </c>
    </row>
    <row r="191" spans="2:25">
      <c r="B191" s="93">
        <v>174</v>
      </c>
      <c r="C191" s="56">
        <f t="shared" si="41"/>
        <v>6</v>
      </c>
      <c r="D191" s="21">
        <f t="shared" si="42"/>
        <v>24</v>
      </c>
      <c r="E191" s="31">
        <f t="shared" ca="1" si="39"/>
        <v>96</v>
      </c>
      <c r="F191" s="31">
        <f t="shared" ca="1" si="40"/>
        <v>98</v>
      </c>
      <c r="G191" s="131">
        <f t="shared" ca="1" si="51"/>
        <v>23</v>
      </c>
      <c r="H191" s="131">
        <f t="shared" ca="1" si="52"/>
        <v>24</v>
      </c>
      <c r="I191" s="131">
        <f t="shared" ca="1" si="53"/>
        <v>3</v>
      </c>
      <c r="J191" s="131">
        <f t="shared" ca="1" si="53"/>
        <v>5</v>
      </c>
      <c r="K191" s="102">
        <f t="shared" ca="1" si="43"/>
        <v>1</v>
      </c>
      <c r="L191" s="102">
        <f ca="1">VLOOKUP(((VLOOKUP(weather!$C$8,lookup!$A$3:$C$7,3,FALSE)&amp;VLOOKUP(weather!$C$4,lookup!$A$9:$B$14,2,FALSE))),lookup!$C$49:$AM$78,((C191-1)*3)+VLOOKUP(weather!I191&amp;weather!J191,lookup!$AO$4:$AP$39,2,FALSE)+2,FALSE)*VLOOKUP((I191+J191),$F$4:$H$14,3,FALSE)</f>
        <v>3</v>
      </c>
      <c r="M191" s="102">
        <f t="shared" ca="1" si="49"/>
        <v>-10</v>
      </c>
      <c r="N191" s="102">
        <f ca="1">IF(N190+M191&lt;0,0,IF(N190+M191&gt;VLOOKUP($C$8,lookup!$A$3:$C$7,2,FALSE),VLOOKUP($C$8,lookup!$A$3:$C$7,2,FALSE),N190+M191))</f>
        <v>0</v>
      </c>
      <c r="O191" s="102">
        <f ca="1">IF(ABS(K191)=3,(VLOOKUP((I191+J191)&amp;RANDBETWEEN(2,12),lookup!$AR$4:$AS$25,2,FALSE)),0)</f>
        <v>0</v>
      </c>
      <c r="P191" s="58" t="str">
        <f ca="1">IF(O191=0,"",VLOOKUP(((VLOOKUP(weather!$C$8,lookup!$A$3:$C$7,3,FALSE)&amp;VLOOKUP(weather!$C$4,lookup!$A$9:$B$14,2,FALSE))),lookup!$C$81:$AY$110,((C191-1)*4)+1+O191,FALSE))</f>
        <v/>
      </c>
      <c r="Q191" s="139"/>
      <c r="R191" s="102"/>
      <c r="S191" s="102"/>
      <c r="T191" s="58" t="str">
        <f t="shared" ca="1" si="44"/>
        <v>Rain</v>
      </c>
      <c r="U191" s="137">
        <f t="shared" ca="1" si="45"/>
        <v>2</v>
      </c>
      <c r="V191" s="137" t="str">
        <f t="shared" ca="1" si="46"/>
        <v>N</v>
      </c>
      <c r="W191" s="137">
        <f t="shared" ca="1" si="47"/>
        <v>96</v>
      </c>
      <c r="X191" s="58">
        <f t="shared" ca="1" si="48"/>
        <v>98</v>
      </c>
      <c r="Y191" s="137">
        <f>VLOOKUP($C$11,lookup!$D$114:$Q$128,C191+2,FALSE)</f>
        <v>12</v>
      </c>
    </row>
    <row r="192" spans="2:25">
      <c r="B192" s="93">
        <v>175</v>
      </c>
      <c r="C192" s="56">
        <f t="shared" si="41"/>
        <v>6</v>
      </c>
      <c r="D192" s="21">
        <f t="shared" si="42"/>
        <v>25</v>
      </c>
      <c r="E192" s="31">
        <f t="shared" ca="1" si="39"/>
        <v>115</v>
      </c>
      <c r="F192" s="31">
        <f t="shared" ca="1" si="40"/>
        <v>108</v>
      </c>
      <c r="G192" s="131">
        <f t="shared" ca="1" si="51"/>
        <v>24</v>
      </c>
      <c r="H192" s="131">
        <f t="shared" ca="1" si="52"/>
        <v>24</v>
      </c>
      <c r="I192" s="131">
        <f t="shared" ca="1" si="53"/>
        <v>2</v>
      </c>
      <c r="J192" s="131">
        <f t="shared" ca="1" si="53"/>
        <v>6</v>
      </c>
      <c r="K192" s="102">
        <f t="shared" ca="1" si="43"/>
        <v>1</v>
      </c>
      <c r="L192" s="102">
        <f ca="1">VLOOKUP(((VLOOKUP(weather!$C$8,lookup!$A$3:$C$7,3,FALSE)&amp;VLOOKUP(weather!$C$4,lookup!$A$9:$B$14,2,FALSE))),lookup!$C$49:$AM$78,((C192-1)*3)+VLOOKUP(weather!I192&amp;weather!J192,lookup!$AO$4:$AP$39,2,FALSE)+2,FALSE)*VLOOKUP((I192+J192),$F$4:$H$14,3,FALSE)</f>
        <v>3</v>
      </c>
      <c r="M192" s="102">
        <f t="shared" ca="1" si="49"/>
        <v>-10</v>
      </c>
      <c r="N192" s="102">
        <f ca="1">IF(N191+M192&lt;0,0,IF(N191+M192&gt;VLOOKUP($C$8,lookup!$A$3:$C$7,2,FALSE),VLOOKUP($C$8,lookup!$A$3:$C$7,2,FALSE),N191+M192))</f>
        <v>0</v>
      </c>
      <c r="O192" s="102">
        <f ca="1">IF(ABS(K192)=3,(VLOOKUP((I192+J192)&amp;RANDBETWEEN(2,12),lookup!$AR$4:$AS$25,2,FALSE)),0)</f>
        <v>0</v>
      </c>
      <c r="P192" s="58" t="str">
        <f ca="1">IF(O192=0,"",VLOOKUP(((VLOOKUP(weather!$C$8,lookup!$A$3:$C$7,3,FALSE)&amp;VLOOKUP(weather!$C$4,lookup!$A$9:$B$14,2,FALSE))),lookup!$C$81:$AY$110,((C192-1)*4)+1+O192,FALSE))</f>
        <v/>
      </c>
      <c r="Q192" s="139"/>
      <c r="R192" s="102"/>
      <c r="S192" s="102"/>
      <c r="T192" s="58" t="str">
        <f t="shared" ca="1" si="44"/>
        <v>Rain</v>
      </c>
      <c r="U192" s="137">
        <f t="shared" ca="1" si="45"/>
        <v>2</v>
      </c>
      <c r="V192" s="137" t="str">
        <f t="shared" ca="1" si="46"/>
        <v>N</v>
      </c>
      <c r="W192" s="137">
        <f t="shared" ca="1" si="47"/>
        <v>103</v>
      </c>
      <c r="X192" s="58">
        <f t="shared" ca="1" si="48"/>
        <v>120</v>
      </c>
      <c r="Y192" s="137">
        <f>VLOOKUP($C$11,lookup!$D$114:$Q$128,C192+2,FALSE)</f>
        <v>12</v>
      </c>
    </row>
    <row r="193" spans="2:25">
      <c r="B193" s="93">
        <v>176</v>
      </c>
      <c r="C193" s="56">
        <f t="shared" si="41"/>
        <v>6</v>
      </c>
      <c r="D193" s="21">
        <f t="shared" si="42"/>
        <v>26</v>
      </c>
      <c r="E193" s="31">
        <f t="shared" ca="1" si="39"/>
        <v>117</v>
      </c>
      <c r="F193" s="31">
        <f t="shared" ca="1" si="40"/>
        <v>104</v>
      </c>
      <c r="G193" s="131">
        <f t="shared" ca="1" si="51"/>
        <v>24</v>
      </c>
      <c r="H193" s="131">
        <f t="shared" ca="1" si="52"/>
        <v>24</v>
      </c>
      <c r="I193" s="131">
        <f t="shared" ca="1" si="53"/>
        <v>6</v>
      </c>
      <c r="J193" s="131">
        <f t="shared" ca="1" si="53"/>
        <v>2</v>
      </c>
      <c r="K193" s="102">
        <f t="shared" ca="1" si="43"/>
        <v>1</v>
      </c>
      <c r="L193" s="102">
        <f ca="1">VLOOKUP(((VLOOKUP(weather!$C$8,lookup!$A$3:$C$7,3,FALSE)&amp;VLOOKUP(weather!$C$4,lookup!$A$9:$B$14,2,FALSE))),lookup!$C$49:$AM$78,((C193-1)*3)+VLOOKUP(weather!I193&amp;weather!J193,lookup!$AO$4:$AP$39,2,FALSE)+2,FALSE)*VLOOKUP((I193+J193),$F$4:$H$14,3,FALSE)</f>
        <v>2</v>
      </c>
      <c r="M193" s="102">
        <f t="shared" ca="1" si="49"/>
        <v>-10</v>
      </c>
      <c r="N193" s="102">
        <f ca="1">IF(N192+M193&lt;0,0,IF(N192+M193&gt;VLOOKUP($C$8,lookup!$A$3:$C$7,2,FALSE),VLOOKUP($C$8,lookup!$A$3:$C$7,2,FALSE),N192+M193))</f>
        <v>0</v>
      </c>
      <c r="O193" s="102">
        <f ca="1">IF(ABS(K193)=3,(VLOOKUP((I193+J193)&amp;RANDBETWEEN(2,12),lookup!$AR$4:$AS$25,2,FALSE)),0)</f>
        <v>0</v>
      </c>
      <c r="P193" s="58" t="str">
        <f ca="1">IF(O193=0,"",VLOOKUP(((VLOOKUP(weather!$C$8,lookup!$A$3:$C$7,3,FALSE)&amp;VLOOKUP(weather!$C$4,lookup!$A$9:$B$14,2,FALSE))),lookup!$C$81:$AY$110,((C193-1)*4)+1+O193,FALSE))</f>
        <v/>
      </c>
      <c r="Q193" s="139"/>
      <c r="R193" s="102"/>
      <c r="S193" s="102"/>
      <c r="T193" s="58" t="str">
        <f t="shared" ca="1" si="44"/>
        <v>Rain</v>
      </c>
      <c r="U193" s="137">
        <f t="shared" ca="1" si="45"/>
        <v>2</v>
      </c>
      <c r="V193" s="137" t="str">
        <f t="shared" ca="1" si="46"/>
        <v>N</v>
      </c>
      <c r="W193" s="137">
        <f t="shared" ca="1" si="47"/>
        <v>99</v>
      </c>
      <c r="X193" s="58">
        <f t="shared" ca="1" si="48"/>
        <v>122</v>
      </c>
      <c r="Y193" s="137">
        <f>VLOOKUP($C$11,lookup!$D$114:$Q$128,C193+2,FALSE)</f>
        <v>12</v>
      </c>
    </row>
    <row r="194" spans="2:25">
      <c r="B194" s="93">
        <v>177</v>
      </c>
      <c r="C194" s="56">
        <f t="shared" si="41"/>
        <v>6</v>
      </c>
      <c r="D194" s="21">
        <f t="shared" si="42"/>
        <v>27</v>
      </c>
      <c r="E194" s="31">
        <f t="shared" ca="1" si="39"/>
        <v>114</v>
      </c>
      <c r="F194" s="31">
        <f t="shared" ca="1" si="40"/>
        <v>110</v>
      </c>
      <c r="G194" s="131">
        <f t="shared" ca="1" si="51"/>
        <v>24</v>
      </c>
      <c r="H194" s="131">
        <f t="shared" ca="1" si="52"/>
        <v>24</v>
      </c>
      <c r="I194" s="131">
        <f t="shared" ca="1" si="53"/>
        <v>6</v>
      </c>
      <c r="J194" s="131">
        <f t="shared" ca="1" si="53"/>
        <v>4</v>
      </c>
      <c r="K194" s="102">
        <f t="shared" ca="1" si="43"/>
        <v>2</v>
      </c>
      <c r="L194" s="102">
        <f ca="1">VLOOKUP(((VLOOKUP(weather!$C$8,lookup!$A$3:$C$7,3,FALSE)&amp;VLOOKUP(weather!$C$4,lookup!$A$9:$B$14,2,FALSE))),lookup!$C$49:$AM$78,((C194-1)*3)+VLOOKUP(weather!I194&amp;weather!J194,lookup!$AO$4:$AP$39,2,FALSE)+2,FALSE)*VLOOKUP((I194+J194),$F$4:$H$14,3,FALSE)</f>
        <v>2</v>
      </c>
      <c r="M194" s="102">
        <f t="shared" ca="1" si="49"/>
        <v>-10</v>
      </c>
      <c r="N194" s="102">
        <f ca="1">IF(N193+M194&lt;0,0,IF(N193+M194&gt;VLOOKUP($C$8,lookup!$A$3:$C$7,2,FALSE),VLOOKUP($C$8,lookup!$A$3:$C$7,2,FALSE),N193+M194))</f>
        <v>0</v>
      </c>
      <c r="O194" s="102">
        <f ca="1">IF(ABS(K194)=3,(VLOOKUP((I194+J194)&amp;RANDBETWEEN(2,12),lookup!$AR$4:$AS$25,2,FALSE)),0)</f>
        <v>0</v>
      </c>
      <c r="P194" s="58" t="str">
        <f ca="1">IF(O194=0,"",VLOOKUP(((VLOOKUP(weather!$C$8,lookup!$A$3:$C$7,3,FALSE)&amp;VLOOKUP(weather!$C$4,lookup!$A$9:$B$14,2,FALSE))),lookup!$C$81:$AY$110,((C194-1)*4)+1+O194,FALSE))</f>
        <v/>
      </c>
      <c r="Q194" s="139"/>
      <c r="R194" s="102"/>
      <c r="S194" s="102"/>
      <c r="T194" s="58" t="str">
        <f t="shared" ca="1" si="44"/>
        <v>Rain</v>
      </c>
      <c r="U194" s="137">
        <f t="shared" ca="1" si="45"/>
        <v>2</v>
      </c>
      <c r="V194" s="137" t="str">
        <f t="shared" ca="1" si="46"/>
        <v>Tropical</v>
      </c>
      <c r="W194" s="137">
        <f t="shared" ca="1" si="47"/>
        <v>105</v>
      </c>
      <c r="X194" s="58">
        <f t="shared" ca="1" si="48"/>
        <v>119</v>
      </c>
      <c r="Y194" s="137">
        <f>VLOOKUP($C$11,lookup!$D$114:$Q$128,C194+2,FALSE)</f>
        <v>12</v>
      </c>
    </row>
    <row r="195" spans="2:25">
      <c r="B195" s="93">
        <v>178</v>
      </c>
      <c r="C195" s="56">
        <f t="shared" si="41"/>
        <v>6</v>
      </c>
      <c r="D195" s="21">
        <f t="shared" si="42"/>
        <v>28</v>
      </c>
      <c r="E195" s="31">
        <f t="shared" ca="1" si="39"/>
        <v>99</v>
      </c>
      <c r="F195" s="31">
        <f t="shared" ca="1" si="40"/>
        <v>115</v>
      </c>
      <c r="G195" s="131">
        <f t="shared" ca="1" si="51"/>
        <v>24</v>
      </c>
      <c r="H195" s="131">
        <f t="shared" ca="1" si="52"/>
        <v>24</v>
      </c>
      <c r="I195" s="131">
        <f t="shared" ca="1" si="53"/>
        <v>6</v>
      </c>
      <c r="J195" s="131">
        <f t="shared" ca="1" si="53"/>
        <v>4</v>
      </c>
      <c r="K195" s="102">
        <f t="shared" ca="1" si="43"/>
        <v>2</v>
      </c>
      <c r="L195" s="102">
        <f ca="1">VLOOKUP(((VLOOKUP(weather!$C$8,lookup!$A$3:$C$7,3,FALSE)&amp;VLOOKUP(weather!$C$4,lookup!$A$9:$B$14,2,FALSE))),lookup!$C$49:$AM$78,((C195-1)*3)+VLOOKUP(weather!I195&amp;weather!J195,lookup!$AO$4:$AP$39,2,FALSE)+2,FALSE)*VLOOKUP((I195+J195),$F$4:$H$14,3,FALSE)</f>
        <v>2</v>
      </c>
      <c r="M195" s="102">
        <f t="shared" ca="1" si="49"/>
        <v>-10</v>
      </c>
      <c r="N195" s="102">
        <f ca="1">IF(N194+M195&lt;0,0,IF(N194+M195&gt;VLOOKUP($C$8,lookup!$A$3:$C$7,2,FALSE),VLOOKUP($C$8,lookup!$A$3:$C$7,2,FALSE),N194+M195))</f>
        <v>0</v>
      </c>
      <c r="O195" s="102">
        <f ca="1">IF(ABS(K195)=3,(VLOOKUP((I195+J195)&amp;RANDBETWEEN(2,12),lookup!$AR$4:$AS$25,2,FALSE)),0)</f>
        <v>0</v>
      </c>
      <c r="P195" s="58" t="str">
        <f ca="1">IF(O195=0,"",VLOOKUP(((VLOOKUP(weather!$C$8,lookup!$A$3:$C$7,3,FALSE)&amp;VLOOKUP(weather!$C$4,lookup!$A$9:$B$14,2,FALSE))),lookup!$C$81:$AY$110,((C195-1)*4)+1+O195,FALSE))</f>
        <v/>
      </c>
      <c r="Q195" s="139"/>
      <c r="R195" s="102"/>
      <c r="S195" s="102"/>
      <c r="T195" s="58" t="str">
        <f t="shared" ca="1" si="44"/>
        <v>Rain</v>
      </c>
      <c r="U195" s="137">
        <f t="shared" ca="1" si="45"/>
        <v>2</v>
      </c>
      <c r="V195" s="137" t="str">
        <f t="shared" ca="1" si="46"/>
        <v>Tropical</v>
      </c>
      <c r="W195" s="137">
        <f t="shared" ca="1" si="47"/>
        <v>99</v>
      </c>
      <c r="X195" s="58">
        <f t="shared" ca="1" si="48"/>
        <v>115</v>
      </c>
      <c r="Y195" s="137">
        <f>VLOOKUP($C$11,lookup!$D$114:$Q$128,C195+2,FALSE)</f>
        <v>12</v>
      </c>
    </row>
    <row r="196" spans="2:25">
      <c r="B196" s="93">
        <v>179</v>
      </c>
      <c r="C196" s="56">
        <f t="shared" si="41"/>
        <v>6</v>
      </c>
      <c r="D196" s="21">
        <f t="shared" si="42"/>
        <v>29</v>
      </c>
      <c r="E196" s="31">
        <f t="shared" ca="1" si="39"/>
        <v>117</v>
      </c>
      <c r="F196" s="31">
        <f t="shared" ca="1" si="40"/>
        <v>108</v>
      </c>
      <c r="G196" s="131">
        <f t="shared" ca="1" si="51"/>
        <v>24</v>
      </c>
      <c r="H196" s="131">
        <f t="shared" ca="1" si="52"/>
        <v>24</v>
      </c>
      <c r="I196" s="131">
        <f t="shared" ca="1" si="53"/>
        <v>4</v>
      </c>
      <c r="J196" s="131">
        <f t="shared" ca="1" si="53"/>
        <v>6</v>
      </c>
      <c r="K196" s="102">
        <f t="shared" ca="1" si="43"/>
        <v>2</v>
      </c>
      <c r="L196" s="102">
        <f ca="1">VLOOKUP(((VLOOKUP(weather!$C$8,lookup!$A$3:$C$7,3,FALSE)&amp;VLOOKUP(weather!$C$4,lookup!$A$9:$B$14,2,FALSE))),lookup!$C$49:$AM$78,((C196-1)*3)+VLOOKUP(weather!I196&amp;weather!J196,lookup!$AO$4:$AP$39,2,FALSE)+2,FALSE)*VLOOKUP((I196+J196),$F$4:$H$14,3,FALSE)</f>
        <v>3</v>
      </c>
      <c r="M196" s="102">
        <f t="shared" ca="1" si="49"/>
        <v>-10</v>
      </c>
      <c r="N196" s="102">
        <f ca="1">IF(N195+M196&lt;0,0,IF(N195+M196&gt;VLOOKUP($C$8,lookup!$A$3:$C$7,2,FALSE),VLOOKUP($C$8,lookup!$A$3:$C$7,2,FALSE),N195+M196))</f>
        <v>0</v>
      </c>
      <c r="O196" s="102">
        <f ca="1">IF(ABS(K196)=3,(VLOOKUP((I196+J196)&amp;RANDBETWEEN(2,12),lookup!$AR$4:$AS$25,2,FALSE)),0)</f>
        <v>0</v>
      </c>
      <c r="P196" s="58" t="str">
        <f ca="1">IF(O196=0,"",VLOOKUP(((VLOOKUP(weather!$C$8,lookup!$A$3:$C$7,3,FALSE)&amp;VLOOKUP(weather!$C$4,lookup!$A$9:$B$14,2,FALSE))),lookup!$C$81:$AY$110,((C196-1)*4)+1+O196,FALSE))</f>
        <v/>
      </c>
      <c r="Q196" s="139"/>
      <c r="R196" s="102"/>
      <c r="S196" s="102"/>
      <c r="T196" s="58" t="str">
        <f t="shared" ca="1" si="44"/>
        <v>Rain</v>
      </c>
      <c r="U196" s="137">
        <f t="shared" ca="1" si="45"/>
        <v>2</v>
      </c>
      <c r="V196" s="137" t="str">
        <f t="shared" ca="1" si="46"/>
        <v>Tropical</v>
      </c>
      <c r="W196" s="137">
        <f t="shared" ca="1" si="47"/>
        <v>103</v>
      </c>
      <c r="X196" s="58">
        <f t="shared" ca="1" si="48"/>
        <v>122</v>
      </c>
      <c r="Y196" s="137">
        <f>VLOOKUP($C$11,lookup!$D$114:$Q$128,C196+2,FALSE)</f>
        <v>12</v>
      </c>
    </row>
    <row r="197" spans="2:25">
      <c r="B197" s="93">
        <v>180</v>
      </c>
      <c r="C197" s="56">
        <f t="shared" si="41"/>
        <v>6</v>
      </c>
      <c r="D197" s="21">
        <f t="shared" si="42"/>
        <v>30</v>
      </c>
      <c r="E197" s="31">
        <f t="shared" ca="1" si="39"/>
        <v>110</v>
      </c>
      <c r="F197" s="31">
        <f t="shared" ca="1" si="40"/>
        <v>108</v>
      </c>
      <c r="G197" s="131">
        <f t="shared" ca="1" si="51"/>
        <v>24</v>
      </c>
      <c r="H197" s="131">
        <f t="shared" ca="1" si="52"/>
        <v>24</v>
      </c>
      <c r="I197" s="131">
        <f t="shared" ca="1" si="53"/>
        <v>5</v>
      </c>
      <c r="J197" s="131">
        <f t="shared" ca="1" si="53"/>
        <v>6</v>
      </c>
      <c r="K197" s="102">
        <f t="shared" ca="1" si="43"/>
        <v>2</v>
      </c>
      <c r="L197" s="102">
        <f ca="1">VLOOKUP(((VLOOKUP(weather!$C$8,lookup!$A$3:$C$7,3,FALSE)&amp;VLOOKUP(weather!$C$4,lookup!$A$9:$B$14,2,FALSE))),lookup!$C$49:$AM$78,((C197-1)*3)+VLOOKUP(weather!I197&amp;weather!J197,lookup!$AO$4:$AP$39,2,FALSE)+2,FALSE)*VLOOKUP((I197+J197),$F$4:$H$14,3,FALSE)</f>
        <v>3</v>
      </c>
      <c r="M197" s="102">
        <f t="shared" ca="1" si="49"/>
        <v>-15</v>
      </c>
      <c r="N197" s="102">
        <f ca="1">IF(N196+M197&lt;0,0,IF(N196+M197&gt;VLOOKUP($C$8,lookup!$A$3:$C$7,2,FALSE),VLOOKUP($C$8,lookup!$A$3:$C$7,2,FALSE),N196+M197))</f>
        <v>0</v>
      </c>
      <c r="O197" s="102">
        <f ca="1">IF(ABS(K197)=3,(VLOOKUP((I197+J197)&amp;RANDBETWEEN(2,12),lookup!$AR$4:$AS$25,2,FALSE)),0)</f>
        <v>0</v>
      </c>
      <c r="P197" s="58" t="str">
        <f ca="1">IF(O197=0,"",VLOOKUP(((VLOOKUP(weather!$C$8,lookup!$A$3:$C$7,3,FALSE)&amp;VLOOKUP(weather!$C$4,lookup!$A$9:$B$14,2,FALSE))),lookup!$C$81:$AY$110,((C197-1)*4)+1+O197,FALSE))</f>
        <v/>
      </c>
      <c r="Q197" s="139"/>
      <c r="R197" s="102"/>
      <c r="S197" s="102"/>
      <c r="T197" s="58" t="str">
        <f t="shared" ca="1" si="44"/>
        <v>Rain</v>
      </c>
      <c r="U197" s="137">
        <f t="shared" ca="1" si="45"/>
        <v>2</v>
      </c>
      <c r="V197" s="137" t="str">
        <f t="shared" ca="1" si="46"/>
        <v>Tropical</v>
      </c>
      <c r="W197" s="137">
        <f t="shared" ca="1" si="47"/>
        <v>103</v>
      </c>
      <c r="X197" s="58">
        <f t="shared" ca="1" si="48"/>
        <v>115</v>
      </c>
      <c r="Y197" s="137">
        <f>VLOOKUP($C$11,lookup!$D$114:$Q$128,C197+2,FALSE)</f>
        <v>12</v>
      </c>
    </row>
    <row r="198" spans="2:25">
      <c r="B198" s="93">
        <v>181</v>
      </c>
      <c r="C198" s="56">
        <f t="shared" si="41"/>
        <v>7</v>
      </c>
      <c r="D198" s="21">
        <f t="shared" si="42"/>
        <v>1</v>
      </c>
      <c r="E198" s="31">
        <f t="shared" ca="1" si="39"/>
        <v>74</v>
      </c>
      <c r="F198" s="31">
        <f t="shared" ca="1" si="40"/>
        <v>100</v>
      </c>
      <c r="G198" s="36">
        <f>VLOOKUP($C198,lookup!$F$3:$I$14,2,FALSE)</f>
        <v>12</v>
      </c>
      <c r="H198" s="36">
        <f>VLOOKUP($C198,lookup!$F$3:$I$14,4,FALSE)</f>
        <v>25</v>
      </c>
      <c r="I198" s="36">
        <f t="shared" ref="I198:J217" ca="1" si="54">RANDBETWEEN(1,6)</f>
        <v>4</v>
      </c>
      <c r="J198" s="36">
        <f t="shared" ca="1" si="54"/>
        <v>1</v>
      </c>
      <c r="K198" s="31">
        <f t="shared" ca="1" si="43"/>
        <v>-1</v>
      </c>
      <c r="L198" s="31">
        <f ca="1">VLOOKUP(((VLOOKUP(weather!$C$8,lookup!$A$3:$C$7,3,FALSE)&amp;VLOOKUP(weather!$C$4,lookup!$A$9:$B$14,2,FALSE))),lookup!$C$49:$AM$78,((C198-1)*3)+VLOOKUP(weather!I198&amp;weather!J198,lookup!$AO$4:$AP$39,2,FALSE)+2,FALSE)*VLOOKUP((I198+J198),$F$4:$H$14,3,FALSE)</f>
        <v>2</v>
      </c>
      <c r="M198" s="31">
        <f t="shared" ca="1" si="49"/>
        <v>15</v>
      </c>
      <c r="N198" s="31">
        <f ca="1">IF(N197+M198&lt;0,0,IF(N197+M198&gt;VLOOKUP($C$8,lookup!$A$3:$C$7,2,FALSE),VLOOKUP($C$8,lookup!$A$3:$C$7,2,FALSE),N197+M198))</f>
        <v>15</v>
      </c>
      <c r="O198" s="31">
        <f ca="1">IF(ABS(K198)=3,(VLOOKUP((I198+J198)&amp;RANDBETWEEN(2,12),lookup!$AR$4:$AS$25,2,FALSE)),0)</f>
        <v>0</v>
      </c>
      <c r="P198" s="58" t="str">
        <f ca="1">IF(O198=0,"",VLOOKUP(((VLOOKUP(weather!$C$8,lookup!$A$3:$C$7,3,FALSE)&amp;VLOOKUP(weather!$C$4,lookup!$A$9:$B$14,2,FALSE))),lookup!$C$81:$AY$110,((C198-1)*4)+1+O198,FALSE))</f>
        <v/>
      </c>
      <c r="Q198" s="139"/>
      <c r="R198" s="102"/>
      <c r="S198" s="102"/>
      <c r="T198" s="58" t="str">
        <f t="shared" ca="1" si="44"/>
        <v>Rain</v>
      </c>
      <c r="U198" s="137">
        <f t="shared" ca="1" si="45"/>
        <v>2</v>
      </c>
      <c r="V198" s="137" t="str">
        <f t="shared" ca="1" si="46"/>
        <v>N</v>
      </c>
      <c r="W198" s="137">
        <f t="shared" ca="1" si="47"/>
        <v>74</v>
      </c>
      <c r="X198" s="58">
        <f t="shared" ca="1" si="48"/>
        <v>100</v>
      </c>
      <c r="Y198" s="137">
        <f>VLOOKUP($C$11,lookup!$D$114:$Q$128,C198+2,FALSE)</f>
        <v>12</v>
      </c>
    </row>
    <row r="199" spans="2:25">
      <c r="B199" s="93">
        <v>182</v>
      </c>
      <c r="C199" s="56">
        <f t="shared" si="41"/>
        <v>7</v>
      </c>
      <c r="D199" s="21">
        <f t="shared" si="42"/>
        <v>2</v>
      </c>
      <c r="E199" s="31">
        <f t="shared" ca="1" si="39"/>
        <v>59</v>
      </c>
      <c r="F199" s="31">
        <f t="shared" ca="1" si="40"/>
        <v>110</v>
      </c>
      <c r="G199" s="131">
        <f ca="1">IF(G198+K198&lt;$G$198,$G$198,IF(G198+K198&gt;$H$198,$H$198,G198+K198))</f>
        <v>12</v>
      </c>
      <c r="H199" s="131">
        <f ca="1">IF(H198+K198&gt;$H$198,$H$198,IF(H198+K198&lt;$G$198,$G$198,H198+K198))</f>
        <v>24</v>
      </c>
      <c r="I199" s="131">
        <f t="shared" ca="1" si="54"/>
        <v>2</v>
      </c>
      <c r="J199" s="131">
        <f t="shared" ca="1" si="54"/>
        <v>2</v>
      </c>
      <c r="K199" s="102">
        <f t="shared" ca="1" si="43"/>
        <v>-2</v>
      </c>
      <c r="L199" s="102">
        <f ca="1">VLOOKUP(((VLOOKUP(weather!$C$8,lookup!$A$3:$C$7,3,FALSE)&amp;VLOOKUP(weather!$C$4,lookup!$A$9:$B$14,2,FALSE))),lookup!$C$49:$AM$78,((C199-1)*3)+VLOOKUP(weather!I199&amp;weather!J199,lookup!$AO$4:$AP$39,2,FALSE)+2,FALSE)*VLOOKUP((I199+J199),$F$4:$H$14,3,FALSE)</f>
        <v>0</v>
      </c>
      <c r="M199" s="102">
        <f t="shared" ca="1" si="49"/>
        <v>10</v>
      </c>
      <c r="N199" s="102">
        <f ca="1">IF(N198+M199&lt;0,0,IF(N198+M199&gt;VLOOKUP($C$8,lookup!$A$3:$C$7,2,FALSE),VLOOKUP($C$8,lookup!$A$3:$C$7,2,FALSE),N198+M199))</f>
        <v>25</v>
      </c>
      <c r="O199" s="102">
        <f ca="1">IF(ABS(K199)=3,(VLOOKUP((I199+J199)&amp;RANDBETWEEN(2,12),lookup!$AR$4:$AS$25,2,FALSE)),0)</f>
        <v>0</v>
      </c>
      <c r="P199" s="58" t="str">
        <f ca="1">IF(O199=0,"",VLOOKUP(((VLOOKUP(weather!$C$8,lookup!$A$3:$C$7,3,FALSE)&amp;VLOOKUP(weather!$C$4,lookup!$A$9:$B$14,2,FALSE))),lookup!$C$81:$AY$110,((C199-1)*4)+1+O199,FALSE))</f>
        <v/>
      </c>
      <c r="Q199" s="139"/>
      <c r="R199" s="102"/>
      <c r="S199" s="102"/>
      <c r="T199" s="58" t="str">
        <f t="shared" ca="1" si="44"/>
        <v>Rain</v>
      </c>
      <c r="U199" s="137">
        <f t="shared" ca="1" si="45"/>
        <v>2</v>
      </c>
      <c r="V199" s="137" t="str">
        <f t="shared" ca="1" si="46"/>
        <v>Artic</v>
      </c>
      <c r="W199" s="137">
        <f t="shared" ca="1" si="47"/>
        <v>59</v>
      </c>
      <c r="X199" s="58">
        <f t="shared" ca="1" si="48"/>
        <v>110</v>
      </c>
      <c r="Y199" s="137">
        <f>VLOOKUP($C$11,lookup!$D$114:$Q$128,C199+2,FALSE)</f>
        <v>12</v>
      </c>
    </row>
    <row r="200" spans="2:25">
      <c r="B200" s="93">
        <v>183</v>
      </c>
      <c r="C200" s="56">
        <f t="shared" si="41"/>
        <v>7</v>
      </c>
      <c r="D200" s="21">
        <f t="shared" si="42"/>
        <v>3</v>
      </c>
      <c r="E200" s="31">
        <f t="shared" ca="1" si="39"/>
        <v>73</v>
      </c>
      <c r="F200" s="31">
        <f t="shared" ca="1" si="40"/>
        <v>107</v>
      </c>
      <c r="G200" s="131">
        <f t="shared" ref="G200:G227" ca="1" si="55">IF(G199+K199&lt;$G$198,$G$198,IF(G199+K199&gt;$H$198,$H$198,G199+K199))</f>
        <v>12</v>
      </c>
      <c r="H200" s="131">
        <f t="shared" ref="H200:H227" ca="1" si="56">IF(H199+K199&gt;$H$198,$H$198,IF(H199+K199&lt;$G$198,$G$198,H199+K199))</f>
        <v>22</v>
      </c>
      <c r="I200" s="131">
        <f t="shared" ca="1" si="54"/>
        <v>4</v>
      </c>
      <c r="J200" s="131">
        <f t="shared" ca="1" si="54"/>
        <v>4</v>
      </c>
      <c r="K200" s="102">
        <f t="shared" ca="1" si="43"/>
        <v>1</v>
      </c>
      <c r="L200" s="102">
        <f ca="1">VLOOKUP(((VLOOKUP(weather!$C$8,lookup!$A$3:$C$7,3,FALSE)&amp;VLOOKUP(weather!$C$4,lookup!$A$9:$B$14,2,FALSE))),lookup!$C$49:$AM$78,((C200-1)*3)+VLOOKUP(weather!I200&amp;weather!J200,lookup!$AO$4:$AP$39,2,FALSE)+2,FALSE)*VLOOKUP((I200+J200),$F$4:$H$14,3,FALSE)</f>
        <v>4</v>
      </c>
      <c r="M200" s="102">
        <f t="shared" ca="1" si="49"/>
        <v>-10</v>
      </c>
      <c r="N200" s="102">
        <f ca="1">IF(N199+M200&lt;0,0,IF(N199+M200&gt;VLOOKUP($C$8,lookup!$A$3:$C$7,2,FALSE),VLOOKUP($C$8,lookup!$A$3:$C$7,2,FALSE),N199+M200))</f>
        <v>15</v>
      </c>
      <c r="O200" s="102">
        <f ca="1">IF(ABS(K200)=3,(VLOOKUP((I200+J200)&amp;RANDBETWEEN(2,12),lookup!$AR$4:$AS$25,2,FALSE)),0)</f>
        <v>0</v>
      </c>
      <c r="P200" s="58" t="str">
        <f ca="1">IF(O200=0,"",VLOOKUP(((VLOOKUP(weather!$C$8,lookup!$A$3:$C$7,3,FALSE)&amp;VLOOKUP(weather!$C$4,lookup!$A$9:$B$14,2,FALSE))),lookup!$C$81:$AY$110,((C200-1)*4)+1+O200,FALSE))</f>
        <v/>
      </c>
      <c r="Q200" s="139"/>
      <c r="R200" s="102"/>
      <c r="S200" s="102"/>
      <c r="T200" s="58" t="str">
        <f t="shared" ca="1" si="44"/>
        <v>Rain</v>
      </c>
      <c r="U200" s="137">
        <f t="shared" ca="1" si="45"/>
        <v>2</v>
      </c>
      <c r="V200" s="137" t="str">
        <f t="shared" ca="1" si="46"/>
        <v>N</v>
      </c>
      <c r="W200" s="137">
        <f t="shared" ca="1" si="47"/>
        <v>73</v>
      </c>
      <c r="X200" s="58">
        <f t="shared" ca="1" si="48"/>
        <v>107</v>
      </c>
      <c r="Y200" s="137">
        <f>VLOOKUP($C$11,lookup!$D$114:$Q$128,C200+2,FALSE)</f>
        <v>12</v>
      </c>
    </row>
    <row r="201" spans="2:25">
      <c r="B201" s="93">
        <v>184</v>
      </c>
      <c r="C201" s="56">
        <f t="shared" si="41"/>
        <v>7</v>
      </c>
      <c r="D201" s="21">
        <f t="shared" si="42"/>
        <v>4</v>
      </c>
      <c r="E201" s="31">
        <f t="shared" ca="1" si="39"/>
        <v>65</v>
      </c>
      <c r="F201" s="31">
        <f t="shared" ca="1" si="40"/>
        <v>108</v>
      </c>
      <c r="G201" s="131">
        <f t="shared" ca="1" si="55"/>
        <v>13</v>
      </c>
      <c r="H201" s="131">
        <f t="shared" ca="1" si="56"/>
        <v>23</v>
      </c>
      <c r="I201" s="131">
        <f t="shared" ca="1" si="54"/>
        <v>1</v>
      </c>
      <c r="J201" s="131">
        <f t="shared" ca="1" si="54"/>
        <v>3</v>
      </c>
      <c r="K201" s="102">
        <f t="shared" ca="1" si="43"/>
        <v>-2</v>
      </c>
      <c r="L201" s="102">
        <f ca="1">VLOOKUP(((VLOOKUP(weather!$C$8,lookup!$A$3:$C$7,3,FALSE)&amp;VLOOKUP(weather!$C$4,lookup!$A$9:$B$14,2,FALSE))),lookup!$C$49:$AM$78,((C201-1)*3)+VLOOKUP(weather!I201&amp;weather!J201,lookup!$AO$4:$AP$39,2,FALSE)+2,FALSE)*VLOOKUP((I201+J201),$F$4:$H$14,3,FALSE)</f>
        <v>0</v>
      </c>
      <c r="M201" s="102">
        <f t="shared" ca="1" si="49"/>
        <v>10</v>
      </c>
      <c r="N201" s="102">
        <f ca="1">IF(N200+M201&lt;0,0,IF(N200+M201&gt;VLOOKUP($C$8,lookup!$A$3:$C$7,2,FALSE),VLOOKUP($C$8,lookup!$A$3:$C$7,2,FALSE),N200+M201))</f>
        <v>25</v>
      </c>
      <c r="O201" s="102">
        <f ca="1">IF(ABS(K201)=3,(VLOOKUP((I201+J201)&amp;RANDBETWEEN(2,12),lookup!$AR$4:$AS$25,2,FALSE)),0)</f>
        <v>0</v>
      </c>
      <c r="P201" s="58" t="str">
        <f ca="1">IF(O201=0,"",VLOOKUP(((VLOOKUP(weather!$C$8,lookup!$A$3:$C$7,3,FALSE)&amp;VLOOKUP(weather!$C$4,lookup!$A$9:$B$14,2,FALSE))),lookup!$C$81:$AY$110,((C201-1)*4)+1+O201,FALSE))</f>
        <v/>
      </c>
      <c r="Q201" s="139"/>
      <c r="R201" s="102"/>
      <c r="S201" s="102"/>
      <c r="T201" s="58" t="str">
        <f t="shared" ca="1" si="44"/>
        <v>Rain</v>
      </c>
      <c r="U201" s="137">
        <f t="shared" ca="1" si="45"/>
        <v>2</v>
      </c>
      <c r="V201" s="137" t="str">
        <f t="shared" ca="1" si="46"/>
        <v>Artic</v>
      </c>
      <c r="W201" s="137">
        <f t="shared" ca="1" si="47"/>
        <v>65</v>
      </c>
      <c r="X201" s="58">
        <f t="shared" ca="1" si="48"/>
        <v>108</v>
      </c>
      <c r="Y201" s="137">
        <f>VLOOKUP($C$11,lookup!$D$114:$Q$128,C201+2,FALSE)</f>
        <v>12</v>
      </c>
    </row>
    <row r="202" spans="2:25">
      <c r="B202" s="93">
        <v>185</v>
      </c>
      <c r="C202" s="56">
        <f t="shared" si="41"/>
        <v>7</v>
      </c>
      <c r="D202" s="21">
        <f t="shared" si="42"/>
        <v>5</v>
      </c>
      <c r="E202" s="31">
        <f t="shared" ca="1" si="39"/>
        <v>71</v>
      </c>
      <c r="F202" s="31">
        <f t="shared" ca="1" si="40"/>
        <v>97</v>
      </c>
      <c r="G202" s="131">
        <f t="shared" ca="1" si="55"/>
        <v>12</v>
      </c>
      <c r="H202" s="131">
        <f t="shared" ca="1" si="56"/>
        <v>21</v>
      </c>
      <c r="I202" s="131">
        <f t="shared" ca="1" si="54"/>
        <v>4</v>
      </c>
      <c r="J202" s="131">
        <f t="shared" ca="1" si="54"/>
        <v>2</v>
      </c>
      <c r="K202" s="102">
        <f t="shared" ca="1" si="43"/>
        <v>-1</v>
      </c>
      <c r="L202" s="102">
        <f ca="1">VLOOKUP(((VLOOKUP(weather!$C$8,lookup!$A$3:$C$7,3,FALSE)&amp;VLOOKUP(weather!$C$4,lookup!$A$9:$B$14,2,FALSE))),lookup!$C$49:$AM$78,((C202-1)*3)+VLOOKUP(weather!I202&amp;weather!J202,lookup!$AO$4:$AP$39,2,FALSE)+2,FALSE)*VLOOKUP((I202+J202),$F$4:$H$14,3,FALSE)</f>
        <v>0</v>
      </c>
      <c r="M202" s="102">
        <f t="shared" ca="1" si="49"/>
        <v>10</v>
      </c>
      <c r="N202" s="102">
        <f ca="1">IF(N201+M202&lt;0,0,IF(N201+M202&gt;VLOOKUP($C$8,lookup!$A$3:$C$7,2,FALSE),VLOOKUP($C$8,lookup!$A$3:$C$7,2,FALSE),N201+M202))</f>
        <v>35</v>
      </c>
      <c r="O202" s="102">
        <f ca="1">IF(ABS(K202)=3,(VLOOKUP((I202+J202)&amp;RANDBETWEEN(2,12),lookup!$AR$4:$AS$25,2,FALSE)),0)</f>
        <v>0</v>
      </c>
      <c r="P202" s="58" t="str">
        <f ca="1">IF(O202=0,"",VLOOKUP(((VLOOKUP(weather!$C$8,lookup!$A$3:$C$7,3,FALSE)&amp;VLOOKUP(weather!$C$4,lookup!$A$9:$B$14,2,FALSE))),lookup!$C$81:$AY$110,((C202-1)*4)+1+O202,FALSE))</f>
        <v/>
      </c>
      <c r="Q202" s="139"/>
      <c r="R202" s="102"/>
      <c r="S202" s="102"/>
      <c r="T202" s="58" t="str">
        <f t="shared" ca="1" si="44"/>
        <v>Rain</v>
      </c>
      <c r="U202" s="137">
        <f t="shared" ca="1" si="45"/>
        <v>2</v>
      </c>
      <c r="V202" s="137" t="str">
        <f t="shared" ca="1" si="46"/>
        <v>N</v>
      </c>
      <c r="W202" s="137">
        <f t="shared" ca="1" si="47"/>
        <v>71</v>
      </c>
      <c r="X202" s="58">
        <f t="shared" ca="1" si="48"/>
        <v>97</v>
      </c>
      <c r="Y202" s="137">
        <f>VLOOKUP($C$11,lookup!$D$114:$Q$128,C202+2,FALSE)</f>
        <v>12</v>
      </c>
    </row>
    <row r="203" spans="2:25">
      <c r="B203" s="93">
        <v>186</v>
      </c>
      <c r="C203" s="56">
        <f t="shared" si="41"/>
        <v>7</v>
      </c>
      <c r="D203" s="21">
        <f t="shared" si="42"/>
        <v>6</v>
      </c>
      <c r="E203" s="31">
        <f t="shared" ca="1" si="39"/>
        <v>69</v>
      </c>
      <c r="F203" s="31">
        <f t="shared" ca="1" si="40"/>
        <v>91</v>
      </c>
      <c r="G203" s="131">
        <f t="shared" ca="1" si="55"/>
        <v>12</v>
      </c>
      <c r="H203" s="131">
        <f t="shared" ca="1" si="56"/>
        <v>20</v>
      </c>
      <c r="I203" s="131">
        <f t="shared" ca="1" si="54"/>
        <v>6</v>
      </c>
      <c r="J203" s="131">
        <f t="shared" ca="1" si="54"/>
        <v>4</v>
      </c>
      <c r="K203" s="102">
        <f t="shared" ca="1" si="43"/>
        <v>2</v>
      </c>
      <c r="L203" s="102">
        <f ca="1">VLOOKUP(((VLOOKUP(weather!$C$8,lookup!$A$3:$C$7,3,FALSE)&amp;VLOOKUP(weather!$C$4,lookup!$A$9:$B$14,2,FALSE))),lookup!$C$49:$AM$78,((C203-1)*3)+VLOOKUP(weather!I203&amp;weather!J203,lookup!$AO$4:$AP$39,2,FALSE)+2,FALSE)*VLOOKUP((I203+J203),$F$4:$H$14,3,FALSE)</f>
        <v>2</v>
      </c>
      <c r="M203" s="102">
        <f t="shared" ca="1" si="49"/>
        <v>-10</v>
      </c>
      <c r="N203" s="102">
        <f ca="1">IF(N202+M203&lt;0,0,IF(N202+M203&gt;VLOOKUP($C$8,lookup!$A$3:$C$7,2,FALSE),VLOOKUP($C$8,lookup!$A$3:$C$7,2,FALSE),N202+M203))</f>
        <v>25</v>
      </c>
      <c r="O203" s="102">
        <f ca="1">IF(ABS(K203)=3,(VLOOKUP((I203+J203)&amp;RANDBETWEEN(2,12),lookup!$AR$4:$AS$25,2,FALSE)),0)</f>
        <v>0</v>
      </c>
      <c r="P203" s="58" t="str">
        <f ca="1">IF(O203=0,"",VLOOKUP(((VLOOKUP(weather!$C$8,lookup!$A$3:$C$7,3,FALSE)&amp;VLOOKUP(weather!$C$4,lookup!$A$9:$B$14,2,FALSE))),lookup!$C$81:$AY$110,((C203-1)*4)+1+O203,FALSE))</f>
        <v/>
      </c>
      <c r="Q203" s="139"/>
      <c r="R203" s="102"/>
      <c r="S203" s="102"/>
      <c r="T203" s="58" t="str">
        <f t="shared" ca="1" si="44"/>
        <v>Rain</v>
      </c>
      <c r="U203" s="137">
        <f t="shared" ca="1" si="45"/>
        <v>2</v>
      </c>
      <c r="V203" s="137" t="str">
        <f t="shared" ca="1" si="46"/>
        <v>Tropical</v>
      </c>
      <c r="W203" s="137">
        <f t="shared" ca="1" si="47"/>
        <v>69</v>
      </c>
      <c r="X203" s="58">
        <f t="shared" ca="1" si="48"/>
        <v>91</v>
      </c>
      <c r="Y203" s="137">
        <f>VLOOKUP($C$11,lookup!$D$114:$Q$128,C203+2,FALSE)</f>
        <v>12</v>
      </c>
    </row>
    <row r="204" spans="2:25">
      <c r="B204" s="93">
        <v>187</v>
      </c>
      <c r="C204" s="56">
        <f t="shared" si="41"/>
        <v>7</v>
      </c>
      <c r="D204" s="21">
        <f t="shared" si="42"/>
        <v>7</v>
      </c>
      <c r="E204" s="31">
        <f t="shared" ca="1" si="39"/>
        <v>83</v>
      </c>
      <c r="F204" s="31">
        <f t="shared" ca="1" si="40"/>
        <v>98</v>
      </c>
      <c r="G204" s="131">
        <f t="shared" ca="1" si="55"/>
        <v>14</v>
      </c>
      <c r="H204" s="131">
        <f t="shared" ca="1" si="56"/>
        <v>22</v>
      </c>
      <c r="I204" s="131">
        <f t="shared" ca="1" si="54"/>
        <v>1</v>
      </c>
      <c r="J204" s="131">
        <f t="shared" ca="1" si="54"/>
        <v>5</v>
      </c>
      <c r="K204" s="102">
        <f t="shared" ca="1" si="43"/>
        <v>-1</v>
      </c>
      <c r="L204" s="102">
        <f ca="1">VLOOKUP(((VLOOKUP(weather!$C$8,lookup!$A$3:$C$7,3,FALSE)&amp;VLOOKUP(weather!$C$4,lookup!$A$9:$B$14,2,FALSE))),lookup!$C$49:$AM$78,((C204-1)*3)+VLOOKUP(weather!I204&amp;weather!J204,lookup!$AO$4:$AP$39,2,FALSE)+2,FALSE)*VLOOKUP((I204+J204),$F$4:$H$14,3,FALSE)</f>
        <v>0</v>
      </c>
      <c r="M204" s="102">
        <f t="shared" ca="1" si="49"/>
        <v>10</v>
      </c>
      <c r="N204" s="102">
        <f ca="1">IF(N203+M204&lt;0,0,IF(N203+M204&gt;VLOOKUP($C$8,lookup!$A$3:$C$7,2,FALSE),VLOOKUP($C$8,lookup!$A$3:$C$7,2,FALSE),N203+M204))</f>
        <v>35</v>
      </c>
      <c r="O204" s="102">
        <f ca="1">IF(ABS(K204)=3,(VLOOKUP((I204+J204)&amp;RANDBETWEEN(2,12),lookup!$AR$4:$AS$25,2,FALSE)),0)</f>
        <v>0</v>
      </c>
      <c r="P204" s="58" t="str">
        <f ca="1">IF(O204=0,"",VLOOKUP(((VLOOKUP(weather!$C$8,lookup!$A$3:$C$7,3,FALSE)&amp;VLOOKUP(weather!$C$4,lookup!$A$9:$B$14,2,FALSE))),lookup!$C$81:$AY$110,((C204-1)*4)+1+O204,FALSE))</f>
        <v/>
      </c>
      <c r="Q204" s="139"/>
      <c r="R204" s="102"/>
      <c r="S204" s="102"/>
      <c r="T204" s="58" t="str">
        <f t="shared" ca="1" si="44"/>
        <v>Rain</v>
      </c>
      <c r="U204" s="137">
        <f t="shared" ca="1" si="45"/>
        <v>2</v>
      </c>
      <c r="V204" s="137" t="str">
        <f t="shared" ca="1" si="46"/>
        <v>N</v>
      </c>
      <c r="W204" s="137">
        <f t="shared" ca="1" si="47"/>
        <v>83</v>
      </c>
      <c r="X204" s="58">
        <f t="shared" ca="1" si="48"/>
        <v>98</v>
      </c>
      <c r="Y204" s="137">
        <f>VLOOKUP($C$11,lookup!$D$114:$Q$128,C204+2,FALSE)</f>
        <v>12</v>
      </c>
    </row>
    <row r="205" spans="2:25">
      <c r="B205" s="93">
        <v>188</v>
      </c>
      <c r="C205" s="56">
        <f t="shared" si="41"/>
        <v>7</v>
      </c>
      <c r="D205" s="21">
        <f t="shared" si="42"/>
        <v>8</v>
      </c>
      <c r="E205" s="31">
        <f t="shared" ca="1" si="39"/>
        <v>83</v>
      </c>
      <c r="F205" s="31">
        <f t="shared" ca="1" si="40"/>
        <v>104</v>
      </c>
      <c r="G205" s="131">
        <f t="shared" ca="1" si="55"/>
        <v>13</v>
      </c>
      <c r="H205" s="131">
        <f t="shared" ca="1" si="56"/>
        <v>21</v>
      </c>
      <c r="I205" s="131">
        <f t="shared" ca="1" si="54"/>
        <v>3</v>
      </c>
      <c r="J205" s="131">
        <f t="shared" ca="1" si="54"/>
        <v>1</v>
      </c>
      <c r="K205" s="102">
        <f t="shared" ca="1" si="43"/>
        <v>-2</v>
      </c>
      <c r="L205" s="102">
        <f ca="1">VLOOKUP(((VLOOKUP(weather!$C$8,lookup!$A$3:$C$7,3,FALSE)&amp;VLOOKUP(weather!$C$4,lookup!$A$9:$B$14,2,FALSE))),lookup!$C$49:$AM$78,((C205-1)*3)+VLOOKUP(weather!I205&amp;weather!J205,lookup!$AO$4:$AP$39,2,FALSE)+2,FALSE)*VLOOKUP((I205+J205),$F$4:$H$14,3,FALSE)</f>
        <v>0</v>
      </c>
      <c r="M205" s="102">
        <f t="shared" ca="1" si="49"/>
        <v>10</v>
      </c>
      <c r="N205" s="102">
        <f ca="1">IF(N204+M205&lt;0,0,IF(N204+M205&gt;VLOOKUP($C$8,lookup!$A$3:$C$7,2,FALSE),VLOOKUP($C$8,lookup!$A$3:$C$7,2,FALSE),N204+M205))</f>
        <v>45</v>
      </c>
      <c r="O205" s="102">
        <f ca="1">IF(ABS(K205)=3,(VLOOKUP((I205+J205)&amp;RANDBETWEEN(2,12),lookup!$AR$4:$AS$25,2,FALSE)),0)</f>
        <v>0</v>
      </c>
      <c r="P205" s="58" t="str">
        <f ca="1">IF(O205=0,"",VLOOKUP(((VLOOKUP(weather!$C$8,lookup!$A$3:$C$7,3,FALSE)&amp;VLOOKUP(weather!$C$4,lookup!$A$9:$B$14,2,FALSE))),lookup!$C$81:$AY$110,((C205-1)*4)+1+O205,FALSE))</f>
        <v/>
      </c>
      <c r="Q205" s="139"/>
      <c r="R205" s="102"/>
      <c r="S205" s="102"/>
      <c r="T205" s="58" t="str">
        <f t="shared" ca="1" si="44"/>
        <v>Rain</v>
      </c>
      <c r="U205" s="137">
        <f t="shared" ca="1" si="45"/>
        <v>2</v>
      </c>
      <c r="V205" s="137" t="str">
        <f t="shared" ca="1" si="46"/>
        <v>Artic</v>
      </c>
      <c r="W205" s="137">
        <f t="shared" ca="1" si="47"/>
        <v>83</v>
      </c>
      <c r="X205" s="58">
        <f t="shared" ca="1" si="48"/>
        <v>104</v>
      </c>
      <c r="Y205" s="137">
        <f>VLOOKUP($C$11,lookup!$D$114:$Q$128,C205+2,FALSE)</f>
        <v>12</v>
      </c>
    </row>
    <row r="206" spans="2:25">
      <c r="B206" s="93">
        <v>189</v>
      </c>
      <c r="C206" s="56">
        <f t="shared" si="41"/>
        <v>7</v>
      </c>
      <c r="D206" s="21">
        <f t="shared" si="42"/>
        <v>9</v>
      </c>
      <c r="E206" s="31">
        <f t="shared" ca="1" si="39"/>
        <v>69</v>
      </c>
      <c r="F206" s="31">
        <f t="shared" ca="1" si="40"/>
        <v>98</v>
      </c>
      <c r="G206" s="131">
        <f t="shared" ca="1" si="55"/>
        <v>12</v>
      </c>
      <c r="H206" s="131">
        <f t="shared" ca="1" si="56"/>
        <v>19</v>
      </c>
      <c r="I206" s="131">
        <f t="shared" ca="1" si="54"/>
        <v>3</v>
      </c>
      <c r="J206" s="131">
        <f t="shared" ca="1" si="54"/>
        <v>3</v>
      </c>
      <c r="K206" s="102">
        <f t="shared" ca="1" si="43"/>
        <v>-1</v>
      </c>
      <c r="L206" s="102">
        <f ca="1">VLOOKUP(((VLOOKUP(weather!$C$8,lookup!$A$3:$C$7,3,FALSE)&amp;VLOOKUP(weather!$C$4,lookup!$A$9:$B$14,2,FALSE))),lookup!$C$49:$AM$78,((C206-1)*3)+VLOOKUP(weather!I206&amp;weather!J206,lookup!$AO$4:$AP$39,2,FALSE)+2,FALSE)*VLOOKUP((I206+J206),$F$4:$H$14,3,FALSE)</f>
        <v>0</v>
      </c>
      <c r="M206" s="102">
        <f t="shared" ca="1" si="49"/>
        <v>10</v>
      </c>
      <c r="N206" s="102">
        <f ca="1">IF(N205+M206&lt;0,0,IF(N205+M206&gt;VLOOKUP($C$8,lookup!$A$3:$C$7,2,FALSE),VLOOKUP($C$8,lookup!$A$3:$C$7,2,FALSE),N205+M206))</f>
        <v>45</v>
      </c>
      <c r="O206" s="102">
        <f ca="1">IF(ABS(K206)=3,(VLOOKUP((I206+J206)&amp;RANDBETWEEN(2,12),lookup!$AR$4:$AS$25,2,FALSE)),0)</f>
        <v>0</v>
      </c>
      <c r="P206" s="58" t="str">
        <f ca="1">IF(O206=0,"",VLOOKUP(((VLOOKUP(weather!$C$8,lookup!$A$3:$C$7,3,FALSE)&amp;VLOOKUP(weather!$C$4,lookup!$A$9:$B$14,2,FALSE))),lookup!$C$81:$AY$110,((C206-1)*4)+1+O206,FALSE))</f>
        <v/>
      </c>
      <c r="Q206" s="139"/>
      <c r="R206" s="102"/>
      <c r="S206" s="102"/>
      <c r="T206" s="58" t="str">
        <f t="shared" ca="1" si="44"/>
        <v>Rain</v>
      </c>
      <c r="U206" s="137">
        <f t="shared" ca="1" si="45"/>
        <v>2</v>
      </c>
      <c r="V206" s="137" t="str">
        <f t="shared" ca="1" si="46"/>
        <v>N</v>
      </c>
      <c r="W206" s="137">
        <f t="shared" ca="1" si="47"/>
        <v>69</v>
      </c>
      <c r="X206" s="58">
        <f t="shared" ca="1" si="48"/>
        <v>98</v>
      </c>
      <c r="Y206" s="137">
        <f>VLOOKUP($C$11,lookup!$D$114:$Q$128,C206+2,FALSE)</f>
        <v>12</v>
      </c>
    </row>
    <row r="207" spans="2:25">
      <c r="B207" s="93">
        <v>190</v>
      </c>
      <c r="C207" s="56">
        <f t="shared" si="41"/>
        <v>7</v>
      </c>
      <c r="D207" s="21">
        <f t="shared" si="42"/>
        <v>10</v>
      </c>
      <c r="E207" s="31">
        <f t="shared" ca="1" si="39"/>
        <v>58</v>
      </c>
      <c r="F207" s="31">
        <f t="shared" ca="1" si="40"/>
        <v>94</v>
      </c>
      <c r="G207" s="131">
        <f t="shared" ca="1" si="55"/>
        <v>12</v>
      </c>
      <c r="H207" s="131">
        <f t="shared" ca="1" si="56"/>
        <v>18</v>
      </c>
      <c r="I207" s="131">
        <f t="shared" ca="1" si="54"/>
        <v>1</v>
      </c>
      <c r="J207" s="131">
        <f t="shared" ca="1" si="54"/>
        <v>2</v>
      </c>
      <c r="K207" s="102">
        <f t="shared" ca="1" si="43"/>
        <v>-2</v>
      </c>
      <c r="L207" s="102">
        <f ca="1">VLOOKUP(((VLOOKUP(weather!$C$8,lookup!$A$3:$C$7,3,FALSE)&amp;VLOOKUP(weather!$C$4,lookup!$A$9:$B$14,2,FALSE))),lookup!$C$49:$AM$78,((C207-1)*3)+VLOOKUP(weather!I207&amp;weather!J207,lookup!$AO$4:$AP$39,2,FALSE)+2,FALSE)*VLOOKUP((I207+J207),$F$4:$H$14,3,FALSE)</f>
        <v>0</v>
      </c>
      <c r="M207" s="102">
        <f t="shared" ca="1" si="49"/>
        <v>15</v>
      </c>
      <c r="N207" s="102">
        <f ca="1">IF(N206+M207&lt;0,0,IF(N206+M207&gt;VLOOKUP($C$8,lookup!$A$3:$C$7,2,FALSE),VLOOKUP($C$8,lookup!$A$3:$C$7,2,FALSE),N206+M207))</f>
        <v>45</v>
      </c>
      <c r="O207" s="102">
        <f ca="1">IF(ABS(K207)=3,(VLOOKUP((I207+J207)&amp;RANDBETWEEN(2,12),lookup!$AR$4:$AS$25,2,FALSE)),0)</f>
        <v>0</v>
      </c>
      <c r="P207" s="58" t="str">
        <f ca="1">IF(O207=0,"",VLOOKUP(((VLOOKUP(weather!$C$8,lookup!$A$3:$C$7,3,FALSE)&amp;VLOOKUP(weather!$C$4,lookup!$A$9:$B$14,2,FALSE))),lookup!$C$81:$AY$110,((C207-1)*4)+1+O207,FALSE))</f>
        <v/>
      </c>
      <c r="Q207" s="139"/>
      <c r="R207" s="102"/>
      <c r="S207" s="102"/>
      <c r="T207" s="58" t="str">
        <f t="shared" ca="1" si="44"/>
        <v>Rain</v>
      </c>
      <c r="U207" s="137">
        <f t="shared" ca="1" si="45"/>
        <v>2</v>
      </c>
      <c r="V207" s="137" t="str">
        <f t="shared" ca="1" si="46"/>
        <v>Artic</v>
      </c>
      <c r="W207" s="137">
        <f t="shared" ca="1" si="47"/>
        <v>58</v>
      </c>
      <c r="X207" s="58">
        <f t="shared" ca="1" si="48"/>
        <v>94</v>
      </c>
      <c r="Y207" s="137">
        <f>VLOOKUP($C$11,lookup!$D$114:$Q$128,C207+2,FALSE)</f>
        <v>12</v>
      </c>
    </row>
    <row r="208" spans="2:25">
      <c r="B208" s="93">
        <v>191</v>
      </c>
      <c r="C208" s="56">
        <f t="shared" si="41"/>
        <v>7</v>
      </c>
      <c r="D208" s="21">
        <f t="shared" si="42"/>
        <v>11</v>
      </c>
      <c r="E208" s="31">
        <f t="shared" ca="1" si="39"/>
        <v>78</v>
      </c>
      <c r="F208" s="31">
        <f t="shared" ca="1" si="40"/>
        <v>93</v>
      </c>
      <c r="G208" s="131">
        <f t="shared" ca="1" si="55"/>
        <v>12</v>
      </c>
      <c r="H208" s="131">
        <f t="shared" ca="1" si="56"/>
        <v>16</v>
      </c>
      <c r="I208" s="131">
        <f t="shared" ca="1" si="54"/>
        <v>5</v>
      </c>
      <c r="J208" s="131">
        <f t="shared" ca="1" si="54"/>
        <v>1</v>
      </c>
      <c r="K208" s="102">
        <f t="shared" ca="1" si="43"/>
        <v>-1</v>
      </c>
      <c r="L208" s="102">
        <f ca="1">VLOOKUP(((VLOOKUP(weather!$C$8,lookup!$A$3:$C$7,3,FALSE)&amp;VLOOKUP(weather!$C$4,lookup!$A$9:$B$14,2,FALSE))),lookup!$C$49:$AM$78,((C208-1)*3)+VLOOKUP(weather!I208&amp;weather!J208,lookup!$AO$4:$AP$39,2,FALSE)+2,FALSE)*VLOOKUP((I208+J208),$F$4:$H$14,3,FALSE)</f>
        <v>0</v>
      </c>
      <c r="M208" s="102">
        <f t="shared" ca="1" si="49"/>
        <v>10</v>
      </c>
      <c r="N208" s="102">
        <f ca="1">IF(N207+M208&lt;0,0,IF(N207+M208&gt;VLOOKUP($C$8,lookup!$A$3:$C$7,2,FALSE),VLOOKUP($C$8,lookup!$A$3:$C$7,2,FALSE),N207+M208))</f>
        <v>45</v>
      </c>
      <c r="O208" s="102">
        <f ca="1">IF(ABS(K208)=3,(VLOOKUP((I208+J208)&amp;RANDBETWEEN(2,12),lookup!$AR$4:$AS$25,2,FALSE)),0)</f>
        <v>0</v>
      </c>
      <c r="P208" s="58" t="str">
        <f ca="1">IF(O208=0,"",VLOOKUP(((VLOOKUP(weather!$C$8,lookup!$A$3:$C$7,3,FALSE)&amp;VLOOKUP(weather!$C$4,lookup!$A$9:$B$14,2,FALSE))),lookup!$C$81:$AY$110,((C208-1)*4)+1+O208,FALSE))</f>
        <v/>
      </c>
      <c r="Q208" s="139"/>
      <c r="R208" s="102"/>
      <c r="S208" s="102"/>
      <c r="T208" s="58" t="str">
        <f t="shared" ca="1" si="44"/>
        <v>Rain</v>
      </c>
      <c r="U208" s="137">
        <f t="shared" ca="1" si="45"/>
        <v>2</v>
      </c>
      <c r="V208" s="137" t="str">
        <f t="shared" ca="1" si="46"/>
        <v>N</v>
      </c>
      <c r="W208" s="137">
        <f t="shared" ca="1" si="47"/>
        <v>78</v>
      </c>
      <c r="X208" s="58">
        <f t="shared" ca="1" si="48"/>
        <v>93</v>
      </c>
      <c r="Y208" s="137">
        <f>VLOOKUP($C$11,lookup!$D$114:$Q$128,C208+2,FALSE)</f>
        <v>12</v>
      </c>
    </row>
    <row r="209" spans="2:25">
      <c r="B209" s="93">
        <v>192</v>
      </c>
      <c r="C209" s="56">
        <f t="shared" si="41"/>
        <v>7</v>
      </c>
      <c r="D209" s="21">
        <f t="shared" si="42"/>
        <v>12</v>
      </c>
      <c r="E209" s="31">
        <f t="shared" ca="1" si="39"/>
        <v>66</v>
      </c>
      <c r="F209" s="31">
        <f t="shared" ca="1" si="40"/>
        <v>82</v>
      </c>
      <c r="G209" s="131">
        <f t="shared" ca="1" si="55"/>
        <v>12</v>
      </c>
      <c r="H209" s="131">
        <f t="shared" ca="1" si="56"/>
        <v>15</v>
      </c>
      <c r="I209" s="131">
        <f t="shared" ca="1" si="54"/>
        <v>6</v>
      </c>
      <c r="J209" s="131">
        <f t="shared" ca="1" si="54"/>
        <v>3</v>
      </c>
      <c r="K209" s="102">
        <f t="shared" ca="1" si="43"/>
        <v>1</v>
      </c>
      <c r="L209" s="102">
        <f ca="1">VLOOKUP(((VLOOKUP(weather!$C$8,lookup!$A$3:$C$7,3,FALSE)&amp;VLOOKUP(weather!$C$4,lookup!$A$9:$B$14,2,FALSE))),lookup!$C$49:$AM$78,((C209-1)*3)+VLOOKUP(weather!I209&amp;weather!J209,lookup!$AO$4:$AP$39,2,FALSE)+2,FALSE)*VLOOKUP((I209+J209),$F$4:$H$14,3,FALSE)</f>
        <v>0</v>
      </c>
      <c r="M209" s="102">
        <f t="shared" ca="1" si="49"/>
        <v>-15</v>
      </c>
      <c r="N209" s="102">
        <f ca="1">IF(N208+M209&lt;0,0,IF(N208+M209&gt;VLOOKUP($C$8,lookup!$A$3:$C$7,2,FALSE),VLOOKUP($C$8,lookup!$A$3:$C$7,2,FALSE),N208+M209))</f>
        <v>30</v>
      </c>
      <c r="O209" s="102">
        <f ca="1">IF(ABS(K209)=3,(VLOOKUP((I209+J209)&amp;RANDBETWEEN(2,12),lookup!$AR$4:$AS$25,2,FALSE)),0)</f>
        <v>0</v>
      </c>
      <c r="P209" s="58" t="str">
        <f ca="1">IF(O209=0,"",VLOOKUP(((VLOOKUP(weather!$C$8,lookup!$A$3:$C$7,3,FALSE)&amp;VLOOKUP(weather!$C$4,lookup!$A$9:$B$14,2,FALSE))),lookup!$C$81:$AY$110,((C209-1)*4)+1+O209,FALSE))</f>
        <v/>
      </c>
      <c r="Q209" s="139"/>
      <c r="R209" s="102"/>
      <c r="S209" s="102"/>
      <c r="T209" s="58" t="str">
        <f t="shared" ca="1" si="44"/>
        <v>Rain</v>
      </c>
      <c r="U209" s="137">
        <f t="shared" ca="1" si="45"/>
        <v>2</v>
      </c>
      <c r="V209" s="137" t="str">
        <f t="shared" ca="1" si="46"/>
        <v>N</v>
      </c>
      <c r="W209" s="137">
        <f t="shared" ca="1" si="47"/>
        <v>66</v>
      </c>
      <c r="X209" s="58">
        <f t="shared" ca="1" si="48"/>
        <v>82</v>
      </c>
      <c r="Y209" s="137">
        <f>VLOOKUP($C$11,lookup!$D$114:$Q$128,C209+2,FALSE)</f>
        <v>12</v>
      </c>
    </row>
    <row r="210" spans="2:25">
      <c r="B210" s="93">
        <v>193</v>
      </c>
      <c r="C210" s="56">
        <f t="shared" si="41"/>
        <v>7</v>
      </c>
      <c r="D210" s="21">
        <f t="shared" si="42"/>
        <v>13</v>
      </c>
      <c r="E210" s="31">
        <f t="shared" ref="E210:E273" ca="1" si="57">RANDBETWEEN(VLOOKUP(G210,$Q$18:$S$43,2,FALSE),VLOOKUP(G210,$Q$18:$S$43,3,FALSE))+$D$12</f>
        <v>81</v>
      </c>
      <c r="F210" s="31">
        <f t="shared" ref="F210:F273" ca="1" si="58">RANDBETWEEN(VLOOKUP(H210,$Q$18:$S$43,2,FALSE),VLOOKUP(H210,$Q$18:$S$43,3,FALSE))+$D$12</f>
        <v>84</v>
      </c>
      <c r="G210" s="131">
        <f t="shared" ca="1" si="55"/>
        <v>13</v>
      </c>
      <c r="H210" s="131">
        <f t="shared" ca="1" si="56"/>
        <v>16</v>
      </c>
      <c r="I210" s="131">
        <f t="shared" ca="1" si="54"/>
        <v>5</v>
      </c>
      <c r="J210" s="131">
        <f t="shared" ca="1" si="54"/>
        <v>6</v>
      </c>
      <c r="K210" s="102">
        <f t="shared" ca="1" si="43"/>
        <v>2</v>
      </c>
      <c r="L210" s="102">
        <f ca="1">VLOOKUP(((VLOOKUP(weather!$C$8,lookup!$A$3:$C$7,3,FALSE)&amp;VLOOKUP(weather!$C$4,lookup!$A$9:$B$14,2,FALSE))),lookup!$C$49:$AM$78,((C210-1)*3)+VLOOKUP(weather!I210&amp;weather!J210,lookup!$AO$4:$AP$39,2,FALSE)+2,FALSE)*VLOOKUP((I210+J210),$F$4:$H$14,3,FALSE)</f>
        <v>3</v>
      </c>
      <c r="M210" s="102">
        <f t="shared" ca="1" si="49"/>
        <v>-15</v>
      </c>
      <c r="N210" s="102">
        <f ca="1">IF(N209+M210&lt;0,0,IF(N209+M210&gt;VLOOKUP($C$8,lookup!$A$3:$C$7,2,FALSE),VLOOKUP($C$8,lookup!$A$3:$C$7,2,FALSE),N209+M210))</f>
        <v>15</v>
      </c>
      <c r="O210" s="102">
        <f ca="1">IF(ABS(K210)=3,(VLOOKUP((I210+J210)&amp;RANDBETWEEN(2,12),lookup!$AR$4:$AS$25,2,FALSE)),0)</f>
        <v>0</v>
      </c>
      <c r="P210" s="58" t="str">
        <f ca="1">IF(O210=0,"",VLOOKUP(((VLOOKUP(weather!$C$8,lookup!$A$3:$C$7,3,FALSE)&amp;VLOOKUP(weather!$C$4,lookup!$A$9:$B$14,2,FALSE))),lookup!$C$81:$AY$110,((C210-1)*4)+1+O210,FALSE))</f>
        <v/>
      </c>
      <c r="Q210" s="139"/>
      <c r="R210" s="102"/>
      <c r="S210" s="102"/>
      <c r="T210" s="58" t="str">
        <f t="shared" ca="1" si="44"/>
        <v>Rain</v>
      </c>
      <c r="U210" s="137">
        <f t="shared" ca="1" si="45"/>
        <v>2</v>
      </c>
      <c r="V210" s="137" t="str">
        <f t="shared" ca="1" si="46"/>
        <v>Tropical</v>
      </c>
      <c r="W210" s="137">
        <f t="shared" ca="1" si="47"/>
        <v>81</v>
      </c>
      <c r="X210" s="58">
        <f t="shared" ca="1" si="48"/>
        <v>84</v>
      </c>
      <c r="Y210" s="137">
        <f>VLOOKUP($C$11,lookup!$D$114:$Q$128,C210+2,FALSE)</f>
        <v>12</v>
      </c>
    </row>
    <row r="211" spans="2:25">
      <c r="B211" s="93">
        <v>194</v>
      </c>
      <c r="C211" s="56">
        <f t="shared" ref="C211:C274" si="59">INT((B211-1)/30)+1</f>
        <v>7</v>
      </c>
      <c r="D211" s="21">
        <f t="shared" ref="D211:D274" si="60">MOD(B211-1,30)+1</f>
        <v>14</v>
      </c>
      <c r="E211" s="31">
        <f t="shared" ca="1" si="57"/>
        <v>74</v>
      </c>
      <c r="F211" s="31">
        <f t="shared" ca="1" si="58"/>
        <v>97</v>
      </c>
      <c r="G211" s="131">
        <f t="shared" ca="1" si="55"/>
        <v>15</v>
      </c>
      <c r="H211" s="131">
        <f t="shared" ca="1" si="56"/>
        <v>18</v>
      </c>
      <c r="I211" s="131">
        <f t="shared" ca="1" si="54"/>
        <v>1</v>
      </c>
      <c r="J211" s="131">
        <f t="shared" ca="1" si="54"/>
        <v>4</v>
      </c>
      <c r="K211" s="102">
        <f t="shared" ref="K211:K274" ca="1" si="61">VLOOKUP(I211+J211,$F$4:$G$14,2,TRUE)</f>
        <v>-1</v>
      </c>
      <c r="L211" s="102">
        <f ca="1">VLOOKUP(((VLOOKUP(weather!$C$8,lookup!$A$3:$C$7,3,FALSE)&amp;VLOOKUP(weather!$C$4,lookup!$A$9:$B$14,2,FALSE))),lookup!$C$49:$AM$78,((C211-1)*3)+VLOOKUP(weather!I211&amp;weather!J211,lookup!$AO$4:$AP$39,2,FALSE)+2,FALSE)*VLOOKUP((I211+J211),$F$4:$H$14,3,FALSE)</f>
        <v>3</v>
      </c>
      <c r="M211" s="102">
        <f t="shared" ca="1" si="49"/>
        <v>15</v>
      </c>
      <c r="N211" s="102">
        <f ca="1">IF(N210+M211&lt;0,0,IF(N210+M211&gt;VLOOKUP($C$8,lookup!$A$3:$C$7,2,FALSE),VLOOKUP($C$8,lookup!$A$3:$C$7,2,FALSE),N210+M211))</f>
        <v>30</v>
      </c>
      <c r="O211" s="102">
        <f ca="1">IF(ABS(K211)=3,(VLOOKUP((I211+J211)&amp;RANDBETWEEN(2,12),lookup!$AR$4:$AS$25,2,FALSE)),0)</f>
        <v>0</v>
      </c>
      <c r="P211" s="58" t="str">
        <f ca="1">IF(O211=0,"",VLOOKUP(((VLOOKUP(weather!$C$8,lookup!$A$3:$C$7,3,FALSE)&amp;VLOOKUP(weather!$C$4,lookup!$A$9:$B$14,2,FALSE))),lookup!$C$81:$AY$110,((C211-1)*4)+1+O211,FALSE))</f>
        <v/>
      </c>
      <c r="Q211" s="139"/>
      <c r="R211" s="102"/>
      <c r="S211" s="102"/>
      <c r="T211" s="58" t="str">
        <f t="shared" ref="T211:T274" ca="1" si="62">IF(AVERAGE(E211,F211)&gt;34,"Rain","Snow")</f>
        <v>Rain</v>
      </c>
      <c r="U211" s="137">
        <f t="shared" ref="U211:U274" ca="1" si="63">IF(T211="Snow",3,2)</f>
        <v>2</v>
      </c>
      <c r="V211" s="137" t="str">
        <f t="shared" ref="V211:V274" ca="1" si="64">VLOOKUP(I211+J211,$F$4:$J$14,5,FALSE)</f>
        <v>N</v>
      </c>
      <c r="W211" s="137">
        <f t="shared" ref="W211:W274" ca="1" si="65">IF(E211&gt;F211,F211-5,E211)</f>
        <v>74</v>
      </c>
      <c r="X211" s="58">
        <f t="shared" ref="X211:X274" ca="1" si="66">IF(F211&lt;E211,E211+5,F211)</f>
        <v>97</v>
      </c>
      <c r="Y211" s="137">
        <f>VLOOKUP($C$11,lookup!$D$114:$Q$128,C211+2,FALSE)</f>
        <v>12</v>
      </c>
    </row>
    <row r="212" spans="2:25">
      <c r="B212" s="93">
        <v>195</v>
      </c>
      <c r="C212" s="56">
        <f t="shared" si="59"/>
        <v>7</v>
      </c>
      <c r="D212" s="21">
        <f t="shared" si="60"/>
        <v>15</v>
      </c>
      <c r="E212" s="31">
        <f t="shared" ca="1" si="57"/>
        <v>83</v>
      </c>
      <c r="F212" s="31">
        <f t="shared" ca="1" si="58"/>
        <v>85</v>
      </c>
      <c r="G212" s="131">
        <f t="shared" ca="1" si="55"/>
        <v>14</v>
      </c>
      <c r="H212" s="131">
        <f t="shared" ca="1" si="56"/>
        <v>17</v>
      </c>
      <c r="I212" s="131">
        <f t="shared" ca="1" si="54"/>
        <v>3</v>
      </c>
      <c r="J212" s="131">
        <f t="shared" ca="1" si="54"/>
        <v>5</v>
      </c>
      <c r="K212" s="102">
        <f t="shared" ca="1" si="61"/>
        <v>1</v>
      </c>
      <c r="L212" s="102">
        <f ca="1">VLOOKUP(((VLOOKUP(weather!$C$8,lookup!$A$3:$C$7,3,FALSE)&amp;VLOOKUP(weather!$C$4,lookup!$A$9:$B$14,2,FALSE))),lookup!$C$49:$AM$78,((C212-1)*3)+VLOOKUP(weather!I212&amp;weather!J212,lookup!$AO$4:$AP$39,2,FALSE)+2,FALSE)*VLOOKUP((I212+J212),$F$4:$H$14,3,FALSE)</f>
        <v>3</v>
      </c>
      <c r="M212" s="102">
        <f t="shared" ref="M212:M275" ca="1" si="67">VLOOKUP((I212+J212),$F$4:$I$14,4,FALSE)</f>
        <v>-10</v>
      </c>
      <c r="N212" s="102">
        <f ca="1">IF(N211+M212&lt;0,0,IF(N211+M212&gt;VLOOKUP($C$8,lookup!$A$3:$C$7,2,FALSE),VLOOKUP($C$8,lookup!$A$3:$C$7,2,FALSE),N211+M212))</f>
        <v>20</v>
      </c>
      <c r="O212" s="102">
        <f ca="1">IF(ABS(K212)=3,(VLOOKUP((I212+J212)&amp;RANDBETWEEN(2,12),lookup!$AR$4:$AS$25,2,FALSE)),0)</f>
        <v>0</v>
      </c>
      <c r="P212" s="58" t="str">
        <f ca="1">IF(O212=0,"",VLOOKUP(((VLOOKUP(weather!$C$8,lookup!$A$3:$C$7,3,FALSE)&amp;VLOOKUP(weather!$C$4,lookup!$A$9:$B$14,2,FALSE))),lookup!$C$81:$AY$110,((C212-1)*4)+1+O212,FALSE))</f>
        <v/>
      </c>
      <c r="Q212" s="139"/>
      <c r="R212" s="102"/>
      <c r="S212" s="102"/>
      <c r="T212" s="58" t="str">
        <f t="shared" ca="1" si="62"/>
        <v>Rain</v>
      </c>
      <c r="U212" s="137">
        <f t="shared" ca="1" si="63"/>
        <v>2</v>
      </c>
      <c r="V212" s="137" t="str">
        <f t="shared" ca="1" si="64"/>
        <v>N</v>
      </c>
      <c r="W212" s="137">
        <f t="shared" ca="1" si="65"/>
        <v>83</v>
      </c>
      <c r="X212" s="58">
        <f t="shared" ca="1" si="66"/>
        <v>85</v>
      </c>
      <c r="Y212" s="137">
        <f>VLOOKUP($C$11,lookup!$D$114:$Q$128,C212+2,FALSE)</f>
        <v>12</v>
      </c>
    </row>
    <row r="213" spans="2:25">
      <c r="B213" s="93">
        <v>196</v>
      </c>
      <c r="C213" s="56">
        <f t="shared" si="59"/>
        <v>7</v>
      </c>
      <c r="D213" s="21">
        <f t="shared" si="60"/>
        <v>16</v>
      </c>
      <c r="E213" s="31">
        <f t="shared" ca="1" si="57"/>
        <v>86</v>
      </c>
      <c r="F213" s="31">
        <f t="shared" ca="1" si="58"/>
        <v>91</v>
      </c>
      <c r="G213" s="131">
        <f t="shared" ca="1" si="55"/>
        <v>15</v>
      </c>
      <c r="H213" s="131">
        <f t="shared" ca="1" si="56"/>
        <v>18</v>
      </c>
      <c r="I213" s="131">
        <f t="shared" ca="1" si="54"/>
        <v>6</v>
      </c>
      <c r="J213" s="131">
        <f t="shared" ca="1" si="54"/>
        <v>2</v>
      </c>
      <c r="K213" s="102">
        <f t="shared" ca="1" si="61"/>
        <v>1</v>
      </c>
      <c r="L213" s="102">
        <f ca="1">VLOOKUP(((VLOOKUP(weather!$C$8,lookup!$A$3:$C$7,3,FALSE)&amp;VLOOKUP(weather!$C$4,lookup!$A$9:$B$14,2,FALSE))),lookup!$C$49:$AM$78,((C213-1)*3)+VLOOKUP(weather!I213&amp;weather!J213,lookup!$AO$4:$AP$39,2,FALSE)+2,FALSE)*VLOOKUP((I213+J213),$F$4:$H$14,3,FALSE)</f>
        <v>2</v>
      </c>
      <c r="M213" s="102">
        <f t="shared" ca="1" si="67"/>
        <v>-10</v>
      </c>
      <c r="N213" s="102">
        <f ca="1">IF(N212+M213&lt;0,0,IF(N212+M213&gt;VLOOKUP($C$8,lookup!$A$3:$C$7,2,FALSE),VLOOKUP($C$8,lookup!$A$3:$C$7,2,FALSE),N212+M213))</f>
        <v>10</v>
      </c>
      <c r="O213" s="102">
        <f ca="1">IF(ABS(K213)=3,(VLOOKUP((I213+J213)&amp;RANDBETWEEN(2,12),lookup!$AR$4:$AS$25,2,FALSE)),0)</f>
        <v>0</v>
      </c>
      <c r="P213" s="58" t="str">
        <f ca="1">IF(O213=0,"",VLOOKUP(((VLOOKUP(weather!$C$8,lookup!$A$3:$C$7,3,FALSE)&amp;VLOOKUP(weather!$C$4,lookup!$A$9:$B$14,2,FALSE))),lookup!$C$81:$AY$110,((C213-1)*4)+1+O213,FALSE))</f>
        <v/>
      </c>
      <c r="Q213" s="139"/>
      <c r="R213" s="102"/>
      <c r="S213" s="102"/>
      <c r="T213" s="58" t="str">
        <f t="shared" ca="1" si="62"/>
        <v>Rain</v>
      </c>
      <c r="U213" s="137">
        <f t="shared" ca="1" si="63"/>
        <v>2</v>
      </c>
      <c r="V213" s="137" t="str">
        <f t="shared" ca="1" si="64"/>
        <v>N</v>
      </c>
      <c r="W213" s="137">
        <f t="shared" ca="1" si="65"/>
        <v>86</v>
      </c>
      <c r="X213" s="58">
        <f t="shared" ca="1" si="66"/>
        <v>91</v>
      </c>
      <c r="Y213" s="137">
        <f>VLOOKUP($C$11,lookup!$D$114:$Q$128,C213+2,FALSE)</f>
        <v>12</v>
      </c>
    </row>
    <row r="214" spans="2:25">
      <c r="B214" s="93">
        <v>197</v>
      </c>
      <c r="C214" s="56">
        <f t="shared" si="59"/>
        <v>7</v>
      </c>
      <c r="D214" s="21">
        <f t="shared" si="60"/>
        <v>17</v>
      </c>
      <c r="E214" s="31">
        <f t="shared" ca="1" si="57"/>
        <v>92</v>
      </c>
      <c r="F214" s="31">
        <f t="shared" ca="1" si="58"/>
        <v>100</v>
      </c>
      <c r="G214" s="131">
        <f t="shared" ca="1" si="55"/>
        <v>16</v>
      </c>
      <c r="H214" s="131">
        <f t="shared" ca="1" si="56"/>
        <v>19</v>
      </c>
      <c r="I214" s="131">
        <f t="shared" ca="1" si="54"/>
        <v>2</v>
      </c>
      <c r="J214" s="131">
        <f t="shared" ca="1" si="54"/>
        <v>5</v>
      </c>
      <c r="K214" s="102">
        <f t="shared" ca="1" si="61"/>
        <v>0</v>
      </c>
      <c r="L214" s="102">
        <f ca="1">VLOOKUP(((VLOOKUP(weather!$C$8,lookup!$A$3:$C$7,3,FALSE)&amp;VLOOKUP(weather!$C$4,lookup!$A$9:$B$14,2,FALSE))),lookup!$C$49:$AM$78,((C214-1)*3)+VLOOKUP(weather!I214&amp;weather!J214,lookup!$AO$4:$AP$39,2,FALSE)+2,FALSE)*VLOOKUP((I214+J214),$F$4:$H$14,3,FALSE)</f>
        <v>3</v>
      </c>
      <c r="M214" s="102">
        <f t="shared" ca="1" si="67"/>
        <v>-10</v>
      </c>
      <c r="N214" s="102">
        <f ca="1">IF(N213+M214&lt;0,0,IF(N213+M214&gt;VLOOKUP($C$8,lookup!$A$3:$C$7,2,FALSE),VLOOKUP($C$8,lookup!$A$3:$C$7,2,FALSE),N213+M214))</f>
        <v>0</v>
      </c>
      <c r="O214" s="102">
        <f ca="1">IF(ABS(K214)=3,(VLOOKUP((I214+J214)&amp;RANDBETWEEN(2,12),lookup!$AR$4:$AS$25,2,FALSE)),0)</f>
        <v>0</v>
      </c>
      <c r="P214" s="58" t="str">
        <f ca="1">IF(O214=0,"",VLOOKUP(((VLOOKUP(weather!$C$8,lookup!$A$3:$C$7,3,FALSE)&amp;VLOOKUP(weather!$C$4,lookup!$A$9:$B$14,2,FALSE))),lookup!$C$81:$AY$110,((C214-1)*4)+1+O214,FALSE))</f>
        <v/>
      </c>
      <c r="Q214" s="139"/>
      <c r="R214" s="102"/>
      <c r="S214" s="102"/>
      <c r="T214" s="58" t="str">
        <f t="shared" ca="1" si="62"/>
        <v>Rain</v>
      </c>
      <c r="U214" s="137">
        <f t="shared" ca="1" si="63"/>
        <v>2</v>
      </c>
      <c r="V214" s="137" t="str">
        <f t="shared" ca="1" si="64"/>
        <v>N</v>
      </c>
      <c r="W214" s="137">
        <f t="shared" ca="1" si="65"/>
        <v>92</v>
      </c>
      <c r="X214" s="58">
        <f t="shared" ca="1" si="66"/>
        <v>100</v>
      </c>
      <c r="Y214" s="137">
        <f>VLOOKUP($C$11,lookup!$D$114:$Q$128,C214+2,FALSE)</f>
        <v>12</v>
      </c>
    </row>
    <row r="215" spans="2:25">
      <c r="B215" s="93">
        <v>198</v>
      </c>
      <c r="C215" s="56">
        <f t="shared" si="59"/>
        <v>7</v>
      </c>
      <c r="D215" s="21">
        <f t="shared" si="60"/>
        <v>18</v>
      </c>
      <c r="E215" s="31">
        <f t="shared" ca="1" si="57"/>
        <v>87</v>
      </c>
      <c r="F215" s="31">
        <f t="shared" ca="1" si="58"/>
        <v>85</v>
      </c>
      <c r="G215" s="131">
        <f t="shared" ca="1" si="55"/>
        <v>16</v>
      </c>
      <c r="H215" s="131">
        <f t="shared" ca="1" si="56"/>
        <v>19</v>
      </c>
      <c r="I215" s="131">
        <f t="shared" ca="1" si="54"/>
        <v>5</v>
      </c>
      <c r="J215" s="131">
        <f t="shared" ca="1" si="54"/>
        <v>4</v>
      </c>
      <c r="K215" s="102">
        <f t="shared" ca="1" si="61"/>
        <v>1</v>
      </c>
      <c r="L215" s="102">
        <f ca="1">VLOOKUP(((VLOOKUP(weather!$C$8,lookup!$A$3:$C$7,3,FALSE)&amp;VLOOKUP(weather!$C$4,lookup!$A$9:$B$14,2,FALSE))),lookup!$C$49:$AM$78,((C215-1)*3)+VLOOKUP(weather!I215&amp;weather!J215,lookup!$AO$4:$AP$39,2,FALSE)+2,FALSE)*VLOOKUP((I215+J215),$F$4:$H$14,3,FALSE)</f>
        <v>0</v>
      </c>
      <c r="M215" s="102">
        <f t="shared" ca="1" si="67"/>
        <v>-15</v>
      </c>
      <c r="N215" s="102">
        <f ca="1">IF(N214+M215&lt;0,0,IF(N214+M215&gt;VLOOKUP($C$8,lookup!$A$3:$C$7,2,FALSE),VLOOKUP($C$8,lookup!$A$3:$C$7,2,FALSE),N214+M215))</f>
        <v>0</v>
      </c>
      <c r="O215" s="102">
        <f ca="1">IF(ABS(K215)=3,(VLOOKUP((I215+J215)&amp;RANDBETWEEN(2,12),lookup!$AR$4:$AS$25,2,FALSE)),0)</f>
        <v>0</v>
      </c>
      <c r="P215" s="58" t="str">
        <f ca="1">IF(O215=0,"",VLOOKUP(((VLOOKUP(weather!$C$8,lookup!$A$3:$C$7,3,FALSE)&amp;VLOOKUP(weather!$C$4,lookup!$A$9:$B$14,2,FALSE))),lookup!$C$81:$AY$110,((C215-1)*4)+1+O215,FALSE))</f>
        <v/>
      </c>
      <c r="Q215" s="139"/>
      <c r="R215" s="102"/>
      <c r="S215" s="102"/>
      <c r="T215" s="58" t="str">
        <f t="shared" ca="1" si="62"/>
        <v>Rain</v>
      </c>
      <c r="U215" s="137">
        <f t="shared" ca="1" si="63"/>
        <v>2</v>
      </c>
      <c r="V215" s="137" t="str">
        <f t="shared" ca="1" si="64"/>
        <v>N</v>
      </c>
      <c r="W215" s="137">
        <f t="shared" ca="1" si="65"/>
        <v>80</v>
      </c>
      <c r="X215" s="58">
        <f t="shared" ca="1" si="66"/>
        <v>92</v>
      </c>
      <c r="Y215" s="137">
        <f>VLOOKUP($C$11,lookup!$D$114:$Q$128,C215+2,FALSE)</f>
        <v>12</v>
      </c>
    </row>
    <row r="216" spans="2:25">
      <c r="B216" s="93">
        <v>199</v>
      </c>
      <c r="C216" s="56">
        <f t="shared" si="59"/>
        <v>7</v>
      </c>
      <c r="D216" s="21">
        <f t="shared" si="60"/>
        <v>19</v>
      </c>
      <c r="E216" s="31">
        <f t="shared" ca="1" si="57"/>
        <v>87</v>
      </c>
      <c r="F216" s="31">
        <f t="shared" ca="1" si="58"/>
        <v>101</v>
      </c>
      <c r="G216" s="131">
        <f t="shared" ca="1" si="55"/>
        <v>17</v>
      </c>
      <c r="H216" s="131">
        <f t="shared" ca="1" si="56"/>
        <v>20</v>
      </c>
      <c r="I216" s="131">
        <f t="shared" ca="1" si="54"/>
        <v>1</v>
      </c>
      <c r="J216" s="131">
        <f t="shared" ca="1" si="54"/>
        <v>1</v>
      </c>
      <c r="K216" s="102">
        <f t="shared" ca="1" si="61"/>
        <v>-3</v>
      </c>
      <c r="L216" s="102">
        <f ca="1">VLOOKUP(((VLOOKUP(weather!$C$8,lookup!$A$3:$C$7,3,FALSE)&amp;VLOOKUP(weather!$C$4,lookup!$A$9:$B$14,2,FALSE))),lookup!$C$49:$AM$78,((C216-1)*3)+VLOOKUP(weather!I216&amp;weather!J216,lookup!$AO$4:$AP$39,2,FALSE)+2,FALSE)*VLOOKUP((I216+J216),$F$4:$H$14,3,FALSE)</f>
        <v>4</v>
      </c>
      <c r="M216" s="102">
        <f t="shared" ca="1" si="67"/>
        <v>15</v>
      </c>
      <c r="N216" s="102">
        <f ca="1">IF(N215+M216&lt;0,0,IF(N215+M216&gt;VLOOKUP($C$8,lookup!$A$3:$C$7,2,FALSE),VLOOKUP($C$8,lookup!$A$3:$C$7,2,FALSE),N215+M216))</f>
        <v>15</v>
      </c>
      <c r="O216" s="102">
        <f ca="1">IF(ABS(K216)=3,(VLOOKUP((I216+J216)&amp;RANDBETWEEN(2,12),lookup!$AR$4:$AS$25,2,FALSE)),0)</f>
        <v>1</v>
      </c>
      <c r="P216" s="58" t="str">
        <f ca="1">IF(O216=0,"",VLOOKUP(((VLOOKUP(weather!$C$8,lookup!$A$3:$C$7,3,FALSE)&amp;VLOOKUP(weather!$C$4,lookup!$A$9:$B$14,2,FALSE))),lookup!$C$81:$AY$110,((C216-1)*4)+1+O216,FALSE))</f>
        <v>a</v>
      </c>
      <c r="Q216" s="139"/>
      <c r="R216" s="102"/>
      <c r="S216" s="102"/>
      <c r="T216" s="58" t="str">
        <f t="shared" ca="1" si="62"/>
        <v>Rain</v>
      </c>
      <c r="U216" s="137">
        <f t="shared" ca="1" si="63"/>
        <v>2</v>
      </c>
      <c r="V216" s="137" t="str">
        <f t="shared" ca="1" si="64"/>
        <v>Gusting</v>
      </c>
      <c r="W216" s="137">
        <f t="shared" ca="1" si="65"/>
        <v>87</v>
      </c>
      <c r="X216" s="58">
        <f t="shared" ca="1" si="66"/>
        <v>101</v>
      </c>
      <c r="Y216" s="137">
        <f>VLOOKUP($C$11,lookup!$D$114:$Q$128,C216+2,FALSE)</f>
        <v>12</v>
      </c>
    </row>
    <row r="217" spans="2:25">
      <c r="B217" s="93">
        <v>200</v>
      </c>
      <c r="C217" s="56">
        <f t="shared" si="59"/>
        <v>7</v>
      </c>
      <c r="D217" s="21">
        <f t="shared" si="60"/>
        <v>20</v>
      </c>
      <c r="E217" s="31">
        <f t="shared" ca="1" si="57"/>
        <v>72</v>
      </c>
      <c r="F217" s="31">
        <f t="shared" ca="1" si="58"/>
        <v>91</v>
      </c>
      <c r="G217" s="131">
        <f t="shared" ca="1" si="55"/>
        <v>14</v>
      </c>
      <c r="H217" s="131">
        <f t="shared" ca="1" si="56"/>
        <v>17</v>
      </c>
      <c r="I217" s="131">
        <f t="shared" ca="1" si="54"/>
        <v>2</v>
      </c>
      <c r="J217" s="131">
        <f t="shared" ca="1" si="54"/>
        <v>2</v>
      </c>
      <c r="K217" s="102">
        <f t="shared" ca="1" si="61"/>
        <v>-2</v>
      </c>
      <c r="L217" s="102">
        <f ca="1">VLOOKUP(((VLOOKUP(weather!$C$8,lookup!$A$3:$C$7,3,FALSE)&amp;VLOOKUP(weather!$C$4,lookup!$A$9:$B$14,2,FALSE))),lookup!$C$49:$AM$78,((C217-1)*3)+VLOOKUP(weather!I217&amp;weather!J217,lookup!$AO$4:$AP$39,2,FALSE)+2,FALSE)*VLOOKUP((I217+J217),$F$4:$H$14,3,FALSE)</f>
        <v>0</v>
      </c>
      <c r="M217" s="102">
        <f t="shared" ca="1" si="67"/>
        <v>10</v>
      </c>
      <c r="N217" s="102">
        <f ca="1">IF(N216+M217&lt;0,0,IF(N216+M217&gt;VLOOKUP($C$8,lookup!$A$3:$C$7,2,FALSE),VLOOKUP($C$8,lookup!$A$3:$C$7,2,FALSE),N216+M217))</f>
        <v>25</v>
      </c>
      <c r="O217" s="102">
        <f ca="1">IF(ABS(K217)=3,(VLOOKUP((I217+J217)&amp;RANDBETWEEN(2,12),lookup!$AR$4:$AS$25,2,FALSE)),0)</f>
        <v>0</v>
      </c>
      <c r="P217" s="58" t="str">
        <f ca="1">IF(O217=0,"",VLOOKUP(((VLOOKUP(weather!$C$8,lookup!$A$3:$C$7,3,FALSE)&amp;VLOOKUP(weather!$C$4,lookup!$A$9:$B$14,2,FALSE))),lookup!$C$81:$AY$110,((C217-1)*4)+1+O217,FALSE))</f>
        <v/>
      </c>
      <c r="Q217" s="139"/>
      <c r="R217" s="102"/>
      <c r="S217" s="102"/>
      <c r="T217" s="58" t="str">
        <f t="shared" ca="1" si="62"/>
        <v>Rain</v>
      </c>
      <c r="U217" s="137">
        <f t="shared" ca="1" si="63"/>
        <v>2</v>
      </c>
      <c r="V217" s="137" t="str">
        <f t="shared" ca="1" si="64"/>
        <v>Artic</v>
      </c>
      <c r="W217" s="137">
        <f t="shared" ca="1" si="65"/>
        <v>72</v>
      </c>
      <c r="X217" s="58">
        <f t="shared" ca="1" si="66"/>
        <v>91</v>
      </c>
      <c r="Y217" s="137">
        <f>VLOOKUP($C$11,lookup!$D$114:$Q$128,C217+2,FALSE)</f>
        <v>12</v>
      </c>
    </row>
    <row r="218" spans="2:25">
      <c r="B218" s="93">
        <v>201</v>
      </c>
      <c r="C218" s="56">
        <f t="shared" si="59"/>
        <v>7</v>
      </c>
      <c r="D218" s="21">
        <f t="shared" si="60"/>
        <v>21</v>
      </c>
      <c r="E218" s="31">
        <f t="shared" ca="1" si="57"/>
        <v>72</v>
      </c>
      <c r="F218" s="31">
        <f t="shared" ca="1" si="58"/>
        <v>76</v>
      </c>
      <c r="G218" s="131">
        <f t="shared" ca="1" si="55"/>
        <v>12</v>
      </c>
      <c r="H218" s="131">
        <f t="shared" ca="1" si="56"/>
        <v>15</v>
      </c>
      <c r="I218" s="131">
        <f t="shared" ref="I218:J237" ca="1" si="68">RANDBETWEEN(1,6)</f>
        <v>6</v>
      </c>
      <c r="J218" s="131">
        <f t="shared" ca="1" si="68"/>
        <v>6</v>
      </c>
      <c r="K218" s="102">
        <f t="shared" ca="1" si="61"/>
        <v>3</v>
      </c>
      <c r="L218" s="102">
        <f ca="1">VLOOKUP(((VLOOKUP(weather!$C$8,lookup!$A$3:$C$7,3,FALSE)&amp;VLOOKUP(weather!$C$4,lookup!$A$9:$B$14,2,FALSE))),lookup!$C$49:$AM$78,((C218-1)*3)+VLOOKUP(weather!I218&amp;weather!J218,lookup!$AO$4:$AP$39,2,FALSE)+2,FALSE)*VLOOKUP((I218+J218),$F$4:$H$14,3,FALSE)</f>
        <v>0</v>
      </c>
      <c r="M218" s="102">
        <f t="shared" ca="1" si="67"/>
        <v>-20</v>
      </c>
      <c r="N218" s="102">
        <f ca="1">IF(N217+M218&lt;0,0,IF(N217+M218&gt;VLOOKUP($C$8,lookup!$A$3:$C$7,2,FALSE),VLOOKUP($C$8,lookup!$A$3:$C$7,2,FALSE),N217+M218))</f>
        <v>5</v>
      </c>
      <c r="O218" s="102">
        <f ca="1">IF(ABS(K218)=3,(VLOOKUP((I218+J218)&amp;RANDBETWEEN(2,12),lookup!$AR$4:$AS$25,2,FALSE)),0)</f>
        <v>3</v>
      </c>
      <c r="P218" s="58" t="str">
        <f ca="1">IF(O218=0,"",VLOOKUP(((VLOOKUP(weather!$C$8,lookup!$A$3:$C$7,3,FALSE)&amp;VLOOKUP(weather!$C$4,lookup!$A$9:$B$14,2,FALSE))),lookup!$C$81:$AY$110,((C218-1)*4)+1+O218,FALSE))</f>
        <v>d</v>
      </c>
      <c r="Q218" s="139"/>
      <c r="R218" s="102"/>
      <c r="S218" s="102"/>
      <c r="T218" s="58" t="str">
        <f t="shared" ca="1" si="62"/>
        <v>Rain</v>
      </c>
      <c r="U218" s="137">
        <f t="shared" ca="1" si="63"/>
        <v>2</v>
      </c>
      <c r="V218" s="137" t="str">
        <f t="shared" ca="1" si="64"/>
        <v>Changing</v>
      </c>
      <c r="W218" s="137">
        <f t="shared" ca="1" si="65"/>
        <v>72</v>
      </c>
      <c r="X218" s="58">
        <f t="shared" ca="1" si="66"/>
        <v>76</v>
      </c>
      <c r="Y218" s="137">
        <f>VLOOKUP($C$11,lookup!$D$114:$Q$128,C218+2,FALSE)</f>
        <v>12</v>
      </c>
    </row>
    <row r="219" spans="2:25">
      <c r="B219" s="93">
        <v>202</v>
      </c>
      <c r="C219" s="56">
        <f t="shared" si="59"/>
        <v>7</v>
      </c>
      <c r="D219" s="21">
        <f t="shared" si="60"/>
        <v>22</v>
      </c>
      <c r="E219" s="31">
        <f t="shared" ca="1" si="57"/>
        <v>85</v>
      </c>
      <c r="F219" s="31">
        <f t="shared" ca="1" si="58"/>
        <v>97</v>
      </c>
      <c r="G219" s="131">
        <f t="shared" ca="1" si="55"/>
        <v>15</v>
      </c>
      <c r="H219" s="131">
        <f t="shared" ca="1" si="56"/>
        <v>18</v>
      </c>
      <c r="I219" s="131">
        <f t="shared" ca="1" si="68"/>
        <v>5</v>
      </c>
      <c r="J219" s="131">
        <f t="shared" ca="1" si="68"/>
        <v>3</v>
      </c>
      <c r="K219" s="102">
        <f t="shared" ca="1" si="61"/>
        <v>1</v>
      </c>
      <c r="L219" s="102">
        <f ca="1">VLOOKUP(((VLOOKUP(weather!$C$8,lookup!$A$3:$C$7,3,FALSE)&amp;VLOOKUP(weather!$C$4,lookup!$A$9:$B$14,2,FALSE))),lookup!$C$49:$AM$78,((C219-1)*3)+VLOOKUP(weather!I219&amp;weather!J219,lookup!$AO$4:$AP$39,2,FALSE)+2,FALSE)*VLOOKUP((I219+J219),$F$4:$H$14,3,FALSE)</f>
        <v>2</v>
      </c>
      <c r="M219" s="102">
        <f t="shared" ca="1" si="67"/>
        <v>-10</v>
      </c>
      <c r="N219" s="102">
        <f ca="1">IF(N218+M219&lt;0,0,IF(N218+M219&gt;VLOOKUP($C$8,lookup!$A$3:$C$7,2,FALSE),VLOOKUP($C$8,lookup!$A$3:$C$7,2,FALSE),N218+M219))</f>
        <v>0</v>
      </c>
      <c r="O219" s="102">
        <f ca="1">IF(ABS(K219)=3,(VLOOKUP((I219+J219)&amp;RANDBETWEEN(2,12),lookup!$AR$4:$AS$25,2,FALSE)),0)</f>
        <v>0</v>
      </c>
      <c r="P219" s="58" t="str">
        <f ca="1">IF(O219=0,"",VLOOKUP(((VLOOKUP(weather!$C$8,lookup!$A$3:$C$7,3,FALSE)&amp;VLOOKUP(weather!$C$4,lookup!$A$9:$B$14,2,FALSE))),lookup!$C$81:$AY$110,((C219-1)*4)+1+O219,FALSE))</f>
        <v/>
      </c>
      <c r="Q219" s="139"/>
      <c r="R219" s="102"/>
      <c r="S219" s="102"/>
      <c r="T219" s="58" t="str">
        <f t="shared" ca="1" si="62"/>
        <v>Rain</v>
      </c>
      <c r="U219" s="137">
        <f t="shared" ca="1" si="63"/>
        <v>2</v>
      </c>
      <c r="V219" s="137" t="str">
        <f t="shared" ca="1" si="64"/>
        <v>N</v>
      </c>
      <c r="W219" s="137">
        <f t="shared" ca="1" si="65"/>
        <v>85</v>
      </c>
      <c r="X219" s="58">
        <f t="shared" ca="1" si="66"/>
        <v>97</v>
      </c>
      <c r="Y219" s="137">
        <f>VLOOKUP($C$11,lookup!$D$114:$Q$128,C219+2,FALSE)</f>
        <v>12</v>
      </c>
    </row>
    <row r="220" spans="2:25">
      <c r="B220" s="93">
        <v>203</v>
      </c>
      <c r="C220" s="56">
        <f t="shared" si="59"/>
        <v>7</v>
      </c>
      <c r="D220" s="21">
        <f t="shared" si="60"/>
        <v>23</v>
      </c>
      <c r="E220" s="31">
        <f t="shared" ca="1" si="57"/>
        <v>89</v>
      </c>
      <c r="F220" s="31">
        <f t="shared" ca="1" si="58"/>
        <v>103</v>
      </c>
      <c r="G220" s="131">
        <f t="shared" ca="1" si="55"/>
        <v>16</v>
      </c>
      <c r="H220" s="131">
        <f t="shared" ca="1" si="56"/>
        <v>19</v>
      </c>
      <c r="I220" s="131">
        <f t="shared" ca="1" si="68"/>
        <v>6</v>
      </c>
      <c r="J220" s="131">
        <f t="shared" ca="1" si="68"/>
        <v>4</v>
      </c>
      <c r="K220" s="102">
        <f t="shared" ca="1" si="61"/>
        <v>2</v>
      </c>
      <c r="L220" s="102">
        <f ca="1">VLOOKUP(((VLOOKUP(weather!$C$8,lookup!$A$3:$C$7,3,FALSE)&amp;VLOOKUP(weather!$C$4,lookup!$A$9:$B$14,2,FALSE))),lookup!$C$49:$AM$78,((C220-1)*3)+VLOOKUP(weather!I220&amp;weather!J220,lookup!$AO$4:$AP$39,2,FALSE)+2,FALSE)*VLOOKUP((I220+J220),$F$4:$H$14,3,FALSE)</f>
        <v>2</v>
      </c>
      <c r="M220" s="102">
        <f t="shared" ca="1" si="67"/>
        <v>-10</v>
      </c>
      <c r="N220" s="102">
        <f ca="1">IF(N219+M220&lt;0,0,IF(N219+M220&gt;VLOOKUP($C$8,lookup!$A$3:$C$7,2,FALSE),VLOOKUP($C$8,lookup!$A$3:$C$7,2,FALSE),N219+M220))</f>
        <v>0</v>
      </c>
      <c r="O220" s="102">
        <f ca="1">IF(ABS(K220)=3,(VLOOKUP((I220+J220)&amp;RANDBETWEEN(2,12),lookup!$AR$4:$AS$25,2,FALSE)),0)</f>
        <v>0</v>
      </c>
      <c r="P220" s="58" t="str">
        <f ca="1">IF(O220=0,"",VLOOKUP(((VLOOKUP(weather!$C$8,lookup!$A$3:$C$7,3,FALSE)&amp;VLOOKUP(weather!$C$4,lookup!$A$9:$B$14,2,FALSE))),lookup!$C$81:$AY$110,((C220-1)*4)+1+O220,FALSE))</f>
        <v/>
      </c>
      <c r="Q220" s="139"/>
      <c r="R220" s="102"/>
      <c r="S220" s="102"/>
      <c r="T220" s="58" t="str">
        <f t="shared" ca="1" si="62"/>
        <v>Rain</v>
      </c>
      <c r="U220" s="137">
        <f t="shared" ca="1" si="63"/>
        <v>2</v>
      </c>
      <c r="V220" s="137" t="str">
        <f t="shared" ca="1" si="64"/>
        <v>Tropical</v>
      </c>
      <c r="W220" s="137">
        <f t="shared" ca="1" si="65"/>
        <v>89</v>
      </c>
      <c r="X220" s="58">
        <f t="shared" ca="1" si="66"/>
        <v>103</v>
      </c>
      <c r="Y220" s="137">
        <f>VLOOKUP($C$11,lookup!$D$114:$Q$128,C220+2,FALSE)</f>
        <v>12</v>
      </c>
    </row>
    <row r="221" spans="2:25">
      <c r="B221" s="93">
        <v>204</v>
      </c>
      <c r="C221" s="56">
        <f t="shared" si="59"/>
        <v>7</v>
      </c>
      <c r="D221" s="21">
        <f t="shared" si="60"/>
        <v>24</v>
      </c>
      <c r="E221" s="31">
        <f t="shared" ca="1" si="57"/>
        <v>87</v>
      </c>
      <c r="F221" s="31">
        <f t="shared" ca="1" si="58"/>
        <v>96</v>
      </c>
      <c r="G221" s="131">
        <f t="shared" ca="1" si="55"/>
        <v>18</v>
      </c>
      <c r="H221" s="131">
        <f t="shared" ca="1" si="56"/>
        <v>21</v>
      </c>
      <c r="I221" s="131">
        <f t="shared" ca="1" si="68"/>
        <v>6</v>
      </c>
      <c r="J221" s="131">
        <f t="shared" ca="1" si="68"/>
        <v>3</v>
      </c>
      <c r="K221" s="102">
        <f t="shared" ca="1" si="61"/>
        <v>1</v>
      </c>
      <c r="L221" s="102">
        <f ca="1">VLOOKUP(((VLOOKUP(weather!$C$8,lookup!$A$3:$C$7,3,FALSE)&amp;VLOOKUP(weather!$C$4,lookup!$A$9:$B$14,2,FALSE))),lookup!$C$49:$AM$78,((C221-1)*3)+VLOOKUP(weather!I221&amp;weather!J221,lookup!$AO$4:$AP$39,2,FALSE)+2,FALSE)*VLOOKUP((I221+J221),$F$4:$H$14,3,FALSE)</f>
        <v>0</v>
      </c>
      <c r="M221" s="102">
        <f t="shared" ca="1" si="67"/>
        <v>-15</v>
      </c>
      <c r="N221" s="102">
        <f ca="1">IF(N220+M221&lt;0,0,IF(N220+M221&gt;VLOOKUP($C$8,lookup!$A$3:$C$7,2,FALSE),VLOOKUP($C$8,lookup!$A$3:$C$7,2,FALSE),N220+M221))</f>
        <v>0</v>
      </c>
      <c r="O221" s="102">
        <f ca="1">IF(ABS(K221)=3,(VLOOKUP((I221+J221)&amp;RANDBETWEEN(2,12),lookup!$AR$4:$AS$25,2,FALSE)),0)</f>
        <v>0</v>
      </c>
      <c r="P221" s="58" t="str">
        <f ca="1">IF(O221=0,"",VLOOKUP(((VLOOKUP(weather!$C$8,lookup!$A$3:$C$7,3,FALSE)&amp;VLOOKUP(weather!$C$4,lookup!$A$9:$B$14,2,FALSE))),lookup!$C$81:$AY$110,((C221-1)*4)+1+O221,FALSE))</f>
        <v/>
      </c>
      <c r="Q221" s="139"/>
      <c r="R221" s="102"/>
      <c r="S221" s="102"/>
      <c r="T221" s="58" t="str">
        <f t="shared" ca="1" si="62"/>
        <v>Rain</v>
      </c>
      <c r="U221" s="137">
        <f t="shared" ca="1" si="63"/>
        <v>2</v>
      </c>
      <c r="V221" s="137" t="str">
        <f t="shared" ca="1" si="64"/>
        <v>N</v>
      </c>
      <c r="W221" s="137">
        <f t="shared" ca="1" si="65"/>
        <v>87</v>
      </c>
      <c r="X221" s="58">
        <f t="shared" ca="1" si="66"/>
        <v>96</v>
      </c>
      <c r="Y221" s="137">
        <f>VLOOKUP($C$11,lookup!$D$114:$Q$128,C221+2,FALSE)</f>
        <v>12</v>
      </c>
    </row>
    <row r="222" spans="2:25">
      <c r="B222" s="93">
        <v>205</v>
      </c>
      <c r="C222" s="56">
        <f t="shared" si="59"/>
        <v>7</v>
      </c>
      <c r="D222" s="21">
        <f t="shared" si="60"/>
        <v>25</v>
      </c>
      <c r="E222" s="31">
        <f t="shared" ca="1" si="57"/>
        <v>88</v>
      </c>
      <c r="F222" s="31">
        <f t="shared" ca="1" si="58"/>
        <v>106</v>
      </c>
      <c r="G222" s="131">
        <f t="shared" ca="1" si="55"/>
        <v>19</v>
      </c>
      <c r="H222" s="131">
        <f t="shared" ca="1" si="56"/>
        <v>22</v>
      </c>
      <c r="I222" s="131">
        <f t="shared" ca="1" si="68"/>
        <v>3</v>
      </c>
      <c r="J222" s="131">
        <f t="shared" ca="1" si="68"/>
        <v>4</v>
      </c>
      <c r="K222" s="102">
        <f t="shared" ca="1" si="61"/>
        <v>0</v>
      </c>
      <c r="L222" s="102">
        <f ca="1">VLOOKUP(((VLOOKUP(weather!$C$8,lookup!$A$3:$C$7,3,FALSE)&amp;VLOOKUP(weather!$C$4,lookup!$A$9:$B$14,2,FALSE))),lookup!$C$49:$AM$78,((C222-1)*3)+VLOOKUP(weather!I222&amp;weather!J222,lookup!$AO$4:$AP$39,2,FALSE)+2,FALSE)*VLOOKUP((I222+J222),$F$4:$H$14,3,FALSE)</f>
        <v>3</v>
      </c>
      <c r="M222" s="102">
        <f t="shared" ca="1" si="67"/>
        <v>-10</v>
      </c>
      <c r="N222" s="102">
        <f ca="1">IF(N221+M222&lt;0,0,IF(N221+M222&gt;VLOOKUP($C$8,lookup!$A$3:$C$7,2,FALSE),VLOOKUP($C$8,lookup!$A$3:$C$7,2,FALSE),N221+M222))</f>
        <v>0</v>
      </c>
      <c r="O222" s="102">
        <f ca="1">IF(ABS(K222)=3,(VLOOKUP((I222+J222)&amp;RANDBETWEEN(2,12),lookup!$AR$4:$AS$25,2,FALSE)),0)</f>
        <v>0</v>
      </c>
      <c r="P222" s="58" t="str">
        <f ca="1">IF(O222=0,"",VLOOKUP(((VLOOKUP(weather!$C$8,lookup!$A$3:$C$7,3,FALSE)&amp;VLOOKUP(weather!$C$4,lookup!$A$9:$B$14,2,FALSE))),lookup!$C$81:$AY$110,((C222-1)*4)+1+O222,FALSE))</f>
        <v/>
      </c>
      <c r="Q222" s="139"/>
      <c r="R222" s="102"/>
      <c r="S222" s="102"/>
      <c r="T222" s="58" t="str">
        <f t="shared" ca="1" si="62"/>
        <v>Rain</v>
      </c>
      <c r="U222" s="137">
        <f t="shared" ca="1" si="63"/>
        <v>2</v>
      </c>
      <c r="V222" s="137" t="str">
        <f t="shared" ca="1" si="64"/>
        <v>N</v>
      </c>
      <c r="W222" s="137">
        <f t="shared" ca="1" si="65"/>
        <v>88</v>
      </c>
      <c r="X222" s="58">
        <f t="shared" ca="1" si="66"/>
        <v>106</v>
      </c>
      <c r="Y222" s="137">
        <f>VLOOKUP($C$11,lookup!$D$114:$Q$128,C222+2,FALSE)</f>
        <v>12</v>
      </c>
    </row>
    <row r="223" spans="2:25">
      <c r="B223" s="93">
        <v>206</v>
      </c>
      <c r="C223" s="56">
        <f t="shared" si="59"/>
        <v>7</v>
      </c>
      <c r="D223" s="21">
        <f t="shared" si="60"/>
        <v>26</v>
      </c>
      <c r="E223" s="31">
        <f t="shared" ca="1" si="57"/>
        <v>94</v>
      </c>
      <c r="F223" s="31">
        <f t="shared" ca="1" si="58"/>
        <v>96</v>
      </c>
      <c r="G223" s="131">
        <f t="shared" ca="1" si="55"/>
        <v>19</v>
      </c>
      <c r="H223" s="131">
        <f t="shared" ca="1" si="56"/>
        <v>22</v>
      </c>
      <c r="I223" s="131">
        <f t="shared" ca="1" si="68"/>
        <v>4</v>
      </c>
      <c r="J223" s="131">
        <f t="shared" ca="1" si="68"/>
        <v>1</v>
      </c>
      <c r="K223" s="102">
        <f t="shared" ca="1" si="61"/>
        <v>-1</v>
      </c>
      <c r="L223" s="102">
        <f ca="1">VLOOKUP(((VLOOKUP(weather!$C$8,lookup!$A$3:$C$7,3,FALSE)&amp;VLOOKUP(weather!$C$4,lookup!$A$9:$B$14,2,FALSE))),lookup!$C$49:$AM$78,((C223-1)*3)+VLOOKUP(weather!I223&amp;weather!J223,lookup!$AO$4:$AP$39,2,FALSE)+2,FALSE)*VLOOKUP((I223+J223),$F$4:$H$14,3,FALSE)</f>
        <v>2</v>
      </c>
      <c r="M223" s="102">
        <f t="shared" ca="1" si="67"/>
        <v>15</v>
      </c>
      <c r="N223" s="102">
        <f ca="1">IF(N222+M223&lt;0,0,IF(N222+M223&gt;VLOOKUP($C$8,lookup!$A$3:$C$7,2,FALSE),VLOOKUP($C$8,lookup!$A$3:$C$7,2,FALSE),N222+M223))</f>
        <v>15</v>
      </c>
      <c r="O223" s="102">
        <f ca="1">IF(ABS(K223)=3,(VLOOKUP((I223+J223)&amp;RANDBETWEEN(2,12),lookup!$AR$4:$AS$25,2,FALSE)),0)</f>
        <v>0</v>
      </c>
      <c r="P223" s="58" t="str">
        <f ca="1">IF(O223=0,"",VLOOKUP(((VLOOKUP(weather!$C$8,lookup!$A$3:$C$7,3,FALSE)&amp;VLOOKUP(weather!$C$4,lookup!$A$9:$B$14,2,FALSE))),lookup!$C$81:$AY$110,((C223-1)*4)+1+O223,FALSE))</f>
        <v/>
      </c>
      <c r="Q223" s="139"/>
      <c r="R223" s="102"/>
      <c r="S223" s="102"/>
      <c r="T223" s="58" t="str">
        <f t="shared" ca="1" si="62"/>
        <v>Rain</v>
      </c>
      <c r="U223" s="137">
        <f t="shared" ca="1" si="63"/>
        <v>2</v>
      </c>
      <c r="V223" s="137" t="str">
        <f t="shared" ca="1" si="64"/>
        <v>N</v>
      </c>
      <c r="W223" s="137">
        <f t="shared" ca="1" si="65"/>
        <v>94</v>
      </c>
      <c r="X223" s="58">
        <f t="shared" ca="1" si="66"/>
        <v>96</v>
      </c>
      <c r="Y223" s="137">
        <f>VLOOKUP($C$11,lookup!$D$114:$Q$128,C223+2,FALSE)</f>
        <v>12</v>
      </c>
    </row>
    <row r="224" spans="2:25">
      <c r="B224" s="93">
        <v>207</v>
      </c>
      <c r="C224" s="56">
        <f t="shared" si="59"/>
        <v>7</v>
      </c>
      <c r="D224" s="21">
        <f t="shared" si="60"/>
        <v>27</v>
      </c>
      <c r="E224" s="31">
        <f t="shared" ca="1" si="57"/>
        <v>83</v>
      </c>
      <c r="F224" s="31">
        <f t="shared" ca="1" si="58"/>
        <v>102</v>
      </c>
      <c r="G224" s="131">
        <f t="shared" ca="1" si="55"/>
        <v>18</v>
      </c>
      <c r="H224" s="131">
        <f t="shared" ca="1" si="56"/>
        <v>21</v>
      </c>
      <c r="I224" s="131">
        <f t="shared" ca="1" si="68"/>
        <v>5</v>
      </c>
      <c r="J224" s="131">
        <f t="shared" ca="1" si="68"/>
        <v>1</v>
      </c>
      <c r="K224" s="102">
        <f t="shared" ca="1" si="61"/>
        <v>-1</v>
      </c>
      <c r="L224" s="102">
        <f ca="1">VLOOKUP(((VLOOKUP(weather!$C$8,lookup!$A$3:$C$7,3,FALSE)&amp;VLOOKUP(weather!$C$4,lookup!$A$9:$B$14,2,FALSE))),lookup!$C$49:$AM$78,((C224-1)*3)+VLOOKUP(weather!I224&amp;weather!J224,lookup!$AO$4:$AP$39,2,FALSE)+2,FALSE)*VLOOKUP((I224+J224),$F$4:$H$14,3,FALSE)</f>
        <v>0</v>
      </c>
      <c r="M224" s="102">
        <f t="shared" ca="1" si="67"/>
        <v>10</v>
      </c>
      <c r="N224" s="102">
        <f ca="1">IF(N223+M224&lt;0,0,IF(N223+M224&gt;VLOOKUP($C$8,lookup!$A$3:$C$7,2,FALSE),VLOOKUP($C$8,lookup!$A$3:$C$7,2,FALSE),N223+M224))</f>
        <v>25</v>
      </c>
      <c r="O224" s="102">
        <f ca="1">IF(ABS(K224)=3,(VLOOKUP((I224+J224)&amp;RANDBETWEEN(2,12),lookup!$AR$4:$AS$25,2,FALSE)),0)</f>
        <v>0</v>
      </c>
      <c r="P224" s="58" t="str">
        <f ca="1">IF(O224=0,"",VLOOKUP(((VLOOKUP(weather!$C$8,lookup!$A$3:$C$7,3,FALSE)&amp;VLOOKUP(weather!$C$4,lookup!$A$9:$B$14,2,FALSE))),lookup!$C$81:$AY$110,((C224-1)*4)+1+O224,FALSE))</f>
        <v/>
      </c>
      <c r="Q224" s="139"/>
      <c r="R224" s="102"/>
      <c r="S224" s="102"/>
      <c r="T224" s="58" t="str">
        <f t="shared" ca="1" si="62"/>
        <v>Rain</v>
      </c>
      <c r="U224" s="137">
        <f t="shared" ca="1" si="63"/>
        <v>2</v>
      </c>
      <c r="V224" s="137" t="str">
        <f t="shared" ca="1" si="64"/>
        <v>N</v>
      </c>
      <c r="W224" s="137">
        <f t="shared" ca="1" si="65"/>
        <v>83</v>
      </c>
      <c r="X224" s="58">
        <f t="shared" ca="1" si="66"/>
        <v>102</v>
      </c>
      <c r="Y224" s="137">
        <f>VLOOKUP($C$11,lookup!$D$114:$Q$128,C224+2,FALSE)</f>
        <v>12</v>
      </c>
    </row>
    <row r="225" spans="2:25">
      <c r="B225" s="93">
        <v>208</v>
      </c>
      <c r="C225" s="56">
        <f t="shared" si="59"/>
        <v>7</v>
      </c>
      <c r="D225" s="21">
        <f t="shared" si="60"/>
        <v>28</v>
      </c>
      <c r="E225" s="31">
        <f t="shared" ca="1" si="57"/>
        <v>86</v>
      </c>
      <c r="F225" s="31">
        <f t="shared" ca="1" si="58"/>
        <v>94</v>
      </c>
      <c r="G225" s="131">
        <f t="shared" ca="1" si="55"/>
        <v>17</v>
      </c>
      <c r="H225" s="131">
        <f t="shared" ca="1" si="56"/>
        <v>20</v>
      </c>
      <c r="I225" s="131">
        <f t="shared" ca="1" si="68"/>
        <v>6</v>
      </c>
      <c r="J225" s="131">
        <f t="shared" ca="1" si="68"/>
        <v>2</v>
      </c>
      <c r="K225" s="102">
        <f t="shared" ca="1" si="61"/>
        <v>1</v>
      </c>
      <c r="L225" s="102">
        <f ca="1">VLOOKUP(((VLOOKUP(weather!$C$8,lookup!$A$3:$C$7,3,FALSE)&amp;VLOOKUP(weather!$C$4,lookup!$A$9:$B$14,2,FALSE))),lookup!$C$49:$AM$78,((C225-1)*3)+VLOOKUP(weather!I225&amp;weather!J225,lookup!$AO$4:$AP$39,2,FALSE)+2,FALSE)*VLOOKUP((I225+J225),$F$4:$H$14,3,FALSE)</f>
        <v>2</v>
      </c>
      <c r="M225" s="102">
        <f t="shared" ca="1" si="67"/>
        <v>-10</v>
      </c>
      <c r="N225" s="102">
        <f ca="1">IF(N224+M225&lt;0,0,IF(N224+M225&gt;VLOOKUP($C$8,lookup!$A$3:$C$7,2,FALSE),VLOOKUP($C$8,lookup!$A$3:$C$7,2,FALSE),N224+M225))</f>
        <v>15</v>
      </c>
      <c r="O225" s="102">
        <f ca="1">IF(ABS(K225)=3,(VLOOKUP((I225+J225)&amp;RANDBETWEEN(2,12),lookup!$AR$4:$AS$25,2,FALSE)),0)</f>
        <v>0</v>
      </c>
      <c r="P225" s="58" t="str">
        <f ca="1">IF(O225=0,"",VLOOKUP(((VLOOKUP(weather!$C$8,lookup!$A$3:$C$7,3,FALSE)&amp;VLOOKUP(weather!$C$4,lookup!$A$9:$B$14,2,FALSE))),lookup!$C$81:$AY$110,((C225-1)*4)+1+O225,FALSE))</f>
        <v/>
      </c>
      <c r="Q225" s="139"/>
      <c r="R225" s="102"/>
      <c r="S225" s="102"/>
      <c r="T225" s="58" t="str">
        <f t="shared" ca="1" si="62"/>
        <v>Rain</v>
      </c>
      <c r="U225" s="137">
        <f t="shared" ca="1" si="63"/>
        <v>2</v>
      </c>
      <c r="V225" s="137" t="str">
        <f t="shared" ca="1" si="64"/>
        <v>N</v>
      </c>
      <c r="W225" s="137">
        <f t="shared" ca="1" si="65"/>
        <v>86</v>
      </c>
      <c r="X225" s="58">
        <f t="shared" ca="1" si="66"/>
        <v>94</v>
      </c>
      <c r="Y225" s="137">
        <f>VLOOKUP($C$11,lookup!$D$114:$Q$128,C225+2,FALSE)</f>
        <v>12</v>
      </c>
    </row>
    <row r="226" spans="2:25">
      <c r="B226" s="93">
        <v>209</v>
      </c>
      <c r="C226" s="56">
        <f t="shared" si="59"/>
        <v>7</v>
      </c>
      <c r="D226" s="21">
        <f t="shared" si="60"/>
        <v>29</v>
      </c>
      <c r="E226" s="31">
        <f t="shared" ca="1" si="57"/>
        <v>90</v>
      </c>
      <c r="F226" s="31">
        <f t="shared" ca="1" si="58"/>
        <v>92</v>
      </c>
      <c r="G226" s="131">
        <f t="shared" ca="1" si="55"/>
        <v>18</v>
      </c>
      <c r="H226" s="131">
        <f t="shared" ca="1" si="56"/>
        <v>21</v>
      </c>
      <c r="I226" s="131">
        <f t="shared" ca="1" si="68"/>
        <v>3</v>
      </c>
      <c r="J226" s="131">
        <f t="shared" ca="1" si="68"/>
        <v>3</v>
      </c>
      <c r="K226" s="102">
        <f t="shared" ca="1" si="61"/>
        <v>-1</v>
      </c>
      <c r="L226" s="102">
        <f ca="1">VLOOKUP(((VLOOKUP(weather!$C$8,lookup!$A$3:$C$7,3,FALSE)&amp;VLOOKUP(weather!$C$4,lookup!$A$9:$B$14,2,FALSE))),lookup!$C$49:$AM$78,((C226-1)*3)+VLOOKUP(weather!I226&amp;weather!J226,lookup!$AO$4:$AP$39,2,FALSE)+2,FALSE)*VLOOKUP((I226+J226),$F$4:$H$14,3,FALSE)</f>
        <v>0</v>
      </c>
      <c r="M226" s="102">
        <f t="shared" ca="1" si="67"/>
        <v>10</v>
      </c>
      <c r="N226" s="102">
        <f ca="1">IF(N225+M226&lt;0,0,IF(N225+M226&gt;VLOOKUP($C$8,lookup!$A$3:$C$7,2,FALSE),VLOOKUP($C$8,lookup!$A$3:$C$7,2,FALSE),N225+M226))</f>
        <v>25</v>
      </c>
      <c r="O226" s="102">
        <f ca="1">IF(ABS(K226)=3,(VLOOKUP((I226+J226)&amp;RANDBETWEEN(2,12),lookup!$AR$4:$AS$25,2,FALSE)),0)</f>
        <v>0</v>
      </c>
      <c r="P226" s="58" t="str">
        <f ca="1">IF(O226=0,"",VLOOKUP(((VLOOKUP(weather!$C$8,lookup!$A$3:$C$7,3,FALSE)&amp;VLOOKUP(weather!$C$4,lookup!$A$9:$B$14,2,FALSE))),lookup!$C$81:$AY$110,((C226-1)*4)+1+O226,FALSE))</f>
        <v/>
      </c>
      <c r="Q226" s="139"/>
      <c r="R226" s="102"/>
      <c r="S226" s="102"/>
      <c r="T226" s="58" t="str">
        <f t="shared" ca="1" si="62"/>
        <v>Rain</v>
      </c>
      <c r="U226" s="137">
        <f t="shared" ca="1" si="63"/>
        <v>2</v>
      </c>
      <c r="V226" s="137" t="str">
        <f t="shared" ca="1" si="64"/>
        <v>N</v>
      </c>
      <c r="W226" s="137">
        <f t="shared" ca="1" si="65"/>
        <v>90</v>
      </c>
      <c r="X226" s="58">
        <f t="shared" ca="1" si="66"/>
        <v>92</v>
      </c>
      <c r="Y226" s="137">
        <f>VLOOKUP($C$11,lookup!$D$114:$Q$128,C226+2,FALSE)</f>
        <v>12</v>
      </c>
    </row>
    <row r="227" spans="2:25">
      <c r="B227" s="93">
        <v>210</v>
      </c>
      <c r="C227" s="56">
        <f t="shared" si="59"/>
        <v>7</v>
      </c>
      <c r="D227" s="21">
        <f t="shared" si="60"/>
        <v>30</v>
      </c>
      <c r="E227" s="31">
        <f t="shared" ca="1" si="57"/>
        <v>87</v>
      </c>
      <c r="F227" s="31">
        <f t="shared" ca="1" si="58"/>
        <v>90</v>
      </c>
      <c r="G227" s="131">
        <f t="shared" ca="1" si="55"/>
        <v>17</v>
      </c>
      <c r="H227" s="131">
        <f t="shared" ca="1" si="56"/>
        <v>20</v>
      </c>
      <c r="I227" s="131">
        <f t="shared" ca="1" si="68"/>
        <v>4</v>
      </c>
      <c r="J227" s="131">
        <f t="shared" ca="1" si="68"/>
        <v>6</v>
      </c>
      <c r="K227" s="102">
        <f t="shared" ca="1" si="61"/>
        <v>2</v>
      </c>
      <c r="L227" s="102">
        <f ca="1">VLOOKUP(((VLOOKUP(weather!$C$8,lookup!$A$3:$C$7,3,FALSE)&amp;VLOOKUP(weather!$C$4,lookup!$A$9:$B$14,2,FALSE))),lookup!$C$49:$AM$78,((C227-1)*3)+VLOOKUP(weather!I227&amp;weather!J227,lookup!$AO$4:$AP$39,2,FALSE)+2,FALSE)*VLOOKUP((I227+J227),$F$4:$H$14,3,FALSE)</f>
        <v>3</v>
      </c>
      <c r="M227" s="102">
        <f t="shared" ca="1" si="67"/>
        <v>-10</v>
      </c>
      <c r="N227" s="102">
        <f ca="1">IF(N226+M227&lt;0,0,IF(N226+M227&gt;VLOOKUP($C$8,lookup!$A$3:$C$7,2,FALSE),VLOOKUP($C$8,lookup!$A$3:$C$7,2,FALSE),N226+M227))</f>
        <v>15</v>
      </c>
      <c r="O227" s="102">
        <f ca="1">IF(ABS(K227)=3,(VLOOKUP((I227+J227)&amp;RANDBETWEEN(2,12),lookup!$AR$4:$AS$25,2,FALSE)),0)</f>
        <v>0</v>
      </c>
      <c r="P227" s="58" t="str">
        <f ca="1">IF(O227=0,"",VLOOKUP(((VLOOKUP(weather!$C$8,lookup!$A$3:$C$7,3,FALSE)&amp;VLOOKUP(weather!$C$4,lookup!$A$9:$B$14,2,FALSE))),lookup!$C$81:$AY$110,((C227-1)*4)+1+O227,FALSE))</f>
        <v/>
      </c>
      <c r="Q227" s="139"/>
      <c r="R227" s="102"/>
      <c r="S227" s="102"/>
      <c r="T227" s="58" t="str">
        <f t="shared" ca="1" si="62"/>
        <v>Rain</v>
      </c>
      <c r="U227" s="137">
        <f t="shared" ca="1" si="63"/>
        <v>2</v>
      </c>
      <c r="V227" s="137" t="str">
        <f t="shared" ca="1" si="64"/>
        <v>Tropical</v>
      </c>
      <c r="W227" s="137">
        <f t="shared" ca="1" si="65"/>
        <v>87</v>
      </c>
      <c r="X227" s="58">
        <f t="shared" ca="1" si="66"/>
        <v>90</v>
      </c>
      <c r="Y227" s="137">
        <f>VLOOKUP($C$11,lookup!$D$114:$Q$128,C227+2,FALSE)</f>
        <v>12</v>
      </c>
    </row>
    <row r="228" spans="2:25">
      <c r="B228" s="93">
        <v>211</v>
      </c>
      <c r="C228" s="56">
        <f t="shared" si="59"/>
        <v>8</v>
      </c>
      <c r="D228" s="21">
        <f t="shared" si="60"/>
        <v>1</v>
      </c>
      <c r="E228" s="31">
        <f t="shared" ca="1" si="57"/>
        <v>69</v>
      </c>
      <c r="F228" s="31">
        <f t="shared" ca="1" si="58"/>
        <v>99</v>
      </c>
      <c r="G228" s="36">
        <f>VLOOKUP($C228,lookup!$F$3:$I$14,2,FALSE)</f>
        <v>12</v>
      </c>
      <c r="H228" s="36">
        <f>VLOOKUP($C228,lookup!$F$3:$I$14,4,FALSE)</f>
        <v>23</v>
      </c>
      <c r="I228" s="36">
        <f t="shared" ca="1" si="68"/>
        <v>1</v>
      </c>
      <c r="J228" s="36">
        <f t="shared" ca="1" si="68"/>
        <v>4</v>
      </c>
      <c r="K228" s="31">
        <f t="shared" ca="1" si="61"/>
        <v>-1</v>
      </c>
      <c r="L228" s="31">
        <f ca="1">VLOOKUP(((VLOOKUP(weather!$C$8,lookup!$A$3:$C$7,3,FALSE)&amp;VLOOKUP(weather!$C$4,lookup!$A$9:$B$14,2,FALSE))),lookup!$C$49:$AM$78,((C228-1)*3)+VLOOKUP(weather!I228&amp;weather!J228,lookup!$AO$4:$AP$39,2,FALSE)+2,FALSE)*VLOOKUP((I228+J228),$F$4:$H$14,3,FALSE)</f>
        <v>2</v>
      </c>
      <c r="M228" s="31">
        <f t="shared" ca="1" si="67"/>
        <v>15</v>
      </c>
      <c r="N228" s="31">
        <f ca="1">IF(N227+M228&lt;0,0,IF(N227+M228&gt;VLOOKUP($C$8,lookup!$A$3:$C$7,2,FALSE),VLOOKUP($C$8,lookup!$A$3:$C$7,2,FALSE),N227+M228))</f>
        <v>30</v>
      </c>
      <c r="O228" s="31">
        <f ca="1">IF(ABS(K228)=3,(VLOOKUP((I228+J228)&amp;RANDBETWEEN(2,12),lookup!$AR$4:$AS$25,2,FALSE)),0)</f>
        <v>0</v>
      </c>
      <c r="P228" s="58" t="str">
        <f ca="1">IF(O228=0,"",VLOOKUP(((VLOOKUP(weather!$C$8,lookup!$A$3:$C$7,3,FALSE)&amp;VLOOKUP(weather!$C$4,lookup!$A$9:$B$14,2,FALSE))),lookup!$C$81:$AY$110,((C228-1)*4)+1+O228,FALSE))</f>
        <v/>
      </c>
      <c r="Q228" s="139"/>
      <c r="R228" s="102"/>
      <c r="S228" s="102"/>
      <c r="T228" s="58" t="str">
        <f t="shared" ca="1" si="62"/>
        <v>Rain</v>
      </c>
      <c r="U228" s="137">
        <f t="shared" ca="1" si="63"/>
        <v>2</v>
      </c>
      <c r="V228" s="137" t="str">
        <f t="shared" ca="1" si="64"/>
        <v>N</v>
      </c>
      <c r="W228" s="137">
        <f t="shared" ca="1" si="65"/>
        <v>69</v>
      </c>
      <c r="X228" s="58">
        <f t="shared" ca="1" si="66"/>
        <v>99</v>
      </c>
      <c r="Y228" s="137">
        <f>VLOOKUP($C$11,lookup!$D$114:$Q$128,C228+2,FALSE)</f>
        <v>12</v>
      </c>
    </row>
    <row r="229" spans="2:25">
      <c r="B229" s="93">
        <v>212</v>
      </c>
      <c r="C229" s="56">
        <f t="shared" si="59"/>
        <v>8</v>
      </c>
      <c r="D229" s="21">
        <f t="shared" si="60"/>
        <v>2</v>
      </c>
      <c r="E229" s="31">
        <f t="shared" ca="1" si="57"/>
        <v>67</v>
      </c>
      <c r="F229" s="31">
        <f t="shared" ca="1" si="58"/>
        <v>98</v>
      </c>
      <c r="G229" s="131">
        <f ca="1">IF(G228+K228&lt;$G$228,$G$228,IF(G228+K228&gt;$H$228,$H$228,G228+K228))</f>
        <v>12</v>
      </c>
      <c r="H229" s="131">
        <f ca="1">IF(H228+K228&gt;$H$228,$H$228,IF(H228+K228&lt;$G$228,$G$228,H228+K228))</f>
        <v>22</v>
      </c>
      <c r="I229" s="131">
        <f t="shared" ca="1" si="68"/>
        <v>6</v>
      </c>
      <c r="J229" s="131">
        <f t="shared" ca="1" si="68"/>
        <v>6</v>
      </c>
      <c r="K229" s="102">
        <f t="shared" ca="1" si="61"/>
        <v>3</v>
      </c>
      <c r="L229" s="102">
        <f ca="1">VLOOKUP(((VLOOKUP(weather!$C$8,lookup!$A$3:$C$7,3,FALSE)&amp;VLOOKUP(weather!$C$4,lookup!$A$9:$B$14,2,FALSE))),lookup!$C$49:$AM$78,((C229-1)*3)+VLOOKUP(weather!I229&amp;weather!J229,lookup!$AO$4:$AP$39,2,FALSE)+2,FALSE)*VLOOKUP((I229+J229),$F$4:$H$14,3,FALSE)</f>
        <v>0</v>
      </c>
      <c r="M229" s="102">
        <f t="shared" ca="1" si="67"/>
        <v>-20</v>
      </c>
      <c r="N229" s="102">
        <f ca="1">IF(N228+M229&lt;0,0,IF(N228+M229&gt;VLOOKUP($C$8,lookup!$A$3:$C$7,2,FALSE),VLOOKUP($C$8,lookup!$A$3:$C$7,2,FALSE),N228+M229))</f>
        <v>10</v>
      </c>
      <c r="O229" s="102">
        <f ca="1">IF(ABS(K229)=3,(VLOOKUP((I229+J229)&amp;RANDBETWEEN(2,12),lookup!$AR$4:$AS$25,2,FALSE)),0)</f>
        <v>4</v>
      </c>
      <c r="P229" s="58" t="str">
        <f ca="1">IF(O229=0,"",VLOOKUP(((VLOOKUP(weather!$C$8,lookup!$A$3:$C$7,3,FALSE)&amp;VLOOKUP(weather!$C$4,lookup!$A$9:$B$14,2,FALSE))),lookup!$C$81:$AY$110,((C229-1)*4)+1+O229,FALSE))</f>
        <v>z</v>
      </c>
      <c r="Q229" s="139"/>
      <c r="R229" s="102"/>
      <c r="S229" s="102"/>
      <c r="T229" s="58" t="str">
        <f t="shared" ca="1" si="62"/>
        <v>Rain</v>
      </c>
      <c r="U229" s="137">
        <f t="shared" ca="1" si="63"/>
        <v>2</v>
      </c>
      <c r="V229" s="137" t="str">
        <f t="shared" ca="1" si="64"/>
        <v>Changing</v>
      </c>
      <c r="W229" s="137">
        <f t="shared" ca="1" si="65"/>
        <v>67</v>
      </c>
      <c r="X229" s="58">
        <f t="shared" ca="1" si="66"/>
        <v>98</v>
      </c>
      <c r="Y229" s="137">
        <f>VLOOKUP($C$11,lookup!$D$114:$Q$128,C229+2,FALSE)</f>
        <v>12</v>
      </c>
    </row>
    <row r="230" spans="2:25">
      <c r="B230" s="93">
        <v>213</v>
      </c>
      <c r="C230" s="56">
        <f t="shared" si="59"/>
        <v>8</v>
      </c>
      <c r="D230" s="21">
        <f t="shared" si="60"/>
        <v>3</v>
      </c>
      <c r="E230" s="31">
        <f t="shared" ca="1" si="57"/>
        <v>74</v>
      </c>
      <c r="F230" s="31">
        <f t="shared" ca="1" si="58"/>
        <v>106</v>
      </c>
      <c r="G230" s="131">
        <f t="shared" ref="G230:G257" ca="1" si="69">IF(G229+K229&lt;$G$228,$G$228,IF(G229+K229&gt;$H$228,$H$228,G229+K229))</f>
        <v>15</v>
      </c>
      <c r="H230" s="131">
        <f t="shared" ref="H230:H257" ca="1" si="70">IF(H229+K229&gt;$H$228,$H$228,IF(H229+K229&lt;$G$228,$G$228,H229+K229))</f>
        <v>23</v>
      </c>
      <c r="I230" s="131">
        <f t="shared" ca="1" si="68"/>
        <v>5</v>
      </c>
      <c r="J230" s="131">
        <f t="shared" ca="1" si="68"/>
        <v>1</v>
      </c>
      <c r="K230" s="102">
        <f t="shared" ca="1" si="61"/>
        <v>-1</v>
      </c>
      <c r="L230" s="102">
        <f ca="1">VLOOKUP(((VLOOKUP(weather!$C$8,lookup!$A$3:$C$7,3,FALSE)&amp;VLOOKUP(weather!$C$4,lookup!$A$9:$B$14,2,FALSE))),lookup!$C$49:$AM$78,((C230-1)*3)+VLOOKUP(weather!I230&amp;weather!J230,lookup!$AO$4:$AP$39,2,FALSE)+2,FALSE)*VLOOKUP((I230+J230),$F$4:$H$14,3,FALSE)</f>
        <v>0</v>
      </c>
      <c r="M230" s="102">
        <f t="shared" ca="1" si="67"/>
        <v>10</v>
      </c>
      <c r="N230" s="102">
        <f ca="1">IF(N229+M230&lt;0,0,IF(N229+M230&gt;VLOOKUP($C$8,lookup!$A$3:$C$7,2,FALSE),VLOOKUP($C$8,lookup!$A$3:$C$7,2,FALSE),N229+M230))</f>
        <v>20</v>
      </c>
      <c r="O230" s="102">
        <f ca="1">IF(ABS(K230)=3,(VLOOKUP((I230+J230)&amp;RANDBETWEEN(2,12),lookup!$AR$4:$AS$25,2,FALSE)),0)</f>
        <v>0</v>
      </c>
      <c r="P230" s="58" t="str">
        <f ca="1">IF(O230=0,"",VLOOKUP(((VLOOKUP(weather!$C$8,lookup!$A$3:$C$7,3,FALSE)&amp;VLOOKUP(weather!$C$4,lookup!$A$9:$B$14,2,FALSE))),lookup!$C$81:$AY$110,((C230-1)*4)+1+O230,FALSE))</f>
        <v/>
      </c>
      <c r="Q230" s="139"/>
      <c r="R230" s="102"/>
      <c r="S230" s="102"/>
      <c r="T230" s="58" t="str">
        <f t="shared" ca="1" si="62"/>
        <v>Rain</v>
      </c>
      <c r="U230" s="137">
        <f t="shared" ca="1" si="63"/>
        <v>2</v>
      </c>
      <c r="V230" s="137" t="str">
        <f t="shared" ca="1" si="64"/>
        <v>N</v>
      </c>
      <c r="W230" s="137">
        <f t="shared" ca="1" si="65"/>
        <v>74</v>
      </c>
      <c r="X230" s="58">
        <f t="shared" ca="1" si="66"/>
        <v>106</v>
      </c>
      <c r="Y230" s="137">
        <f>VLOOKUP($C$11,lookup!$D$114:$Q$128,C230+2,FALSE)</f>
        <v>12</v>
      </c>
    </row>
    <row r="231" spans="2:25">
      <c r="B231" s="93">
        <v>214</v>
      </c>
      <c r="C231" s="56">
        <f t="shared" si="59"/>
        <v>8</v>
      </c>
      <c r="D231" s="21">
        <f t="shared" si="60"/>
        <v>4</v>
      </c>
      <c r="E231" s="31">
        <f t="shared" ca="1" si="57"/>
        <v>78</v>
      </c>
      <c r="F231" s="31">
        <f t="shared" ca="1" si="58"/>
        <v>97</v>
      </c>
      <c r="G231" s="131">
        <f t="shared" ca="1" si="69"/>
        <v>14</v>
      </c>
      <c r="H231" s="131">
        <f t="shared" ca="1" si="70"/>
        <v>22</v>
      </c>
      <c r="I231" s="131">
        <f t="shared" ca="1" si="68"/>
        <v>6</v>
      </c>
      <c r="J231" s="131">
        <f t="shared" ca="1" si="68"/>
        <v>3</v>
      </c>
      <c r="K231" s="102">
        <f t="shared" ca="1" si="61"/>
        <v>1</v>
      </c>
      <c r="L231" s="102">
        <f ca="1">VLOOKUP(((VLOOKUP(weather!$C$8,lookup!$A$3:$C$7,3,FALSE)&amp;VLOOKUP(weather!$C$4,lookup!$A$9:$B$14,2,FALSE))),lookup!$C$49:$AM$78,((C231-1)*3)+VLOOKUP(weather!I231&amp;weather!J231,lookup!$AO$4:$AP$39,2,FALSE)+2,FALSE)*VLOOKUP((I231+J231),$F$4:$H$14,3,FALSE)</f>
        <v>0</v>
      </c>
      <c r="M231" s="102">
        <f t="shared" ca="1" si="67"/>
        <v>-15</v>
      </c>
      <c r="N231" s="102">
        <f ca="1">IF(N230+M231&lt;0,0,IF(N230+M231&gt;VLOOKUP($C$8,lookup!$A$3:$C$7,2,FALSE),VLOOKUP($C$8,lookup!$A$3:$C$7,2,FALSE),N230+M231))</f>
        <v>5</v>
      </c>
      <c r="O231" s="102">
        <f ca="1">IF(ABS(K231)=3,(VLOOKUP((I231+J231)&amp;RANDBETWEEN(2,12),lookup!$AR$4:$AS$25,2,FALSE)),0)</f>
        <v>0</v>
      </c>
      <c r="P231" s="58" t="str">
        <f ca="1">IF(O231=0,"",VLOOKUP(((VLOOKUP(weather!$C$8,lookup!$A$3:$C$7,3,FALSE)&amp;VLOOKUP(weather!$C$4,lookup!$A$9:$B$14,2,FALSE))),lookup!$C$81:$AY$110,((C231-1)*4)+1+O231,FALSE))</f>
        <v/>
      </c>
      <c r="Q231" s="139"/>
      <c r="R231" s="102"/>
      <c r="S231" s="102"/>
      <c r="T231" s="58" t="str">
        <f t="shared" ca="1" si="62"/>
        <v>Rain</v>
      </c>
      <c r="U231" s="137">
        <f t="shared" ca="1" si="63"/>
        <v>2</v>
      </c>
      <c r="V231" s="137" t="str">
        <f t="shared" ca="1" si="64"/>
        <v>N</v>
      </c>
      <c r="W231" s="137">
        <f t="shared" ca="1" si="65"/>
        <v>78</v>
      </c>
      <c r="X231" s="58">
        <f t="shared" ca="1" si="66"/>
        <v>97</v>
      </c>
      <c r="Y231" s="137">
        <f>VLOOKUP($C$11,lookup!$D$114:$Q$128,C231+2,FALSE)</f>
        <v>12</v>
      </c>
    </row>
    <row r="232" spans="2:25">
      <c r="B232" s="93">
        <v>215</v>
      </c>
      <c r="C232" s="56">
        <f t="shared" si="59"/>
        <v>8</v>
      </c>
      <c r="D232" s="21">
        <f t="shared" si="60"/>
        <v>5</v>
      </c>
      <c r="E232" s="31">
        <f t="shared" ca="1" si="57"/>
        <v>77</v>
      </c>
      <c r="F232" s="31">
        <f t="shared" ca="1" si="58"/>
        <v>93</v>
      </c>
      <c r="G232" s="131">
        <f t="shared" ca="1" si="69"/>
        <v>15</v>
      </c>
      <c r="H232" s="131">
        <f t="shared" ca="1" si="70"/>
        <v>23</v>
      </c>
      <c r="I232" s="131">
        <f t="shared" ca="1" si="68"/>
        <v>3</v>
      </c>
      <c r="J232" s="131">
        <f t="shared" ca="1" si="68"/>
        <v>4</v>
      </c>
      <c r="K232" s="102">
        <f t="shared" ca="1" si="61"/>
        <v>0</v>
      </c>
      <c r="L232" s="102">
        <f ca="1">VLOOKUP(((VLOOKUP(weather!$C$8,lookup!$A$3:$C$7,3,FALSE)&amp;VLOOKUP(weather!$C$4,lookup!$A$9:$B$14,2,FALSE))),lookup!$C$49:$AM$78,((C232-1)*3)+VLOOKUP(weather!I232&amp;weather!J232,lookup!$AO$4:$AP$39,2,FALSE)+2,FALSE)*VLOOKUP((I232+J232),$F$4:$H$14,3,FALSE)</f>
        <v>2</v>
      </c>
      <c r="M232" s="102">
        <f t="shared" ca="1" si="67"/>
        <v>-10</v>
      </c>
      <c r="N232" s="102">
        <f ca="1">IF(N231+M232&lt;0,0,IF(N231+M232&gt;VLOOKUP($C$8,lookup!$A$3:$C$7,2,FALSE),VLOOKUP($C$8,lookup!$A$3:$C$7,2,FALSE),N231+M232))</f>
        <v>0</v>
      </c>
      <c r="O232" s="102">
        <f ca="1">IF(ABS(K232)=3,(VLOOKUP((I232+J232)&amp;RANDBETWEEN(2,12),lookup!$AR$4:$AS$25,2,FALSE)),0)</f>
        <v>0</v>
      </c>
      <c r="P232" s="58" t="str">
        <f ca="1">IF(O232=0,"",VLOOKUP(((VLOOKUP(weather!$C$8,lookup!$A$3:$C$7,3,FALSE)&amp;VLOOKUP(weather!$C$4,lookup!$A$9:$B$14,2,FALSE))),lookup!$C$81:$AY$110,((C232-1)*4)+1+O232,FALSE))</f>
        <v/>
      </c>
      <c r="Q232" s="139"/>
      <c r="R232" s="102"/>
      <c r="S232" s="102"/>
      <c r="T232" s="58" t="str">
        <f t="shared" ca="1" si="62"/>
        <v>Rain</v>
      </c>
      <c r="U232" s="137">
        <f t="shared" ca="1" si="63"/>
        <v>2</v>
      </c>
      <c r="V232" s="137" t="str">
        <f t="shared" ca="1" si="64"/>
        <v>N</v>
      </c>
      <c r="W232" s="137">
        <f t="shared" ca="1" si="65"/>
        <v>77</v>
      </c>
      <c r="X232" s="58">
        <f t="shared" ca="1" si="66"/>
        <v>93</v>
      </c>
      <c r="Y232" s="137">
        <f>VLOOKUP($C$11,lookup!$D$114:$Q$128,C232+2,FALSE)</f>
        <v>12</v>
      </c>
    </row>
    <row r="233" spans="2:25">
      <c r="B233" s="93">
        <v>216</v>
      </c>
      <c r="C233" s="56">
        <f t="shared" si="59"/>
        <v>8</v>
      </c>
      <c r="D233" s="21">
        <f t="shared" si="60"/>
        <v>6</v>
      </c>
      <c r="E233" s="31">
        <f t="shared" ca="1" si="57"/>
        <v>85</v>
      </c>
      <c r="F233" s="31">
        <f t="shared" ca="1" si="58"/>
        <v>112</v>
      </c>
      <c r="G233" s="131">
        <f t="shared" ca="1" si="69"/>
        <v>15</v>
      </c>
      <c r="H233" s="131">
        <f t="shared" ca="1" si="70"/>
        <v>23</v>
      </c>
      <c r="I233" s="131">
        <f t="shared" ca="1" si="68"/>
        <v>1</v>
      </c>
      <c r="J233" s="131">
        <f t="shared" ca="1" si="68"/>
        <v>1</v>
      </c>
      <c r="K233" s="102">
        <f t="shared" ca="1" si="61"/>
        <v>-3</v>
      </c>
      <c r="L233" s="102">
        <f ca="1">VLOOKUP(((VLOOKUP(weather!$C$8,lookup!$A$3:$C$7,3,FALSE)&amp;VLOOKUP(weather!$C$4,lookup!$A$9:$B$14,2,FALSE))),lookup!$C$49:$AM$78,((C233-1)*3)+VLOOKUP(weather!I233&amp;weather!J233,lookup!$AO$4:$AP$39,2,FALSE)+2,FALSE)*VLOOKUP((I233+J233),$F$4:$H$14,3,FALSE)</f>
        <v>3</v>
      </c>
      <c r="M233" s="102">
        <f t="shared" ca="1" si="67"/>
        <v>15</v>
      </c>
      <c r="N233" s="102">
        <f ca="1">IF(N232+M233&lt;0,0,IF(N232+M233&gt;VLOOKUP($C$8,lookup!$A$3:$C$7,2,FALSE),VLOOKUP($C$8,lookup!$A$3:$C$7,2,FALSE),N232+M233))</f>
        <v>15</v>
      </c>
      <c r="O233" s="102">
        <f ca="1">IF(ABS(K233)=3,(VLOOKUP((I233+J233)&amp;RANDBETWEEN(2,12),lookup!$AR$4:$AS$25,2,FALSE)),0)</f>
        <v>2</v>
      </c>
      <c r="P233" s="58" t="str">
        <f ca="1">IF(O233=0,"",VLOOKUP(((VLOOKUP(weather!$C$8,lookup!$A$3:$C$7,3,FALSE)&amp;VLOOKUP(weather!$C$4,lookup!$A$9:$B$14,2,FALSE))),lookup!$C$81:$AY$110,((C233-1)*4)+1+O233,FALSE))</f>
        <v>l</v>
      </c>
      <c r="Q233" s="139"/>
      <c r="R233" s="102"/>
      <c r="S233" s="102"/>
      <c r="T233" s="58" t="str">
        <f t="shared" ca="1" si="62"/>
        <v>Rain</v>
      </c>
      <c r="U233" s="137">
        <f t="shared" ca="1" si="63"/>
        <v>2</v>
      </c>
      <c r="V233" s="137" t="str">
        <f t="shared" ca="1" si="64"/>
        <v>Gusting</v>
      </c>
      <c r="W233" s="137">
        <f t="shared" ca="1" si="65"/>
        <v>85</v>
      </c>
      <c r="X233" s="58">
        <f t="shared" ca="1" si="66"/>
        <v>112</v>
      </c>
      <c r="Y233" s="137">
        <f>VLOOKUP($C$11,lookup!$D$114:$Q$128,C233+2,FALSE)</f>
        <v>12</v>
      </c>
    </row>
    <row r="234" spans="2:25">
      <c r="B234" s="93">
        <v>217</v>
      </c>
      <c r="C234" s="56">
        <f t="shared" si="59"/>
        <v>8</v>
      </c>
      <c r="D234" s="21">
        <f t="shared" si="60"/>
        <v>7</v>
      </c>
      <c r="E234" s="31">
        <f t="shared" ca="1" si="57"/>
        <v>58</v>
      </c>
      <c r="F234" s="31">
        <f t="shared" ca="1" si="58"/>
        <v>95</v>
      </c>
      <c r="G234" s="131">
        <f t="shared" ca="1" si="69"/>
        <v>12</v>
      </c>
      <c r="H234" s="131">
        <f t="shared" ca="1" si="70"/>
        <v>20</v>
      </c>
      <c r="I234" s="131">
        <f t="shared" ca="1" si="68"/>
        <v>1</v>
      </c>
      <c r="J234" s="131">
        <f t="shared" ca="1" si="68"/>
        <v>6</v>
      </c>
      <c r="K234" s="102">
        <f t="shared" ca="1" si="61"/>
        <v>0</v>
      </c>
      <c r="L234" s="102">
        <f ca="1">VLOOKUP(((VLOOKUP(weather!$C$8,lookup!$A$3:$C$7,3,FALSE)&amp;VLOOKUP(weather!$C$4,lookup!$A$9:$B$14,2,FALSE))),lookup!$C$49:$AM$78,((C234-1)*3)+VLOOKUP(weather!I234&amp;weather!J234,lookup!$AO$4:$AP$39,2,FALSE)+2,FALSE)*VLOOKUP((I234+J234),$F$4:$H$14,3,FALSE)</f>
        <v>2</v>
      </c>
      <c r="M234" s="102">
        <f t="shared" ca="1" si="67"/>
        <v>-10</v>
      </c>
      <c r="N234" s="102">
        <f ca="1">IF(N233+M234&lt;0,0,IF(N233+M234&gt;VLOOKUP($C$8,lookup!$A$3:$C$7,2,FALSE),VLOOKUP($C$8,lookup!$A$3:$C$7,2,FALSE),N233+M234))</f>
        <v>5</v>
      </c>
      <c r="O234" s="102">
        <f ca="1">IF(ABS(K234)=3,(VLOOKUP((I234+J234)&amp;RANDBETWEEN(2,12),lookup!$AR$4:$AS$25,2,FALSE)),0)</f>
        <v>0</v>
      </c>
      <c r="P234" s="58" t="str">
        <f ca="1">IF(O234=0,"",VLOOKUP(((VLOOKUP(weather!$C$8,lookup!$A$3:$C$7,3,FALSE)&amp;VLOOKUP(weather!$C$4,lookup!$A$9:$B$14,2,FALSE))),lookup!$C$81:$AY$110,((C234-1)*4)+1+O234,FALSE))</f>
        <v/>
      </c>
      <c r="Q234" s="139"/>
      <c r="R234" s="102"/>
      <c r="S234" s="102"/>
      <c r="T234" s="58" t="str">
        <f t="shared" ca="1" si="62"/>
        <v>Rain</v>
      </c>
      <c r="U234" s="137">
        <f t="shared" ca="1" si="63"/>
        <v>2</v>
      </c>
      <c r="V234" s="137" t="str">
        <f t="shared" ca="1" si="64"/>
        <v>N</v>
      </c>
      <c r="W234" s="137">
        <f t="shared" ca="1" si="65"/>
        <v>58</v>
      </c>
      <c r="X234" s="58">
        <f t="shared" ca="1" si="66"/>
        <v>95</v>
      </c>
      <c r="Y234" s="137">
        <f>VLOOKUP($C$11,lookup!$D$114:$Q$128,C234+2,FALSE)</f>
        <v>12</v>
      </c>
    </row>
    <row r="235" spans="2:25">
      <c r="B235" s="93">
        <v>218</v>
      </c>
      <c r="C235" s="56">
        <f t="shared" si="59"/>
        <v>8</v>
      </c>
      <c r="D235" s="21">
        <f t="shared" si="60"/>
        <v>8</v>
      </c>
      <c r="E235" s="31">
        <f t="shared" ca="1" si="57"/>
        <v>76</v>
      </c>
      <c r="F235" s="31">
        <f t="shared" ca="1" si="58"/>
        <v>95</v>
      </c>
      <c r="G235" s="131">
        <f t="shared" ca="1" si="69"/>
        <v>12</v>
      </c>
      <c r="H235" s="131">
        <f t="shared" ca="1" si="70"/>
        <v>20</v>
      </c>
      <c r="I235" s="131">
        <f t="shared" ca="1" si="68"/>
        <v>2</v>
      </c>
      <c r="J235" s="131">
        <f t="shared" ca="1" si="68"/>
        <v>4</v>
      </c>
      <c r="K235" s="102">
        <f t="shared" ca="1" si="61"/>
        <v>-1</v>
      </c>
      <c r="L235" s="102">
        <f ca="1">VLOOKUP(((VLOOKUP(weather!$C$8,lookup!$A$3:$C$7,3,FALSE)&amp;VLOOKUP(weather!$C$4,lookup!$A$9:$B$14,2,FALSE))),lookup!$C$49:$AM$78,((C235-1)*3)+VLOOKUP(weather!I235&amp;weather!J235,lookup!$AO$4:$AP$39,2,FALSE)+2,FALSE)*VLOOKUP((I235+J235),$F$4:$H$14,3,FALSE)</f>
        <v>0</v>
      </c>
      <c r="M235" s="102">
        <f t="shared" ca="1" si="67"/>
        <v>10</v>
      </c>
      <c r="N235" s="102">
        <f ca="1">IF(N234+M235&lt;0,0,IF(N234+M235&gt;VLOOKUP($C$8,lookup!$A$3:$C$7,2,FALSE),VLOOKUP($C$8,lookup!$A$3:$C$7,2,FALSE),N234+M235))</f>
        <v>15</v>
      </c>
      <c r="O235" s="102">
        <f ca="1">IF(ABS(K235)=3,(VLOOKUP((I235+J235)&amp;RANDBETWEEN(2,12),lookup!$AR$4:$AS$25,2,FALSE)),0)</f>
        <v>0</v>
      </c>
      <c r="P235" s="58" t="str">
        <f ca="1">IF(O235=0,"",VLOOKUP(((VLOOKUP(weather!$C$8,lookup!$A$3:$C$7,3,FALSE)&amp;VLOOKUP(weather!$C$4,lookup!$A$9:$B$14,2,FALSE))),lookup!$C$81:$AY$110,((C235-1)*4)+1+O235,FALSE))</f>
        <v/>
      </c>
      <c r="Q235" s="139"/>
      <c r="R235" s="102"/>
      <c r="S235" s="102"/>
      <c r="T235" s="58" t="str">
        <f t="shared" ca="1" si="62"/>
        <v>Rain</v>
      </c>
      <c r="U235" s="137">
        <f t="shared" ca="1" si="63"/>
        <v>2</v>
      </c>
      <c r="V235" s="137" t="str">
        <f t="shared" ca="1" si="64"/>
        <v>N</v>
      </c>
      <c r="W235" s="137">
        <f t="shared" ca="1" si="65"/>
        <v>76</v>
      </c>
      <c r="X235" s="58">
        <f t="shared" ca="1" si="66"/>
        <v>95</v>
      </c>
      <c r="Y235" s="137">
        <f>VLOOKUP($C$11,lookup!$D$114:$Q$128,C235+2,FALSE)</f>
        <v>12</v>
      </c>
    </row>
    <row r="236" spans="2:25">
      <c r="B236" s="93">
        <v>219</v>
      </c>
      <c r="C236" s="56">
        <f t="shared" si="59"/>
        <v>8</v>
      </c>
      <c r="D236" s="21">
        <f t="shared" si="60"/>
        <v>9</v>
      </c>
      <c r="E236" s="31">
        <f t="shared" ca="1" si="57"/>
        <v>75</v>
      </c>
      <c r="F236" s="31">
        <f t="shared" ca="1" si="58"/>
        <v>90</v>
      </c>
      <c r="G236" s="131">
        <f t="shared" ca="1" si="69"/>
        <v>12</v>
      </c>
      <c r="H236" s="131">
        <f t="shared" ca="1" si="70"/>
        <v>19</v>
      </c>
      <c r="I236" s="131">
        <f t="shared" ca="1" si="68"/>
        <v>2</v>
      </c>
      <c r="J236" s="131">
        <f t="shared" ca="1" si="68"/>
        <v>2</v>
      </c>
      <c r="K236" s="102">
        <f t="shared" ca="1" si="61"/>
        <v>-2</v>
      </c>
      <c r="L236" s="102">
        <f ca="1">VLOOKUP(((VLOOKUP(weather!$C$8,lookup!$A$3:$C$7,3,FALSE)&amp;VLOOKUP(weather!$C$4,lookup!$A$9:$B$14,2,FALSE))),lookup!$C$49:$AM$78,((C236-1)*3)+VLOOKUP(weather!I236&amp;weather!J236,lookup!$AO$4:$AP$39,2,FALSE)+2,FALSE)*VLOOKUP((I236+J236),$F$4:$H$14,3,FALSE)</f>
        <v>0</v>
      </c>
      <c r="M236" s="102">
        <f t="shared" ca="1" si="67"/>
        <v>10</v>
      </c>
      <c r="N236" s="102">
        <f ca="1">IF(N235+M236&lt;0,0,IF(N235+M236&gt;VLOOKUP($C$8,lookup!$A$3:$C$7,2,FALSE),VLOOKUP($C$8,lookup!$A$3:$C$7,2,FALSE),N235+M236))</f>
        <v>25</v>
      </c>
      <c r="O236" s="102">
        <f ca="1">IF(ABS(K236)=3,(VLOOKUP((I236+J236)&amp;RANDBETWEEN(2,12),lookup!$AR$4:$AS$25,2,FALSE)),0)</f>
        <v>0</v>
      </c>
      <c r="P236" s="58" t="str">
        <f ca="1">IF(O236=0,"",VLOOKUP(((VLOOKUP(weather!$C$8,lookup!$A$3:$C$7,3,FALSE)&amp;VLOOKUP(weather!$C$4,lookup!$A$9:$B$14,2,FALSE))),lookup!$C$81:$AY$110,((C236-1)*4)+1+O236,FALSE))</f>
        <v/>
      </c>
      <c r="Q236" s="139"/>
      <c r="R236" s="102"/>
      <c r="S236" s="102"/>
      <c r="T236" s="58" t="str">
        <f t="shared" ca="1" si="62"/>
        <v>Rain</v>
      </c>
      <c r="U236" s="137">
        <f t="shared" ca="1" si="63"/>
        <v>2</v>
      </c>
      <c r="V236" s="137" t="str">
        <f t="shared" ca="1" si="64"/>
        <v>Artic</v>
      </c>
      <c r="W236" s="137">
        <f t="shared" ca="1" si="65"/>
        <v>75</v>
      </c>
      <c r="X236" s="58">
        <f t="shared" ca="1" si="66"/>
        <v>90</v>
      </c>
      <c r="Y236" s="137">
        <f>VLOOKUP($C$11,lookup!$D$114:$Q$128,C236+2,FALSE)</f>
        <v>12</v>
      </c>
    </row>
    <row r="237" spans="2:25">
      <c r="B237" s="93">
        <v>220</v>
      </c>
      <c r="C237" s="56">
        <f t="shared" si="59"/>
        <v>8</v>
      </c>
      <c r="D237" s="21">
        <f t="shared" si="60"/>
        <v>10</v>
      </c>
      <c r="E237" s="31">
        <f t="shared" ca="1" si="57"/>
        <v>65</v>
      </c>
      <c r="F237" s="31">
        <f t="shared" ca="1" si="58"/>
        <v>79</v>
      </c>
      <c r="G237" s="131">
        <f t="shared" ca="1" si="69"/>
        <v>12</v>
      </c>
      <c r="H237" s="131">
        <f t="shared" ca="1" si="70"/>
        <v>17</v>
      </c>
      <c r="I237" s="131">
        <f t="shared" ca="1" si="68"/>
        <v>5</v>
      </c>
      <c r="J237" s="131">
        <f t="shared" ca="1" si="68"/>
        <v>2</v>
      </c>
      <c r="K237" s="102">
        <f t="shared" ca="1" si="61"/>
        <v>0</v>
      </c>
      <c r="L237" s="102">
        <f ca="1">VLOOKUP(((VLOOKUP(weather!$C$8,lookup!$A$3:$C$7,3,FALSE)&amp;VLOOKUP(weather!$C$4,lookup!$A$9:$B$14,2,FALSE))),lookup!$C$49:$AM$78,((C237-1)*3)+VLOOKUP(weather!I237&amp;weather!J237,lookup!$AO$4:$AP$39,2,FALSE)+2,FALSE)*VLOOKUP((I237+J237),$F$4:$H$14,3,FALSE)</f>
        <v>1</v>
      </c>
      <c r="M237" s="102">
        <f t="shared" ca="1" si="67"/>
        <v>-10</v>
      </c>
      <c r="N237" s="102">
        <f ca="1">IF(N236+M237&lt;0,0,IF(N236+M237&gt;VLOOKUP($C$8,lookup!$A$3:$C$7,2,FALSE),VLOOKUP($C$8,lookup!$A$3:$C$7,2,FALSE),N236+M237))</f>
        <v>15</v>
      </c>
      <c r="O237" s="102">
        <f ca="1">IF(ABS(K237)=3,(VLOOKUP((I237+J237)&amp;RANDBETWEEN(2,12),lookup!$AR$4:$AS$25,2,FALSE)),0)</f>
        <v>0</v>
      </c>
      <c r="P237" s="58" t="str">
        <f ca="1">IF(O237=0,"",VLOOKUP(((VLOOKUP(weather!$C$8,lookup!$A$3:$C$7,3,FALSE)&amp;VLOOKUP(weather!$C$4,lookup!$A$9:$B$14,2,FALSE))),lookup!$C$81:$AY$110,((C237-1)*4)+1+O237,FALSE))</f>
        <v/>
      </c>
      <c r="Q237" s="139"/>
      <c r="R237" s="102"/>
      <c r="S237" s="102"/>
      <c r="T237" s="58" t="str">
        <f t="shared" ca="1" si="62"/>
        <v>Rain</v>
      </c>
      <c r="U237" s="137">
        <f t="shared" ca="1" si="63"/>
        <v>2</v>
      </c>
      <c r="V237" s="137" t="str">
        <f t="shared" ca="1" si="64"/>
        <v>N</v>
      </c>
      <c r="W237" s="137">
        <f t="shared" ca="1" si="65"/>
        <v>65</v>
      </c>
      <c r="X237" s="58">
        <f t="shared" ca="1" si="66"/>
        <v>79</v>
      </c>
      <c r="Y237" s="137">
        <f>VLOOKUP($C$11,lookup!$D$114:$Q$128,C237+2,FALSE)</f>
        <v>12</v>
      </c>
    </row>
    <row r="238" spans="2:25">
      <c r="B238" s="93">
        <v>221</v>
      </c>
      <c r="C238" s="56">
        <f t="shared" si="59"/>
        <v>8</v>
      </c>
      <c r="D238" s="21">
        <f t="shared" si="60"/>
        <v>11</v>
      </c>
      <c r="E238" s="31">
        <f t="shared" ca="1" si="57"/>
        <v>63</v>
      </c>
      <c r="F238" s="31">
        <f t="shared" ca="1" si="58"/>
        <v>80</v>
      </c>
      <c r="G238" s="131">
        <f t="shared" ca="1" si="69"/>
        <v>12</v>
      </c>
      <c r="H238" s="131">
        <f t="shared" ca="1" si="70"/>
        <v>17</v>
      </c>
      <c r="I238" s="131">
        <f t="shared" ref="I238:J257" ca="1" si="71">RANDBETWEEN(1,6)</f>
        <v>2</v>
      </c>
      <c r="J238" s="131">
        <f t="shared" ca="1" si="71"/>
        <v>6</v>
      </c>
      <c r="K238" s="102">
        <f t="shared" ca="1" si="61"/>
        <v>1</v>
      </c>
      <c r="L238" s="102">
        <f ca="1">VLOOKUP(((VLOOKUP(weather!$C$8,lookup!$A$3:$C$7,3,FALSE)&amp;VLOOKUP(weather!$C$4,lookup!$A$9:$B$14,2,FALSE))),lookup!$C$49:$AM$78,((C238-1)*3)+VLOOKUP(weather!I238&amp;weather!J238,lookup!$AO$4:$AP$39,2,FALSE)+2,FALSE)*VLOOKUP((I238+J238),$F$4:$H$14,3,FALSE)</f>
        <v>2</v>
      </c>
      <c r="M238" s="102">
        <f t="shared" ca="1" si="67"/>
        <v>-10</v>
      </c>
      <c r="N238" s="102">
        <f ca="1">IF(N237+M238&lt;0,0,IF(N237+M238&gt;VLOOKUP($C$8,lookup!$A$3:$C$7,2,FALSE),VLOOKUP($C$8,lookup!$A$3:$C$7,2,FALSE),N237+M238))</f>
        <v>5</v>
      </c>
      <c r="O238" s="102">
        <f ca="1">IF(ABS(K238)=3,(VLOOKUP((I238+J238)&amp;RANDBETWEEN(2,12),lookup!$AR$4:$AS$25,2,FALSE)),0)</f>
        <v>0</v>
      </c>
      <c r="P238" s="58" t="str">
        <f ca="1">IF(O238=0,"",VLOOKUP(((VLOOKUP(weather!$C$8,lookup!$A$3:$C$7,3,FALSE)&amp;VLOOKUP(weather!$C$4,lookup!$A$9:$B$14,2,FALSE))),lookup!$C$81:$AY$110,((C238-1)*4)+1+O238,FALSE))</f>
        <v/>
      </c>
      <c r="Q238" s="139"/>
      <c r="R238" s="102"/>
      <c r="S238" s="102"/>
      <c r="T238" s="58" t="str">
        <f t="shared" ca="1" si="62"/>
        <v>Rain</v>
      </c>
      <c r="U238" s="137">
        <f t="shared" ca="1" si="63"/>
        <v>2</v>
      </c>
      <c r="V238" s="137" t="str">
        <f t="shared" ca="1" si="64"/>
        <v>N</v>
      </c>
      <c r="W238" s="137">
        <f t="shared" ca="1" si="65"/>
        <v>63</v>
      </c>
      <c r="X238" s="58">
        <f t="shared" ca="1" si="66"/>
        <v>80</v>
      </c>
      <c r="Y238" s="137">
        <f>VLOOKUP($C$11,lookup!$D$114:$Q$128,C238+2,FALSE)</f>
        <v>12</v>
      </c>
    </row>
    <row r="239" spans="2:25">
      <c r="B239" s="93">
        <v>222</v>
      </c>
      <c r="C239" s="56">
        <f t="shared" si="59"/>
        <v>8</v>
      </c>
      <c r="D239" s="21">
        <f t="shared" si="60"/>
        <v>12</v>
      </c>
      <c r="E239" s="31">
        <f t="shared" ca="1" si="57"/>
        <v>81</v>
      </c>
      <c r="F239" s="31">
        <f t="shared" ca="1" si="58"/>
        <v>89</v>
      </c>
      <c r="G239" s="131">
        <f t="shared" ca="1" si="69"/>
        <v>13</v>
      </c>
      <c r="H239" s="131">
        <f t="shared" ca="1" si="70"/>
        <v>18</v>
      </c>
      <c r="I239" s="131">
        <f t="shared" ca="1" si="71"/>
        <v>3</v>
      </c>
      <c r="J239" s="131">
        <f t="shared" ca="1" si="71"/>
        <v>2</v>
      </c>
      <c r="K239" s="102">
        <f t="shared" ca="1" si="61"/>
        <v>-1</v>
      </c>
      <c r="L239" s="102">
        <f ca="1">VLOOKUP(((VLOOKUP(weather!$C$8,lookup!$A$3:$C$7,3,FALSE)&amp;VLOOKUP(weather!$C$4,lookup!$A$9:$B$14,2,FALSE))),lookup!$C$49:$AM$78,((C239-1)*3)+VLOOKUP(weather!I239&amp;weather!J239,lookup!$AO$4:$AP$39,2,FALSE)+2,FALSE)*VLOOKUP((I239+J239),$F$4:$H$14,3,FALSE)</f>
        <v>1</v>
      </c>
      <c r="M239" s="102">
        <f t="shared" ca="1" si="67"/>
        <v>15</v>
      </c>
      <c r="N239" s="102">
        <f ca="1">IF(N238+M239&lt;0,0,IF(N238+M239&gt;VLOOKUP($C$8,lookup!$A$3:$C$7,2,FALSE),VLOOKUP($C$8,lookup!$A$3:$C$7,2,FALSE),N238+M239))</f>
        <v>20</v>
      </c>
      <c r="O239" s="102">
        <f ca="1">IF(ABS(K239)=3,(VLOOKUP((I239+J239)&amp;RANDBETWEEN(2,12),lookup!$AR$4:$AS$25,2,FALSE)),0)</f>
        <v>0</v>
      </c>
      <c r="P239" s="58" t="str">
        <f ca="1">IF(O239=0,"",VLOOKUP(((VLOOKUP(weather!$C$8,lookup!$A$3:$C$7,3,FALSE)&amp;VLOOKUP(weather!$C$4,lookup!$A$9:$B$14,2,FALSE))),lookup!$C$81:$AY$110,((C239-1)*4)+1+O239,FALSE))</f>
        <v/>
      </c>
      <c r="Q239" s="139"/>
      <c r="R239" s="102"/>
      <c r="S239" s="102"/>
      <c r="T239" s="58" t="str">
        <f t="shared" ca="1" si="62"/>
        <v>Rain</v>
      </c>
      <c r="U239" s="137">
        <f t="shared" ca="1" si="63"/>
        <v>2</v>
      </c>
      <c r="V239" s="137" t="str">
        <f t="shared" ca="1" si="64"/>
        <v>N</v>
      </c>
      <c r="W239" s="137">
        <f t="shared" ca="1" si="65"/>
        <v>81</v>
      </c>
      <c r="X239" s="58">
        <f t="shared" ca="1" si="66"/>
        <v>89</v>
      </c>
      <c r="Y239" s="137">
        <f>VLOOKUP($C$11,lookup!$D$114:$Q$128,C239+2,FALSE)</f>
        <v>12</v>
      </c>
    </row>
    <row r="240" spans="2:25">
      <c r="B240" s="93">
        <v>223</v>
      </c>
      <c r="C240" s="56">
        <f t="shared" si="59"/>
        <v>8</v>
      </c>
      <c r="D240" s="21">
        <f t="shared" si="60"/>
        <v>13</v>
      </c>
      <c r="E240" s="31">
        <f t="shared" ca="1" si="57"/>
        <v>70</v>
      </c>
      <c r="F240" s="31">
        <f t="shared" ca="1" si="58"/>
        <v>93</v>
      </c>
      <c r="G240" s="131">
        <f t="shared" ca="1" si="69"/>
        <v>12</v>
      </c>
      <c r="H240" s="131">
        <f t="shared" ca="1" si="70"/>
        <v>17</v>
      </c>
      <c r="I240" s="131">
        <f t="shared" ca="1" si="71"/>
        <v>2</v>
      </c>
      <c r="J240" s="131">
        <f t="shared" ca="1" si="71"/>
        <v>2</v>
      </c>
      <c r="K240" s="102">
        <f t="shared" ca="1" si="61"/>
        <v>-2</v>
      </c>
      <c r="L240" s="102">
        <f ca="1">VLOOKUP(((VLOOKUP(weather!$C$8,lookup!$A$3:$C$7,3,FALSE)&amp;VLOOKUP(weather!$C$4,lookup!$A$9:$B$14,2,FALSE))),lookup!$C$49:$AM$78,((C240-1)*3)+VLOOKUP(weather!I240&amp;weather!J240,lookup!$AO$4:$AP$39,2,FALSE)+2,FALSE)*VLOOKUP((I240+J240),$F$4:$H$14,3,FALSE)</f>
        <v>0</v>
      </c>
      <c r="M240" s="102">
        <f t="shared" ca="1" si="67"/>
        <v>10</v>
      </c>
      <c r="N240" s="102">
        <f ca="1">IF(N239+M240&lt;0,0,IF(N239+M240&gt;VLOOKUP($C$8,lookup!$A$3:$C$7,2,FALSE),VLOOKUP($C$8,lookup!$A$3:$C$7,2,FALSE),N239+M240))</f>
        <v>30</v>
      </c>
      <c r="O240" s="102">
        <f ca="1">IF(ABS(K240)=3,(VLOOKUP((I240+J240)&amp;RANDBETWEEN(2,12),lookup!$AR$4:$AS$25,2,FALSE)),0)</f>
        <v>0</v>
      </c>
      <c r="P240" s="58" t="str">
        <f ca="1">IF(O240=0,"",VLOOKUP(((VLOOKUP(weather!$C$8,lookup!$A$3:$C$7,3,FALSE)&amp;VLOOKUP(weather!$C$4,lookup!$A$9:$B$14,2,FALSE))),lookup!$C$81:$AY$110,((C240-1)*4)+1+O240,FALSE))</f>
        <v/>
      </c>
      <c r="Q240" s="139"/>
      <c r="R240" s="102"/>
      <c r="S240" s="102"/>
      <c r="T240" s="58" t="str">
        <f t="shared" ca="1" si="62"/>
        <v>Rain</v>
      </c>
      <c r="U240" s="137">
        <f t="shared" ca="1" si="63"/>
        <v>2</v>
      </c>
      <c r="V240" s="137" t="str">
        <f t="shared" ca="1" si="64"/>
        <v>Artic</v>
      </c>
      <c r="W240" s="137">
        <f t="shared" ca="1" si="65"/>
        <v>70</v>
      </c>
      <c r="X240" s="58">
        <f t="shared" ca="1" si="66"/>
        <v>93</v>
      </c>
      <c r="Y240" s="137">
        <f>VLOOKUP($C$11,lookup!$D$114:$Q$128,C240+2,FALSE)</f>
        <v>12</v>
      </c>
    </row>
    <row r="241" spans="2:25">
      <c r="B241" s="93">
        <v>224</v>
      </c>
      <c r="C241" s="56">
        <f t="shared" si="59"/>
        <v>8</v>
      </c>
      <c r="D241" s="21">
        <f t="shared" si="60"/>
        <v>14</v>
      </c>
      <c r="E241" s="31">
        <f t="shared" ca="1" si="57"/>
        <v>66</v>
      </c>
      <c r="F241" s="31">
        <f t="shared" ca="1" si="58"/>
        <v>88</v>
      </c>
      <c r="G241" s="131">
        <f t="shared" ca="1" si="69"/>
        <v>12</v>
      </c>
      <c r="H241" s="131">
        <f t="shared" ca="1" si="70"/>
        <v>15</v>
      </c>
      <c r="I241" s="131">
        <f t="shared" ca="1" si="71"/>
        <v>5</v>
      </c>
      <c r="J241" s="131">
        <f t="shared" ca="1" si="71"/>
        <v>6</v>
      </c>
      <c r="K241" s="102">
        <f t="shared" ca="1" si="61"/>
        <v>2</v>
      </c>
      <c r="L241" s="102">
        <f ca="1">VLOOKUP(((VLOOKUP(weather!$C$8,lookup!$A$3:$C$7,3,FALSE)&amp;VLOOKUP(weather!$C$4,lookup!$A$9:$B$14,2,FALSE))),lookup!$C$49:$AM$78,((C241-1)*3)+VLOOKUP(weather!I241&amp;weather!J241,lookup!$AO$4:$AP$39,2,FALSE)+2,FALSE)*VLOOKUP((I241+J241),$F$4:$H$14,3,FALSE)</f>
        <v>2</v>
      </c>
      <c r="M241" s="102">
        <f t="shared" ca="1" si="67"/>
        <v>-15</v>
      </c>
      <c r="N241" s="102">
        <f ca="1">IF(N240+M241&lt;0,0,IF(N240+M241&gt;VLOOKUP($C$8,lookup!$A$3:$C$7,2,FALSE),VLOOKUP($C$8,lookup!$A$3:$C$7,2,FALSE),N240+M241))</f>
        <v>15</v>
      </c>
      <c r="O241" s="102">
        <f ca="1">IF(ABS(K241)=3,(VLOOKUP((I241+J241)&amp;RANDBETWEEN(2,12),lookup!$AR$4:$AS$25,2,FALSE)),0)</f>
        <v>0</v>
      </c>
      <c r="P241" s="58" t="str">
        <f ca="1">IF(O241=0,"",VLOOKUP(((VLOOKUP(weather!$C$8,lookup!$A$3:$C$7,3,FALSE)&amp;VLOOKUP(weather!$C$4,lookup!$A$9:$B$14,2,FALSE))),lookup!$C$81:$AY$110,((C241-1)*4)+1+O241,FALSE))</f>
        <v/>
      </c>
      <c r="Q241" s="139"/>
      <c r="R241" s="102"/>
      <c r="S241" s="102"/>
      <c r="T241" s="58" t="str">
        <f t="shared" ca="1" si="62"/>
        <v>Rain</v>
      </c>
      <c r="U241" s="137">
        <f t="shared" ca="1" si="63"/>
        <v>2</v>
      </c>
      <c r="V241" s="137" t="str">
        <f t="shared" ca="1" si="64"/>
        <v>Tropical</v>
      </c>
      <c r="W241" s="137">
        <f t="shared" ca="1" si="65"/>
        <v>66</v>
      </c>
      <c r="X241" s="58">
        <f t="shared" ca="1" si="66"/>
        <v>88</v>
      </c>
      <c r="Y241" s="137">
        <f>VLOOKUP($C$11,lookup!$D$114:$Q$128,C241+2,FALSE)</f>
        <v>12</v>
      </c>
    </row>
    <row r="242" spans="2:25">
      <c r="B242" s="93">
        <v>225</v>
      </c>
      <c r="C242" s="56">
        <f t="shared" si="59"/>
        <v>8</v>
      </c>
      <c r="D242" s="21">
        <f t="shared" si="60"/>
        <v>15</v>
      </c>
      <c r="E242" s="31">
        <f t="shared" ca="1" si="57"/>
        <v>69</v>
      </c>
      <c r="F242" s="31">
        <f t="shared" ca="1" si="58"/>
        <v>91</v>
      </c>
      <c r="G242" s="131">
        <f t="shared" ca="1" si="69"/>
        <v>14</v>
      </c>
      <c r="H242" s="131">
        <f t="shared" ca="1" si="70"/>
        <v>17</v>
      </c>
      <c r="I242" s="131">
        <f t="shared" ca="1" si="71"/>
        <v>2</v>
      </c>
      <c r="J242" s="131">
        <f t="shared" ca="1" si="71"/>
        <v>5</v>
      </c>
      <c r="K242" s="102">
        <f t="shared" ca="1" si="61"/>
        <v>0</v>
      </c>
      <c r="L242" s="102">
        <f ca="1">VLOOKUP(((VLOOKUP(weather!$C$8,lookup!$A$3:$C$7,3,FALSE)&amp;VLOOKUP(weather!$C$4,lookup!$A$9:$B$14,2,FALSE))),lookup!$C$49:$AM$78,((C242-1)*3)+VLOOKUP(weather!I242&amp;weather!J242,lookup!$AO$4:$AP$39,2,FALSE)+2,FALSE)*VLOOKUP((I242+J242),$F$4:$H$14,3,FALSE)</f>
        <v>2</v>
      </c>
      <c r="M242" s="102">
        <f t="shared" ca="1" si="67"/>
        <v>-10</v>
      </c>
      <c r="N242" s="102">
        <f ca="1">IF(N241+M242&lt;0,0,IF(N241+M242&gt;VLOOKUP($C$8,lookup!$A$3:$C$7,2,FALSE),VLOOKUP($C$8,lookup!$A$3:$C$7,2,FALSE),N241+M242))</f>
        <v>5</v>
      </c>
      <c r="O242" s="102">
        <f ca="1">IF(ABS(K242)=3,(VLOOKUP((I242+J242)&amp;RANDBETWEEN(2,12),lookup!$AR$4:$AS$25,2,FALSE)),0)</f>
        <v>0</v>
      </c>
      <c r="P242" s="58" t="str">
        <f ca="1">IF(O242=0,"",VLOOKUP(((VLOOKUP(weather!$C$8,lookup!$A$3:$C$7,3,FALSE)&amp;VLOOKUP(weather!$C$4,lookup!$A$9:$B$14,2,FALSE))),lookup!$C$81:$AY$110,((C242-1)*4)+1+O242,FALSE))</f>
        <v/>
      </c>
      <c r="Q242" s="139"/>
      <c r="R242" s="102"/>
      <c r="S242" s="102"/>
      <c r="T242" s="58" t="str">
        <f t="shared" ca="1" si="62"/>
        <v>Rain</v>
      </c>
      <c r="U242" s="137">
        <f t="shared" ca="1" si="63"/>
        <v>2</v>
      </c>
      <c r="V242" s="137" t="str">
        <f t="shared" ca="1" si="64"/>
        <v>N</v>
      </c>
      <c r="W242" s="137">
        <f t="shared" ca="1" si="65"/>
        <v>69</v>
      </c>
      <c r="X242" s="58">
        <f t="shared" ca="1" si="66"/>
        <v>91</v>
      </c>
      <c r="Y242" s="137">
        <f>VLOOKUP($C$11,lookup!$D$114:$Q$128,C242+2,FALSE)</f>
        <v>12</v>
      </c>
    </row>
    <row r="243" spans="2:25">
      <c r="B243" s="93">
        <v>226</v>
      </c>
      <c r="C243" s="56">
        <f t="shared" si="59"/>
        <v>8</v>
      </c>
      <c r="D243" s="21">
        <f t="shared" si="60"/>
        <v>16</v>
      </c>
      <c r="E243" s="31">
        <f t="shared" ca="1" si="57"/>
        <v>88</v>
      </c>
      <c r="F243" s="31">
        <f t="shared" ca="1" si="58"/>
        <v>84</v>
      </c>
      <c r="G243" s="131">
        <f t="shared" ca="1" si="69"/>
        <v>14</v>
      </c>
      <c r="H243" s="131">
        <f t="shared" ca="1" si="70"/>
        <v>17</v>
      </c>
      <c r="I243" s="131">
        <f t="shared" ca="1" si="71"/>
        <v>5</v>
      </c>
      <c r="J243" s="131">
        <f t="shared" ca="1" si="71"/>
        <v>2</v>
      </c>
      <c r="K243" s="102">
        <f t="shared" ca="1" si="61"/>
        <v>0</v>
      </c>
      <c r="L243" s="102">
        <f ca="1">VLOOKUP(((VLOOKUP(weather!$C$8,lookup!$A$3:$C$7,3,FALSE)&amp;VLOOKUP(weather!$C$4,lookup!$A$9:$B$14,2,FALSE))),lookup!$C$49:$AM$78,((C243-1)*3)+VLOOKUP(weather!I243&amp;weather!J243,lookup!$AO$4:$AP$39,2,FALSE)+2,FALSE)*VLOOKUP((I243+J243),$F$4:$H$14,3,FALSE)</f>
        <v>1</v>
      </c>
      <c r="M243" s="102">
        <f t="shared" ca="1" si="67"/>
        <v>-10</v>
      </c>
      <c r="N243" s="102">
        <f ca="1">IF(N242+M243&lt;0,0,IF(N242+M243&gt;VLOOKUP($C$8,lookup!$A$3:$C$7,2,FALSE),VLOOKUP($C$8,lookup!$A$3:$C$7,2,FALSE),N242+M243))</f>
        <v>0</v>
      </c>
      <c r="O243" s="102">
        <f ca="1">IF(ABS(K243)=3,(VLOOKUP((I243+J243)&amp;RANDBETWEEN(2,12),lookup!$AR$4:$AS$25,2,FALSE)),0)</f>
        <v>0</v>
      </c>
      <c r="P243" s="58" t="str">
        <f ca="1">IF(O243=0,"",VLOOKUP(((VLOOKUP(weather!$C$8,lookup!$A$3:$C$7,3,FALSE)&amp;VLOOKUP(weather!$C$4,lookup!$A$9:$B$14,2,FALSE))),lookup!$C$81:$AY$110,((C243-1)*4)+1+O243,FALSE))</f>
        <v/>
      </c>
      <c r="Q243" s="139"/>
      <c r="R243" s="102"/>
      <c r="S243" s="102"/>
      <c r="T243" s="58" t="str">
        <f t="shared" ca="1" si="62"/>
        <v>Rain</v>
      </c>
      <c r="U243" s="137">
        <f t="shared" ca="1" si="63"/>
        <v>2</v>
      </c>
      <c r="V243" s="137" t="str">
        <f t="shared" ca="1" si="64"/>
        <v>N</v>
      </c>
      <c r="W243" s="137">
        <f t="shared" ca="1" si="65"/>
        <v>79</v>
      </c>
      <c r="X243" s="58">
        <f t="shared" ca="1" si="66"/>
        <v>93</v>
      </c>
      <c r="Y243" s="137">
        <f>VLOOKUP($C$11,lookup!$D$114:$Q$128,C243+2,FALSE)</f>
        <v>12</v>
      </c>
    </row>
    <row r="244" spans="2:25">
      <c r="B244" s="93">
        <v>227</v>
      </c>
      <c r="C244" s="56">
        <f t="shared" si="59"/>
        <v>8</v>
      </c>
      <c r="D244" s="21">
        <f t="shared" si="60"/>
        <v>17</v>
      </c>
      <c r="E244" s="31">
        <f t="shared" ca="1" si="57"/>
        <v>69</v>
      </c>
      <c r="F244" s="31">
        <f t="shared" ca="1" si="58"/>
        <v>97</v>
      </c>
      <c r="G244" s="131">
        <f t="shared" ca="1" si="69"/>
        <v>14</v>
      </c>
      <c r="H244" s="131">
        <f t="shared" ca="1" si="70"/>
        <v>17</v>
      </c>
      <c r="I244" s="131">
        <f t="shared" ca="1" si="71"/>
        <v>5</v>
      </c>
      <c r="J244" s="131">
        <f t="shared" ca="1" si="71"/>
        <v>6</v>
      </c>
      <c r="K244" s="102">
        <f t="shared" ca="1" si="61"/>
        <v>2</v>
      </c>
      <c r="L244" s="102">
        <f ca="1">VLOOKUP(((VLOOKUP(weather!$C$8,lookup!$A$3:$C$7,3,FALSE)&amp;VLOOKUP(weather!$C$4,lookup!$A$9:$B$14,2,FALSE))),lookup!$C$49:$AM$78,((C244-1)*3)+VLOOKUP(weather!I244&amp;weather!J244,lookup!$AO$4:$AP$39,2,FALSE)+2,FALSE)*VLOOKUP((I244+J244),$F$4:$H$14,3,FALSE)</f>
        <v>2</v>
      </c>
      <c r="M244" s="102">
        <f t="shared" ca="1" si="67"/>
        <v>-15</v>
      </c>
      <c r="N244" s="102">
        <f ca="1">IF(N243+M244&lt;0,0,IF(N243+M244&gt;VLOOKUP($C$8,lookup!$A$3:$C$7,2,FALSE),VLOOKUP($C$8,lookup!$A$3:$C$7,2,FALSE),N243+M244))</f>
        <v>0</v>
      </c>
      <c r="O244" s="102">
        <f ca="1">IF(ABS(K244)=3,(VLOOKUP((I244+J244)&amp;RANDBETWEEN(2,12),lookup!$AR$4:$AS$25,2,FALSE)),0)</f>
        <v>0</v>
      </c>
      <c r="P244" s="58" t="str">
        <f ca="1">IF(O244=0,"",VLOOKUP(((VLOOKUP(weather!$C$8,lookup!$A$3:$C$7,3,FALSE)&amp;VLOOKUP(weather!$C$4,lookup!$A$9:$B$14,2,FALSE))),lookup!$C$81:$AY$110,((C244-1)*4)+1+O244,FALSE))</f>
        <v/>
      </c>
      <c r="Q244" s="139"/>
      <c r="R244" s="102"/>
      <c r="S244" s="102"/>
      <c r="T244" s="58" t="str">
        <f t="shared" ca="1" si="62"/>
        <v>Rain</v>
      </c>
      <c r="U244" s="137">
        <f t="shared" ca="1" si="63"/>
        <v>2</v>
      </c>
      <c r="V244" s="137" t="str">
        <f t="shared" ca="1" si="64"/>
        <v>Tropical</v>
      </c>
      <c r="W244" s="137">
        <f t="shared" ca="1" si="65"/>
        <v>69</v>
      </c>
      <c r="X244" s="58">
        <f t="shared" ca="1" si="66"/>
        <v>97</v>
      </c>
      <c r="Y244" s="137">
        <f>VLOOKUP($C$11,lookup!$D$114:$Q$128,C244+2,FALSE)</f>
        <v>12</v>
      </c>
    </row>
    <row r="245" spans="2:25">
      <c r="B245" s="93">
        <v>228</v>
      </c>
      <c r="C245" s="56">
        <f t="shared" si="59"/>
        <v>8</v>
      </c>
      <c r="D245" s="21">
        <f t="shared" si="60"/>
        <v>18</v>
      </c>
      <c r="E245" s="31">
        <f t="shared" ca="1" si="57"/>
        <v>76</v>
      </c>
      <c r="F245" s="31">
        <f t="shared" ca="1" si="58"/>
        <v>99</v>
      </c>
      <c r="G245" s="131">
        <f t="shared" ca="1" si="69"/>
        <v>16</v>
      </c>
      <c r="H245" s="131">
        <f t="shared" ca="1" si="70"/>
        <v>19</v>
      </c>
      <c r="I245" s="131">
        <f t="shared" ca="1" si="71"/>
        <v>2</v>
      </c>
      <c r="J245" s="131">
        <f t="shared" ca="1" si="71"/>
        <v>1</v>
      </c>
      <c r="K245" s="102">
        <f t="shared" ca="1" si="61"/>
        <v>-2</v>
      </c>
      <c r="L245" s="102">
        <f ca="1">VLOOKUP(((VLOOKUP(weather!$C$8,lookup!$A$3:$C$7,3,FALSE)&amp;VLOOKUP(weather!$C$4,lookup!$A$9:$B$14,2,FALSE))),lookup!$C$49:$AM$78,((C245-1)*3)+VLOOKUP(weather!I245&amp;weather!J245,lookup!$AO$4:$AP$39,2,FALSE)+2,FALSE)*VLOOKUP((I245+J245),$F$4:$H$14,3,FALSE)</f>
        <v>0</v>
      </c>
      <c r="M245" s="102">
        <f t="shared" ca="1" si="67"/>
        <v>15</v>
      </c>
      <c r="N245" s="102">
        <f ca="1">IF(N244+M245&lt;0,0,IF(N244+M245&gt;VLOOKUP($C$8,lookup!$A$3:$C$7,2,FALSE),VLOOKUP($C$8,lookup!$A$3:$C$7,2,FALSE),N244+M245))</f>
        <v>15</v>
      </c>
      <c r="O245" s="102">
        <f ca="1">IF(ABS(K245)=3,(VLOOKUP((I245+J245)&amp;RANDBETWEEN(2,12),lookup!$AR$4:$AS$25,2,FALSE)),0)</f>
        <v>0</v>
      </c>
      <c r="P245" s="58" t="str">
        <f ca="1">IF(O245=0,"",VLOOKUP(((VLOOKUP(weather!$C$8,lookup!$A$3:$C$7,3,FALSE)&amp;VLOOKUP(weather!$C$4,lookup!$A$9:$B$14,2,FALSE))),lookup!$C$81:$AY$110,((C245-1)*4)+1+O245,FALSE))</f>
        <v/>
      </c>
      <c r="Q245" s="139"/>
      <c r="R245" s="102"/>
      <c r="S245" s="102"/>
      <c r="T245" s="58" t="str">
        <f t="shared" ca="1" si="62"/>
        <v>Rain</v>
      </c>
      <c r="U245" s="137">
        <f t="shared" ca="1" si="63"/>
        <v>2</v>
      </c>
      <c r="V245" s="137" t="str">
        <f t="shared" ca="1" si="64"/>
        <v>Artic</v>
      </c>
      <c r="W245" s="137">
        <f t="shared" ca="1" si="65"/>
        <v>76</v>
      </c>
      <c r="X245" s="58">
        <f t="shared" ca="1" si="66"/>
        <v>99</v>
      </c>
      <c r="Y245" s="137">
        <f>VLOOKUP($C$11,lookup!$D$114:$Q$128,C245+2,FALSE)</f>
        <v>12</v>
      </c>
    </row>
    <row r="246" spans="2:25">
      <c r="B246" s="93">
        <v>229</v>
      </c>
      <c r="C246" s="56">
        <f t="shared" si="59"/>
        <v>8</v>
      </c>
      <c r="D246" s="21">
        <f t="shared" si="60"/>
        <v>19</v>
      </c>
      <c r="E246" s="31">
        <f t="shared" ca="1" si="57"/>
        <v>85</v>
      </c>
      <c r="F246" s="31">
        <f t="shared" ca="1" si="58"/>
        <v>91</v>
      </c>
      <c r="G246" s="131">
        <f t="shared" ca="1" si="69"/>
        <v>14</v>
      </c>
      <c r="H246" s="131">
        <f t="shared" ca="1" si="70"/>
        <v>17</v>
      </c>
      <c r="I246" s="131">
        <f t="shared" ca="1" si="71"/>
        <v>1</v>
      </c>
      <c r="J246" s="131">
        <f t="shared" ca="1" si="71"/>
        <v>6</v>
      </c>
      <c r="K246" s="102">
        <f t="shared" ca="1" si="61"/>
        <v>0</v>
      </c>
      <c r="L246" s="102">
        <f ca="1">VLOOKUP(((VLOOKUP(weather!$C$8,lookup!$A$3:$C$7,3,FALSE)&amp;VLOOKUP(weather!$C$4,lookup!$A$9:$B$14,2,FALSE))),lookup!$C$49:$AM$78,((C246-1)*3)+VLOOKUP(weather!I246&amp;weather!J246,lookup!$AO$4:$AP$39,2,FALSE)+2,FALSE)*VLOOKUP((I246+J246),$F$4:$H$14,3,FALSE)</f>
        <v>2</v>
      </c>
      <c r="M246" s="102">
        <f t="shared" ca="1" si="67"/>
        <v>-10</v>
      </c>
      <c r="N246" s="102">
        <f ca="1">IF(N245+M246&lt;0,0,IF(N245+M246&gt;VLOOKUP($C$8,lookup!$A$3:$C$7,2,FALSE),VLOOKUP($C$8,lookup!$A$3:$C$7,2,FALSE),N245+M246))</f>
        <v>5</v>
      </c>
      <c r="O246" s="102">
        <f ca="1">IF(ABS(K246)=3,(VLOOKUP((I246+J246)&amp;RANDBETWEEN(2,12),lookup!$AR$4:$AS$25,2,FALSE)),0)</f>
        <v>0</v>
      </c>
      <c r="P246" s="58" t="str">
        <f ca="1">IF(O246=0,"",VLOOKUP(((VLOOKUP(weather!$C$8,lookup!$A$3:$C$7,3,FALSE)&amp;VLOOKUP(weather!$C$4,lookup!$A$9:$B$14,2,FALSE))),lookup!$C$81:$AY$110,((C246-1)*4)+1+O246,FALSE))</f>
        <v/>
      </c>
      <c r="Q246" s="139"/>
      <c r="R246" s="102"/>
      <c r="S246" s="102"/>
      <c r="T246" s="58" t="str">
        <f t="shared" ca="1" si="62"/>
        <v>Rain</v>
      </c>
      <c r="U246" s="137">
        <f t="shared" ca="1" si="63"/>
        <v>2</v>
      </c>
      <c r="V246" s="137" t="str">
        <f t="shared" ca="1" si="64"/>
        <v>N</v>
      </c>
      <c r="W246" s="137">
        <f t="shared" ca="1" si="65"/>
        <v>85</v>
      </c>
      <c r="X246" s="58">
        <f t="shared" ca="1" si="66"/>
        <v>91</v>
      </c>
      <c r="Y246" s="137">
        <f>VLOOKUP($C$11,lookup!$D$114:$Q$128,C246+2,FALSE)</f>
        <v>12</v>
      </c>
    </row>
    <row r="247" spans="2:25">
      <c r="B247" s="93">
        <v>230</v>
      </c>
      <c r="C247" s="56">
        <f t="shared" si="59"/>
        <v>8</v>
      </c>
      <c r="D247" s="21">
        <f t="shared" si="60"/>
        <v>20</v>
      </c>
      <c r="E247" s="31">
        <f t="shared" ca="1" si="57"/>
        <v>79</v>
      </c>
      <c r="F247" s="31">
        <f t="shared" ca="1" si="58"/>
        <v>90</v>
      </c>
      <c r="G247" s="131">
        <f t="shared" ca="1" si="69"/>
        <v>14</v>
      </c>
      <c r="H247" s="131">
        <f t="shared" ca="1" si="70"/>
        <v>17</v>
      </c>
      <c r="I247" s="131">
        <f t="shared" ca="1" si="71"/>
        <v>1</v>
      </c>
      <c r="J247" s="131">
        <f t="shared" ca="1" si="71"/>
        <v>3</v>
      </c>
      <c r="K247" s="102">
        <f t="shared" ca="1" si="61"/>
        <v>-2</v>
      </c>
      <c r="L247" s="102">
        <f ca="1">VLOOKUP(((VLOOKUP(weather!$C$8,lookup!$A$3:$C$7,3,FALSE)&amp;VLOOKUP(weather!$C$4,lookup!$A$9:$B$14,2,FALSE))),lookup!$C$49:$AM$78,((C247-1)*3)+VLOOKUP(weather!I247&amp;weather!J247,lookup!$AO$4:$AP$39,2,FALSE)+2,FALSE)*VLOOKUP((I247+J247),$F$4:$H$14,3,FALSE)</f>
        <v>0</v>
      </c>
      <c r="M247" s="102">
        <f t="shared" ca="1" si="67"/>
        <v>10</v>
      </c>
      <c r="N247" s="102">
        <f ca="1">IF(N246+M247&lt;0,0,IF(N246+M247&gt;VLOOKUP($C$8,lookup!$A$3:$C$7,2,FALSE),VLOOKUP($C$8,lookup!$A$3:$C$7,2,FALSE),N246+M247))</f>
        <v>15</v>
      </c>
      <c r="O247" s="102">
        <f ca="1">IF(ABS(K247)=3,(VLOOKUP((I247+J247)&amp;RANDBETWEEN(2,12),lookup!$AR$4:$AS$25,2,FALSE)),0)</f>
        <v>0</v>
      </c>
      <c r="P247" s="58" t="str">
        <f ca="1">IF(O247=0,"",VLOOKUP(((VLOOKUP(weather!$C$8,lookup!$A$3:$C$7,3,FALSE)&amp;VLOOKUP(weather!$C$4,lookup!$A$9:$B$14,2,FALSE))),lookup!$C$81:$AY$110,((C247-1)*4)+1+O247,FALSE))</f>
        <v/>
      </c>
      <c r="Q247" s="139"/>
      <c r="R247" s="102"/>
      <c r="S247" s="102"/>
      <c r="T247" s="58" t="str">
        <f t="shared" ca="1" si="62"/>
        <v>Rain</v>
      </c>
      <c r="U247" s="137">
        <f t="shared" ca="1" si="63"/>
        <v>2</v>
      </c>
      <c r="V247" s="137" t="str">
        <f t="shared" ca="1" si="64"/>
        <v>Artic</v>
      </c>
      <c r="W247" s="137">
        <f t="shared" ca="1" si="65"/>
        <v>79</v>
      </c>
      <c r="X247" s="58">
        <f t="shared" ca="1" si="66"/>
        <v>90</v>
      </c>
      <c r="Y247" s="137">
        <f>VLOOKUP($C$11,lookup!$D$114:$Q$128,C247+2,FALSE)</f>
        <v>12</v>
      </c>
    </row>
    <row r="248" spans="2:25">
      <c r="B248" s="93">
        <v>231</v>
      </c>
      <c r="C248" s="56">
        <f t="shared" si="59"/>
        <v>8</v>
      </c>
      <c r="D248" s="21">
        <f t="shared" si="60"/>
        <v>21</v>
      </c>
      <c r="E248" s="31">
        <f t="shared" ca="1" si="57"/>
        <v>61</v>
      </c>
      <c r="F248" s="31">
        <f t="shared" ca="1" si="58"/>
        <v>74</v>
      </c>
      <c r="G248" s="131">
        <f t="shared" ca="1" si="69"/>
        <v>12</v>
      </c>
      <c r="H248" s="131">
        <f t="shared" ca="1" si="70"/>
        <v>15</v>
      </c>
      <c r="I248" s="131">
        <f t="shared" ca="1" si="71"/>
        <v>6</v>
      </c>
      <c r="J248" s="131">
        <f t="shared" ca="1" si="71"/>
        <v>5</v>
      </c>
      <c r="K248" s="102">
        <f t="shared" ca="1" si="61"/>
        <v>2</v>
      </c>
      <c r="L248" s="102">
        <f ca="1">VLOOKUP(((VLOOKUP(weather!$C$8,lookup!$A$3:$C$7,3,FALSE)&amp;VLOOKUP(weather!$C$4,lookup!$A$9:$B$14,2,FALSE))),lookup!$C$49:$AM$78,((C248-1)*3)+VLOOKUP(weather!I248&amp;weather!J248,lookup!$AO$4:$AP$39,2,FALSE)+2,FALSE)*VLOOKUP((I248+J248),$F$4:$H$14,3,FALSE)</f>
        <v>1</v>
      </c>
      <c r="M248" s="102">
        <f t="shared" ca="1" si="67"/>
        <v>-15</v>
      </c>
      <c r="N248" s="102">
        <f ca="1">IF(N247+M248&lt;0,0,IF(N247+M248&gt;VLOOKUP($C$8,lookup!$A$3:$C$7,2,FALSE),VLOOKUP($C$8,lookup!$A$3:$C$7,2,FALSE),N247+M248))</f>
        <v>0</v>
      </c>
      <c r="O248" s="102">
        <f ca="1">IF(ABS(K248)=3,(VLOOKUP((I248+J248)&amp;RANDBETWEEN(2,12),lookup!$AR$4:$AS$25,2,FALSE)),0)</f>
        <v>0</v>
      </c>
      <c r="P248" s="58" t="str">
        <f ca="1">IF(O248=0,"",VLOOKUP(((VLOOKUP(weather!$C$8,lookup!$A$3:$C$7,3,FALSE)&amp;VLOOKUP(weather!$C$4,lookup!$A$9:$B$14,2,FALSE))),lookup!$C$81:$AY$110,((C248-1)*4)+1+O248,FALSE))</f>
        <v/>
      </c>
      <c r="Q248" s="139"/>
      <c r="R248" s="102"/>
      <c r="S248" s="102"/>
      <c r="T248" s="58" t="str">
        <f t="shared" ca="1" si="62"/>
        <v>Rain</v>
      </c>
      <c r="U248" s="137">
        <f t="shared" ca="1" si="63"/>
        <v>2</v>
      </c>
      <c r="V248" s="137" t="str">
        <f t="shared" ca="1" si="64"/>
        <v>Tropical</v>
      </c>
      <c r="W248" s="137">
        <f t="shared" ca="1" si="65"/>
        <v>61</v>
      </c>
      <c r="X248" s="58">
        <f t="shared" ca="1" si="66"/>
        <v>74</v>
      </c>
      <c r="Y248" s="137">
        <f>VLOOKUP($C$11,lookup!$D$114:$Q$128,C248+2,FALSE)</f>
        <v>12</v>
      </c>
    </row>
    <row r="249" spans="2:25">
      <c r="B249" s="93">
        <v>232</v>
      </c>
      <c r="C249" s="56">
        <f t="shared" si="59"/>
        <v>8</v>
      </c>
      <c r="D249" s="21">
        <f t="shared" si="60"/>
        <v>22</v>
      </c>
      <c r="E249" s="31">
        <f t="shared" ca="1" si="57"/>
        <v>75</v>
      </c>
      <c r="F249" s="31">
        <f t="shared" ca="1" si="58"/>
        <v>91</v>
      </c>
      <c r="G249" s="131">
        <f t="shared" ca="1" si="69"/>
        <v>14</v>
      </c>
      <c r="H249" s="131">
        <f t="shared" ca="1" si="70"/>
        <v>17</v>
      </c>
      <c r="I249" s="131">
        <f t="shared" ca="1" si="71"/>
        <v>3</v>
      </c>
      <c r="J249" s="131">
        <f t="shared" ca="1" si="71"/>
        <v>3</v>
      </c>
      <c r="K249" s="102">
        <f t="shared" ca="1" si="61"/>
        <v>-1</v>
      </c>
      <c r="L249" s="102">
        <f ca="1">VLOOKUP(((VLOOKUP(weather!$C$8,lookup!$A$3:$C$7,3,FALSE)&amp;VLOOKUP(weather!$C$4,lookup!$A$9:$B$14,2,FALSE))),lookup!$C$49:$AM$78,((C249-1)*3)+VLOOKUP(weather!I249&amp;weather!J249,lookup!$AO$4:$AP$39,2,FALSE)+2,FALSE)*VLOOKUP((I249+J249),$F$4:$H$14,3,FALSE)</f>
        <v>0</v>
      </c>
      <c r="M249" s="102">
        <f t="shared" ca="1" si="67"/>
        <v>10</v>
      </c>
      <c r="N249" s="102">
        <f ca="1">IF(N248+M249&lt;0,0,IF(N248+M249&gt;VLOOKUP($C$8,lookup!$A$3:$C$7,2,FALSE),VLOOKUP($C$8,lookup!$A$3:$C$7,2,FALSE),N248+M249))</f>
        <v>10</v>
      </c>
      <c r="O249" s="102">
        <f ca="1">IF(ABS(K249)=3,(VLOOKUP((I249+J249)&amp;RANDBETWEEN(2,12),lookup!$AR$4:$AS$25,2,FALSE)),0)</f>
        <v>0</v>
      </c>
      <c r="P249" s="58" t="str">
        <f ca="1">IF(O249=0,"",VLOOKUP(((VLOOKUP(weather!$C$8,lookup!$A$3:$C$7,3,FALSE)&amp;VLOOKUP(weather!$C$4,lookup!$A$9:$B$14,2,FALSE))),lookup!$C$81:$AY$110,((C249-1)*4)+1+O249,FALSE))</f>
        <v/>
      </c>
      <c r="Q249" s="139"/>
      <c r="R249" s="102"/>
      <c r="S249" s="102"/>
      <c r="T249" s="58" t="str">
        <f t="shared" ca="1" si="62"/>
        <v>Rain</v>
      </c>
      <c r="U249" s="137">
        <f t="shared" ca="1" si="63"/>
        <v>2</v>
      </c>
      <c r="V249" s="137" t="str">
        <f t="shared" ca="1" si="64"/>
        <v>N</v>
      </c>
      <c r="W249" s="137">
        <f t="shared" ca="1" si="65"/>
        <v>75</v>
      </c>
      <c r="X249" s="58">
        <f t="shared" ca="1" si="66"/>
        <v>91</v>
      </c>
      <c r="Y249" s="137">
        <f>VLOOKUP($C$11,lookup!$D$114:$Q$128,C249+2,FALSE)</f>
        <v>12</v>
      </c>
    </row>
    <row r="250" spans="2:25">
      <c r="B250" s="93">
        <v>233</v>
      </c>
      <c r="C250" s="56">
        <f t="shared" si="59"/>
        <v>8</v>
      </c>
      <c r="D250" s="21">
        <f t="shared" si="60"/>
        <v>23</v>
      </c>
      <c r="E250" s="31">
        <f t="shared" ca="1" si="57"/>
        <v>78</v>
      </c>
      <c r="F250" s="31">
        <f t="shared" ca="1" si="58"/>
        <v>73</v>
      </c>
      <c r="G250" s="131">
        <f t="shared" ca="1" si="69"/>
        <v>13</v>
      </c>
      <c r="H250" s="131">
        <f t="shared" ca="1" si="70"/>
        <v>16</v>
      </c>
      <c r="I250" s="131">
        <f t="shared" ca="1" si="71"/>
        <v>6</v>
      </c>
      <c r="J250" s="131">
        <f t="shared" ca="1" si="71"/>
        <v>5</v>
      </c>
      <c r="K250" s="102">
        <f t="shared" ca="1" si="61"/>
        <v>2</v>
      </c>
      <c r="L250" s="102">
        <f ca="1">VLOOKUP(((VLOOKUP(weather!$C$8,lookup!$A$3:$C$7,3,FALSE)&amp;VLOOKUP(weather!$C$4,lookup!$A$9:$B$14,2,FALSE))),lookup!$C$49:$AM$78,((C250-1)*3)+VLOOKUP(weather!I250&amp;weather!J250,lookup!$AO$4:$AP$39,2,FALSE)+2,FALSE)*VLOOKUP((I250+J250),$F$4:$H$14,3,FALSE)</f>
        <v>1</v>
      </c>
      <c r="M250" s="102">
        <f t="shared" ca="1" si="67"/>
        <v>-15</v>
      </c>
      <c r="N250" s="102">
        <f ca="1">IF(N249+M250&lt;0,0,IF(N249+M250&gt;VLOOKUP($C$8,lookup!$A$3:$C$7,2,FALSE),VLOOKUP($C$8,lookup!$A$3:$C$7,2,FALSE),N249+M250))</f>
        <v>0</v>
      </c>
      <c r="O250" s="102">
        <f ca="1">IF(ABS(K250)=3,(VLOOKUP((I250+J250)&amp;RANDBETWEEN(2,12),lookup!$AR$4:$AS$25,2,FALSE)),0)</f>
        <v>0</v>
      </c>
      <c r="P250" s="58" t="str">
        <f ca="1">IF(O250=0,"",VLOOKUP(((VLOOKUP(weather!$C$8,lookup!$A$3:$C$7,3,FALSE)&amp;VLOOKUP(weather!$C$4,lookup!$A$9:$B$14,2,FALSE))),lookup!$C$81:$AY$110,((C250-1)*4)+1+O250,FALSE))</f>
        <v/>
      </c>
      <c r="Q250" s="139"/>
      <c r="R250" s="102"/>
      <c r="S250" s="102"/>
      <c r="T250" s="58" t="str">
        <f t="shared" ca="1" si="62"/>
        <v>Rain</v>
      </c>
      <c r="U250" s="137">
        <f t="shared" ca="1" si="63"/>
        <v>2</v>
      </c>
      <c r="V250" s="137" t="str">
        <f t="shared" ca="1" si="64"/>
        <v>Tropical</v>
      </c>
      <c r="W250" s="137">
        <f t="shared" ca="1" si="65"/>
        <v>68</v>
      </c>
      <c r="X250" s="58">
        <f t="shared" ca="1" si="66"/>
        <v>83</v>
      </c>
      <c r="Y250" s="137">
        <f>VLOOKUP($C$11,lookup!$D$114:$Q$128,C250+2,FALSE)</f>
        <v>12</v>
      </c>
    </row>
    <row r="251" spans="2:25">
      <c r="B251" s="93">
        <v>234</v>
      </c>
      <c r="C251" s="56">
        <f t="shared" si="59"/>
        <v>8</v>
      </c>
      <c r="D251" s="21">
        <f t="shared" si="60"/>
        <v>24</v>
      </c>
      <c r="E251" s="31">
        <f t="shared" ca="1" si="57"/>
        <v>76</v>
      </c>
      <c r="F251" s="31">
        <f t="shared" ca="1" si="58"/>
        <v>85</v>
      </c>
      <c r="G251" s="131">
        <f t="shared" ca="1" si="69"/>
        <v>15</v>
      </c>
      <c r="H251" s="131">
        <f t="shared" ca="1" si="70"/>
        <v>18</v>
      </c>
      <c r="I251" s="131">
        <f t="shared" ca="1" si="71"/>
        <v>4</v>
      </c>
      <c r="J251" s="131">
        <f t="shared" ca="1" si="71"/>
        <v>1</v>
      </c>
      <c r="K251" s="102">
        <f t="shared" ca="1" si="61"/>
        <v>-1</v>
      </c>
      <c r="L251" s="102">
        <f ca="1">VLOOKUP(((VLOOKUP(weather!$C$8,lookup!$A$3:$C$7,3,FALSE)&amp;VLOOKUP(weather!$C$4,lookup!$A$9:$B$14,2,FALSE))),lookup!$C$49:$AM$78,((C251-1)*3)+VLOOKUP(weather!I251&amp;weather!J251,lookup!$AO$4:$AP$39,2,FALSE)+2,FALSE)*VLOOKUP((I251+J251),$F$4:$H$14,3,FALSE)</f>
        <v>1</v>
      </c>
      <c r="M251" s="102">
        <f t="shared" ca="1" si="67"/>
        <v>15</v>
      </c>
      <c r="N251" s="102">
        <f ca="1">IF(N250+M251&lt;0,0,IF(N250+M251&gt;VLOOKUP($C$8,lookup!$A$3:$C$7,2,FALSE),VLOOKUP($C$8,lookup!$A$3:$C$7,2,FALSE),N250+M251))</f>
        <v>15</v>
      </c>
      <c r="O251" s="102">
        <f ca="1">IF(ABS(K251)=3,(VLOOKUP((I251+J251)&amp;RANDBETWEEN(2,12),lookup!$AR$4:$AS$25,2,FALSE)),0)</f>
        <v>0</v>
      </c>
      <c r="P251" s="58" t="str">
        <f ca="1">IF(O251=0,"",VLOOKUP(((VLOOKUP(weather!$C$8,lookup!$A$3:$C$7,3,FALSE)&amp;VLOOKUP(weather!$C$4,lookup!$A$9:$B$14,2,FALSE))),lookup!$C$81:$AY$110,((C251-1)*4)+1+O251,FALSE))</f>
        <v/>
      </c>
      <c r="Q251" s="139"/>
      <c r="R251" s="102"/>
      <c r="S251" s="102"/>
      <c r="T251" s="58" t="str">
        <f t="shared" ca="1" si="62"/>
        <v>Rain</v>
      </c>
      <c r="U251" s="137">
        <f t="shared" ca="1" si="63"/>
        <v>2</v>
      </c>
      <c r="V251" s="137" t="str">
        <f t="shared" ca="1" si="64"/>
        <v>N</v>
      </c>
      <c r="W251" s="137">
        <f t="shared" ca="1" si="65"/>
        <v>76</v>
      </c>
      <c r="X251" s="58">
        <f t="shared" ca="1" si="66"/>
        <v>85</v>
      </c>
      <c r="Y251" s="137">
        <f>VLOOKUP($C$11,lookup!$D$114:$Q$128,C251+2,FALSE)</f>
        <v>12</v>
      </c>
    </row>
    <row r="252" spans="2:25">
      <c r="B252" s="93">
        <v>235</v>
      </c>
      <c r="C252" s="56">
        <f t="shared" si="59"/>
        <v>8</v>
      </c>
      <c r="D252" s="21">
        <f t="shared" si="60"/>
        <v>25</v>
      </c>
      <c r="E252" s="31">
        <f t="shared" ca="1" si="57"/>
        <v>83</v>
      </c>
      <c r="F252" s="31">
        <f t="shared" ca="1" si="58"/>
        <v>84</v>
      </c>
      <c r="G252" s="131">
        <f t="shared" ca="1" si="69"/>
        <v>14</v>
      </c>
      <c r="H252" s="131">
        <f t="shared" ca="1" si="70"/>
        <v>17</v>
      </c>
      <c r="I252" s="131">
        <f t="shared" ca="1" si="71"/>
        <v>5</v>
      </c>
      <c r="J252" s="131">
        <f t="shared" ca="1" si="71"/>
        <v>5</v>
      </c>
      <c r="K252" s="102">
        <f t="shared" ca="1" si="61"/>
        <v>2</v>
      </c>
      <c r="L252" s="102">
        <f ca="1">VLOOKUP(((VLOOKUP(weather!$C$8,lookup!$A$3:$C$7,3,FALSE)&amp;VLOOKUP(weather!$C$4,lookup!$A$9:$B$14,2,FALSE))),lookup!$C$49:$AM$78,((C252-1)*3)+VLOOKUP(weather!I252&amp;weather!J252,lookup!$AO$4:$AP$39,2,FALSE)+2,FALSE)*VLOOKUP((I252+J252),$F$4:$H$14,3,FALSE)</f>
        <v>3</v>
      </c>
      <c r="M252" s="102">
        <f t="shared" ca="1" si="67"/>
        <v>-10</v>
      </c>
      <c r="N252" s="102">
        <f ca="1">IF(N251+M252&lt;0,0,IF(N251+M252&gt;VLOOKUP($C$8,lookup!$A$3:$C$7,2,FALSE),VLOOKUP($C$8,lookup!$A$3:$C$7,2,FALSE),N251+M252))</f>
        <v>5</v>
      </c>
      <c r="O252" s="102">
        <f ca="1">IF(ABS(K252)=3,(VLOOKUP((I252+J252)&amp;RANDBETWEEN(2,12),lookup!$AR$4:$AS$25,2,FALSE)),0)</f>
        <v>0</v>
      </c>
      <c r="P252" s="58" t="str">
        <f ca="1">IF(O252=0,"",VLOOKUP(((VLOOKUP(weather!$C$8,lookup!$A$3:$C$7,3,FALSE)&amp;VLOOKUP(weather!$C$4,lookup!$A$9:$B$14,2,FALSE))),lookup!$C$81:$AY$110,((C252-1)*4)+1+O252,FALSE))</f>
        <v/>
      </c>
      <c r="Q252" s="139"/>
      <c r="R252" s="102"/>
      <c r="S252" s="102"/>
      <c r="T252" s="58" t="str">
        <f t="shared" ca="1" si="62"/>
        <v>Rain</v>
      </c>
      <c r="U252" s="137">
        <f t="shared" ca="1" si="63"/>
        <v>2</v>
      </c>
      <c r="V252" s="137" t="str">
        <f t="shared" ca="1" si="64"/>
        <v>Tropical</v>
      </c>
      <c r="W252" s="137">
        <f t="shared" ca="1" si="65"/>
        <v>83</v>
      </c>
      <c r="X252" s="58">
        <f t="shared" ca="1" si="66"/>
        <v>84</v>
      </c>
      <c r="Y252" s="137">
        <f>VLOOKUP($C$11,lookup!$D$114:$Q$128,C252+2,FALSE)</f>
        <v>12</v>
      </c>
    </row>
    <row r="253" spans="2:25">
      <c r="B253" s="93">
        <v>236</v>
      </c>
      <c r="C253" s="56">
        <f t="shared" si="59"/>
        <v>8</v>
      </c>
      <c r="D253" s="21">
        <f t="shared" si="60"/>
        <v>26</v>
      </c>
      <c r="E253" s="31">
        <f t="shared" ca="1" si="57"/>
        <v>92</v>
      </c>
      <c r="F253" s="31">
        <f t="shared" ca="1" si="58"/>
        <v>84</v>
      </c>
      <c r="G253" s="131">
        <f t="shared" ca="1" si="69"/>
        <v>16</v>
      </c>
      <c r="H253" s="131">
        <f t="shared" ca="1" si="70"/>
        <v>19</v>
      </c>
      <c r="I253" s="131">
        <f t="shared" ca="1" si="71"/>
        <v>1</v>
      </c>
      <c r="J253" s="131">
        <f t="shared" ca="1" si="71"/>
        <v>3</v>
      </c>
      <c r="K253" s="102">
        <f t="shared" ca="1" si="61"/>
        <v>-2</v>
      </c>
      <c r="L253" s="102">
        <f ca="1">VLOOKUP(((VLOOKUP(weather!$C$8,lookup!$A$3:$C$7,3,FALSE)&amp;VLOOKUP(weather!$C$4,lookup!$A$9:$B$14,2,FALSE))),lookup!$C$49:$AM$78,((C253-1)*3)+VLOOKUP(weather!I253&amp;weather!J253,lookup!$AO$4:$AP$39,2,FALSE)+2,FALSE)*VLOOKUP((I253+J253),$F$4:$H$14,3,FALSE)</f>
        <v>0</v>
      </c>
      <c r="M253" s="102">
        <f t="shared" ca="1" si="67"/>
        <v>10</v>
      </c>
      <c r="N253" s="102">
        <f ca="1">IF(N252+M253&lt;0,0,IF(N252+M253&gt;VLOOKUP($C$8,lookup!$A$3:$C$7,2,FALSE),VLOOKUP($C$8,lookup!$A$3:$C$7,2,FALSE),N252+M253))</f>
        <v>15</v>
      </c>
      <c r="O253" s="102">
        <f ca="1">IF(ABS(K253)=3,(VLOOKUP((I253+J253)&amp;RANDBETWEEN(2,12),lookup!$AR$4:$AS$25,2,FALSE)),0)</f>
        <v>0</v>
      </c>
      <c r="P253" s="58" t="str">
        <f ca="1">IF(O253=0,"",VLOOKUP(((VLOOKUP(weather!$C$8,lookup!$A$3:$C$7,3,FALSE)&amp;VLOOKUP(weather!$C$4,lookup!$A$9:$B$14,2,FALSE))),lookup!$C$81:$AY$110,((C253-1)*4)+1+O253,FALSE))</f>
        <v/>
      </c>
      <c r="Q253" s="139"/>
      <c r="R253" s="102"/>
      <c r="S253" s="102"/>
      <c r="T253" s="58" t="str">
        <f t="shared" ca="1" si="62"/>
        <v>Rain</v>
      </c>
      <c r="U253" s="137">
        <f t="shared" ca="1" si="63"/>
        <v>2</v>
      </c>
      <c r="V253" s="137" t="str">
        <f t="shared" ca="1" si="64"/>
        <v>Artic</v>
      </c>
      <c r="W253" s="137">
        <f t="shared" ca="1" si="65"/>
        <v>79</v>
      </c>
      <c r="X253" s="58">
        <f t="shared" ca="1" si="66"/>
        <v>97</v>
      </c>
      <c r="Y253" s="137">
        <f>VLOOKUP($C$11,lookup!$D$114:$Q$128,C253+2,FALSE)</f>
        <v>12</v>
      </c>
    </row>
    <row r="254" spans="2:25">
      <c r="B254" s="93">
        <v>237</v>
      </c>
      <c r="C254" s="56">
        <f t="shared" si="59"/>
        <v>8</v>
      </c>
      <c r="D254" s="21">
        <f t="shared" si="60"/>
        <v>27</v>
      </c>
      <c r="E254" s="31">
        <f t="shared" ca="1" si="57"/>
        <v>70</v>
      </c>
      <c r="F254" s="31">
        <f t="shared" ca="1" si="58"/>
        <v>85</v>
      </c>
      <c r="G254" s="131">
        <f t="shared" ca="1" si="69"/>
        <v>14</v>
      </c>
      <c r="H254" s="131">
        <f t="shared" ca="1" si="70"/>
        <v>17</v>
      </c>
      <c r="I254" s="131">
        <f t="shared" ca="1" si="71"/>
        <v>1</v>
      </c>
      <c r="J254" s="131">
        <f t="shared" ca="1" si="71"/>
        <v>3</v>
      </c>
      <c r="K254" s="102">
        <f t="shared" ca="1" si="61"/>
        <v>-2</v>
      </c>
      <c r="L254" s="102">
        <f ca="1">VLOOKUP(((VLOOKUP(weather!$C$8,lookup!$A$3:$C$7,3,FALSE)&amp;VLOOKUP(weather!$C$4,lookup!$A$9:$B$14,2,FALSE))),lookup!$C$49:$AM$78,((C254-1)*3)+VLOOKUP(weather!I254&amp;weather!J254,lookup!$AO$4:$AP$39,2,FALSE)+2,FALSE)*VLOOKUP((I254+J254),$F$4:$H$14,3,FALSE)</f>
        <v>0</v>
      </c>
      <c r="M254" s="102">
        <f t="shared" ca="1" si="67"/>
        <v>10</v>
      </c>
      <c r="N254" s="102">
        <f ca="1">IF(N253+M254&lt;0,0,IF(N253+M254&gt;VLOOKUP($C$8,lookup!$A$3:$C$7,2,FALSE),VLOOKUP($C$8,lookup!$A$3:$C$7,2,FALSE),N253+M254))</f>
        <v>25</v>
      </c>
      <c r="O254" s="102">
        <f ca="1">IF(ABS(K254)=3,(VLOOKUP((I254+J254)&amp;RANDBETWEEN(2,12),lookup!$AR$4:$AS$25,2,FALSE)),0)</f>
        <v>0</v>
      </c>
      <c r="P254" s="58" t="str">
        <f ca="1">IF(O254=0,"",VLOOKUP(((VLOOKUP(weather!$C$8,lookup!$A$3:$C$7,3,FALSE)&amp;VLOOKUP(weather!$C$4,lookup!$A$9:$B$14,2,FALSE))),lookup!$C$81:$AY$110,((C254-1)*4)+1+O254,FALSE))</f>
        <v/>
      </c>
      <c r="Q254" s="139"/>
      <c r="R254" s="102"/>
      <c r="S254" s="102"/>
      <c r="T254" s="58" t="str">
        <f t="shared" ca="1" si="62"/>
        <v>Rain</v>
      </c>
      <c r="U254" s="137">
        <f t="shared" ca="1" si="63"/>
        <v>2</v>
      </c>
      <c r="V254" s="137" t="str">
        <f t="shared" ca="1" si="64"/>
        <v>Artic</v>
      </c>
      <c r="W254" s="137">
        <f t="shared" ca="1" si="65"/>
        <v>70</v>
      </c>
      <c r="X254" s="58">
        <f t="shared" ca="1" si="66"/>
        <v>85</v>
      </c>
      <c r="Y254" s="137">
        <f>VLOOKUP($C$11,lookup!$D$114:$Q$128,C254+2,FALSE)</f>
        <v>12</v>
      </c>
    </row>
    <row r="255" spans="2:25">
      <c r="B255" s="93">
        <v>238</v>
      </c>
      <c r="C255" s="56">
        <f t="shared" si="59"/>
        <v>8</v>
      </c>
      <c r="D255" s="21">
        <f t="shared" si="60"/>
        <v>28</v>
      </c>
      <c r="E255" s="31">
        <f t="shared" ca="1" si="57"/>
        <v>68</v>
      </c>
      <c r="F255" s="31">
        <f t="shared" ca="1" si="58"/>
        <v>81</v>
      </c>
      <c r="G255" s="131">
        <f t="shared" ca="1" si="69"/>
        <v>12</v>
      </c>
      <c r="H255" s="131">
        <f t="shared" ca="1" si="70"/>
        <v>15</v>
      </c>
      <c r="I255" s="131">
        <f t="shared" ca="1" si="71"/>
        <v>6</v>
      </c>
      <c r="J255" s="131">
        <f t="shared" ca="1" si="71"/>
        <v>4</v>
      </c>
      <c r="K255" s="102">
        <f t="shared" ca="1" si="61"/>
        <v>2</v>
      </c>
      <c r="L255" s="102">
        <f ca="1">VLOOKUP(((VLOOKUP(weather!$C$8,lookup!$A$3:$C$7,3,FALSE)&amp;VLOOKUP(weather!$C$4,lookup!$A$9:$B$14,2,FALSE))),lookup!$C$49:$AM$78,((C255-1)*3)+VLOOKUP(weather!I255&amp;weather!J255,lookup!$AO$4:$AP$39,2,FALSE)+2,FALSE)*VLOOKUP((I255+J255),$F$4:$H$14,3,FALSE)</f>
        <v>1</v>
      </c>
      <c r="M255" s="102">
        <f t="shared" ca="1" si="67"/>
        <v>-10</v>
      </c>
      <c r="N255" s="102">
        <f ca="1">IF(N254+M255&lt;0,0,IF(N254+M255&gt;VLOOKUP($C$8,lookup!$A$3:$C$7,2,FALSE),VLOOKUP($C$8,lookup!$A$3:$C$7,2,FALSE),N254+M255))</f>
        <v>15</v>
      </c>
      <c r="O255" s="102">
        <f ca="1">IF(ABS(K255)=3,(VLOOKUP((I255+J255)&amp;RANDBETWEEN(2,12),lookup!$AR$4:$AS$25,2,FALSE)),0)</f>
        <v>0</v>
      </c>
      <c r="P255" s="58" t="str">
        <f ca="1">IF(O255=0,"",VLOOKUP(((VLOOKUP(weather!$C$8,lookup!$A$3:$C$7,3,FALSE)&amp;VLOOKUP(weather!$C$4,lookup!$A$9:$B$14,2,FALSE))),lookup!$C$81:$AY$110,((C255-1)*4)+1+O255,FALSE))</f>
        <v/>
      </c>
      <c r="Q255" s="139"/>
      <c r="R255" s="102"/>
      <c r="S255" s="102"/>
      <c r="T255" s="58" t="str">
        <f t="shared" ca="1" si="62"/>
        <v>Rain</v>
      </c>
      <c r="U255" s="137">
        <f t="shared" ca="1" si="63"/>
        <v>2</v>
      </c>
      <c r="V255" s="137" t="str">
        <f t="shared" ca="1" si="64"/>
        <v>Tropical</v>
      </c>
      <c r="W255" s="137">
        <f t="shared" ca="1" si="65"/>
        <v>68</v>
      </c>
      <c r="X255" s="58">
        <f t="shared" ca="1" si="66"/>
        <v>81</v>
      </c>
      <c r="Y255" s="137">
        <f>VLOOKUP($C$11,lookup!$D$114:$Q$128,C255+2,FALSE)</f>
        <v>12</v>
      </c>
    </row>
    <row r="256" spans="2:25">
      <c r="B256" s="93">
        <v>239</v>
      </c>
      <c r="C256" s="56">
        <f t="shared" si="59"/>
        <v>8</v>
      </c>
      <c r="D256" s="21">
        <f t="shared" si="60"/>
        <v>29</v>
      </c>
      <c r="E256" s="31">
        <f t="shared" ca="1" si="57"/>
        <v>74</v>
      </c>
      <c r="F256" s="31">
        <f t="shared" ca="1" si="58"/>
        <v>78</v>
      </c>
      <c r="G256" s="131">
        <f t="shared" ca="1" si="69"/>
        <v>14</v>
      </c>
      <c r="H256" s="131">
        <f t="shared" ca="1" si="70"/>
        <v>17</v>
      </c>
      <c r="I256" s="131">
        <f t="shared" ca="1" si="71"/>
        <v>5</v>
      </c>
      <c r="J256" s="131">
        <f t="shared" ca="1" si="71"/>
        <v>2</v>
      </c>
      <c r="K256" s="102">
        <f t="shared" ca="1" si="61"/>
        <v>0</v>
      </c>
      <c r="L256" s="102">
        <f ca="1">VLOOKUP(((VLOOKUP(weather!$C$8,lookup!$A$3:$C$7,3,FALSE)&amp;VLOOKUP(weather!$C$4,lookup!$A$9:$B$14,2,FALSE))),lookup!$C$49:$AM$78,((C256-1)*3)+VLOOKUP(weather!I256&amp;weather!J256,lookup!$AO$4:$AP$39,2,FALSE)+2,FALSE)*VLOOKUP((I256+J256),$F$4:$H$14,3,FALSE)</f>
        <v>1</v>
      </c>
      <c r="M256" s="102">
        <f t="shared" ca="1" si="67"/>
        <v>-10</v>
      </c>
      <c r="N256" s="102">
        <f ca="1">IF(N255+M256&lt;0,0,IF(N255+M256&gt;VLOOKUP($C$8,lookup!$A$3:$C$7,2,FALSE),VLOOKUP($C$8,lookup!$A$3:$C$7,2,FALSE),N255+M256))</f>
        <v>5</v>
      </c>
      <c r="O256" s="102">
        <f ca="1">IF(ABS(K256)=3,(VLOOKUP((I256+J256)&amp;RANDBETWEEN(2,12),lookup!$AR$4:$AS$25,2,FALSE)),0)</f>
        <v>0</v>
      </c>
      <c r="P256" s="58" t="str">
        <f ca="1">IF(O256=0,"",VLOOKUP(((VLOOKUP(weather!$C$8,lookup!$A$3:$C$7,3,FALSE)&amp;VLOOKUP(weather!$C$4,lookup!$A$9:$B$14,2,FALSE))),lookup!$C$81:$AY$110,((C256-1)*4)+1+O256,FALSE))</f>
        <v/>
      </c>
      <c r="Q256" s="139"/>
      <c r="R256" s="102"/>
      <c r="S256" s="102"/>
      <c r="T256" s="58" t="str">
        <f t="shared" ca="1" si="62"/>
        <v>Rain</v>
      </c>
      <c r="U256" s="137">
        <f t="shared" ca="1" si="63"/>
        <v>2</v>
      </c>
      <c r="V256" s="137" t="str">
        <f t="shared" ca="1" si="64"/>
        <v>N</v>
      </c>
      <c r="W256" s="137">
        <f t="shared" ca="1" si="65"/>
        <v>74</v>
      </c>
      <c r="X256" s="58">
        <f t="shared" ca="1" si="66"/>
        <v>78</v>
      </c>
      <c r="Y256" s="137">
        <f>VLOOKUP($C$11,lookup!$D$114:$Q$128,C256+2,FALSE)</f>
        <v>12</v>
      </c>
    </row>
    <row r="257" spans="2:25">
      <c r="B257" s="93">
        <v>240</v>
      </c>
      <c r="C257" s="56">
        <f t="shared" si="59"/>
        <v>8</v>
      </c>
      <c r="D257" s="21">
        <f t="shared" si="60"/>
        <v>30</v>
      </c>
      <c r="E257" s="31">
        <f t="shared" ca="1" si="57"/>
        <v>87</v>
      </c>
      <c r="F257" s="31">
        <f t="shared" ca="1" si="58"/>
        <v>89</v>
      </c>
      <c r="G257" s="131">
        <f t="shared" ca="1" si="69"/>
        <v>14</v>
      </c>
      <c r="H257" s="131">
        <f t="shared" ca="1" si="70"/>
        <v>17</v>
      </c>
      <c r="I257" s="131">
        <f t="shared" ca="1" si="71"/>
        <v>1</v>
      </c>
      <c r="J257" s="131">
        <f t="shared" ca="1" si="71"/>
        <v>6</v>
      </c>
      <c r="K257" s="102">
        <f t="shared" ca="1" si="61"/>
        <v>0</v>
      </c>
      <c r="L257" s="102">
        <f ca="1">VLOOKUP(((VLOOKUP(weather!$C$8,lookup!$A$3:$C$7,3,FALSE)&amp;VLOOKUP(weather!$C$4,lookup!$A$9:$B$14,2,FALSE))),lookup!$C$49:$AM$78,((C257-1)*3)+VLOOKUP(weather!I257&amp;weather!J257,lookup!$AO$4:$AP$39,2,FALSE)+2,FALSE)*VLOOKUP((I257+J257),$F$4:$H$14,3,FALSE)</f>
        <v>2</v>
      </c>
      <c r="M257" s="102">
        <f t="shared" ca="1" si="67"/>
        <v>-10</v>
      </c>
      <c r="N257" s="102">
        <f ca="1">IF(N256+M257&lt;0,0,IF(N256+M257&gt;VLOOKUP($C$8,lookup!$A$3:$C$7,2,FALSE),VLOOKUP($C$8,lookup!$A$3:$C$7,2,FALSE),N256+M257))</f>
        <v>0</v>
      </c>
      <c r="O257" s="102">
        <f ca="1">IF(ABS(K257)=3,(VLOOKUP((I257+J257)&amp;RANDBETWEEN(2,12),lookup!$AR$4:$AS$25,2,FALSE)),0)</f>
        <v>0</v>
      </c>
      <c r="P257" s="58" t="str">
        <f ca="1">IF(O257=0,"",VLOOKUP(((VLOOKUP(weather!$C$8,lookup!$A$3:$C$7,3,FALSE)&amp;VLOOKUP(weather!$C$4,lookup!$A$9:$B$14,2,FALSE))),lookup!$C$81:$AY$110,((C257-1)*4)+1+O257,FALSE))</f>
        <v/>
      </c>
      <c r="Q257" s="139"/>
      <c r="R257" s="102"/>
      <c r="S257" s="102"/>
      <c r="T257" s="58" t="str">
        <f t="shared" ca="1" si="62"/>
        <v>Rain</v>
      </c>
      <c r="U257" s="137">
        <f t="shared" ca="1" si="63"/>
        <v>2</v>
      </c>
      <c r="V257" s="137" t="str">
        <f t="shared" ca="1" si="64"/>
        <v>N</v>
      </c>
      <c r="W257" s="137">
        <f t="shared" ca="1" si="65"/>
        <v>87</v>
      </c>
      <c r="X257" s="58">
        <f t="shared" ca="1" si="66"/>
        <v>89</v>
      </c>
      <c r="Y257" s="137">
        <f>VLOOKUP($C$11,lookup!$D$114:$Q$128,C257+2,FALSE)</f>
        <v>12</v>
      </c>
    </row>
    <row r="258" spans="2:25">
      <c r="B258" s="93">
        <v>241</v>
      </c>
      <c r="C258" s="56">
        <f t="shared" si="59"/>
        <v>9</v>
      </c>
      <c r="D258" s="21">
        <f t="shared" si="60"/>
        <v>1</v>
      </c>
      <c r="E258" s="31">
        <f t="shared" ca="1" si="57"/>
        <v>58</v>
      </c>
      <c r="F258" s="31">
        <f t="shared" ca="1" si="58"/>
        <v>106</v>
      </c>
      <c r="G258" s="36">
        <f>VLOOKUP($C258,lookup!$F$3:$I$14,2,FALSE)</f>
        <v>11</v>
      </c>
      <c r="H258" s="36">
        <f>VLOOKUP($C258,lookup!$F$3:$I$14,4,FALSE)</f>
        <v>23</v>
      </c>
      <c r="I258" s="36">
        <f t="shared" ref="I258:J277" ca="1" si="72">RANDBETWEEN(1,6)</f>
        <v>3</v>
      </c>
      <c r="J258" s="36">
        <f t="shared" ca="1" si="72"/>
        <v>4</v>
      </c>
      <c r="K258" s="31">
        <f t="shared" ca="1" si="61"/>
        <v>0</v>
      </c>
      <c r="L258" s="31">
        <f ca="1">VLOOKUP(((VLOOKUP(weather!$C$8,lookup!$A$3:$C$7,3,FALSE)&amp;VLOOKUP(weather!$C$4,lookup!$A$9:$B$14,2,FALSE))),lookup!$C$49:$AM$78,((C258-1)*3)+VLOOKUP(weather!I258&amp;weather!J258,lookup!$AO$4:$AP$39,2,FALSE)+2,FALSE)*VLOOKUP((I258+J258),$F$4:$H$14,3,FALSE)</f>
        <v>2</v>
      </c>
      <c r="M258" s="31">
        <f t="shared" ca="1" si="67"/>
        <v>-10</v>
      </c>
      <c r="N258" s="31">
        <f ca="1">IF(N257+M258&lt;0,0,IF(N257+M258&gt;VLOOKUP($C$8,lookup!$A$3:$C$7,2,FALSE),VLOOKUP($C$8,lookup!$A$3:$C$7,2,FALSE),N257+M258))</f>
        <v>0</v>
      </c>
      <c r="O258" s="31">
        <f ca="1">IF(ABS(K258)=3,(VLOOKUP((I258+J258)&amp;RANDBETWEEN(2,12),lookup!$AR$4:$AS$25,2,FALSE)),0)</f>
        <v>0</v>
      </c>
      <c r="P258" s="58" t="str">
        <f ca="1">IF(O258=0,"",VLOOKUP(((VLOOKUP(weather!$C$8,lookup!$A$3:$C$7,3,FALSE)&amp;VLOOKUP(weather!$C$4,lookup!$A$9:$B$14,2,FALSE))),lookup!$C$81:$AY$110,((C258-1)*4)+1+O258,FALSE))</f>
        <v/>
      </c>
      <c r="Q258" s="139"/>
      <c r="R258" s="102"/>
      <c r="S258" s="102"/>
      <c r="T258" s="58" t="str">
        <f t="shared" ca="1" si="62"/>
        <v>Rain</v>
      </c>
      <c r="U258" s="137">
        <f t="shared" ca="1" si="63"/>
        <v>2</v>
      </c>
      <c r="V258" s="137" t="str">
        <f t="shared" ca="1" si="64"/>
        <v>N</v>
      </c>
      <c r="W258" s="137">
        <f t="shared" ca="1" si="65"/>
        <v>58</v>
      </c>
      <c r="X258" s="58">
        <f t="shared" ca="1" si="66"/>
        <v>106</v>
      </c>
      <c r="Y258" s="137">
        <f>VLOOKUP($C$11,lookup!$D$114:$Q$128,C258+2,FALSE)</f>
        <v>12</v>
      </c>
    </row>
    <row r="259" spans="2:25">
      <c r="B259" s="93">
        <v>242</v>
      </c>
      <c r="C259" s="56">
        <f t="shared" si="59"/>
        <v>9</v>
      </c>
      <c r="D259" s="21">
        <f t="shared" si="60"/>
        <v>2</v>
      </c>
      <c r="E259" s="31">
        <f t="shared" ca="1" si="57"/>
        <v>60</v>
      </c>
      <c r="F259" s="31">
        <f t="shared" ca="1" si="58"/>
        <v>107</v>
      </c>
      <c r="G259" s="131">
        <f ca="1">IF(G258+K258&lt;$G$258,$G$258,IF(G258+K258&gt;$H$258,$H$258,G258+K258))</f>
        <v>11</v>
      </c>
      <c r="H259" s="131">
        <f ca="1">IF(H258+K258&gt;$H$258,$H$258,IF(H258+K258&lt;$G$258,$G$258,H258+K258))</f>
        <v>23</v>
      </c>
      <c r="I259" s="131">
        <f t="shared" ca="1" si="72"/>
        <v>5</v>
      </c>
      <c r="J259" s="131">
        <f t="shared" ca="1" si="72"/>
        <v>5</v>
      </c>
      <c r="K259" s="102">
        <f t="shared" ca="1" si="61"/>
        <v>2</v>
      </c>
      <c r="L259" s="102">
        <f ca="1">VLOOKUP(((VLOOKUP(weather!$C$8,lookup!$A$3:$C$7,3,FALSE)&amp;VLOOKUP(weather!$C$4,lookup!$A$9:$B$14,2,FALSE))),lookup!$C$49:$AM$78,((C259-1)*3)+VLOOKUP(weather!I259&amp;weather!J259,lookup!$AO$4:$AP$39,2,FALSE)+2,FALSE)*VLOOKUP((I259+J259),$F$4:$H$14,3,FALSE)</f>
        <v>3</v>
      </c>
      <c r="M259" s="102">
        <f t="shared" ca="1" si="67"/>
        <v>-10</v>
      </c>
      <c r="N259" s="102">
        <f ca="1">IF(N258+M259&lt;0,0,IF(N258+M259&gt;VLOOKUP($C$8,lookup!$A$3:$C$7,2,FALSE),VLOOKUP($C$8,lookup!$A$3:$C$7,2,FALSE),N258+M259))</f>
        <v>0</v>
      </c>
      <c r="O259" s="102">
        <f ca="1">IF(ABS(K259)=3,(VLOOKUP((I259+J259)&amp;RANDBETWEEN(2,12),lookup!$AR$4:$AS$25,2,FALSE)),0)</f>
        <v>0</v>
      </c>
      <c r="P259" s="58" t="str">
        <f ca="1">IF(O259=0,"",VLOOKUP(((VLOOKUP(weather!$C$8,lookup!$A$3:$C$7,3,FALSE)&amp;VLOOKUP(weather!$C$4,lookup!$A$9:$B$14,2,FALSE))),lookup!$C$81:$AY$110,((C259-1)*4)+1+O259,FALSE))</f>
        <v/>
      </c>
      <c r="Q259" s="139"/>
      <c r="R259" s="102"/>
      <c r="S259" s="102"/>
      <c r="T259" s="58" t="str">
        <f t="shared" ca="1" si="62"/>
        <v>Rain</v>
      </c>
      <c r="U259" s="137">
        <f t="shared" ca="1" si="63"/>
        <v>2</v>
      </c>
      <c r="V259" s="137" t="str">
        <f t="shared" ca="1" si="64"/>
        <v>Tropical</v>
      </c>
      <c r="W259" s="137">
        <f t="shared" ca="1" si="65"/>
        <v>60</v>
      </c>
      <c r="X259" s="58">
        <f t="shared" ca="1" si="66"/>
        <v>107</v>
      </c>
      <c r="Y259" s="137">
        <f>VLOOKUP($C$11,lookup!$D$114:$Q$128,C259+2,FALSE)</f>
        <v>12</v>
      </c>
    </row>
    <row r="260" spans="2:25">
      <c r="B260" s="93">
        <v>243</v>
      </c>
      <c r="C260" s="56">
        <f t="shared" si="59"/>
        <v>9</v>
      </c>
      <c r="D260" s="21">
        <f t="shared" si="60"/>
        <v>3</v>
      </c>
      <c r="E260" s="31">
        <f t="shared" ca="1" si="57"/>
        <v>63</v>
      </c>
      <c r="F260" s="31">
        <f t="shared" ca="1" si="58"/>
        <v>98</v>
      </c>
      <c r="G260" s="131">
        <f t="shared" ref="G260:G287" ca="1" si="73">IF(G259+K259&lt;$G$258,$G$258,IF(G259+K259&gt;$H$258,$H$258,G259+K259))</f>
        <v>13</v>
      </c>
      <c r="H260" s="131">
        <f t="shared" ref="H260:H287" ca="1" si="74">IF(H259+K259&gt;$H$258,$H$258,IF(H259+K259&lt;$G$258,$G$258,H259+K259))</f>
        <v>23</v>
      </c>
      <c r="I260" s="131">
        <f t="shared" ca="1" si="72"/>
        <v>4</v>
      </c>
      <c r="J260" s="131">
        <f t="shared" ca="1" si="72"/>
        <v>1</v>
      </c>
      <c r="K260" s="102">
        <f t="shared" ca="1" si="61"/>
        <v>-1</v>
      </c>
      <c r="L260" s="102">
        <f ca="1">VLOOKUP(((VLOOKUP(weather!$C$8,lookup!$A$3:$C$7,3,FALSE)&amp;VLOOKUP(weather!$C$4,lookup!$A$9:$B$14,2,FALSE))),lookup!$C$49:$AM$78,((C260-1)*3)+VLOOKUP(weather!I260&amp;weather!J260,lookup!$AO$4:$AP$39,2,FALSE)+2,FALSE)*VLOOKUP((I260+J260),$F$4:$H$14,3,FALSE)</f>
        <v>1</v>
      </c>
      <c r="M260" s="102">
        <f t="shared" ca="1" si="67"/>
        <v>15</v>
      </c>
      <c r="N260" s="102">
        <f ca="1">IF(N259+M260&lt;0,0,IF(N259+M260&gt;VLOOKUP($C$8,lookup!$A$3:$C$7,2,FALSE),VLOOKUP($C$8,lookup!$A$3:$C$7,2,FALSE),N259+M260))</f>
        <v>15</v>
      </c>
      <c r="O260" s="102">
        <f ca="1">IF(ABS(K260)=3,(VLOOKUP((I260+J260)&amp;RANDBETWEEN(2,12),lookup!$AR$4:$AS$25,2,FALSE)),0)</f>
        <v>0</v>
      </c>
      <c r="P260" s="58" t="str">
        <f ca="1">IF(O260=0,"",VLOOKUP(((VLOOKUP(weather!$C$8,lookup!$A$3:$C$7,3,FALSE)&amp;VLOOKUP(weather!$C$4,lookup!$A$9:$B$14,2,FALSE))),lookup!$C$81:$AY$110,((C260-1)*4)+1+O260,FALSE))</f>
        <v/>
      </c>
      <c r="Q260" s="139"/>
      <c r="R260" s="102"/>
      <c r="S260" s="102"/>
      <c r="T260" s="58" t="str">
        <f t="shared" ca="1" si="62"/>
        <v>Rain</v>
      </c>
      <c r="U260" s="137">
        <f t="shared" ca="1" si="63"/>
        <v>2</v>
      </c>
      <c r="V260" s="137" t="str">
        <f t="shared" ca="1" si="64"/>
        <v>N</v>
      </c>
      <c r="W260" s="137">
        <f t="shared" ca="1" si="65"/>
        <v>63</v>
      </c>
      <c r="X260" s="58">
        <f t="shared" ca="1" si="66"/>
        <v>98</v>
      </c>
      <c r="Y260" s="137">
        <f>VLOOKUP($C$11,lookup!$D$114:$Q$128,C260+2,FALSE)</f>
        <v>12</v>
      </c>
    </row>
    <row r="261" spans="2:25">
      <c r="B261" s="93">
        <v>244</v>
      </c>
      <c r="C261" s="56">
        <f t="shared" si="59"/>
        <v>9</v>
      </c>
      <c r="D261" s="21">
        <f t="shared" si="60"/>
        <v>4</v>
      </c>
      <c r="E261" s="31">
        <f t="shared" ca="1" si="57"/>
        <v>74</v>
      </c>
      <c r="F261" s="31">
        <f t="shared" ca="1" si="58"/>
        <v>96</v>
      </c>
      <c r="G261" s="131">
        <f t="shared" ca="1" si="73"/>
        <v>12</v>
      </c>
      <c r="H261" s="131">
        <f t="shared" ca="1" si="74"/>
        <v>22</v>
      </c>
      <c r="I261" s="131">
        <f t="shared" ca="1" si="72"/>
        <v>3</v>
      </c>
      <c r="J261" s="131">
        <f t="shared" ca="1" si="72"/>
        <v>5</v>
      </c>
      <c r="K261" s="102">
        <f t="shared" ca="1" si="61"/>
        <v>1</v>
      </c>
      <c r="L261" s="102">
        <f ca="1">VLOOKUP(((VLOOKUP(weather!$C$8,lookup!$A$3:$C$7,3,FALSE)&amp;VLOOKUP(weather!$C$4,lookup!$A$9:$B$14,2,FALSE))),lookup!$C$49:$AM$78,((C261-1)*3)+VLOOKUP(weather!I261&amp;weather!J261,lookup!$AO$4:$AP$39,2,FALSE)+2,FALSE)*VLOOKUP((I261+J261),$F$4:$H$14,3,FALSE)</f>
        <v>2</v>
      </c>
      <c r="M261" s="102">
        <f t="shared" ca="1" si="67"/>
        <v>-10</v>
      </c>
      <c r="N261" s="102">
        <f ca="1">IF(N260+M261&lt;0,0,IF(N260+M261&gt;VLOOKUP($C$8,lookup!$A$3:$C$7,2,FALSE),VLOOKUP($C$8,lookup!$A$3:$C$7,2,FALSE),N260+M261))</f>
        <v>5</v>
      </c>
      <c r="O261" s="102">
        <f ca="1">IF(ABS(K261)=3,(VLOOKUP((I261+J261)&amp;RANDBETWEEN(2,12),lookup!$AR$4:$AS$25,2,FALSE)),0)</f>
        <v>0</v>
      </c>
      <c r="P261" s="58" t="str">
        <f ca="1">IF(O261=0,"",VLOOKUP(((VLOOKUP(weather!$C$8,lookup!$A$3:$C$7,3,FALSE)&amp;VLOOKUP(weather!$C$4,lookup!$A$9:$B$14,2,FALSE))),lookup!$C$81:$AY$110,((C261-1)*4)+1+O261,FALSE))</f>
        <v/>
      </c>
      <c r="Q261" s="139"/>
      <c r="R261" s="102"/>
      <c r="S261" s="102"/>
      <c r="T261" s="58" t="str">
        <f t="shared" ca="1" si="62"/>
        <v>Rain</v>
      </c>
      <c r="U261" s="137">
        <f t="shared" ca="1" si="63"/>
        <v>2</v>
      </c>
      <c r="V261" s="137" t="str">
        <f t="shared" ca="1" si="64"/>
        <v>N</v>
      </c>
      <c r="W261" s="137">
        <f t="shared" ca="1" si="65"/>
        <v>74</v>
      </c>
      <c r="X261" s="58">
        <f t="shared" ca="1" si="66"/>
        <v>96</v>
      </c>
      <c r="Y261" s="137">
        <f>VLOOKUP($C$11,lookup!$D$114:$Q$128,C261+2,FALSE)</f>
        <v>12</v>
      </c>
    </row>
    <row r="262" spans="2:25">
      <c r="B262" s="93">
        <v>245</v>
      </c>
      <c r="C262" s="56">
        <f t="shared" si="59"/>
        <v>9</v>
      </c>
      <c r="D262" s="21">
        <f t="shared" si="60"/>
        <v>5</v>
      </c>
      <c r="E262" s="31">
        <f t="shared" ca="1" si="57"/>
        <v>78</v>
      </c>
      <c r="F262" s="31">
        <f t="shared" ca="1" si="58"/>
        <v>96</v>
      </c>
      <c r="G262" s="131">
        <f t="shared" ca="1" si="73"/>
        <v>13</v>
      </c>
      <c r="H262" s="131">
        <f t="shared" ca="1" si="74"/>
        <v>23</v>
      </c>
      <c r="I262" s="131">
        <f t="shared" ca="1" si="72"/>
        <v>5</v>
      </c>
      <c r="J262" s="131">
        <f t="shared" ca="1" si="72"/>
        <v>3</v>
      </c>
      <c r="K262" s="102">
        <f t="shared" ca="1" si="61"/>
        <v>1</v>
      </c>
      <c r="L262" s="102">
        <f ca="1">VLOOKUP(((VLOOKUP(weather!$C$8,lookup!$A$3:$C$7,3,FALSE)&amp;VLOOKUP(weather!$C$4,lookup!$A$9:$B$14,2,FALSE))),lookup!$C$49:$AM$78,((C262-1)*3)+VLOOKUP(weather!I262&amp;weather!J262,lookup!$AO$4:$AP$39,2,FALSE)+2,FALSE)*VLOOKUP((I262+J262),$F$4:$H$14,3,FALSE)</f>
        <v>1</v>
      </c>
      <c r="M262" s="102">
        <f t="shared" ca="1" si="67"/>
        <v>-10</v>
      </c>
      <c r="N262" s="102">
        <f ca="1">IF(N261+M262&lt;0,0,IF(N261+M262&gt;VLOOKUP($C$8,lookup!$A$3:$C$7,2,FALSE),VLOOKUP($C$8,lookup!$A$3:$C$7,2,FALSE),N261+M262))</f>
        <v>0</v>
      </c>
      <c r="O262" s="102">
        <f ca="1">IF(ABS(K262)=3,(VLOOKUP((I262+J262)&amp;RANDBETWEEN(2,12),lookup!$AR$4:$AS$25,2,FALSE)),0)</f>
        <v>0</v>
      </c>
      <c r="P262" s="58" t="str">
        <f ca="1">IF(O262=0,"",VLOOKUP(((VLOOKUP(weather!$C$8,lookup!$A$3:$C$7,3,FALSE)&amp;VLOOKUP(weather!$C$4,lookup!$A$9:$B$14,2,FALSE))),lookup!$C$81:$AY$110,((C262-1)*4)+1+O262,FALSE))</f>
        <v/>
      </c>
      <c r="Q262" s="139"/>
      <c r="R262" s="102"/>
      <c r="S262" s="102"/>
      <c r="T262" s="58" t="str">
        <f t="shared" ca="1" si="62"/>
        <v>Rain</v>
      </c>
      <c r="U262" s="137">
        <f t="shared" ca="1" si="63"/>
        <v>2</v>
      </c>
      <c r="V262" s="137" t="str">
        <f t="shared" ca="1" si="64"/>
        <v>N</v>
      </c>
      <c r="W262" s="137">
        <f t="shared" ca="1" si="65"/>
        <v>78</v>
      </c>
      <c r="X262" s="58">
        <f t="shared" ca="1" si="66"/>
        <v>96</v>
      </c>
      <c r="Y262" s="137">
        <f>VLOOKUP($C$11,lookup!$D$114:$Q$128,C262+2,FALSE)</f>
        <v>12</v>
      </c>
    </row>
    <row r="263" spans="2:25">
      <c r="B263" s="93">
        <v>246</v>
      </c>
      <c r="C263" s="56">
        <f t="shared" si="59"/>
        <v>9</v>
      </c>
      <c r="D263" s="21">
        <f t="shared" si="60"/>
        <v>6</v>
      </c>
      <c r="E263" s="31">
        <f t="shared" ca="1" si="57"/>
        <v>87</v>
      </c>
      <c r="F263" s="31">
        <f t="shared" ca="1" si="58"/>
        <v>110</v>
      </c>
      <c r="G263" s="131">
        <f t="shared" ca="1" si="73"/>
        <v>14</v>
      </c>
      <c r="H263" s="131">
        <f t="shared" ca="1" si="74"/>
        <v>23</v>
      </c>
      <c r="I263" s="131">
        <f t="shared" ca="1" si="72"/>
        <v>1</v>
      </c>
      <c r="J263" s="131">
        <f t="shared" ca="1" si="72"/>
        <v>1</v>
      </c>
      <c r="K263" s="102">
        <f t="shared" ca="1" si="61"/>
        <v>-3</v>
      </c>
      <c r="L263" s="102">
        <f ca="1">VLOOKUP(((VLOOKUP(weather!$C$8,lookup!$A$3:$C$7,3,FALSE)&amp;VLOOKUP(weather!$C$4,lookup!$A$9:$B$14,2,FALSE))),lookup!$C$49:$AM$78,((C263-1)*3)+VLOOKUP(weather!I263&amp;weather!J263,lookup!$AO$4:$AP$39,2,FALSE)+2,FALSE)*VLOOKUP((I263+J263),$F$4:$H$14,3,FALSE)</f>
        <v>3</v>
      </c>
      <c r="M263" s="102">
        <f t="shared" ca="1" si="67"/>
        <v>15</v>
      </c>
      <c r="N263" s="102">
        <f ca="1">IF(N262+M263&lt;0,0,IF(N262+M263&gt;VLOOKUP($C$8,lookup!$A$3:$C$7,2,FALSE),VLOOKUP($C$8,lookup!$A$3:$C$7,2,FALSE),N262+M263))</f>
        <v>15</v>
      </c>
      <c r="O263" s="102">
        <f ca="1">IF(ABS(K263)=3,(VLOOKUP((I263+J263)&amp;RANDBETWEEN(2,12),lookup!$AR$4:$AS$25,2,FALSE)),0)</f>
        <v>0</v>
      </c>
      <c r="P263" s="58" t="str">
        <f ca="1">IF(O263=0,"",VLOOKUP(((VLOOKUP(weather!$C$8,lookup!$A$3:$C$7,3,FALSE)&amp;VLOOKUP(weather!$C$4,lookup!$A$9:$B$14,2,FALSE))),lookup!$C$81:$AY$110,((C263-1)*4)+1+O263,FALSE))</f>
        <v/>
      </c>
      <c r="Q263" s="139"/>
      <c r="R263" s="102"/>
      <c r="S263" s="102"/>
      <c r="T263" s="58" t="str">
        <f t="shared" ca="1" si="62"/>
        <v>Rain</v>
      </c>
      <c r="U263" s="137">
        <f t="shared" ca="1" si="63"/>
        <v>2</v>
      </c>
      <c r="V263" s="137" t="str">
        <f t="shared" ca="1" si="64"/>
        <v>Gusting</v>
      </c>
      <c r="W263" s="137">
        <f t="shared" ca="1" si="65"/>
        <v>87</v>
      </c>
      <c r="X263" s="58">
        <f t="shared" ca="1" si="66"/>
        <v>110</v>
      </c>
      <c r="Y263" s="137">
        <f>VLOOKUP($C$11,lookup!$D$114:$Q$128,C263+2,FALSE)</f>
        <v>12</v>
      </c>
    </row>
    <row r="264" spans="2:25">
      <c r="B264" s="93">
        <v>247</v>
      </c>
      <c r="C264" s="56">
        <f t="shared" si="59"/>
        <v>9</v>
      </c>
      <c r="D264" s="21">
        <f t="shared" si="60"/>
        <v>7</v>
      </c>
      <c r="E264" s="31">
        <f t="shared" ca="1" si="57"/>
        <v>62</v>
      </c>
      <c r="F264" s="31">
        <f t="shared" ca="1" si="58"/>
        <v>97</v>
      </c>
      <c r="G264" s="131">
        <f t="shared" ca="1" si="73"/>
        <v>11</v>
      </c>
      <c r="H264" s="131">
        <f t="shared" ca="1" si="74"/>
        <v>20</v>
      </c>
      <c r="I264" s="131">
        <f t="shared" ca="1" si="72"/>
        <v>5</v>
      </c>
      <c r="J264" s="131">
        <f t="shared" ca="1" si="72"/>
        <v>4</v>
      </c>
      <c r="K264" s="102">
        <f t="shared" ca="1" si="61"/>
        <v>1</v>
      </c>
      <c r="L264" s="102">
        <f ca="1">VLOOKUP(((VLOOKUP(weather!$C$8,lookup!$A$3:$C$7,3,FALSE)&amp;VLOOKUP(weather!$C$4,lookup!$A$9:$B$14,2,FALSE))),lookup!$C$49:$AM$78,((C264-1)*3)+VLOOKUP(weather!I264&amp;weather!J264,lookup!$AO$4:$AP$39,2,FALSE)+2,FALSE)*VLOOKUP((I264+J264),$F$4:$H$14,3,FALSE)</f>
        <v>0</v>
      </c>
      <c r="M264" s="102">
        <f t="shared" ca="1" si="67"/>
        <v>-15</v>
      </c>
      <c r="N264" s="102">
        <f ca="1">IF(N263+M264&lt;0,0,IF(N263+M264&gt;VLOOKUP($C$8,lookup!$A$3:$C$7,2,FALSE),VLOOKUP($C$8,lookup!$A$3:$C$7,2,FALSE),N263+M264))</f>
        <v>0</v>
      </c>
      <c r="O264" s="102">
        <f ca="1">IF(ABS(K264)=3,(VLOOKUP((I264+J264)&amp;RANDBETWEEN(2,12),lookup!$AR$4:$AS$25,2,FALSE)),0)</f>
        <v>0</v>
      </c>
      <c r="P264" s="58" t="str">
        <f ca="1">IF(O264=0,"",VLOOKUP(((VLOOKUP(weather!$C$8,lookup!$A$3:$C$7,3,FALSE)&amp;VLOOKUP(weather!$C$4,lookup!$A$9:$B$14,2,FALSE))),lookup!$C$81:$AY$110,((C264-1)*4)+1+O264,FALSE))</f>
        <v/>
      </c>
      <c r="Q264" s="139"/>
      <c r="R264" s="102"/>
      <c r="S264" s="102"/>
      <c r="T264" s="58" t="str">
        <f t="shared" ca="1" si="62"/>
        <v>Rain</v>
      </c>
      <c r="U264" s="137">
        <f t="shared" ca="1" si="63"/>
        <v>2</v>
      </c>
      <c r="V264" s="137" t="str">
        <f t="shared" ca="1" si="64"/>
        <v>N</v>
      </c>
      <c r="W264" s="137">
        <f t="shared" ca="1" si="65"/>
        <v>62</v>
      </c>
      <c r="X264" s="58">
        <f t="shared" ca="1" si="66"/>
        <v>97</v>
      </c>
      <c r="Y264" s="137">
        <f>VLOOKUP($C$11,lookup!$D$114:$Q$128,C264+2,FALSE)</f>
        <v>12</v>
      </c>
    </row>
    <row r="265" spans="2:25">
      <c r="B265" s="93">
        <v>248</v>
      </c>
      <c r="C265" s="56">
        <f t="shared" si="59"/>
        <v>9</v>
      </c>
      <c r="D265" s="21">
        <f t="shared" si="60"/>
        <v>8</v>
      </c>
      <c r="E265" s="31">
        <f t="shared" ca="1" si="57"/>
        <v>67</v>
      </c>
      <c r="F265" s="31">
        <f t="shared" ca="1" si="58"/>
        <v>88</v>
      </c>
      <c r="G265" s="131">
        <f t="shared" ca="1" si="73"/>
        <v>12</v>
      </c>
      <c r="H265" s="131">
        <f t="shared" ca="1" si="74"/>
        <v>21</v>
      </c>
      <c r="I265" s="131">
        <f t="shared" ca="1" si="72"/>
        <v>5</v>
      </c>
      <c r="J265" s="131">
        <f t="shared" ca="1" si="72"/>
        <v>3</v>
      </c>
      <c r="K265" s="102">
        <f t="shared" ca="1" si="61"/>
        <v>1</v>
      </c>
      <c r="L265" s="102">
        <f ca="1">VLOOKUP(((VLOOKUP(weather!$C$8,lookup!$A$3:$C$7,3,FALSE)&amp;VLOOKUP(weather!$C$4,lookup!$A$9:$B$14,2,FALSE))),lookup!$C$49:$AM$78,((C265-1)*3)+VLOOKUP(weather!I265&amp;weather!J265,lookup!$AO$4:$AP$39,2,FALSE)+2,FALSE)*VLOOKUP((I265+J265),$F$4:$H$14,3,FALSE)</f>
        <v>1</v>
      </c>
      <c r="M265" s="102">
        <f t="shared" ca="1" si="67"/>
        <v>-10</v>
      </c>
      <c r="N265" s="102">
        <f ca="1">IF(N264+M265&lt;0,0,IF(N264+M265&gt;VLOOKUP($C$8,lookup!$A$3:$C$7,2,FALSE),VLOOKUP($C$8,lookup!$A$3:$C$7,2,FALSE),N264+M265))</f>
        <v>0</v>
      </c>
      <c r="O265" s="102">
        <f ca="1">IF(ABS(K265)=3,(VLOOKUP((I265+J265)&amp;RANDBETWEEN(2,12),lookup!$AR$4:$AS$25,2,FALSE)),0)</f>
        <v>0</v>
      </c>
      <c r="P265" s="58" t="str">
        <f ca="1">IF(O265=0,"",VLOOKUP(((VLOOKUP(weather!$C$8,lookup!$A$3:$C$7,3,FALSE)&amp;VLOOKUP(weather!$C$4,lookup!$A$9:$B$14,2,FALSE))),lookup!$C$81:$AY$110,((C265-1)*4)+1+O265,FALSE))</f>
        <v/>
      </c>
      <c r="Q265" s="139"/>
      <c r="R265" s="102"/>
      <c r="S265" s="102"/>
      <c r="T265" s="58" t="str">
        <f t="shared" ca="1" si="62"/>
        <v>Rain</v>
      </c>
      <c r="U265" s="137">
        <f t="shared" ca="1" si="63"/>
        <v>2</v>
      </c>
      <c r="V265" s="137" t="str">
        <f t="shared" ca="1" si="64"/>
        <v>N</v>
      </c>
      <c r="W265" s="137">
        <f t="shared" ca="1" si="65"/>
        <v>67</v>
      </c>
      <c r="X265" s="58">
        <f t="shared" ca="1" si="66"/>
        <v>88</v>
      </c>
      <c r="Y265" s="137">
        <f>VLOOKUP($C$11,lookup!$D$114:$Q$128,C265+2,FALSE)</f>
        <v>12</v>
      </c>
    </row>
    <row r="266" spans="2:25">
      <c r="B266" s="93">
        <v>249</v>
      </c>
      <c r="C266" s="56">
        <f t="shared" si="59"/>
        <v>9</v>
      </c>
      <c r="D266" s="21">
        <f t="shared" si="60"/>
        <v>9</v>
      </c>
      <c r="E266" s="31">
        <f t="shared" ca="1" si="57"/>
        <v>72</v>
      </c>
      <c r="F266" s="31">
        <f t="shared" ca="1" si="58"/>
        <v>105</v>
      </c>
      <c r="G266" s="131">
        <f t="shared" ca="1" si="73"/>
        <v>13</v>
      </c>
      <c r="H266" s="131">
        <f t="shared" ca="1" si="74"/>
        <v>22</v>
      </c>
      <c r="I266" s="131">
        <f t="shared" ca="1" si="72"/>
        <v>4</v>
      </c>
      <c r="J266" s="131">
        <f t="shared" ca="1" si="72"/>
        <v>2</v>
      </c>
      <c r="K266" s="102">
        <f t="shared" ca="1" si="61"/>
        <v>-1</v>
      </c>
      <c r="L266" s="102">
        <f ca="1">VLOOKUP(((VLOOKUP(weather!$C$8,lookup!$A$3:$C$7,3,FALSE)&amp;VLOOKUP(weather!$C$4,lookup!$A$9:$B$14,2,FALSE))),lookup!$C$49:$AM$78,((C266-1)*3)+VLOOKUP(weather!I266&amp;weather!J266,lookup!$AO$4:$AP$39,2,FALSE)+2,FALSE)*VLOOKUP((I266+J266),$F$4:$H$14,3,FALSE)</f>
        <v>0</v>
      </c>
      <c r="M266" s="102">
        <f t="shared" ca="1" si="67"/>
        <v>10</v>
      </c>
      <c r="N266" s="102">
        <f ca="1">IF(N265+M266&lt;0,0,IF(N265+M266&gt;VLOOKUP($C$8,lookup!$A$3:$C$7,2,FALSE),VLOOKUP($C$8,lookup!$A$3:$C$7,2,FALSE),N265+M266))</f>
        <v>10</v>
      </c>
      <c r="O266" s="102">
        <f ca="1">IF(ABS(K266)=3,(VLOOKUP((I266+J266)&amp;RANDBETWEEN(2,12),lookup!$AR$4:$AS$25,2,FALSE)),0)</f>
        <v>0</v>
      </c>
      <c r="P266" s="58" t="str">
        <f ca="1">IF(O266=0,"",VLOOKUP(((VLOOKUP(weather!$C$8,lookup!$A$3:$C$7,3,FALSE)&amp;VLOOKUP(weather!$C$4,lookup!$A$9:$B$14,2,FALSE))),lookup!$C$81:$AY$110,((C266-1)*4)+1+O266,FALSE))</f>
        <v/>
      </c>
      <c r="Q266" s="139"/>
      <c r="R266" s="102"/>
      <c r="S266" s="102"/>
      <c r="T266" s="58" t="str">
        <f t="shared" ca="1" si="62"/>
        <v>Rain</v>
      </c>
      <c r="U266" s="137">
        <f t="shared" ca="1" si="63"/>
        <v>2</v>
      </c>
      <c r="V266" s="137" t="str">
        <f t="shared" ca="1" si="64"/>
        <v>N</v>
      </c>
      <c r="W266" s="137">
        <f t="shared" ca="1" si="65"/>
        <v>72</v>
      </c>
      <c r="X266" s="58">
        <f t="shared" ca="1" si="66"/>
        <v>105</v>
      </c>
      <c r="Y266" s="137">
        <f>VLOOKUP($C$11,lookup!$D$114:$Q$128,C266+2,FALSE)</f>
        <v>12</v>
      </c>
    </row>
    <row r="267" spans="2:25">
      <c r="B267" s="93">
        <v>250</v>
      </c>
      <c r="C267" s="56">
        <f t="shared" si="59"/>
        <v>9</v>
      </c>
      <c r="D267" s="21">
        <f t="shared" si="60"/>
        <v>10</v>
      </c>
      <c r="E267" s="31">
        <f t="shared" ca="1" si="57"/>
        <v>74</v>
      </c>
      <c r="F267" s="31">
        <f t="shared" ca="1" si="58"/>
        <v>107</v>
      </c>
      <c r="G267" s="131">
        <f t="shared" ca="1" si="73"/>
        <v>12</v>
      </c>
      <c r="H267" s="131">
        <f t="shared" ca="1" si="74"/>
        <v>21</v>
      </c>
      <c r="I267" s="131">
        <f t="shared" ca="1" si="72"/>
        <v>2</v>
      </c>
      <c r="J267" s="131">
        <f t="shared" ca="1" si="72"/>
        <v>6</v>
      </c>
      <c r="K267" s="102">
        <f t="shared" ca="1" si="61"/>
        <v>1</v>
      </c>
      <c r="L267" s="102">
        <f ca="1">VLOOKUP(((VLOOKUP(weather!$C$8,lookup!$A$3:$C$7,3,FALSE)&amp;VLOOKUP(weather!$C$4,lookup!$A$9:$B$14,2,FALSE))),lookup!$C$49:$AM$78,((C267-1)*3)+VLOOKUP(weather!I267&amp;weather!J267,lookup!$AO$4:$AP$39,2,FALSE)+2,FALSE)*VLOOKUP((I267+J267),$F$4:$H$14,3,FALSE)</f>
        <v>2</v>
      </c>
      <c r="M267" s="102">
        <f t="shared" ca="1" si="67"/>
        <v>-10</v>
      </c>
      <c r="N267" s="102">
        <f ca="1">IF(N266+M267&lt;0,0,IF(N266+M267&gt;VLOOKUP($C$8,lookup!$A$3:$C$7,2,FALSE),VLOOKUP($C$8,lookup!$A$3:$C$7,2,FALSE),N266+M267))</f>
        <v>0</v>
      </c>
      <c r="O267" s="102">
        <f ca="1">IF(ABS(K267)=3,(VLOOKUP((I267+J267)&amp;RANDBETWEEN(2,12),lookup!$AR$4:$AS$25,2,FALSE)),0)</f>
        <v>0</v>
      </c>
      <c r="P267" s="58" t="str">
        <f ca="1">IF(O267=0,"",VLOOKUP(((VLOOKUP(weather!$C$8,lookup!$A$3:$C$7,3,FALSE)&amp;VLOOKUP(weather!$C$4,lookup!$A$9:$B$14,2,FALSE))),lookup!$C$81:$AY$110,((C267-1)*4)+1+O267,FALSE))</f>
        <v/>
      </c>
      <c r="Q267" s="139"/>
      <c r="R267" s="102"/>
      <c r="S267" s="102"/>
      <c r="T267" s="58" t="str">
        <f t="shared" ca="1" si="62"/>
        <v>Rain</v>
      </c>
      <c r="U267" s="137">
        <f t="shared" ca="1" si="63"/>
        <v>2</v>
      </c>
      <c r="V267" s="137" t="str">
        <f t="shared" ca="1" si="64"/>
        <v>N</v>
      </c>
      <c r="W267" s="137">
        <f t="shared" ca="1" si="65"/>
        <v>74</v>
      </c>
      <c r="X267" s="58">
        <f t="shared" ca="1" si="66"/>
        <v>107</v>
      </c>
      <c r="Y267" s="137">
        <f>VLOOKUP($C$11,lookup!$D$114:$Q$128,C267+2,FALSE)</f>
        <v>12</v>
      </c>
    </row>
    <row r="268" spans="2:25">
      <c r="B268" s="93">
        <v>251</v>
      </c>
      <c r="C268" s="56">
        <f t="shared" si="59"/>
        <v>9</v>
      </c>
      <c r="D268" s="21">
        <f t="shared" si="60"/>
        <v>11</v>
      </c>
      <c r="E268" s="31">
        <f t="shared" ca="1" si="57"/>
        <v>77</v>
      </c>
      <c r="F268" s="31">
        <f t="shared" ca="1" si="58"/>
        <v>103</v>
      </c>
      <c r="G268" s="131">
        <f t="shared" ca="1" si="73"/>
        <v>13</v>
      </c>
      <c r="H268" s="131">
        <f t="shared" ca="1" si="74"/>
        <v>22</v>
      </c>
      <c r="I268" s="131">
        <f t="shared" ca="1" si="72"/>
        <v>4</v>
      </c>
      <c r="J268" s="131">
        <f t="shared" ca="1" si="72"/>
        <v>6</v>
      </c>
      <c r="K268" s="102">
        <f t="shared" ca="1" si="61"/>
        <v>2</v>
      </c>
      <c r="L268" s="102">
        <f ca="1">VLOOKUP(((VLOOKUP(weather!$C$8,lookup!$A$3:$C$7,3,FALSE)&amp;VLOOKUP(weather!$C$4,lookup!$A$9:$B$14,2,FALSE))),lookup!$C$49:$AM$78,((C268-1)*3)+VLOOKUP(weather!I268&amp;weather!J268,lookup!$AO$4:$AP$39,2,FALSE)+2,FALSE)*VLOOKUP((I268+J268),$F$4:$H$14,3,FALSE)</f>
        <v>2</v>
      </c>
      <c r="M268" s="102">
        <f t="shared" ca="1" si="67"/>
        <v>-10</v>
      </c>
      <c r="N268" s="102">
        <f ca="1">IF(N267+M268&lt;0,0,IF(N267+M268&gt;VLOOKUP($C$8,lookup!$A$3:$C$7,2,FALSE),VLOOKUP($C$8,lookup!$A$3:$C$7,2,FALSE),N267+M268))</f>
        <v>0</v>
      </c>
      <c r="O268" s="102">
        <f ca="1">IF(ABS(K268)=3,(VLOOKUP((I268+J268)&amp;RANDBETWEEN(2,12),lookup!$AR$4:$AS$25,2,FALSE)),0)</f>
        <v>0</v>
      </c>
      <c r="P268" s="58" t="str">
        <f ca="1">IF(O268=0,"",VLOOKUP(((VLOOKUP(weather!$C$8,lookup!$A$3:$C$7,3,FALSE)&amp;VLOOKUP(weather!$C$4,lookup!$A$9:$B$14,2,FALSE))),lookup!$C$81:$AY$110,((C268-1)*4)+1+O268,FALSE))</f>
        <v/>
      </c>
      <c r="Q268" s="139"/>
      <c r="R268" s="102"/>
      <c r="S268" s="102"/>
      <c r="T268" s="58" t="str">
        <f t="shared" ca="1" si="62"/>
        <v>Rain</v>
      </c>
      <c r="U268" s="137">
        <f t="shared" ca="1" si="63"/>
        <v>2</v>
      </c>
      <c r="V268" s="137" t="str">
        <f t="shared" ca="1" si="64"/>
        <v>Tropical</v>
      </c>
      <c r="W268" s="137">
        <f t="shared" ca="1" si="65"/>
        <v>77</v>
      </c>
      <c r="X268" s="58">
        <f t="shared" ca="1" si="66"/>
        <v>103</v>
      </c>
      <c r="Y268" s="137">
        <f>VLOOKUP($C$11,lookup!$D$114:$Q$128,C268+2,FALSE)</f>
        <v>12</v>
      </c>
    </row>
    <row r="269" spans="2:25">
      <c r="B269" s="93">
        <v>252</v>
      </c>
      <c r="C269" s="56">
        <f t="shared" si="59"/>
        <v>9</v>
      </c>
      <c r="D269" s="21">
        <f t="shared" si="60"/>
        <v>12</v>
      </c>
      <c r="E269" s="31">
        <f t="shared" ca="1" si="57"/>
        <v>76</v>
      </c>
      <c r="F269" s="31">
        <f t="shared" ca="1" si="58"/>
        <v>104</v>
      </c>
      <c r="G269" s="131">
        <f t="shared" ca="1" si="73"/>
        <v>15</v>
      </c>
      <c r="H269" s="131">
        <f t="shared" ca="1" si="74"/>
        <v>23</v>
      </c>
      <c r="I269" s="131">
        <f t="shared" ca="1" si="72"/>
        <v>6</v>
      </c>
      <c r="J269" s="131">
        <f t="shared" ca="1" si="72"/>
        <v>5</v>
      </c>
      <c r="K269" s="102">
        <f t="shared" ca="1" si="61"/>
        <v>2</v>
      </c>
      <c r="L269" s="102">
        <f ca="1">VLOOKUP(((VLOOKUP(weather!$C$8,lookup!$A$3:$C$7,3,FALSE)&amp;VLOOKUP(weather!$C$4,lookup!$A$9:$B$14,2,FALSE))),lookup!$C$49:$AM$78,((C269-1)*3)+VLOOKUP(weather!I269&amp;weather!J269,lookup!$AO$4:$AP$39,2,FALSE)+2,FALSE)*VLOOKUP((I269+J269),$F$4:$H$14,3,FALSE)</f>
        <v>1</v>
      </c>
      <c r="M269" s="102">
        <f t="shared" ca="1" si="67"/>
        <v>-15</v>
      </c>
      <c r="N269" s="102">
        <f ca="1">IF(N268+M269&lt;0,0,IF(N268+M269&gt;VLOOKUP($C$8,lookup!$A$3:$C$7,2,FALSE),VLOOKUP($C$8,lookup!$A$3:$C$7,2,FALSE),N268+M269))</f>
        <v>0</v>
      </c>
      <c r="O269" s="102">
        <f ca="1">IF(ABS(K269)=3,(VLOOKUP((I269+J269)&amp;RANDBETWEEN(2,12),lookup!$AR$4:$AS$25,2,FALSE)),0)</f>
        <v>0</v>
      </c>
      <c r="P269" s="58" t="str">
        <f ca="1">IF(O269=0,"",VLOOKUP(((VLOOKUP(weather!$C$8,lookup!$A$3:$C$7,3,FALSE)&amp;VLOOKUP(weather!$C$4,lookup!$A$9:$B$14,2,FALSE))),lookup!$C$81:$AY$110,((C269-1)*4)+1+O269,FALSE))</f>
        <v/>
      </c>
      <c r="Q269" s="139"/>
      <c r="R269" s="102"/>
      <c r="S269" s="102"/>
      <c r="T269" s="58" t="str">
        <f t="shared" ca="1" si="62"/>
        <v>Rain</v>
      </c>
      <c r="U269" s="137">
        <f t="shared" ca="1" si="63"/>
        <v>2</v>
      </c>
      <c r="V269" s="137" t="str">
        <f t="shared" ca="1" si="64"/>
        <v>Tropical</v>
      </c>
      <c r="W269" s="137">
        <f t="shared" ca="1" si="65"/>
        <v>76</v>
      </c>
      <c r="X269" s="58">
        <f t="shared" ca="1" si="66"/>
        <v>104</v>
      </c>
      <c r="Y269" s="137">
        <f>VLOOKUP($C$11,lookup!$D$114:$Q$128,C269+2,FALSE)</f>
        <v>12</v>
      </c>
    </row>
    <row r="270" spans="2:25">
      <c r="B270" s="93">
        <v>253</v>
      </c>
      <c r="C270" s="56">
        <f t="shared" si="59"/>
        <v>9</v>
      </c>
      <c r="D270" s="21">
        <f t="shared" si="60"/>
        <v>13</v>
      </c>
      <c r="E270" s="31">
        <f t="shared" ca="1" si="57"/>
        <v>97</v>
      </c>
      <c r="F270" s="31">
        <f t="shared" ca="1" si="58"/>
        <v>110</v>
      </c>
      <c r="G270" s="131">
        <f t="shared" ca="1" si="73"/>
        <v>17</v>
      </c>
      <c r="H270" s="131">
        <f t="shared" ca="1" si="74"/>
        <v>23</v>
      </c>
      <c r="I270" s="131">
        <f t="shared" ca="1" si="72"/>
        <v>1</v>
      </c>
      <c r="J270" s="131">
        <f t="shared" ca="1" si="72"/>
        <v>4</v>
      </c>
      <c r="K270" s="102">
        <f t="shared" ca="1" si="61"/>
        <v>-1</v>
      </c>
      <c r="L270" s="102">
        <f ca="1">VLOOKUP(((VLOOKUP(weather!$C$8,lookup!$A$3:$C$7,3,FALSE)&amp;VLOOKUP(weather!$C$4,lookup!$A$9:$B$14,2,FALSE))),lookup!$C$49:$AM$78,((C270-1)*3)+VLOOKUP(weather!I270&amp;weather!J270,lookup!$AO$4:$AP$39,2,FALSE)+2,FALSE)*VLOOKUP((I270+J270),$F$4:$H$14,3,FALSE)</f>
        <v>2</v>
      </c>
      <c r="M270" s="102">
        <f t="shared" ca="1" si="67"/>
        <v>15</v>
      </c>
      <c r="N270" s="102">
        <f ca="1">IF(N269+M270&lt;0,0,IF(N269+M270&gt;VLOOKUP($C$8,lookup!$A$3:$C$7,2,FALSE),VLOOKUP($C$8,lookup!$A$3:$C$7,2,FALSE),N269+M270))</f>
        <v>15</v>
      </c>
      <c r="O270" s="102">
        <f ca="1">IF(ABS(K270)=3,(VLOOKUP((I270+J270)&amp;RANDBETWEEN(2,12),lookup!$AR$4:$AS$25,2,FALSE)),0)</f>
        <v>0</v>
      </c>
      <c r="P270" s="58" t="str">
        <f ca="1">IF(O270=0,"",VLOOKUP(((VLOOKUP(weather!$C$8,lookup!$A$3:$C$7,3,FALSE)&amp;VLOOKUP(weather!$C$4,lookup!$A$9:$B$14,2,FALSE))),lookup!$C$81:$AY$110,((C270-1)*4)+1+O270,FALSE))</f>
        <v/>
      </c>
      <c r="Q270" s="139"/>
      <c r="R270" s="102"/>
      <c r="S270" s="102"/>
      <c r="T270" s="58" t="str">
        <f t="shared" ca="1" si="62"/>
        <v>Rain</v>
      </c>
      <c r="U270" s="137">
        <f t="shared" ca="1" si="63"/>
        <v>2</v>
      </c>
      <c r="V270" s="137" t="str">
        <f t="shared" ca="1" si="64"/>
        <v>N</v>
      </c>
      <c r="W270" s="137">
        <f t="shared" ca="1" si="65"/>
        <v>97</v>
      </c>
      <c r="X270" s="58">
        <f t="shared" ca="1" si="66"/>
        <v>110</v>
      </c>
      <c r="Y270" s="137">
        <f>VLOOKUP($C$11,lookup!$D$114:$Q$128,C270+2,FALSE)</f>
        <v>12</v>
      </c>
    </row>
    <row r="271" spans="2:25">
      <c r="B271" s="93">
        <v>254</v>
      </c>
      <c r="C271" s="56">
        <f t="shared" si="59"/>
        <v>9</v>
      </c>
      <c r="D271" s="21">
        <f t="shared" si="60"/>
        <v>14</v>
      </c>
      <c r="E271" s="31">
        <f t="shared" ca="1" si="57"/>
        <v>92</v>
      </c>
      <c r="F271" s="31">
        <f t="shared" ca="1" si="58"/>
        <v>96</v>
      </c>
      <c r="G271" s="131">
        <f t="shared" ca="1" si="73"/>
        <v>16</v>
      </c>
      <c r="H271" s="131">
        <f t="shared" ca="1" si="74"/>
        <v>22</v>
      </c>
      <c r="I271" s="131">
        <f t="shared" ca="1" si="72"/>
        <v>2</v>
      </c>
      <c r="J271" s="131">
        <f t="shared" ca="1" si="72"/>
        <v>4</v>
      </c>
      <c r="K271" s="102">
        <f t="shared" ca="1" si="61"/>
        <v>-1</v>
      </c>
      <c r="L271" s="102">
        <f ca="1">VLOOKUP(((VLOOKUP(weather!$C$8,lookup!$A$3:$C$7,3,FALSE)&amp;VLOOKUP(weather!$C$4,lookup!$A$9:$B$14,2,FALSE))),lookup!$C$49:$AM$78,((C271-1)*3)+VLOOKUP(weather!I271&amp;weather!J271,lookup!$AO$4:$AP$39,2,FALSE)+2,FALSE)*VLOOKUP((I271+J271),$F$4:$H$14,3,FALSE)</f>
        <v>0</v>
      </c>
      <c r="M271" s="102">
        <f t="shared" ca="1" si="67"/>
        <v>10</v>
      </c>
      <c r="N271" s="102">
        <f ca="1">IF(N270+M271&lt;0,0,IF(N270+M271&gt;VLOOKUP($C$8,lookup!$A$3:$C$7,2,FALSE),VLOOKUP($C$8,lookup!$A$3:$C$7,2,FALSE),N270+M271))</f>
        <v>25</v>
      </c>
      <c r="O271" s="102">
        <f ca="1">IF(ABS(K271)=3,(VLOOKUP((I271+J271)&amp;RANDBETWEEN(2,12),lookup!$AR$4:$AS$25,2,FALSE)),0)</f>
        <v>0</v>
      </c>
      <c r="P271" s="58" t="str">
        <f ca="1">IF(O271=0,"",VLOOKUP(((VLOOKUP(weather!$C$8,lookup!$A$3:$C$7,3,FALSE)&amp;VLOOKUP(weather!$C$4,lookup!$A$9:$B$14,2,FALSE))),lookup!$C$81:$AY$110,((C271-1)*4)+1+O271,FALSE))</f>
        <v/>
      </c>
      <c r="Q271" s="139"/>
      <c r="R271" s="102"/>
      <c r="S271" s="102"/>
      <c r="T271" s="58" t="str">
        <f t="shared" ca="1" si="62"/>
        <v>Rain</v>
      </c>
      <c r="U271" s="137">
        <f t="shared" ca="1" si="63"/>
        <v>2</v>
      </c>
      <c r="V271" s="137" t="str">
        <f t="shared" ca="1" si="64"/>
        <v>N</v>
      </c>
      <c r="W271" s="137">
        <f t="shared" ca="1" si="65"/>
        <v>92</v>
      </c>
      <c r="X271" s="58">
        <f t="shared" ca="1" si="66"/>
        <v>96</v>
      </c>
      <c r="Y271" s="137">
        <f>VLOOKUP($C$11,lookup!$D$114:$Q$128,C271+2,FALSE)</f>
        <v>12</v>
      </c>
    </row>
    <row r="272" spans="2:25">
      <c r="B272" s="93">
        <v>255</v>
      </c>
      <c r="C272" s="56">
        <f t="shared" si="59"/>
        <v>9</v>
      </c>
      <c r="D272" s="21">
        <f t="shared" si="60"/>
        <v>15</v>
      </c>
      <c r="E272" s="31">
        <f t="shared" ca="1" si="57"/>
        <v>76</v>
      </c>
      <c r="F272" s="31">
        <f t="shared" ca="1" si="58"/>
        <v>98</v>
      </c>
      <c r="G272" s="131">
        <f t="shared" ca="1" si="73"/>
        <v>15</v>
      </c>
      <c r="H272" s="131">
        <f t="shared" ca="1" si="74"/>
        <v>21</v>
      </c>
      <c r="I272" s="131">
        <f t="shared" ca="1" si="72"/>
        <v>3</v>
      </c>
      <c r="J272" s="131">
        <f t="shared" ca="1" si="72"/>
        <v>1</v>
      </c>
      <c r="K272" s="102">
        <f t="shared" ca="1" si="61"/>
        <v>-2</v>
      </c>
      <c r="L272" s="102">
        <f ca="1">VLOOKUP(((VLOOKUP(weather!$C$8,lookup!$A$3:$C$7,3,FALSE)&amp;VLOOKUP(weather!$C$4,lookup!$A$9:$B$14,2,FALSE))),lookup!$C$49:$AM$78,((C272-1)*3)+VLOOKUP(weather!I272&amp;weather!J272,lookup!$AO$4:$AP$39,2,FALSE)+2,FALSE)*VLOOKUP((I272+J272),$F$4:$H$14,3,FALSE)</f>
        <v>0</v>
      </c>
      <c r="M272" s="102">
        <f t="shared" ca="1" si="67"/>
        <v>10</v>
      </c>
      <c r="N272" s="102">
        <f ca="1">IF(N271+M272&lt;0,0,IF(N271+M272&gt;VLOOKUP($C$8,lookup!$A$3:$C$7,2,FALSE),VLOOKUP($C$8,lookup!$A$3:$C$7,2,FALSE),N271+M272))</f>
        <v>35</v>
      </c>
      <c r="O272" s="102">
        <f ca="1">IF(ABS(K272)=3,(VLOOKUP((I272+J272)&amp;RANDBETWEEN(2,12),lookup!$AR$4:$AS$25,2,FALSE)),0)</f>
        <v>0</v>
      </c>
      <c r="P272" s="58" t="str">
        <f ca="1">IF(O272=0,"",VLOOKUP(((VLOOKUP(weather!$C$8,lookup!$A$3:$C$7,3,FALSE)&amp;VLOOKUP(weather!$C$4,lookup!$A$9:$B$14,2,FALSE))),lookup!$C$81:$AY$110,((C272-1)*4)+1+O272,FALSE))</f>
        <v/>
      </c>
      <c r="Q272" s="139"/>
      <c r="R272" s="102"/>
      <c r="S272" s="102"/>
      <c r="T272" s="58" t="str">
        <f t="shared" ca="1" si="62"/>
        <v>Rain</v>
      </c>
      <c r="U272" s="137">
        <f t="shared" ca="1" si="63"/>
        <v>2</v>
      </c>
      <c r="V272" s="137" t="str">
        <f t="shared" ca="1" si="64"/>
        <v>Artic</v>
      </c>
      <c r="W272" s="137">
        <f t="shared" ca="1" si="65"/>
        <v>76</v>
      </c>
      <c r="X272" s="58">
        <f t="shared" ca="1" si="66"/>
        <v>98</v>
      </c>
      <c r="Y272" s="137">
        <f>VLOOKUP($C$11,lookup!$D$114:$Q$128,C272+2,FALSE)</f>
        <v>12</v>
      </c>
    </row>
    <row r="273" spans="2:25">
      <c r="B273" s="93">
        <v>256</v>
      </c>
      <c r="C273" s="56">
        <f t="shared" si="59"/>
        <v>9</v>
      </c>
      <c r="D273" s="21">
        <f t="shared" si="60"/>
        <v>16</v>
      </c>
      <c r="E273" s="31">
        <f t="shared" ca="1" si="57"/>
        <v>71</v>
      </c>
      <c r="F273" s="31">
        <f t="shared" ca="1" si="58"/>
        <v>84</v>
      </c>
      <c r="G273" s="131">
        <f t="shared" ca="1" si="73"/>
        <v>13</v>
      </c>
      <c r="H273" s="131">
        <f t="shared" ca="1" si="74"/>
        <v>19</v>
      </c>
      <c r="I273" s="131">
        <f t="shared" ca="1" si="72"/>
        <v>2</v>
      </c>
      <c r="J273" s="131">
        <f t="shared" ca="1" si="72"/>
        <v>4</v>
      </c>
      <c r="K273" s="102">
        <f t="shared" ca="1" si="61"/>
        <v>-1</v>
      </c>
      <c r="L273" s="102">
        <f ca="1">VLOOKUP(((VLOOKUP(weather!$C$8,lookup!$A$3:$C$7,3,FALSE)&amp;VLOOKUP(weather!$C$4,lookup!$A$9:$B$14,2,FALSE))),lookup!$C$49:$AM$78,((C273-1)*3)+VLOOKUP(weather!I273&amp;weather!J273,lookup!$AO$4:$AP$39,2,FALSE)+2,FALSE)*VLOOKUP((I273+J273),$F$4:$H$14,3,FALSE)</f>
        <v>0</v>
      </c>
      <c r="M273" s="102">
        <f t="shared" ca="1" si="67"/>
        <v>10</v>
      </c>
      <c r="N273" s="102">
        <f ca="1">IF(N272+M273&lt;0,0,IF(N272+M273&gt;VLOOKUP($C$8,lookup!$A$3:$C$7,2,FALSE),VLOOKUP($C$8,lookup!$A$3:$C$7,2,FALSE),N272+M273))</f>
        <v>45</v>
      </c>
      <c r="O273" s="102">
        <f ca="1">IF(ABS(K273)=3,(VLOOKUP((I273+J273)&amp;RANDBETWEEN(2,12),lookup!$AR$4:$AS$25,2,FALSE)),0)</f>
        <v>0</v>
      </c>
      <c r="P273" s="58" t="str">
        <f ca="1">IF(O273=0,"",VLOOKUP(((VLOOKUP(weather!$C$8,lookup!$A$3:$C$7,3,FALSE)&amp;VLOOKUP(weather!$C$4,lookup!$A$9:$B$14,2,FALSE))),lookup!$C$81:$AY$110,((C273-1)*4)+1+O273,FALSE))</f>
        <v/>
      </c>
      <c r="Q273" s="139"/>
      <c r="R273" s="102"/>
      <c r="S273" s="102"/>
      <c r="T273" s="58" t="str">
        <f t="shared" ca="1" si="62"/>
        <v>Rain</v>
      </c>
      <c r="U273" s="137">
        <f t="shared" ca="1" si="63"/>
        <v>2</v>
      </c>
      <c r="V273" s="137" t="str">
        <f t="shared" ca="1" si="64"/>
        <v>N</v>
      </c>
      <c r="W273" s="137">
        <f t="shared" ca="1" si="65"/>
        <v>71</v>
      </c>
      <c r="X273" s="58">
        <f t="shared" ca="1" si="66"/>
        <v>84</v>
      </c>
      <c r="Y273" s="137">
        <f>VLOOKUP($C$11,lookup!$D$114:$Q$128,C273+2,FALSE)</f>
        <v>12</v>
      </c>
    </row>
    <row r="274" spans="2:25">
      <c r="B274" s="93">
        <v>257</v>
      </c>
      <c r="C274" s="56">
        <f t="shared" si="59"/>
        <v>9</v>
      </c>
      <c r="D274" s="21">
        <f t="shared" si="60"/>
        <v>17</v>
      </c>
      <c r="E274" s="31">
        <f t="shared" ref="E274:E337" ca="1" si="75">RANDBETWEEN(VLOOKUP(G274,$Q$18:$S$43,2,FALSE),VLOOKUP(G274,$Q$18:$S$43,3,FALSE))+$D$12</f>
        <v>60</v>
      </c>
      <c r="F274" s="31">
        <f t="shared" ref="F274:F337" ca="1" si="76">RANDBETWEEN(VLOOKUP(H274,$Q$18:$S$43,2,FALSE),VLOOKUP(H274,$Q$18:$S$43,3,FALSE))+$D$12</f>
        <v>88</v>
      </c>
      <c r="G274" s="131">
        <f t="shared" ca="1" si="73"/>
        <v>12</v>
      </c>
      <c r="H274" s="131">
        <f t="shared" ca="1" si="74"/>
        <v>18</v>
      </c>
      <c r="I274" s="131">
        <f t="shared" ca="1" si="72"/>
        <v>5</v>
      </c>
      <c r="J274" s="131">
        <f t="shared" ca="1" si="72"/>
        <v>3</v>
      </c>
      <c r="K274" s="102">
        <f t="shared" ca="1" si="61"/>
        <v>1</v>
      </c>
      <c r="L274" s="102">
        <f ca="1">VLOOKUP(((VLOOKUP(weather!$C$8,lookup!$A$3:$C$7,3,FALSE)&amp;VLOOKUP(weather!$C$4,lookup!$A$9:$B$14,2,FALSE))),lookup!$C$49:$AM$78,((C274-1)*3)+VLOOKUP(weather!I274&amp;weather!J274,lookup!$AO$4:$AP$39,2,FALSE)+2,FALSE)*VLOOKUP((I274+J274),$F$4:$H$14,3,FALSE)</f>
        <v>1</v>
      </c>
      <c r="M274" s="102">
        <f t="shared" ca="1" si="67"/>
        <v>-10</v>
      </c>
      <c r="N274" s="102">
        <f ca="1">IF(N273+M274&lt;0,0,IF(N273+M274&gt;VLOOKUP($C$8,lookup!$A$3:$C$7,2,FALSE),VLOOKUP($C$8,lookup!$A$3:$C$7,2,FALSE),N273+M274))</f>
        <v>35</v>
      </c>
      <c r="O274" s="102">
        <f ca="1">IF(ABS(K274)=3,(VLOOKUP((I274+J274)&amp;RANDBETWEEN(2,12),lookup!$AR$4:$AS$25,2,FALSE)),0)</f>
        <v>0</v>
      </c>
      <c r="P274" s="58" t="str">
        <f ca="1">IF(O274=0,"",VLOOKUP(((VLOOKUP(weather!$C$8,lookup!$A$3:$C$7,3,FALSE)&amp;VLOOKUP(weather!$C$4,lookup!$A$9:$B$14,2,FALSE))),lookup!$C$81:$AY$110,((C274-1)*4)+1+O274,FALSE))</f>
        <v/>
      </c>
      <c r="Q274" s="139"/>
      <c r="R274" s="102"/>
      <c r="S274" s="102"/>
      <c r="T274" s="58" t="str">
        <f t="shared" ca="1" si="62"/>
        <v>Rain</v>
      </c>
      <c r="U274" s="137">
        <f t="shared" ca="1" si="63"/>
        <v>2</v>
      </c>
      <c r="V274" s="137" t="str">
        <f t="shared" ca="1" si="64"/>
        <v>N</v>
      </c>
      <c r="W274" s="137">
        <f t="shared" ca="1" si="65"/>
        <v>60</v>
      </c>
      <c r="X274" s="58">
        <f t="shared" ca="1" si="66"/>
        <v>88</v>
      </c>
      <c r="Y274" s="137">
        <f>VLOOKUP($C$11,lookup!$D$114:$Q$128,C274+2,FALSE)</f>
        <v>12</v>
      </c>
    </row>
    <row r="275" spans="2:25">
      <c r="B275" s="93">
        <v>258</v>
      </c>
      <c r="C275" s="56">
        <f t="shared" ref="C275:C338" si="77">INT((B275-1)/30)+1</f>
        <v>9</v>
      </c>
      <c r="D275" s="21">
        <f t="shared" ref="D275:D338" si="78">MOD(B275-1,30)+1</f>
        <v>18</v>
      </c>
      <c r="E275" s="31">
        <f t="shared" ca="1" si="75"/>
        <v>83</v>
      </c>
      <c r="F275" s="31">
        <f t="shared" ca="1" si="76"/>
        <v>98</v>
      </c>
      <c r="G275" s="131">
        <f t="shared" ca="1" si="73"/>
        <v>13</v>
      </c>
      <c r="H275" s="131">
        <f t="shared" ca="1" si="74"/>
        <v>19</v>
      </c>
      <c r="I275" s="131">
        <f t="shared" ca="1" si="72"/>
        <v>4</v>
      </c>
      <c r="J275" s="131">
        <f t="shared" ca="1" si="72"/>
        <v>3</v>
      </c>
      <c r="K275" s="102">
        <f t="shared" ref="K275:K338" ca="1" si="79">VLOOKUP(I275+J275,$F$4:$G$14,2,TRUE)</f>
        <v>0</v>
      </c>
      <c r="L275" s="102">
        <f ca="1">VLOOKUP(((VLOOKUP(weather!$C$8,lookup!$A$3:$C$7,3,FALSE)&amp;VLOOKUP(weather!$C$4,lookup!$A$9:$B$14,2,FALSE))),lookup!$C$49:$AM$78,((C275-1)*3)+VLOOKUP(weather!I275&amp;weather!J275,lookup!$AO$4:$AP$39,2,FALSE)+2,FALSE)*VLOOKUP((I275+J275),$F$4:$H$14,3,FALSE)</f>
        <v>1</v>
      </c>
      <c r="M275" s="102">
        <f t="shared" ca="1" si="67"/>
        <v>-10</v>
      </c>
      <c r="N275" s="102">
        <f ca="1">IF(N274+M275&lt;0,0,IF(N274+M275&gt;VLOOKUP($C$8,lookup!$A$3:$C$7,2,FALSE),VLOOKUP($C$8,lookup!$A$3:$C$7,2,FALSE),N274+M275))</f>
        <v>25</v>
      </c>
      <c r="O275" s="102">
        <f ca="1">IF(ABS(K275)=3,(VLOOKUP((I275+J275)&amp;RANDBETWEEN(2,12),lookup!$AR$4:$AS$25,2,FALSE)),0)</f>
        <v>0</v>
      </c>
      <c r="P275" s="58" t="str">
        <f ca="1">IF(O275=0,"",VLOOKUP(((VLOOKUP(weather!$C$8,lookup!$A$3:$C$7,3,FALSE)&amp;VLOOKUP(weather!$C$4,lookup!$A$9:$B$14,2,FALSE))),lookup!$C$81:$AY$110,((C275-1)*4)+1+O275,FALSE))</f>
        <v/>
      </c>
      <c r="Q275" s="139"/>
      <c r="R275" s="102"/>
      <c r="S275" s="102"/>
      <c r="T275" s="58" t="str">
        <f t="shared" ref="T275:T338" ca="1" si="80">IF(AVERAGE(E275,F275)&gt;34,"Rain","Snow")</f>
        <v>Rain</v>
      </c>
      <c r="U275" s="137">
        <f t="shared" ref="U275:U338" ca="1" si="81">IF(T275="Snow",3,2)</f>
        <v>2</v>
      </c>
      <c r="V275" s="137" t="str">
        <f t="shared" ref="V275:V338" ca="1" si="82">VLOOKUP(I275+J275,$F$4:$J$14,5,FALSE)</f>
        <v>N</v>
      </c>
      <c r="W275" s="137">
        <f t="shared" ref="W275:W338" ca="1" si="83">IF(E275&gt;F275,F275-5,E275)</f>
        <v>83</v>
      </c>
      <c r="X275" s="58">
        <f t="shared" ref="X275:X338" ca="1" si="84">IF(F275&lt;E275,E275+5,F275)</f>
        <v>98</v>
      </c>
      <c r="Y275" s="137">
        <f>VLOOKUP($C$11,lookup!$D$114:$Q$128,C275+2,FALSE)</f>
        <v>12</v>
      </c>
    </row>
    <row r="276" spans="2:25">
      <c r="B276" s="93">
        <v>259</v>
      </c>
      <c r="C276" s="56">
        <f t="shared" si="77"/>
        <v>9</v>
      </c>
      <c r="D276" s="21">
        <f t="shared" si="78"/>
        <v>19</v>
      </c>
      <c r="E276" s="31">
        <f t="shared" ca="1" si="75"/>
        <v>65</v>
      </c>
      <c r="F276" s="31">
        <f t="shared" ca="1" si="76"/>
        <v>87</v>
      </c>
      <c r="G276" s="131">
        <f t="shared" ca="1" si="73"/>
        <v>13</v>
      </c>
      <c r="H276" s="131">
        <f t="shared" ca="1" si="74"/>
        <v>19</v>
      </c>
      <c r="I276" s="131">
        <f t="shared" ca="1" si="72"/>
        <v>3</v>
      </c>
      <c r="J276" s="131">
        <f t="shared" ca="1" si="72"/>
        <v>1</v>
      </c>
      <c r="K276" s="102">
        <f t="shared" ca="1" si="79"/>
        <v>-2</v>
      </c>
      <c r="L276" s="102">
        <f ca="1">VLOOKUP(((VLOOKUP(weather!$C$8,lookup!$A$3:$C$7,3,FALSE)&amp;VLOOKUP(weather!$C$4,lookup!$A$9:$B$14,2,FALSE))),lookup!$C$49:$AM$78,((C276-1)*3)+VLOOKUP(weather!I276&amp;weather!J276,lookup!$AO$4:$AP$39,2,FALSE)+2,FALSE)*VLOOKUP((I276+J276),$F$4:$H$14,3,FALSE)</f>
        <v>0</v>
      </c>
      <c r="M276" s="102">
        <f t="shared" ref="M276:M339" ca="1" si="85">VLOOKUP((I276+J276),$F$4:$I$14,4,FALSE)</f>
        <v>10</v>
      </c>
      <c r="N276" s="102">
        <f ca="1">IF(N275+M276&lt;0,0,IF(N275+M276&gt;VLOOKUP($C$8,lookup!$A$3:$C$7,2,FALSE),VLOOKUP($C$8,lookup!$A$3:$C$7,2,FALSE),N275+M276))</f>
        <v>35</v>
      </c>
      <c r="O276" s="102">
        <f ca="1">IF(ABS(K276)=3,(VLOOKUP((I276+J276)&amp;RANDBETWEEN(2,12),lookup!$AR$4:$AS$25,2,FALSE)),0)</f>
        <v>0</v>
      </c>
      <c r="P276" s="58" t="str">
        <f ca="1">IF(O276=0,"",VLOOKUP(((VLOOKUP(weather!$C$8,lookup!$A$3:$C$7,3,FALSE)&amp;VLOOKUP(weather!$C$4,lookup!$A$9:$B$14,2,FALSE))),lookup!$C$81:$AY$110,((C276-1)*4)+1+O276,FALSE))</f>
        <v/>
      </c>
      <c r="Q276" s="139"/>
      <c r="R276" s="102"/>
      <c r="S276" s="102"/>
      <c r="T276" s="58" t="str">
        <f t="shared" ca="1" si="80"/>
        <v>Rain</v>
      </c>
      <c r="U276" s="137">
        <f t="shared" ca="1" si="81"/>
        <v>2</v>
      </c>
      <c r="V276" s="137" t="str">
        <f t="shared" ca="1" si="82"/>
        <v>Artic</v>
      </c>
      <c r="W276" s="137">
        <f t="shared" ca="1" si="83"/>
        <v>65</v>
      </c>
      <c r="X276" s="58">
        <f t="shared" ca="1" si="84"/>
        <v>87</v>
      </c>
      <c r="Y276" s="137">
        <f>VLOOKUP($C$11,lookup!$D$114:$Q$128,C276+2,FALSE)</f>
        <v>12</v>
      </c>
    </row>
    <row r="277" spans="2:25">
      <c r="B277" s="93">
        <v>260</v>
      </c>
      <c r="C277" s="56">
        <f t="shared" si="77"/>
        <v>9</v>
      </c>
      <c r="D277" s="21">
        <f t="shared" si="78"/>
        <v>20</v>
      </c>
      <c r="E277" s="31">
        <f t="shared" ca="1" si="75"/>
        <v>52</v>
      </c>
      <c r="F277" s="31">
        <f t="shared" ca="1" si="76"/>
        <v>94</v>
      </c>
      <c r="G277" s="131">
        <f t="shared" ca="1" si="73"/>
        <v>11</v>
      </c>
      <c r="H277" s="131">
        <f t="shared" ca="1" si="74"/>
        <v>17</v>
      </c>
      <c r="I277" s="131">
        <f t="shared" ca="1" si="72"/>
        <v>3</v>
      </c>
      <c r="J277" s="131">
        <f t="shared" ca="1" si="72"/>
        <v>1</v>
      </c>
      <c r="K277" s="102">
        <f t="shared" ca="1" si="79"/>
        <v>-2</v>
      </c>
      <c r="L277" s="102">
        <f ca="1">VLOOKUP(((VLOOKUP(weather!$C$8,lookup!$A$3:$C$7,3,FALSE)&amp;VLOOKUP(weather!$C$4,lookup!$A$9:$B$14,2,FALSE))),lookup!$C$49:$AM$78,((C277-1)*3)+VLOOKUP(weather!I277&amp;weather!J277,lookup!$AO$4:$AP$39,2,FALSE)+2,FALSE)*VLOOKUP((I277+J277),$F$4:$H$14,3,FALSE)</f>
        <v>0</v>
      </c>
      <c r="M277" s="102">
        <f t="shared" ca="1" si="85"/>
        <v>10</v>
      </c>
      <c r="N277" s="102">
        <f ca="1">IF(N276+M277&lt;0,0,IF(N276+M277&gt;VLOOKUP($C$8,lookup!$A$3:$C$7,2,FALSE),VLOOKUP($C$8,lookup!$A$3:$C$7,2,FALSE),N276+M277))</f>
        <v>45</v>
      </c>
      <c r="O277" s="102">
        <f ca="1">IF(ABS(K277)=3,(VLOOKUP((I277+J277)&amp;RANDBETWEEN(2,12),lookup!$AR$4:$AS$25,2,FALSE)),0)</f>
        <v>0</v>
      </c>
      <c r="P277" s="58" t="str">
        <f ca="1">IF(O277=0,"",VLOOKUP(((VLOOKUP(weather!$C$8,lookup!$A$3:$C$7,3,FALSE)&amp;VLOOKUP(weather!$C$4,lookup!$A$9:$B$14,2,FALSE))),lookup!$C$81:$AY$110,((C277-1)*4)+1+O277,FALSE))</f>
        <v/>
      </c>
      <c r="Q277" s="139"/>
      <c r="R277" s="102"/>
      <c r="S277" s="102"/>
      <c r="T277" s="58" t="str">
        <f t="shared" ca="1" si="80"/>
        <v>Rain</v>
      </c>
      <c r="U277" s="137">
        <f t="shared" ca="1" si="81"/>
        <v>2</v>
      </c>
      <c r="V277" s="137" t="str">
        <f t="shared" ca="1" si="82"/>
        <v>Artic</v>
      </c>
      <c r="W277" s="137">
        <f t="shared" ca="1" si="83"/>
        <v>52</v>
      </c>
      <c r="X277" s="58">
        <f t="shared" ca="1" si="84"/>
        <v>94</v>
      </c>
      <c r="Y277" s="137">
        <f>VLOOKUP($C$11,lookup!$D$114:$Q$128,C277+2,FALSE)</f>
        <v>12</v>
      </c>
    </row>
    <row r="278" spans="2:25">
      <c r="B278" s="93">
        <v>261</v>
      </c>
      <c r="C278" s="56">
        <f t="shared" si="77"/>
        <v>9</v>
      </c>
      <c r="D278" s="21">
        <f t="shared" si="78"/>
        <v>21</v>
      </c>
      <c r="E278" s="31">
        <f t="shared" ca="1" si="75"/>
        <v>63</v>
      </c>
      <c r="F278" s="31">
        <f t="shared" ca="1" si="76"/>
        <v>86</v>
      </c>
      <c r="G278" s="131">
        <f t="shared" ca="1" si="73"/>
        <v>11</v>
      </c>
      <c r="H278" s="131">
        <f t="shared" ca="1" si="74"/>
        <v>15</v>
      </c>
      <c r="I278" s="131">
        <f t="shared" ref="I278:J297" ca="1" si="86">RANDBETWEEN(1,6)</f>
        <v>3</v>
      </c>
      <c r="J278" s="131">
        <f t="shared" ca="1" si="86"/>
        <v>6</v>
      </c>
      <c r="K278" s="102">
        <f t="shared" ca="1" si="79"/>
        <v>1</v>
      </c>
      <c r="L278" s="102">
        <f ca="1">VLOOKUP(((VLOOKUP(weather!$C$8,lookup!$A$3:$C$7,3,FALSE)&amp;VLOOKUP(weather!$C$4,lookup!$A$9:$B$14,2,FALSE))),lookup!$C$49:$AM$78,((C278-1)*3)+VLOOKUP(weather!I278&amp;weather!J278,lookup!$AO$4:$AP$39,2,FALSE)+2,FALSE)*VLOOKUP((I278+J278),$F$4:$H$14,3,FALSE)</f>
        <v>0</v>
      </c>
      <c r="M278" s="102">
        <f t="shared" ca="1" si="85"/>
        <v>-15</v>
      </c>
      <c r="N278" s="102">
        <f ca="1">IF(N277+M278&lt;0,0,IF(N277+M278&gt;VLOOKUP($C$8,lookup!$A$3:$C$7,2,FALSE),VLOOKUP($C$8,lookup!$A$3:$C$7,2,FALSE),N277+M278))</f>
        <v>30</v>
      </c>
      <c r="O278" s="102">
        <f ca="1">IF(ABS(K278)=3,(VLOOKUP((I278+J278)&amp;RANDBETWEEN(2,12),lookup!$AR$4:$AS$25,2,FALSE)),0)</f>
        <v>0</v>
      </c>
      <c r="P278" s="58" t="str">
        <f ca="1">IF(O278=0,"",VLOOKUP(((VLOOKUP(weather!$C$8,lookup!$A$3:$C$7,3,FALSE)&amp;VLOOKUP(weather!$C$4,lookup!$A$9:$B$14,2,FALSE))),lookup!$C$81:$AY$110,((C278-1)*4)+1+O278,FALSE))</f>
        <v/>
      </c>
      <c r="Q278" s="139"/>
      <c r="R278" s="102"/>
      <c r="S278" s="102"/>
      <c r="T278" s="58" t="str">
        <f t="shared" ca="1" si="80"/>
        <v>Rain</v>
      </c>
      <c r="U278" s="137">
        <f t="shared" ca="1" si="81"/>
        <v>2</v>
      </c>
      <c r="V278" s="137" t="str">
        <f t="shared" ca="1" si="82"/>
        <v>N</v>
      </c>
      <c r="W278" s="137">
        <f t="shared" ca="1" si="83"/>
        <v>63</v>
      </c>
      <c r="X278" s="58">
        <f t="shared" ca="1" si="84"/>
        <v>86</v>
      </c>
      <c r="Y278" s="137">
        <f>VLOOKUP($C$11,lookup!$D$114:$Q$128,C278+2,FALSE)</f>
        <v>12</v>
      </c>
    </row>
    <row r="279" spans="2:25">
      <c r="B279" s="93">
        <v>262</v>
      </c>
      <c r="C279" s="56">
        <f t="shared" si="77"/>
        <v>9</v>
      </c>
      <c r="D279" s="21">
        <f t="shared" si="78"/>
        <v>22</v>
      </c>
      <c r="E279" s="31">
        <f t="shared" ca="1" si="75"/>
        <v>58</v>
      </c>
      <c r="F279" s="31">
        <f t="shared" ca="1" si="76"/>
        <v>83</v>
      </c>
      <c r="G279" s="131">
        <f t="shared" ca="1" si="73"/>
        <v>12</v>
      </c>
      <c r="H279" s="131">
        <f t="shared" ca="1" si="74"/>
        <v>16</v>
      </c>
      <c r="I279" s="131">
        <f t="shared" ca="1" si="86"/>
        <v>6</v>
      </c>
      <c r="J279" s="131">
        <f t="shared" ca="1" si="86"/>
        <v>5</v>
      </c>
      <c r="K279" s="102">
        <f t="shared" ca="1" si="79"/>
        <v>2</v>
      </c>
      <c r="L279" s="102">
        <f ca="1">VLOOKUP(((VLOOKUP(weather!$C$8,lookup!$A$3:$C$7,3,FALSE)&amp;VLOOKUP(weather!$C$4,lookup!$A$9:$B$14,2,FALSE))),lookup!$C$49:$AM$78,((C279-1)*3)+VLOOKUP(weather!I279&amp;weather!J279,lookup!$AO$4:$AP$39,2,FALSE)+2,FALSE)*VLOOKUP((I279+J279),$F$4:$H$14,3,FALSE)</f>
        <v>1</v>
      </c>
      <c r="M279" s="102">
        <f t="shared" ca="1" si="85"/>
        <v>-15</v>
      </c>
      <c r="N279" s="102">
        <f ca="1">IF(N278+M279&lt;0,0,IF(N278+M279&gt;VLOOKUP($C$8,lookup!$A$3:$C$7,2,FALSE),VLOOKUP($C$8,lookup!$A$3:$C$7,2,FALSE),N278+M279))</f>
        <v>15</v>
      </c>
      <c r="O279" s="102">
        <f ca="1">IF(ABS(K279)=3,(VLOOKUP((I279+J279)&amp;RANDBETWEEN(2,12),lookup!$AR$4:$AS$25,2,FALSE)),0)</f>
        <v>0</v>
      </c>
      <c r="P279" s="58" t="str">
        <f ca="1">IF(O279=0,"",VLOOKUP(((VLOOKUP(weather!$C$8,lookup!$A$3:$C$7,3,FALSE)&amp;VLOOKUP(weather!$C$4,lookup!$A$9:$B$14,2,FALSE))),lookup!$C$81:$AY$110,((C279-1)*4)+1+O279,FALSE))</f>
        <v/>
      </c>
      <c r="Q279" s="139"/>
      <c r="R279" s="102"/>
      <c r="S279" s="102"/>
      <c r="T279" s="58" t="str">
        <f t="shared" ca="1" si="80"/>
        <v>Rain</v>
      </c>
      <c r="U279" s="137">
        <f t="shared" ca="1" si="81"/>
        <v>2</v>
      </c>
      <c r="V279" s="137" t="str">
        <f t="shared" ca="1" si="82"/>
        <v>Tropical</v>
      </c>
      <c r="W279" s="137">
        <f t="shared" ca="1" si="83"/>
        <v>58</v>
      </c>
      <c r="X279" s="58">
        <f t="shared" ca="1" si="84"/>
        <v>83</v>
      </c>
      <c r="Y279" s="137">
        <f>VLOOKUP($C$11,lookup!$D$114:$Q$128,C279+2,FALSE)</f>
        <v>12</v>
      </c>
    </row>
    <row r="280" spans="2:25">
      <c r="B280" s="93">
        <v>263</v>
      </c>
      <c r="C280" s="56">
        <f t="shared" si="77"/>
        <v>9</v>
      </c>
      <c r="D280" s="21">
        <f t="shared" si="78"/>
        <v>23</v>
      </c>
      <c r="E280" s="31">
        <f t="shared" ca="1" si="75"/>
        <v>78</v>
      </c>
      <c r="F280" s="31">
        <f t="shared" ca="1" si="76"/>
        <v>96</v>
      </c>
      <c r="G280" s="131">
        <f t="shared" ca="1" si="73"/>
        <v>14</v>
      </c>
      <c r="H280" s="131">
        <f t="shared" ca="1" si="74"/>
        <v>18</v>
      </c>
      <c r="I280" s="131">
        <f t="shared" ca="1" si="86"/>
        <v>4</v>
      </c>
      <c r="J280" s="131">
        <f t="shared" ca="1" si="86"/>
        <v>2</v>
      </c>
      <c r="K280" s="102">
        <f t="shared" ca="1" si="79"/>
        <v>-1</v>
      </c>
      <c r="L280" s="102">
        <f ca="1">VLOOKUP(((VLOOKUP(weather!$C$8,lookup!$A$3:$C$7,3,FALSE)&amp;VLOOKUP(weather!$C$4,lookup!$A$9:$B$14,2,FALSE))),lookup!$C$49:$AM$78,((C280-1)*3)+VLOOKUP(weather!I280&amp;weather!J280,lookup!$AO$4:$AP$39,2,FALSE)+2,FALSE)*VLOOKUP((I280+J280),$F$4:$H$14,3,FALSE)</f>
        <v>0</v>
      </c>
      <c r="M280" s="102">
        <f t="shared" ca="1" si="85"/>
        <v>10</v>
      </c>
      <c r="N280" s="102">
        <f ca="1">IF(N279+M280&lt;0,0,IF(N279+M280&gt;VLOOKUP($C$8,lookup!$A$3:$C$7,2,FALSE),VLOOKUP($C$8,lookup!$A$3:$C$7,2,FALSE),N279+M280))</f>
        <v>25</v>
      </c>
      <c r="O280" s="102">
        <f ca="1">IF(ABS(K280)=3,(VLOOKUP((I280+J280)&amp;RANDBETWEEN(2,12),lookup!$AR$4:$AS$25,2,FALSE)),0)</f>
        <v>0</v>
      </c>
      <c r="P280" s="58" t="str">
        <f ca="1">IF(O280=0,"",VLOOKUP(((VLOOKUP(weather!$C$8,lookup!$A$3:$C$7,3,FALSE)&amp;VLOOKUP(weather!$C$4,lookup!$A$9:$B$14,2,FALSE))),lookup!$C$81:$AY$110,((C280-1)*4)+1+O280,FALSE))</f>
        <v/>
      </c>
      <c r="Q280" s="139"/>
      <c r="R280" s="102"/>
      <c r="S280" s="102"/>
      <c r="T280" s="58" t="str">
        <f t="shared" ca="1" si="80"/>
        <v>Rain</v>
      </c>
      <c r="U280" s="137">
        <f t="shared" ca="1" si="81"/>
        <v>2</v>
      </c>
      <c r="V280" s="137" t="str">
        <f t="shared" ca="1" si="82"/>
        <v>N</v>
      </c>
      <c r="W280" s="137">
        <f t="shared" ca="1" si="83"/>
        <v>78</v>
      </c>
      <c r="X280" s="58">
        <f t="shared" ca="1" si="84"/>
        <v>96</v>
      </c>
      <c r="Y280" s="137">
        <f>VLOOKUP($C$11,lookup!$D$114:$Q$128,C280+2,FALSE)</f>
        <v>12</v>
      </c>
    </row>
    <row r="281" spans="2:25">
      <c r="B281" s="93">
        <v>264</v>
      </c>
      <c r="C281" s="56">
        <f t="shared" si="77"/>
        <v>9</v>
      </c>
      <c r="D281" s="21">
        <f t="shared" si="78"/>
        <v>24</v>
      </c>
      <c r="E281" s="31">
        <f t="shared" ca="1" si="75"/>
        <v>73</v>
      </c>
      <c r="F281" s="31">
        <f t="shared" ca="1" si="76"/>
        <v>82</v>
      </c>
      <c r="G281" s="131">
        <f t="shared" ca="1" si="73"/>
        <v>13</v>
      </c>
      <c r="H281" s="131">
        <f t="shared" ca="1" si="74"/>
        <v>17</v>
      </c>
      <c r="I281" s="131">
        <f t="shared" ca="1" si="86"/>
        <v>5</v>
      </c>
      <c r="J281" s="131">
        <f t="shared" ca="1" si="86"/>
        <v>3</v>
      </c>
      <c r="K281" s="102">
        <f t="shared" ca="1" si="79"/>
        <v>1</v>
      </c>
      <c r="L281" s="102">
        <f ca="1">VLOOKUP(((VLOOKUP(weather!$C$8,lookup!$A$3:$C$7,3,FALSE)&amp;VLOOKUP(weather!$C$4,lookup!$A$9:$B$14,2,FALSE))),lookup!$C$49:$AM$78,((C281-1)*3)+VLOOKUP(weather!I281&amp;weather!J281,lookup!$AO$4:$AP$39,2,FALSE)+2,FALSE)*VLOOKUP((I281+J281),$F$4:$H$14,3,FALSE)</f>
        <v>1</v>
      </c>
      <c r="M281" s="102">
        <f t="shared" ca="1" si="85"/>
        <v>-10</v>
      </c>
      <c r="N281" s="102">
        <f ca="1">IF(N280+M281&lt;0,0,IF(N280+M281&gt;VLOOKUP($C$8,lookup!$A$3:$C$7,2,FALSE),VLOOKUP($C$8,lookup!$A$3:$C$7,2,FALSE),N280+M281))</f>
        <v>15</v>
      </c>
      <c r="O281" s="102">
        <f ca="1">IF(ABS(K281)=3,(VLOOKUP((I281+J281)&amp;RANDBETWEEN(2,12),lookup!$AR$4:$AS$25,2,FALSE)),0)</f>
        <v>0</v>
      </c>
      <c r="P281" s="58" t="str">
        <f ca="1">IF(O281=0,"",VLOOKUP(((VLOOKUP(weather!$C$8,lookup!$A$3:$C$7,3,FALSE)&amp;VLOOKUP(weather!$C$4,lookup!$A$9:$B$14,2,FALSE))),lookup!$C$81:$AY$110,((C281-1)*4)+1+O281,FALSE))</f>
        <v/>
      </c>
      <c r="Q281" s="139"/>
      <c r="R281" s="102"/>
      <c r="S281" s="102"/>
      <c r="T281" s="58" t="str">
        <f t="shared" ca="1" si="80"/>
        <v>Rain</v>
      </c>
      <c r="U281" s="137">
        <f t="shared" ca="1" si="81"/>
        <v>2</v>
      </c>
      <c r="V281" s="137" t="str">
        <f t="shared" ca="1" si="82"/>
        <v>N</v>
      </c>
      <c r="W281" s="137">
        <f t="shared" ca="1" si="83"/>
        <v>73</v>
      </c>
      <c r="X281" s="58">
        <f t="shared" ca="1" si="84"/>
        <v>82</v>
      </c>
      <c r="Y281" s="137">
        <f>VLOOKUP($C$11,lookup!$D$114:$Q$128,C281+2,FALSE)</f>
        <v>12</v>
      </c>
    </row>
    <row r="282" spans="2:25">
      <c r="B282" s="93">
        <v>265</v>
      </c>
      <c r="C282" s="56">
        <f t="shared" si="77"/>
        <v>9</v>
      </c>
      <c r="D282" s="21">
        <f t="shared" si="78"/>
        <v>25</v>
      </c>
      <c r="E282" s="31">
        <f t="shared" ca="1" si="75"/>
        <v>73</v>
      </c>
      <c r="F282" s="31">
        <f t="shared" ca="1" si="76"/>
        <v>94</v>
      </c>
      <c r="G282" s="131">
        <f t="shared" ca="1" si="73"/>
        <v>14</v>
      </c>
      <c r="H282" s="131">
        <f t="shared" ca="1" si="74"/>
        <v>18</v>
      </c>
      <c r="I282" s="131">
        <f t="shared" ca="1" si="86"/>
        <v>5</v>
      </c>
      <c r="J282" s="131">
        <f t="shared" ca="1" si="86"/>
        <v>3</v>
      </c>
      <c r="K282" s="102">
        <f t="shared" ca="1" si="79"/>
        <v>1</v>
      </c>
      <c r="L282" s="102">
        <f ca="1">VLOOKUP(((VLOOKUP(weather!$C$8,lookup!$A$3:$C$7,3,FALSE)&amp;VLOOKUP(weather!$C$4,lookup!$A$9:$B$14,2,FALSE))),lookup!$C$49:$AM$78,((C282-1)*3)+VLOOKUP(weather!I282&amp;weather!J282,lookup!$AO$4:$AP$39,2,FALSE)+2,FALSE)*VLOOKUP((I282+J282),$F$4:$H$14,3,FALSE)</f>
        <v>1</v>
      </c>
      <c r="M282" s="102">
        <f t="shared" ca="1" si="85"/>
        <v>-10</v>
      </c>
      <c r="N282" s="102">
        <f ca="1">IF(N281+M282&lt;0,0,IF(N281+M282&gt;VLOOKUP($C$8,lookup!$A$3:$C$7,2,FALSE),VLOOKUP($C$8,lookup!$A$3:$C$7,2,FALSE),N281+M282))</f>
        <v>5</v>
      </c>
      <c r="O282" s="102">
        <f ca="1">IF(ABS(K282)=3,(VLOOKUP((I282+J282)&amp;RANDBETWEEN(2,12),lookup!$AR$4:$AS$25,2,FALSE)),0)</f>
        <v>0</v>
      </c>
      <c r="P282" s="58" t="str">
        <f ca="1">IF(O282=0,"",VLOOKUP(((VLOOKUP(weather!$C$8,lookup!$A$3:$C$7,3,FALSE)&amp;VLOOKUP(weather!$C$4,lookup!$A$9:$B$14,2,FALSE))),lookup!$C$81:$AY$110,((C282-1)*4)+1+O282,FALSE))</f>
        <v/>
      </c>
      <c r="Q282" s="139"/>
      <c r="R282" s="102"/>
      <c r="S282" s="102"/>
      <c r="T282" s="58" t="str">
        <f t="shared" ca="1" si="80"/>
        <v>Rain</v>
      </c>
      <c r="U282" s="137">
        <f t="shared" ca="1" si="81"/>
        <v>2</v>
      </c>
      <c r="V282" s="137" t="str">
        <f t="shared" ca="1" si="82"/>
        <v>N</v>
      </c>
      <c r="W282" s="137">
        <f t="shared" ca="1" si="83"/>
        <v>73</v>
      </c>
      <c r="X282" s="58">
        <f t="shared" ca="1" si="84"/>
        <v>94</v>
      </c>
      <c r="Y282" s="137">
        <f>VLOOKUP($C$11,lookup!$D$114:$Q$128,C282+2,FALSE)</f>
        <v>12</v>
      </c>
    </row>
    <row r="283" spans="2:25">
      <c r="B283" s="93">
        <v>266</v>
      </c>
      <c r="C283" s="56">
        <f t="shared" si="77"/>
        <v>9</v>
      </c>
      <c r="D283" s="21">
        <f t="shared" si="78"/>
        <v>26</v>
      </c>
      <c r="E283" s="31">
        <f t="shared" ca="1" si="75"/>
        <v>88</v>
      </c>
      <c r="F283" s="31">
        <f t="shared" ca="1" si="76"/>
        <v>84</v>
      </c>
      <c r="G283" s="131">
        <f t="shared" ca="1" si="73"/>
        <v>15</v>
      </c>
      <c r="H283" s="131">
        <f t="shared" ca="1" si="74"/>
        <v>19</v>
      </c>
      <c r="I283" s="131">
        <f t="shared" ca="1" si="86"/>
        <v>6</v>
      </c>
      <c r="J283" s="131">
        <f t="shared" ca="1" si="86"/>
        <v>1</v>
      </c>
      <c r="K283" s="102">
        <f t="shared" ca="1" si="79"/>
        <v>0</v>
      </c>
      <c r="L283" s="102">
        <f ca="1">VLOOKUP(((VLOOKUP(weather!$C$8,lookup!$A$3:$C$7,3,FALSE)&amp;VLOOKUP(weather!$C$4,lookup!$A$9:$B$14,2,FALSE))),lookup!$C$49:$AM$78,((C283-1)*3)+VLOOKUP(weather!I283&amp;weather!J283,lookup!$AO$4:$AP$39,2,FALSE)+2,FALSE)*VLOOKUP((I283+J283),$F$4:$H$14,3,FALSE)</f>
        <v>1</v>
      </c>
      <c r="M283" s="102">
        <f t="shared" ca="1" si="85"/>
        <v>-10</v>
      </c>
      <c r="N283" s="102">
        <f ca="1">IF(N282+M283&lt;0,0,IF(N282+M283&gt;VLOOKUP($C$8,lookup!$A$3:$C$7,2,FALSE),VLOOKUP($C$8,lookup!$A$3:$C$7,2,FALSE),N282+M283))</f>
        <v>0</v>
      </c>
      <c r="O283" s="102">
        <f ca="1">IF(ABS(K283)=3,(VLOOKUP((I283+J283)&amp;RANDBETWEEN(2,12),lookup!$AR$4:$AS$25,2,FALSE)),0)</f>
        <v>0</v>
      </c>
      <c r="P283" s="58" t="str">
        <f ca="1">IF(O283=0,"",VLOOKUP(((VLOOKUP(weather!$C$8,lookup!$A$3:$C$7,3,FALSE)&amp;VLOOKUP(weather!$C$4,lookup!$A$9:$B$14,2,FALSE))),lookup!$C$81:$AY$110,((C283-1)*4)+1+O283,FALSE))</f>
        <v/>
      </c>
      <c r="Q283" s="139"/>
      <c r="R283" s="102"/>
      <c r="S283" s="102"/>
      <c r="T283" s="58" t="str">
        <f t="shared" ca="1" si="80"/>
        <v>Rain</v>
      </c>
      <c r="U283" s="137">
        <f t="shared" ca="1" si="81"/>
        <v>2</v>
      </c>
      <c r="V283" s="137" t="str">
        <f t="shared" ca="1" si="82"/>
        <v>N</v>
      </c>
      <c r="W283" s="137">
        <f t="shared" ca="1" si="83"/>
        <v>79</v>
      </c>
      <c r="X283" s="58">
        <f t="shared" ca="1" si="84"/>
        <v>93</v>
      </c>
      <c r="Y283" s="137">
        <f>VLOOKUP($C$11,lookup!$D$114:$Q$128,C283+2,FALSE)</f>
        <v>12</v>
      </c>
    </row>
    <row r="284" spans="2:25">
      <c r="B284" s="93">
        <v>267</v>
      </c>
      <c r="C284" s="56">
        <f t="shared" si="77"/>
        <v>9</v>
      </c>
      <c r="D284" s="21">
        <f t="shared" si="78"/>
        <v>27</v>
      </c>
      <c r="E284" s="31">
        <f t="shared" ca="1" si="75"/>
        <v>80</v>
      </c>
      <c r="F284" s="31">
        <f t="shared" ca="1" si="76"/>
        <v>92</v>
      </c>
      <c r="G284" s="131">
        <f t="shared" ca="1" si="73"/>
        <v>15</v>
      </c>
      <c r="H284" s="131">
        <f t="shared" ca="1" si="74"/>
        <v>19</v>
      </c>
      <c r="I284" s="131">
        <f t="shared" ca="1" si="86"/>
        <v>5</v>
      </c>
      <c r="J284" s="131">
        <f t="shared" ca="1" si="86"/>
        <v>1</v>
      </c>
      <c r="K284" s="102">
        <f t="shared" ca="1" si="79"/>
        <v>-1</v>
      </c>
      <c r="L284" s="102">
        <f ca="1">VLOOKUP(((VLOOKUP(weather!$C$8,lookup!$A$3:$C$7,3,FALSE)&amp;VLOOKUP(weather!$C$4,lookup!$A$9:$B$14,2,FALSE))),lookup!$C$49:$AM$78,((C284-1)*3)+VLOOKUP(weather!I284&amp;weather!J284,lookup!$AO$4:$AP$39,2,FALSE)+2,FALSE)*VLOOKUP((I284+J284),$F$4:$H$14,3,FALSE)</f>
        <v>0</v>
      </c>
      <c r="M284" s="102">
        <f t="shared" ca="1" si="85"/>
        <v>10</v>
      </c>
      <c r="N284" s="102">
        <f ca="1">IF(N283+M284&lt;0,0,IF(N283+M284&gt;VLOOKUP($C$8,lookup!$A$3:$C$7,2,FALSE),VLOOKUP($C$8,lookup!$A$3:$C$7,2,FALSE),N283+M284))</f>
        <v>10</v>
      </c>
      <c r="O284" s="102">
        <f ca="1">IF(ABS(K284)=3,(VLOOKUP((I284+J284)&amp;RANDBETWEEN(2,12),lookup!$AR$4:$AS$25,2,FALSE)),0)</f>
        <v>0</v>
      </c>
      <c r="P284" s="58" t="str">
        <f ca="1">IF(O284=0,"",VLOOKUP(((VLOOKUP(weather!$C$8,lookup!$A$3:$C$7,3,FALSE)&amp;VLOOKUP(weather!$C$4,lookup!$A$9:$B$14,2,FALSE))),lookup!$C$81:$AY$110,((C284-1)*4)+1+O284,FALSE))</f>
        <v/>
      </c>
      <c r="Q284" s="139"/>
      <c r="R284" s="102"/>
      <c r="S284" s="102"/>
      <c r="T284" s="58" t="str">
        <f t="shared" ca="1" si="80"/>
        <v>Rain</v>
      </c>
      <c r="U284" s="137">
        <f t="shared" ca="1" si="81"/>
        <v>2</v>
      </c>
      <c r="V284" s="137" t="str">
        <f t="shared" ca="1" si="82"/>
        <v>N</v>
      </c>
      <c r="W284" s="137">
        <f t="shared" ca="1" si="83"/>
        <v>80</v>
      </c>
      <c r="X284" s="58">
        <f t="shared" ca="1" si="84"/>
        <v>92</v>
      </c>
      <c r="Y284" s="137">
        <f>VLOOKUP($C$11,lookup!$D$114:$Q$128,C284+2,FALSE)</f>
        <v>12</v>
      </c>
    </row>
    <row r="285" spans="2:25">
      <c r="B285" s="93">
        <v>268</v>
      </c>
      <c r="C285" s="56">
        <f t="shared" si="77"/>
        <v>9</v>
      </c>
      <c r="D285" s="21">
        <f t="shared" si="78"/>
        <v>28</v>
      </c>
      <c r="E285" s="31">
        <f t="shared" ca="1" si="75"/>
        <v>78</v>
      </c>
      <c r="F285" s="31">
        <f t="shared" ca="1" si="76"/>
        <v>84</v>
      </c>
      <c r="G285" s="131">
        <f t="shared" ca="1" si="73"/>
        <v>14</v>
      </c>
      <c r="H285" s="131">
        <f t="shared" ca="1" si="74"/>
        <v>18</v>
      </c>
      <c r="I285" s="131">
        <f t="shared" ca="1" si="86"/>
        <v>2</v>
      </c>
      <c r="J285" s="131">
        <f t="shared" ca="1" si="86"/>
        <v>6</v>
      </c>
      <c r="K285" s="102">
        <f t="shared" ca="1" si="79"/>
        <v>1</v>
      </c>
      <c r="L285" s="102">
        <f ca="1">VLOOKUP(((VLOOKUP(weather!$C$8,lookup!$A$3:$C$7,3,FALSE)&amp;VLOOKUP(weather!$C$4,lookup!$A$9:$B$14,2,FALSE))),lookup!$C$49:$AM$78,((C285-1)*3)+VLOOKUP(weather!I285&amp;weather!J285,lookup!$AO$4:$AP$39,2,FALSE)+2,FALSE)*VLOOKUP((I285+J285),$F$4:$H$14,3,FALSE)</f>
        <v>2</v>
      </c>
      <c r="M285" s="102">
        <f t="shared" ca="1" si="85"/>
        <v>-10</v>
      </c>
      <c r="N285" s="102">
        <f ca="1">IF(N284+M285&lt;0,0,IF(N284+M285&gt;VLOOKUP($C$8,lookup!$A$3:$C$7,2,FALSE),VLOOKUP($C$8,lookup!$A$3:$C$7,2,FALSE),N284+M285))</f>
        <v>0</v>
      </c>
      <c r="O285" s="102">
        <f ca="1">IF(ABS(K285)=3,(VLOOKUP((I285+J285)&amp;RANDBETWEEN(2,12),lookup!$AR$4:$AS$25,2,FALSE)),0)</f>
        <v>0</v>
      </c>
      <c r="P285" s="58" t="str">
        <f ca="1">IF(O285=0,"",VLOOKUP(((VLOOKUP(weather!$C$8,lookup!$A$3:$C$7,3,FALSE)&amp;VLOOKUP(weather!$C$4,lookup!$A$9:$B$14,2,FALSE))),lookup!$C$81:$AY$110,((C285-1)*4)+1+O285,FALSE))</f>
        <v/>
      </c>
      <c r="Q285" s="139"/>
      <c r="R285" s="102"/>
      <c r="S285" s="102"/>
      <c r="T285" s="58" t="str">
        <f t="shared" ca="1" si="80"/>
        <v>Rain</v>
      </c>
      <c r="U285" s="137">
        <f t="shared" ca="1" si="81"/>
        <v>2</v>
      </c>
      <c r="V285" s="137" t="str">
        <f t="shared" ca="1" si="82"/>
        <v>N</v>
      </c>
      <c r="W285" s="137">
        <f t="shared" ca="1" si="83"/>
        <v>78</v>
      </c>
      <c r="X285" s="58">
        <f t="shared" ca="1" si="84"/>
        <v>84</v>
      </c>
      <c r="Y285" s="137">
        <f>VLOOKUP($C$11,lookup!$D$114:$Q$128,C285+2,FALSE)</f>
        <v>12</v>
      </c>
    </row>
    <row r="286" spans="2:25">
      <c r="B286" s="93">
        <v>269</v>
      </c>
      <c r="C286" s="56">
        <f t="shared" si="77"/>
        <v>9</v>
      </c>
      <c r="D286" s="21">
        <f t="shared" si="78"/>
        <v>29</v>
      </c>
      <c r="E286" s="31">
        <f t="shared" ca="1" si="75"/>
        <v>87</v>
      </c>
      <c r="F286" s="31">
        <f t="shared" ca="1" si="76"/>
        <v>100</v>
      </c>
      <c r="G286" s="131">
        <f t="shared" ca="1" si="73"/>
        <v>15</v>
      </c>
      <c r="H286" s="131">
        <f t="shared" ca="1" si="74"/>
        <v>19</v>
      </c>
      <c r="I286" s="131">
        <f t="shared" ca="1" si="86"/>
        <v>6</v>
      </c>
      <c r="J286" s="131">
        <f t="shared" ca="1" si="86"/>
        <v>4</v>
      </c>
      <c r="K286" s="102">
        <f t="shared" ca="1" si="79"/>
        <v>2</v>
      </c>
      <c r="L286" s="102">
        <f ca="1">VLOOKUP(((VLOOKUP(weather!$C$8,lookup!$A$3:$C$7,3,FALSE)&amp;VLOOKUP(weather!$C$4,lookup!$A$9:$B$14,2,FALSE))),lookup!$C$49:$AM$78,((C286-1)*3)+VLOOKUP(weather!I286&amp;weather!J286,lookup!$AO$4:$AP$39,2,FALSE)+2,FALSE)*VLOOKUP((I286+J286),$F$4:$H$14,3,FALSE)</f>
        <v>1</v>
      </c>
      <c r="M286" s="102">
        <f t="shared" ca="1" si="85"/>
        <v>-10</v>
      </c>
      <c r="N286" s="102">
        <f ca="1">IF(N285+M286&lt;0,0,IF(N285+M286&gt;VLOOKUP($C$8,lookup!$A$3:$C$7,2,FALSE),VLOOKUP($C$8,lookup!$A$3:$C$7,2,FALSE),N285+M286))</f>
        <v>0</v>
      </c>
      <c r="O286" s="102">
        <f ca="1">IF(ABS(K286)=3,(VLOOKUP((I286+J286)&amp;RANDBETWEEN(2,12),lookup!$AR$4:$AS$25,2,FALSE)),0)</f>
        <v>0</v>
      </c>
      <c r="P286" s="58" t="str">
        <f ca="1">IF(O286=0,"",VLOOKUP(((VLOOKUP(weather!$C$8,lookup!$A$3:$C$7,3,FALSE)&amp;VLOOKUP(weather!$C$4,lookup!$A$9:$B$14,2,FALSE))),lookup!$C$81:$AY$110,((C286-1)*4)+1+O286,FALSE))</f>
        <v/>
      </c>
      <c r="Q286" s="139"/>
      <c r="R286" s="102"/>
      <c r="S286" s="102"/>
      <c r="T286" s="58" t="str">
        <f t="shared" ca="1" si="80"/>
        <v>Rain</v>
      </c>
      <c r="U286" s="137">
        <f t="shared" ca="1" si="81"/>
        <v>2</v>
      </c>
      <c r="V286" s="137" t="str">
        <f t="shared" ca="1" si="82"/>
        <v>Tropical</v>
      </c>
      <c r="W286" s="137">
        <f t="shared" ca="1" si="83"/>
        <v>87</v>
      </c>
      <c r="X286" s="58">
        <f t="shared" ca="1" si="84"/>
        <v>100</v>
      </c>
      <c r="Y286" s="137">
        <f>VLOOKUP($C$11,lookup!$D$114:$Q$128,C286+2,FALSE)</f>
        <v>12</v>
      </c>
    </row>
    <row r="287" spans="2:25">
      <c r="B287" s="93">
        <v>270</v>
      </c>
      <c r="C287" s="56">
        <f t="shared" si="77"/>
        <v>9</v>
      </c>
      <c r="D287" s="21">
        <f t="shared" si="78"/>
        <v>30</v>
      </c>
      <c r="E287" s="31">
        <f t="shared" ca="1" si="75"/>
        <v>84</v>
      </c>
      <c r="F287" s="31">
        <f t="shared" ca="1" si="76"/>
        <v>108</v>
      </c>
      <c r="G287" s="131">
        <f t="shared" ca="1" si="73"/>
        <v>17</v>
      </c>
      <c r="H287" s="131">
        <f t="shared" ca="1" si="74"/>
        <v>21</v>
      </c>
      <c r="I287" s="131">
        <f t="shared" ca="1" si="86"/>
        <v>4</v>
      </c>
      <c r="J287" s="131">
        <f t="shared" ca="1" si="86"/>
        <v>1</v>
      </c>
      <c r="K287" s="102">
        <f t="shared" ca="1" si="79"/>
        <v>-1</v>
      </c>
      <c r="L287" s="102">
        <f ca="1">VLOOKUP(((VLOOKUP(weather!$C$8,lookup!$A$3:$C$7,3,FALSE)&amp;VLOOKUP(weather!$C$4,lookup!$A$9:$B$14,2,FALSE))),lookup!$C$49:$AM$78,((C287-1)*3)+VLOOKUP(weather!I287&amp;weather!J287,lookup!$AO$4:$AP$39,2,FALSE)+2,FALSE)*VLOOKUP((I287+J287),$F$4:$H$14,3,FALSE)</f>
        <v>1</v>
      </c>
      <c r="M287" s="102">
        <f t="shared" ca="1" si="85"/>
        <v>15</v>
      </c>
      <c r="N287" s="102">
        <f ca="1">IF(N286+M287&lt;0,0,IF(N286+M287&gt;VLOOKUP($C$8,lookup!$A$3:$C$7,2,FALSE),VLOOKUP($C$8,lookup!$A$3:$C$7,2,FALSE),N286+M287))</f>
        <v>15</v>
      </c>
      <c r="O287" s="102">
        <f ca="1">IF(ABS(K287)=3,(VLOOKUP((I287+J287)&amp;RANDBETWEEN(2,12),lookup!$AR$4:$AS$25,2,FALSE)),0)</f>
        <v>0</v>
      </c>
      <c r="P287" s="58" t="str">
        <f ca="1">IF(O287=0,"",VLOOKUP(((VLOOKUP(weather!$C$8,lookup!$A$3:$C$7,3,FALSE)&amp;VLOOKUP(weather!$C$4,lookup!$A$9:$B$14,2,FALSE))),lookup!$C$81:$AY$110,((C287-1)*4)+1+O287,FALSE))</f>
        <v/>
      </c>
      <c r="Q287" s="139"/>
      <c r="R287" s="102"/>
      <c r="S287" s="102"/>
      <c r="T287" s="58" t="str">
        <f t="shared" ca="1" si="80"/>
        <v>Rain</v>
      </c>
      <c r="U287" s="137">
        <f t="shared" ca="1" si="81"/>
        <v>2</v>
      </c>
      <c r="V287" s="137" t="str">
        <f t="shared" ca="1" si="82"/>
        <v>N</v>
      </c>
      <c r="W287" s="137">
        <f t="shared" ca="1" si="83"/>
        <v>84</v>
      </c>
      <c r="X287" s="58">
        <f t="shared" ca="1" si="84"/>
        <v>108</v>
      </c>
      <c r="Y287" s="137">
        <f>VLOOKUP($C$11,lookup!$D$114:$Q$128,C287+2,FALSE)</f>
        <v>12</v>
      </c>
    </row>
    <row r="288" spans="2:25">
      <c r="B288" s="93">
        <v>271</v>
      </c>
      <c r="C288" s="56">
        <f t="shared" si="77"/>
        <v>10</v>
      </c>
      <c r="D288" s="21">
        <f t="shared" si="78"/>
        <v>1</v>
      </c>
      <c r="E288" s="31">
        <f t="shared" ca="1" si="75"/>
        <v>39</v>
      </c>
      <c r="F288" s="31">
        <f t="shared" ca="1" si="76"/>
        <v>98</v>
      </c>
      <c r="G288" s="36">
        <f>VLOOKUP($C288,lookup!$F$3:$I$14,2,FALSE)</f>
        <v>10</v>
      </c>
      <c r="H288" s="36">
        <f>VLOOKUP($C288,lookup!$F$3:$I$14,4,FALSE)</f>
        <v>20</v>
      </c>
      <c r="I288" s="36">
        <f t="shared" ca="1" si="86"/>
        <v>1</v>
      </c>
      <c r="J288" s="36">
        <f t="shared" ca="1" si="86"/>
        <v>6</v>
      </c>
      <c r="K288" s="31">
        <f t="shared" ca="1" si="79"/>
        <v>0</v>
      </c>
      <c r="L288" s="31">
        <f ca="1">VLOOKUP(((VLOOKUP(weather!$C$8,lookup!$A$3:$C$7,3,FALSE)&amp;VLOOKUP(weather!$C$4,lookup!$A$9:$B$14,2,FALSE))),lookup!$C$49:$AM$78,((C288-1)*3)+VLOOKUP(weather!I288&amp;weather!J288,lookup!$AO$4:$AP$39,2,FALSE)+2,FALSE)*VLOOKUP((I288+J288),$F$4:$H$14,3,FALSE)</f>
        <v>2</v>
      </c>
      <c r="M288" s="31">
        <f t="shared" ca="1" si="85"/>
        <v>-10</v>
      </c>
      <c r="N288" s="31">
        <f ca="1">IF(N287+M288&lt;0,0,IF(N287+M288&gt;VLOOKUP($C$8,lookup!$A$3:$C$7,2,FALSE),VLOOKUP($C$8,lookup!$A$3:$C$7,2,FALSE),N287+M288))</f>
        <v>5</v>
      </c>
      <c r="O288" s="31">
        <f ca="1">IF(ABS(K288)=3,(VLOOKUP((I288+J288)&amp;RANDBETWEEN(2,12),lookup!$AR$4:$AS$25,2,FALSE)),0)</f>
        <v>0</v>
      </c>
      <c r="P288" s="58" t="str">
        <f ca="1">IF(O288=0,"",VLOOKUP(((VLOOKUP(weather!$C$8,lookup!$A$3:$C$7,3,FALSE)&amp;VLOOKUP(weather!$C$4,lookup!$A$9:$B$14,2,FALSE))),lookup!$C$81:$AY$110,((C288-1)*4)+1+O288,FALSE))</f>
        <v/>
      </c>
      <c r="Q288" s="139"/>
      <c r="R288" s="102"/>
      <c r="S288" s="102"/>
      <c r="T288" s="58" t="str">
        <f t="shared" ca="1" si="80"/>
        <v>Rain</v>
      </c>
      <c r="U288" s="137">
        <f t="shared" ca="1" si="81"/>
        <v>2</v>
      </c>
      <c r="V288" s="137" t="str">
        <f t="shared" ca="1" si="82"/>
        <v>N</v>
      </c>
      <c r="W288" s="137">
        <f t="shared" ca="1" si="83"/>
        <v>39</v>
      </c>
      <c r="X288" s="58">
        <f t="shared" ca="1" si="84"/>
        <v>98</v>
      </c>
      <c r="Y288" s="137">
        <f>VLOOKUP($C$11,lookup!$D$114:$Q$128,C288+2,FALSE)</f>
        <v>12</v>
      </c>
    </row>
    <row r="289" spans="2:25">
      <c r="B289" s="93">
        <v>272</v>
      </c>
      <c r="C289" s="56">
        <f t="shared" si="77"/>
        <v>10</v>
      </c>
      <c r="D289" s="21">
        <f t="shared" si="78"/>
        <v>2</v>
      </c>
      <c r="E289" s="31">
        <f t="shared" ca="1" si="75"/>
        <v>56</v>
      </c>
      <c r="F289" s="31">
        <f t="shared" ca="1" si="76"/>
        <v>88</v>
      </c>
      <c r="G289" s="131">
        <f ca="1">IF(G288+K288&lt;$G$288,$G$288,IF(G288+K288&gt;$H$288,$H$288,G288+K288))</f>
        <v>10</v>
      </c>
      <c r="H289" s="131">
        <f ca="1">IF(H288+K288&gt;$H$288,$H$288,IF(H288+K288&lt;$G$288,$G$288,H288+K288))</f>
        <v>20</v>
      </c>
      <c r="I289" s="131">
        <f t="shared" ca="1" si="86"/>
        <v>6</v>
      </c>
      <c r="J289" s="131">
        <f t="shared" ca="1" si="86"/>
        <v>6</v>
      </c>
      <c r="K289" s="102">
        <f t="shared" ca="1" si="79"/>
        <v>3</v>
      </c>
      <c r="L289" s="102">
        <f ca="1">VLOOKUP(((VLOOKUP(weather!$C$8,lookup!$A$3:$C$7,3,FALSE)&amp;VLOOKUP(weather!$C$4,lookup!$A$9:$B$14,2,FALSE))),lookup!$C$49:$AM$78,((C289-1)*3)+VLOOKUP(weather!I289&amp;weather!J289,lookup!$AO$4:$AP$39,2,FALSE)+2,FALSE)*VLOOKUP((I289+J289),$F$4:$H$14,3,FALSE)</f>
        <v>0</v>
      </c>
      <c r="M289" s="102">
        <f t="shared" ca="1" si="85"/>
        <v>-20</v>
      </c>
      <c r="N289" s="102">
        <f ca="1">IF(N288+M289&lt;0,0,IF(N288+M289&gt;VLOOKUP($C$8,lookup!$A$3:$C$7,2,FALSE),VLOOKUP($C$8,lookup!$A$3:$C$7,2,FALSE),N288+M289))</f>
        <v>0</v>
      </c>
      <c r="O289" s="102">
        <f ca="1">IF(ABS(K289)=3,(VLOOKUP((I289+J289)&amp;RANDBETWEEN(2,12),lookup!$AR$4:$AS$25,2,FALSE)),0)</f>
        <v>0</v>
      </c>
      <c r="P289" s="58" t="str">
        <f ca="1">IF(O289=0,"",VLOOKUP(((VLOOKUP(weather!$C$8,lookup!$A$3:$C$7,3,FALSE)&amp;VLOOKUP(weather!$C$4,lookup!$A$9:$B$14,2,FALSE))),lookup!$C$81:$AY$110,((C289-1)*4)+1+O289,FALSE))</f>
        <v/>
      </c>
      <c r="Q289" s="139"/>
      <c r="R289" s="102"/>
      <c r="S289" s="102"/>
      <c r="T289" s="58" t="str">
        <f t="shared" ca="1" si="80"/>
        <v>Rain</v>
      </c>
      <c r="U289" s="137">
        <f t="shared" ca="1" si="81"/>
        <v>2</v>
      </c>
      <c r="V289" s="137" t="str">
        <f t="shared" ca="1" si="82"/>
        <v>Changing</v>
      </c>
      <c r="W289" s="137">
        <f t="shared" ca="1" si="83"/>
        <v>56</v>
      </c>
      <c r="X289" s="58">
        <f t="shared" ca="1" si="84"/>
        <v>88</v>
      </c>
      <c r="Y289" s="137">
        <f>VLOOKUP($C$11,lookup!$D$114:$Q$128,C289+2,FALSE)</f>
        <v>12</v>
      </c>
    </row>
    <row r="290" spans="2:25">
      <c r="B290" s="93">
        <v>273</v>
      </c>
      <c r="C290" s="56">
        <f t="shared" si="77"/>
        <v>10</v>
      </c>
      <c r="D290" s="21">
        <f t="shared" si="78"/>
        <v>3</v>
      </c>
      <c r="E290" s="31">
        <f t="shared" ca="1" si="75"/>
        <v>70</v>
      </c>
      <c r="F290" s="31">
        <f t="shared" ca="1" si="76"/>
        <v>93</v>
      </c>
      <c r="G290" s="131">
        <f t="shared" ref="G290:G317" ca="1" si="87">IF(G289+K289&lt;$G$288,$G$288,IF(G289+K289&gt;$H$288,$H$288,G289+K289))</f>
        <v>13</v>
      </c>
      <c r="H290" s="131">
        <f t="shared" ref="H290:H317" ca="1" si="88">IF(H289+K289&gt;$H$288,$H$288,IF(H289+K289&lt;$G$288,$G$288,H289+K289))</f>
        <v>20</v>
      </c>
      <c r="I290" s="131">
        <f t="shared" ca="1" si="86"/>
        <v>3</v>
      </c>
      <c r="J290" s="131">
        <f t="shared" ca="1" si="86"/>
        <v>4</v>
      </c>
      <c r="K290" s="102">
        <f t="shared" ca="1" si="79"/>
        <v>0</v>
      </c>
      <c r="L290" s="102">
        <f ca="1">VLOOKUP(((VLOOKUP(weather!$C$8,lookup!$A$3:$C$7,3,FALSE)&amp;VLOOKUP(weather!$C$4,lookup!$A$9:$B$14,2,FALSE))),lookup!$C$49:$AM$78,((C290-1)*3)+VLOOKUP(weather!I290&amp;weather!J290,lookup!$AO$4:$AP$39,2,FALSE)+2,FALSE)*VLOOKUP((I290+J290),$F$4:$H$14,3,FALSE)</f>
        <v>2</v>
      </c>
      <c r="M290" s="102">
        <f t="shared" ca="1" si="85"/>
        <v>-10</v>
      </c>
      <c r="N290" s="102">
        <f ca="1">IF(N289+M290&lt;0,0,IF(N289+M290&gt;VLOOKUP($C$8,lookup!$A$3:$C$7,2,FALSE),VLOOKUP($C$8,lookup!$A$3:$C$7,2,FALSE),N289+M290))</f>
        <v>0</v>
      </c>
      <c r="O290" s="102">
        <f ca="1">IF(ABS(K290)=3,(VLOOKUP((I290+J290)&amp;RANDBETWEEN(2,12),lookup!$AR$4:$AS$25,2,FALSE)),0)</f>
        <v>0</v>
      </c>
      <c r="P290" s="58" t="str">
        <f ca="1">IF(O290=0,"",VLOOKUP(((VLOOKUP(weather!$C$8,lookup!$A$3:$C$7,3,FALSE)&amp;VLOOKUP(weather!$C$4,lookup!$A$9:$B$14,2,FALSE))),lookup!$C$81:$AY$110,((C290-1)*4)+1+O290,FALSE))</f>
        <v/>
      </c>
      <c r="Q290" s="139"/>
      <c r="R290" s="102"/>
      <c r="S290" s="102"/>
      <c r="T290" s="58" t="str">
        <f t="shared" ca="1" si="80"/>
        <v>Rain</v>
      </c>
      <c r="U290" s="137">
        <f t="shared" ca="1" si="81"/>
        <v>2</v>
      </c>
      <c r="V290" s="137" t="str">
        <f t="shared" ca="1" si="82"/>
        <v>N</v>
      </c>
      <c r="W290" s="137">
        <f t="shared" ca="1" si="83"/>
        <v>70</v>
      </c>
      <c r="X290" s="58">
        <f t="shared" ca="1" si="84"/>
        <v>93</v>
      </c>
      <c r="Y290" s="137">
        <f>VLOOKUP($C$11,lookup!$D$114:$Q$128,C290+2,FALSE)</f>
        <v>12</v>
      </c>
    </row>
    <row r="291" spans="2:25">
      <c r="B291" s="93">
        <v>274</v>
      </c>
      <c r="C291" s="56">
        <f t="shared" si="77"/>
        <v>10</v>
      </c>
      <c r="D291" s="21">
        <f t="shared" si="78"/>
        <v>4</v>
      </c>
      <c r="E291" s="31">
        <f t="shared" ca="1" si="75"/>
        <v>76</v>
      </c>
      <c r="F291" s="31">
        <f t="shared" ca="1" si="76"/>
        <v>95</v>
      </c>
      <c r="G291" s="131">
        <f t="shared" ca="1" si="87"/>
        <v>13</v>
      </c>
      <c r="H291" s="131">
        <f t="shared" ca="1" si="88"/>
        <v>20</v>
      </c>
      <c r="I291" s="131">
        <f t="shared" ca="1" si="86"/>
        <v>6</v>
      </c>
      <c r="J291" s="131">
        <f t="shared" ca="1" si="86"/>
        <v>5</v>
      </c>
      <c r="K291" s="102">
        <f t="shared" ca="1" si="79"/>
        <v>2</v>
      </c>
      <c r="L291" s="102">
        <f ca="1">VLOOKUP(((VLOOKUP(weather!$C$8,lookup!$A$3:$C$7,3,FALSE)&amp;VLOOKUP(weather!$C$4,lookup!$A$9:$B$14,2,FALSE))),lookup!$C$49:$AM$78,((C291-1)*3)+VLOOKUP(weather!I291&amp;weather!J291,lookup!$AO$4:$AP$39,2,FALSE)+2,FALSE)*VLOOKUP((I291+J291),$F$4:$H$14,3,FALSE)</f>
        <v>1</v>
      </c>
      <c r="M291" s="102">
        <f t="shared" ca="1" si="85"/>
        <v>-15</v>
      </c>
      <c r="N291" s="102">
        <f ca="1">IF(N290+M291&lt;0,0,IF(N290+M291&gt;VLOOKUP($C$8,lookup!$A$3:$C$7,2,FALSE),VLOOKUP($C$8,lookup!$A$3:$C$7,2,FALSE),N290+M291))</f>
        <v>0</v>
      </c>
      <c r="O291" s="102">
        <f ca="1">IF(ABS(K291)=3,(VLOOKUP((I291+J291)&amp;RANDBETWEEN(2,12),lookup!$AR$4:$AS$25,2,FALSE)),0)</f>
        <v>0</v>
      </c>
      <c r="P291" s="58" t="str">
        <f ca="1">IF(O291=0,"",VLOOKUP(((VLOOKUP(weather!$C$8,lookup!$A$3:$C$7,3,FALSE)&amp;VLOOKUP(weather!$C$4,lookup!$A$9:$B$14,2,FALSE))),lookup!$C$81:$AY$110,((C291-1)*4)+1+O291,FALSE))</f>
        <v/>
      </c>
      <c r="Q291" s="139"/>
      <c r="R291" s="102"/>
      <c r="S291" s="102"/>
      <c r="T291" s="58" t="str">
        <f t="shared" ca="1" si="80"/>
        <v>Rain</v>
      </c>
      <c r="U291" s="137">
        <f t="shared" ca="1" si="81"/>
        <v>2</v>
      </c>
      <c r="V291" s="137" t="str">
        <f t="shared" ca="1" si="82"/>
        <v>Tropical</v>
      </c>
      <c r="W291" s="137">
        <f t="shared" ca="1" si="83"/>
        <v>76</v>
      </c>
      <c r="X291" s="58">
        <f t="shared" ca="1" si="84"/>
        <v>95</v>
      </c>
      <c r="Y291" s="137">
        <f>VLOOKUP($C$11,lookup!$D$114:$Q$128,C291+2,FALSE)</f>
        <v>12</v>
      </c>
    </row>
    <row r="292" spans="2:25">
      <c r="B292" s="93">
        <v>275</v>
      </c>
      <c r="C292" s="56">
        <f t="shared" si="77"/>
        <v>10</v>
      </c>
      <c r="D292" s="21">
        <f t="shared" si="78"/>
        <v>5</v>
      </c>
      <c r="E292" s="31">
        <f t="shared" ca="1" si="75"/>
        <v>88</v>
      </c>
      <c r="F292" s="31">
        <f t="shared" ca="1" si="76"/>
        <v>97</v>
      </c>
      <c r="G292" s="131">
        <f t="shared" ca="1" si="87"/>
        <v>15</v>
      </c>
      <c r="H292" s="131">
        <f t="shared" ca="1" si="88"/>
        <v>20</v>
      </c>
      <c r="I292" s="131">
        <f t="shared" ca="1" si="86"/>
        <v>6</v>
      </c>
      <c r="J292" s="131">
        <f t="shared" ca="1" si="86"/>
        <v>4</v>
      </c>
      <c r="K292" s="102">
        <f t="shared" ca="1" si="79"/>
        <v>2</v>
      </c>
      <c r="L292" s="102">
        <f ca="1">VLOOKUP(((VLOOKUP(weather!$C$8,lookup!$A$3:$C$7,3,FALSE)&amp;VLOOKUP(weather!$C$4,lookup!$A$9:$B$14,2,FALSE))),lookup!$C$49:$AM$78,((C292-1)*3)+VLOOKUP(weather!I292&amp;weather!J292,lookup!$AO$4:$AP$39,2,FALSE)+2,FALSE)*VLOOKUP((I292+J292),$F$4:$H$14,3,FALSE)</f>
        <v>1</v>
      </c>
      <c r="M292" s="102">
        <f t="shared" ca="1" si="85"/>
        <v>-10</v>
      </c>
      <c r="N292" s="102">
        <f ca="1">IF(N291+M292&lt;0,0,IF(N291+M292&gt;VLOOKUP($C$8,lookup!$A$3:$C$7,2,FALSE),VLOOKUP($C$8,lookup!$A$3:$C$7,2,FALSE),N291+M292))</f>
        <v>0</v>
      </c>
      <c r="O292" s="102">
        <f ca="1">IF(ABS(K292)=3,(VLOOKUP((I292+J292)&amp;RANDBETWEEN(2,12),lookup!$AR$4:$AS$25,2,FALSE)),0)</f>
        <v>0</v>
      </c>
      <c r="P292" s="58" t="str">
        <f ca="1">IF(O292=0,"",VLOOKUP(((VLOOKUP(weather!$C$8,lookup!$A$3:$C$7,3,FALSE)&amp;VLOOKUP(weather!$C$4,lookup!$A$9:$B$14,2,FALSE))),lookup!$C$81:$AY$110,((C292-1)*4)+1+O292,FALSE))</f>
        <v/>
      </c>
      <c r="Q292" s="139"/>
      <c r="R292" s="102"/>
      <c r="S292" s="102"/>
      <c r="T292" s="58" t="str">
        <f t="shared" ca="1" si="80"/>
        <v>Rain</v>
      </c>
      <c r="U292" s="137">
        <f t="shared" ca="1" si="81"/>
        <v>2</v>
      </c>
      <c r="V292" s="137" t="str">
        <f t="shared" ca="1" si="82"/>
        <v>Tropical</v>
      </c>
      <c r="W292" s="137">
        <f t="shared" ca="1" si="83"/>
        <v>88</v>
      </c>
      <c r="X292" s="58">
        <f t="shared" ca="1" si="84"/>
        <v>97</v>
      </c>
      <c r="Y292" s="137">
        <f>VLOOKUP($C$11,lookup!$D$114:$Q$128,C292+2,FALSE)</f>
        <v>12</v>
      </c>
    </row>
    <row r="293" spans="2:25">
      <c r="B293" s="93">
        <v>276</v>
      </c>
      <c r="C293" s="56">
        <f t="shared" si="77"/>
        <v>10</v>
      </c>
      <c r="D293" s="21">
        <f t="shared" si="78"/>
        <v>6</v>
      </c>
      <c r="E293" s="31">
        <f t="shared" ca="1" si="75"/>
        <v>94</v>
      </c>
      <c r="F293" s="31">
        <f t="shared" ca="1" si="76"/>
        <v>92</v>
      </c>
      <c r="G293" s="131">
        <f t="shared" ca="1" si="87"/>
        <v>17</v>
      </c>
      <c r="H293" s="131">
        <f t="shared" ca="1" si="88"/>
        <v>20</v>
      </c>
      <c r="I293" s="131">
        <f t="shared" ca="1" si="86"/>
        <v>6</v>
      </c>
      <c r="J293" s="131">
        <f t="shared" ca="1" si="86"/>
        <v>4</v>
      </c>
      <c r="K293" s="102">
        <f t="shared" ca="1" si="79"/>
        <v>2</v>
      </c>
      <c r="L293" s="102">
        <f ca="1">VLOOKUP(((VLOOKUP(weather!$C$8,lookup!$A$3:$C$7,3,FALSE)&amp;VLOOKUP(weather!$C$4,lookup!$A$9:$B$14,2,FALSE))),lookup!$C$49:$AM$78,((C293-1)*3)+VLOOKUP(weather!I293&amp;weather!J293,lookup!$AO$4:$AP$39,2,FALSE)+2,FALSE)*VLOOKUP((I293+J293),$F$4:$H$14,3,FALSE)</f>
        <v>1</v>
      </c>
      <c r="M293" s="102">
        <f t="shared" ca="1" si="85"/>
        <v>-10</v>
      </c>
      <c r="N293" s="102">
        <f ca="1">IF(N292+M293&lt;0,0,IF(N292+M293&gt;VLOOKUP($C$8,lookup!$A$3:$C$7,2,FALSE),VLOOKUP($C$8,lookup!$A$3:$C$7,2,FALSE),N292+M293))</f>
        <v>0</v>
      </c>
      <c r="O293" s="102">
        <f ca="1">IF(ABS(K293)=3,(VLOOKUP((I293+J293)&amp;RANDBETWEEN(2,12),lookup!$AR$4:$AS$25,2,FALSE)),0)</f>
        <v>0</v>
      </c>
      <c r="P293" s="58" t="str">
        <f ca="1">IF(O293=0,"",VLOOKUP(((VLOOKUP(weather!$C$8,lookup!$A$3:$C$7,3,FALSE)&amp;VLOOKUP(weather!$C$4,lookup!$A$9:$B$14,2,FALSE))),lookup!$C$81:$AY$110,((C293-1)*4)+1+O293,FALSE))</f>
        <v/>
      </c>
      <c r="Q293" s="139"/>
      <c r="R293" s="102"/>
      <c r="S293" s="102"/>
      <c r="T293" s="58" t="str">
        <f t="shared" ca="1" si="80"/>
        <v>Rain</v>
      </c>
      <c r="U293" s="137">
        <f t="shared" ca="1" si="81"/>
        <v>2</v>
      </c>
      <c r="V293" s="137" t="str">
        <f t="shared" ca="1" si="82"/>
        <v>Tropical</v>
      </c>
      <c r="W293" s="137">
        <f t="shared" ca="1" si="83"/>
        <v>87</v>
      </c>
      <c r="X293" s="58">
        <f t="shared" ca="1" si="84"/>
        <v>99</v>
      </c>
      <c r="Y293" s="137">
        <f>VLOOKUP($C$11,lookup!$D$114:$Q$128,C293+2,FALSE)</f>
        <v>12</v>
      </c>
    </row>
    <row r="294" spans="2:25">
      <c r="B294" s="93">
        <v>277</v>
      </c>
      <c r="C294" s="56">
        <f t="shared" si="77"/>
        <v>10</v>
      </c>
      <c r="D294" s="21">
        <f t="shared" si="78"/>
        <v>7</v>
      </c>
      <c r="E294" s="31">
        <f t="shared" ca="1" si="75"/>
        <v>103</v>
      </c>
      <c r="F294" s="31">
        <f t="shared" ca="1" si="76"/>
        <v>91</v>
      </c>
      <c r="G294" s="131">
        <f t="shared" ca="1" si="87"/>
        <v>19</v>
      </c>
      <c r="H294" s="131">
        <f t="shared" ca="1" si="88"/>
        <v>20</v>
      </c>
      <c r="I294" s="131">
        <f t="shared" ca="1" si="86"/>
        <v>6</v>
      </c>
      <c r="J294" s="131">
        <f t="shared" ca="1" si="86"/>
        <v>1</v>
      </c>
      <c r="K294" s="102">
        <f t="shared" ca="1" si="79"/>
        <v>0</v>
      </c>
      <c r="L294" s="102">
        <f ca="1">VLOOKUP(((VLOOKUP(weather!$C$8,lookup!$A$3:$C$7,3,FALSE)&amp;VLOOKUP(weather!$C$4,lookup!$A$9:$B$14,2,FALSE))),lookup!$C$49:$AM$78,((C294-1)*3)+VLOOKUP(weather!I294&amp;weather!J294,lookup!$AO$4:$AP$39,2,FALSE)+2,FALSE)*VLOOKUP((I294+J294),$F$4:$H$14,3,FALSE)</f>
        <v>1</v>
      </c>
      <c r="M294" s="102">
        <f t="shared" ca="1" si="85"/>
        <v>-10</v>
      </c>
      <c r="N294" s="102">
        <f ca="1">IF(N293+M294&lt;0,0,IF(N293+M294&gt;VLOOKUP($C$8,lookup!$A$3:$C$7,2,FALSE),VLOOKUP($C$8,lookup!$A$3:$C$7,2,FALSE),N293+M294))</f>
        <v>0</v>
      </c>
      <c r="O294" s="102">
        <f ca="1">IF(ABS(K294)=3,(VLOOKUP((I294+J294)&amp;RANDBETWEEN(2,12),lookup!$AR$4:$AS$25,2,FALSE)),0)</f>
        <v>0</v>
      </c>
      <c r="P294" s="58" t="str">
        <f ca="1">IF(O294=0,"",VLOOKUP(((VLOOKUP(weather!$C$8,lookup!$A$3:$C$7,3,FALSE)&amp;VLOOKUP(weather!$C$4,lookup!$A$9:$B$14,2,FALSE))),lookup!$C$81:$AY$110,((C294-1)*4)+1+O294,FALSE))</f>
        <v/>
      </c>
      <c r="Q294" s="139"/>
      <c r="R294" s="102"/>
      <c r="S294" s="102"/>
      <c r="T294" s="58" t="str">
        <f t="shared" ca="1" si="80"/>
        <v>Rain</v>
      </c>
      <c r="U294" s="137">
        <f t="shared" ca="1" si="81"/>
        <v>2</v>
      </c>
      <c r="V294" s="137" t="str">
        <f t="shared" ca="1" si="82"/>
        <v>N</v>
      </c>
      <c r="W294" s="137">
        <f t="shared" ca="1" si="83"/>
        <v>86</v>
      </c>
      <c r="X294" s="58">
        <f t="shared" ca="1" si="84"/>
        <v>108</v>
      </c>
      <c r="Y294" s="137">
        <f>VLOOKUP($C$11,lookup!$D$114:$Q$128,C294+2,FALSE)</f>
        <v>12</v>
      </c>
    </row>
    <row r="295" spans="2:25">
      <c r="B295" s="93">
        <v>278</v>
      </c>
      <c r="C295" s="56">
        <f t="shared" si="77"/>
        <v>10</v>
      </c>
      <c r="D295" s="21">
        <f t="shared" si="78"/>
        <v>8</v>
      </c>
      <c r="E295" s="31">
        <f t="shared" ca="1" si="75"/>
        <v>100</v>
      </c>
      <c r="F295" s="31">
        <f t="shared" ca="1" si="76"/>
        <v>91</v>
      </c>
      <c r="G295" s="131">
        <f t="shared" ca="1" si="87"/>
        <v>19</v>
      </c>
      <c r="H295" s="131">
        <f t="shared" ca="1" si="88"/>
        <v>20</v>
      </c>
      <c r="I295" s="131">
        <f t="shared" ca="1" si="86"/>
        <v>3</v>
      </c>
      <c r="J295" s="131">
        <f t="shared" ca="1" si="86"/>
        <v>1</v>
      </c>
      <c r="K295" s="102">
        <f t="shared" ca="1" si="79"/>
        <v>-2</v>
      </c>
      <c r="L295" s="102">
        <f ca="1">VLOOKUP(((VLOOKUP(weather!$C$8,lookup!$A$3:$C$7,3,FALSE)&amp;VLOOKUP(weather!$C$4,lookup!$A$9:$B$14,2,FALSE))),lookup!$C$49:$AM$78,((C295-1)*3)+VLOOKUP(weather!I295&amp;weather!J295,lookup!$AO$4:$AP$39,2,FALSE)+2,FALSE)*VLOOKUP((I295+J295),$F$4:$H$14,3,FALSE)</f>
        <v>0</v>
      </c>
      <c r="M295" s="102">
        <f t="shared" ca="1" si="85"/>
        <v>10</v>
      </c>
      <c r="N295" s="102">
        <f ca="1">IF(N294+M295&lt;0,0,IF(N294+M295&gt;VLOOKUP($C$8,lookup!$A$3:$C$7,2,FALSE),VLOOKUP($C$8,lookup!$A$3:$C$7,2,FALSE),N294+M295))</f>
        <v>10</v>
      </c>
      <c r="O295" s="102">
        <f ca="1">IF(ABS(K295)=3,(VLOOKUP((I295+J295)&amp;RANDBETWEEN(2,12),lookup!$AR$4:$AS$25,2,FALSE)),0)</f>
        <v>0</v>
      </c>
      <c r="P295" s="58" t="str">
        <f ca="1">IF(O295=0,"",VLOOKUP(((VLOOKUP(weather!$C$8,lookup!$A$3:$C$7,3,FALSE)&amp;VLOOKUP(weather!$C$4,lookup!$A$9:$B$14,2,FALSE))),lookup!$C$81:$AY$110,((C295-1)*4)+1+O295,FALSE))</f>
        <v/>
      </c>
      <c r="Q295" s="139"/>
      <c r="R295" s="102"/>
      <c r="S295" s="102"/>
      <c r="T295" s="58" t="str">
        <f t="shared" ca="1" si="80"/>
        <v>Rain</v>
      </c>
      <c r="U295" s="137">
        <f t="shared" ca="1" si="81"/>
        <v>2</v>
      </c>
      <c r="V295" s="137" t="str">
        <f t="shared" ca="1" si="82"/>
        <v>Artic</v>
      </c>
      <c r="W295" s="137">
        <f t="shared" ca="1" si="83"/>
        <v>86</v>
      </c>
      <c r="X295" s="58">
        <f t="shared" ca="1" si="84"/>
        <v>105</v>
      </c>
      <c r="Y295" s="137">
        <f>VLOOKUP($C$11,lookup!$D$114:$Q$128,C295+2,FALSE)</f>
        <v>12</v>
      </c>
    </row>
    <row r="296" spans="2:25">
      <c r="B296" s="93">
        <v>279</v>
      </c>
      <c r="C296" s="56">
        <f t="shared" si="77"/>
        <v>10</v>
      </c>
      <c r="D296" s="21">
        <f t="shared" si="78"/>
        <v>9</v>
      </c>
      <c r="E296" s="31">
        <f t="shared" ca="1" si="75"/>
        <v>79</v>
      </c>
      <c r="F296" s="31">
        <f t="shared" ca="1" si="76"/>
        <v>96</v>
      </c>
      <c r="G296" s="131">
        <f t="shared" ca="1" si="87"/>
        <v>17</v>
      </c>
      <c r="H296" s="131">
        <f t="shared" ca="1" si="88"/>
        <v>18</v>
      </c>
      <c r="I296" s="131">
        <f t="shared" ca="1" si="86"/>
        <v>2</v>
      </c>
      <c r="J296" s="131">
        <f t="shared" ca="1" si="86"/>
        <v>1</v>
      </c>
      <c r="K296" s="102">
        <f t="shared" ca="1" si="79"/>
        <v>-2</v>
      </c>
      <c r="L296" s="102">
        <f ca="1">VLOOKUP(((VLOOKUP(weather!$C$8,lookup!$A$3:$C$7,3,FALSE)&amp;VLOOKUP(weather!$C$4,lookup!$A$9:$B$14,2,FALSE))),lookup!$C$49:$AM$78,((C296-1)*3)+VLOOKUP(weather!I296&amp;weather!J296,lookup!$AO$4:$AP$39,2,FALSE)+2,FALSE)*VLOOKUP((I296+J296),$F$4:$H$14,3,FALSE)</f>
        <v>0</v>
      </c>
      <c r="M296" s="102">
        <f t="shared" ca="1" si="85"/>
        <v>15</v>
      </c>
      <c r="N296" s="102">
        <f ca="1">IF(N295+M296&lt;0,0,IF(N295+M296&gt;VLOOKUP($C$8,lookup!$A$3:$C$7,2,FALSE),VLOOKUP($C$8,lookup!$A$3:$C$7,2,FALSE),N295+M296))</f>
        <v>25</v>
      </c>
      <c r="O296" s="102">
        <f ca="1">IF(ABS(K296)=3,(VLOOKUP((I296+J296)&amp;RANDBETWEEN(2,12),lookup!$AR$4:$AS$25,2,FALSE)),0)</f>
        <v>0</v>
      </c>
      <c r="P296" s="58" t="str">
        <f ca="1">IF(O296=0,"",VLOOKUP(((VLOOKUP(weather!$C$8,lookup!$A$3:$C$7,3,FALSE)&amp;VLOOKUP(weather!$C$4,lookup!$A$9:$B$14,2,FALSE))),lookup!$C$81:$AY$110,((C296-1)*4)+1+O296,FALSE))</f>
        <v/>
      </c>
      <c r="Q296" s="139"/>
      <c r="R296" s="102"/>
      <c r="S296" s="102"/>
      <c r="T296" s="58" t="str">
        <f t="shared" ca="1" si="80"/>
        <v>Rain</v>
      </c>
      <c r="U296" s="137">
        <f t="shared" ca="1" si="81"/>
        <v>2</v>
      </c>
      <c r="V296" s="137" t="str">
        <f t="shared" ca="1" si="82"/>
        <v>Artic</v>
      </c>
      <c r="W296" s="137">
        <f t="shared" ca="1" si="83"/>
        <v>79</v>
      </c>
      <c r="X296" s="58">
        <f t="shared" ca="1" si="84"/>
        <v>96</v>
      </c>
      <c r="Y296" s="137">
        <f>VLOOKUP($C$11,lookup!$D$114:$Q$128,C296+2,FALSE)</f>
        <v>12</v>
      </c>
    </row>
    <row r="297" spans="2:25">
      <c r="B297" s="93">
        <v>280</v>
      </c>
      <c r="C297" s="56">
        <f t="shared" si="77"/>
        <v>10</v>
      </c>
      <c r="D297" s="21">
        <f t="shared" si="78"/>
        <v>10</v>
      </c>
      <c r="E297" s="31">
        <f t="shared" ca="1" si="75"/>
        <v>83</v>
      </c>
      <c r="F297" s="31">
        <f t="shared" ca="1" si="76"/>
        <v>83</v>
      </c>
      <c r="G297" s="131">
        <f t="shared" ca="1" si="87"/>
        <v>15</v>
      </c>
      <c r="H297" s="131">
        <f t="shared" ca="1" si="88"/>
        <v>16</v>
      </c>
      <c r="I297" s="131">
        <f t="shared" ca="1" si="86"/>
        <v>2</v>
      </c>
      <c r="J297" s="131">
        <f t="shared" ca="1" si="86"/>
        <v>6</v>
      </c>
      <c r="K297" s="102">
        <f t="shared" ca="1" si="79"/>
        <v>1</v>
      </c>
      <c r="L297" s="102">
        <f ca="1">VLOOKUP(((VLOOKUP(weather!$C$8,lookup!$A$3:$C$7,3,FALSE)&amp;VLOOKUP(weather!$C$4,lookup!$A$9:$B$14,2,FALSE))),lookup!$C$49:$AM$78,((C297-1)*3)+VLOOKUP(weather!I297&amp;weather!J297,lookup!$AO$4:$AP$39,2,FALSE)+2,FALSE)*VLOOKUP((I297+J297),$F$4:$H$14,3,FALSE)</f>
        <v>2</v>
      </c>
      <c r="M297" s="102">
        <f t="shared" ca="1" si="85"/>
        <v>-10</v>
      </c>
      <c r="N297" s="102">
        <f ca="1">IF(N296+M297&lt;0,0,IF(N296+M297&gt;VLOOKUP($C$8,lookup!$A$3:$C$7,2,FALSE),VLOOKUP($C$8,lookup!$A$3:$C$7,2,FALSE),N296+M297))</f>
        <v>15</v>
      </c>
      <c r="O297" s="102">
        <f ca="1">IF(ABS(K297)=3,(VLOOKUP((I297+J297)&amp;RANDBETWEEN(2,12),lookup!$AR$4:$AS$25,2,FALSE)),0)</f>
        <v>0</v>
      </c>
      <c r="P297" s="58" t="str">
        <f ca="1">IF(O297=0,"",VLOOKUP(((VLOOKUP(weather!$C$8,lookup!$A$3:$C$7,3,FALSE)&amp;VLOOKUP(weather!$C$4,lookup!$A$9:$B$14,2,FALSE))),lookup!$C$81:$AY$110,((C297-1)*4)+1+O297,FALSE))</f>
        <v/>
      </c>
      <c r="Q297" s="139"/>
      <c r="R297" s="102"/>
      <c r="S297" s="102"/>
      <c r="T297" s="58" t="str">
        <f t="shared" ca="1" si="80"/>
        <v>Rain</v>
      </c>
      <c r="U297" s="137">
        <f t="shared" ca="1" si="81"/>
        <v>2</v>
      </c>
      <c r="V297" s="137" t="str">
        <f t="shared" ca="1" si="82"/>
        <v>N</v>
      </c>
      <c r="W297" s="137">
        <f t="shared" ca="1" si="83"/>
        <v>83</v>
      </c>
      <c r="X297" s="58">
        <f t="shared" ca="1" si="84"/>
        <v>83</v>
      </c>
      <c r="Y297" s="137">
        <f>VLOOKUP($C$11,lookup!$D$114:$Q$128,C297+2,FALSE)</f>
        <v>12</v>
      </c>
    </row>
    <row r="298" spans="2:25">
      <c r="B298" s="93">
        <v>281</v>
      </c>
      <c r="C298" s="56">
        <f t="shared" si="77"/>
        <v>10</v>
      </c>
      <c r="D298" s="21">
        <f t="shared" si="78"/>
        <v>11</v>
      </c>
      <c r="E298" s="31">
        <f t="shared" ca="1" si="75"/>
        <v>91</v>
      </c>
      <c r="F298" s="31">
        <f t="shared" ca="1" si="76"/>
        <v>91</v>
      </c>
      <c r="G298" s="131">
        <f t="shared" ca="1" si="87"/>
        <v>16</v>
      </c>
      <c r="H298" s="131">
        <f t="shared" ca="1" si="88"/>
        <v>17</v>
      </c>
      <c r="I298" s="131">
        <f t="shared" ref="I298:J317" ca="1" si="89">RANDBETWEEN(1,6)</f>
        <v>6</v>
      </c>
      <c r="J298" s="131">
        <f t="shared" ca="1" si="89"/>
        <v>1</v>
      </c>
      <c r="K298" s="102">
        <f t="shared" ca="1" si="79"/>
        <v>0</v>
      </c>
      <c r="L298" s="102">
        <f ca="1">VLOOKUP(((VLOOKUP(weather!$C$8,lookup!$A$3:$C$7,3,FALSE)&amp;VLOOKUP(weather!$C$4,lookup!$A$9:$B$14,2,FALSE))),lookup!$C$49:$AM$78,((C298-1)*3)+VLOOKUP(weather!I298&amp;weather!J298,lookup!$AO$4:$AP$39,2,FALSE)+2,FALSE)*VLOOKUP((I298+J298),$F$4:$H$14,3,FALSE)</f>
        <v>1</v>
      </c>
      <c r="M298" s="102">
        <f t="shared" ca="1" si="85"/>
        <v>-10</v>
      </c>
      <c r="N298" s="102">
        <f ca="1">IF(N297+M298&lt;0,0,IF(N297+M298&gt;VLOOKUP($C$8,lookup!$A$3:$C$7,2,FALSE),VLOOKUP($C$8,lookup!$A$3:$C$7,2,FALSE),N297+M298))</f>
        <v>5</v>
      </c>
      <c r="O298" s="102">
        <f ca="1">IF(ABS(K298)=3,(VLOOKUP((I298+J298)&amp;RANDBETWEEN(2,12),lookup!$AR$4:$AS$25,2,FALSE)),0)</f>
        <v>0</v>
      </c>
      <c r="P298" s="58" t="str">
        <f ca="1">IF(O298=0,"",VLOOKUP(((VLOOKUP(weather!$C$8,lookup!$A$3:$C$7,3,FALSE)&amp;VLOOKUP(weather!$C$4,lookup!$A$9:$B$14,2,FALSE))),lookup!$C$81:$AY$110,((C298-1)*4)+1+O298,FALSE))</f>
        <v/>
      </c>
      <c r="Q298" s="139"/>
      <c r="R298" s="102"/>
      <c r="S298" s="102"/>
      <c r="T298" s="58" t="str">
        <f t="shared" ca="1" si="80"/>
        <v>Rain</v>
      </c>
      <c r="U298" s="137">
        <f t="shared" ca="1" si="81"/>
        <v>2</v>
      </c>
      <c r="V298" s="137" t="str">
        <f t="shared" ca="1" si="82"/>
        <v>N</v>
      </c>
      <c r="W298" s="137">
        <f t="shared" ca="1" si="83"/>
        <v>91</v>
      </c>
      <c r="X298" s="58">
        <f t="shared" ca="1" si="84"/>
        <v>91</v>
      </c>
      <c r="Y298" s="137">
        <f>VLOOKUP($C$11,lookup!$D$114:$Q$128,C298+2,FALSE)</f>
        <v>12</v>
      </c>
    </row>
    <row r="299" spans="2:25">
      <c r="B299" s="93">
        <v>282</v>
      </c>
      <c r="C299" s="56">
        <f t="shared" si="77"/>
        <v>10</v>
      </c>
      <c r="D299" s="21">
        <f t="shared" si="78"/>
        <v>12</v>
      </c>
      <c r="E299" s="31">
        <f t="shared" ca="1" si="75"/>
        <v>85</v>
      </c>
      <c r="F299" s="31">
        <f t="shared" ca="1" si="76"/>
        <v>89</v>
      </c>
      <c r="G299" s="131">
        <f t="shared" ca="1" si="87"/>
        <v>16</v>
      </c>
      <c r="H299" s="131">
        <f t="shared" ca="1" si="88"/>
        <v>17</v>
      </c>
      <c r="I299" s="131">
        <f t="shared" ca="1" si="89"/>
        <v>5</v>
      </c>
      <c r="J299" s="131">
        <f t="shared" ca="1" si="89"/>
        <v>2</v>
      </c>
      <c r="K299" s="102">
        <f t="shared" ca="1" si="79"/>
        <v>0</v>
      </c>
      <c r="L299" s="102">
        <f ca="1">VLOOKUP(((VLOOKUP(weather!$C$8,lookup!$A$3:$C$7,3,FALSE)&amp;VLOOKUP(weather!$C$4,lookup!$A$9:$B$14,2,FALSE))),lookup!$C$49:$AM$78,((C299-1)*3)+VLOOKUP(weather!I299&amp;weather!J299,lookup!$AO$4:$AP$39,2,FALSE)+2,FALSE)*VLOOKUP((I299+J299),$F$4:$H$14,3,FALSE)</f>
        <v>1</v>
      </c>
      <c r="M299" s="102">
        <f t="shared" ca="1" si="85"/>
        <v>-10</v>
      </c>
      <c r="N299" s="102">
        <f ca="1">IF(N298+M299&lt;0,0,IF(N298+M299&gt;VLOOKUP($C$8,lookup!$A$3:$C$7,2,FALSE),VLOOKUP($C$8,lookup!$A$3:$C$7,2,FALSE),N298+M299))</f>
        <v>0</v>
      </c>
      <c r="O299" s="102">
        <f ca="1">IF(ABS(K299)=3,(VLOOKUP((I299+J299)&amp;RANDBETWEEN(2,12),lookup!$AR$4:$AS$25,2,FALSE)),0)</f>
        <v>0</v>
      </c>
      <c r="P299" s="58" t="str">
        <f ca="1">IF(O299=0,"",VLOOKUP(((VLOOKUP(weather!$C$8,lookup!$A$3:$C$7,3,FALSE)&amp;VLOOKUP(weather!$C$4,lookup!$A$9:$B$14,2,FALSE))),lookup!$C$81:$AY$110,((C299-1)*4)+1+O299,FALSE))</f>
        <v/>
      </c>
      <c r="Q299" s="139"/>
      <c r="R299" s="102"/>
      <c r="S299" s="102"/>
      <c r="T299" s="58" t="str">
        <f t="shared" ca="1" si="80"/>
        <v>Rain</v>
      </c>
      <c r="U299" s="137">
        <f t="shared" ca="1" si="81"/>
        <v>2</v>
      </c>
      <c r="V299" s="137" t="str">
        <f t="shared" ca="1" si="82"/>
        <v>N</v>
      </c>
      <c r="W299" s="137">
        <f t="shared" ca="1" si="83"/>
        <v>85</v>
      </c>
      <c r="X299" s="58">
        <f t="shared" ca="1" si="84"/>
        <v>89</v>
      </c>
      <c r="Y299" s="137">
        <f>VLOOKUP($C$11,lookup!$D$114:$Q$128,C299+2,FALSE)</f>
        <v>12</v>
      </c>
    </row>
    <row r="300" spans="2:25">
      <c r="B300" s="93">
        <v>283</v>
      </c>
      <c r="C300" s="56">
        <f t="shared" si="77"/>
        <v>10</v>
      </c>
      <c r="D300" s="21">
        <f t="shared" si="78"/>
        <v>13</v>
      </c>
      <c r="E300" s="31">
        <f t="shared" ca="1" si="75"/>
        <v>74</v>
      </c>
      <c r="F300" s="31">
        <f t="shared" ca="1" si="76"/>
        <v>92</v>
      </c>
      <c r="G300" s="131">
        <f t="shared" ca="1" si="87"/>
        <v>16</v>
      </c>
      <c r="H300" s="131">
        <f t="shared" ca="1" si="88"/>
        <v>17</v>
      </c>
      <c r="I300" s="131">
        <f t="shared" ca="1" si="89"/>
        <v>6</v>
      </c>
      <c r="J300" s="131">
        <f t="shared" ca="1" si="89"/>
        <v>3</v>
      </c>
      <c r="K300" s="102">
        <f t="shared" ca="1" si="79"/>
        <v>1</v>
      </c>
      <c r="L300" s="102">
        <f ca="1">VLOOKUP(((VLOOKUP(weather!$C$8,lookup!$A$3:$C$7,3,FALSE)&amp;VLOOKUP(weather!$C$4,lookup!$A$9:$B$14,2,FALSE))),lookup!$C$49:$AM$78,((C300-1)*3)+VLOOKUP(weather!I300&amp;weather!J300,lookup!$AO$4:$AP$39,2,FALSE)+2,FALSE)*VLOOKUP((I300+J300),$F$4:$H$14,3,FALSE)</f>
        <v>0</v>
      </c>
      <c r="M300" s="102">
        <f t="shared" ca="1" si="85"/>
        <v>-15</v>
      </c>
      <c r="N300" s="102">
        <f ca="1">IF(N299+M300&lt;0,0,IF(N299+M300&gt;VLOOKUP($C$8,lookup!$A$3:$C$7,2,FALSE),VLOOKUP($C$8,lookup!$A$3:$C$7,2,FALSE),N299+M300))</f>
        <v>0</v>
      </c>
      <c r="O300" s="102">
        <f ca="1">IF(ABS(K300)=3,(VLOOKUP((I300+J300)&amp;RANDBETWEEN(2,12),lookup!$AR$4:$AS$25,2,FALSE)),0)</f>
        <v>0</v>
      </c>
      <c r="P300" s="58" t="str">
        <f ca="1">IF(O300=0,"",VLOOKUP(((VLOOKUP(weather!$C$8,lookup!$A$3:$C$7,3,FALSE)&amp;VLOOKUP(weather!$C$4,lookup!$A$9:$B$14,2,FALSE))),lookup!$C$81:$AY$110,((C300-1)*4)+1+O300,FALSE))</f>
        <v/>
      </c>
      <c r="Q300" s="139"/>
      <c r="R300" s="102"/>
      <c r="S300" s="102"/>
      <c r="T300" s="58" t="str">
        <f t="shared" ca="1" si="80"/>
        <v>Rain</v>
      </c>
      <c r="U300" s="137">
        <f t="shared" ca="1" si="81"/>
        <v>2</v>
      </c>
      <c r="V300" s="137" t="str">
        <f t="shared" ca="1" si="82"/>
        <v>N</v>
      </c>
      <c r="W300" s="137">
        <f t="shared" ca="1" si="83"/>
        <v>74</v>
      </c>
      <c r="X300" s="58">
        <f t="shared" ca="1" si="84"/>
        <v>92</v>
      </c>
      <c r="Y300" s="137">
        <f>VLOOKUP($C$11,lookup!$D$114:$Q$128,C300+2,FALSE)</f>
        <v>12</v>
      </c>
    </row>
    <row r="301" spans="2:25">
      <c r="B301" s="93">
        <v>284</v>
      </c>
      <c r="C301" s="56">
        <f t="shared" si="77"/>
        <v>10</v>
      </c>
      <c r="D301" s="21">
        <f t="shared" si="78"/>
        <v>14</v>
      </c>
      <c r="E301" s="31">
        <f t="shared" ca="1" si="75"/>
        <v>79</v>
      </c>
      <c r="F301" s="31">
        <f t="shared" ca="1" si="76"/>
        <v>87</v>
      </c>
      <c r="G301" s="131">
        <f t="shared" ca="1" si="87"/>
        <v>17</v>
      </c>
      <c r="H301" s="131">
        <f t="shared" ca="1" si="88"/>
        <v>18</v>
      </c>
      <c r="I301" s="131">
        <f t="shared" ca="1" si="89"/>
        <v>3</v>
      </c>
      <c r="J301" s="131">
        <f t="shared" ca="1" si="89"/>
        <v>4</v>
      </c>
      <c r="K301" s="102">
        <f t="shared" ca="1" si="79"/>
        <v>0</v>
      </c>
      <c r="L301" s="102">
        <f ca="1">VLOOKUP(((VLOOKUP(weather!$C$8,lookup!$A$3:$C$7,3,FALSE)&amp;VLOOKUP(weather!$C$4,lookup!$A$9:$B$14,2,FALSE))),lookup!$C$49:$AM$78,((C301-1)*3)+VLOOKUP(weather!I301&amp;weather!J301,lookup!$AO$4:$AP$39,2,FALSE)+2,FALSE)*VLOOKUP((I301+J301),$F$4:$H$14,3,FALSE)</f>
        <v>2</v>
      </c>
      <c r="M301" s="102">
        <f t="shared" ca="1" si="85"/>
        <v>-10</v>
      </c>
      <c r="N301" s="102">
        <f ca="1">IF(N300+M301&lt;0,0,IF(N300+M301&gt;VLOOKUP($C$8,lookup!$A$3:$C$7,2,FALSE),VLOOKUP($C$8,lookup!$A$3:$C$7,2,FALSE),N300+M301))</f>
        <v>0</v>
      </c>
      <c r="O301" s="102">
        <f ca="1">IF(ABS(K301)=3,(VLOOKUP((I301+J301)&amp;RANDBETWEEN(2,12),lookup!$AR$4:$AS$25,2,FALSE)),0)</f>
        <v>0</v>
      </c>
      <c r="P301" s="58" t="str">
        <f ca="1">IF(O301=0,"",VLOOKUP(((VLOOKUP(weather!$C$8,lookup!$A$3:$C$7,3,FALSE)&amp;VLOOKUP(weather!$C$4,lookup!$A$9:$B$14,2,FALSE))),lookup!$C$81:$AY$110,((C301-1)*4)+1+O301,FALSE))</f>
        <v/>
      </c>
      <c r="Q301" s="139"/>
      <c r="R301" s="102"/>
      <c r="S301" s="102"/>
      <c r="T301" s="58" t="str">
        <f t="shared" ca="1" si="80"/>
        <v>Rain</v>
      </c>
      <c r="U301" s="137">
        <f t="shared" ca="1" si="81"/>
        <v>2</v>
      </c>
      <c r="V301" s="137" t="str">
        <f t="shared" ca="1" si="82"/>
        <v>N</v>
      </c>
      <c r="W301" s="137">
        <f t="shared" ca="1" si="83"/>
        <v>79</v>
      </c>
      <c r="X301" s="58">
        <f t="shared" ca="1" si="84"/>
        <v>87</v>
      </c>
      <c r="Y301" s="137">
        <f>VLOOKUP($C$11,lookup!$D$114:$Q$128,C301+2,FALSE)</f>
        <v>12</v>
      </c>
    </row>
    <row r="302" spans="2:25">
      <c r="B302" s="93">
        <v>285</v>
      </c>
      <c r="C302" s="56">
        <f t="shared" si="77"/>
        <v>10</v>
      </c>
      <c r="D302" s="21">
        <f t="shared" si="78"/>
        <v>15</v>
      </c>
      <c r="E302" s="31">
        <f t="shared" ca="1" si="75"/>
        <v>92</v>
      </c>
      <c r="F302" s="31">
        <f t="shared" ca="1" si="76"/>
        <v>84</v>
      </c>
      <c r="G302" s="131">
        <f t="shared" ca="1" si="87"/>
        <v>17</v>
      </c>
      <c r="H302" s="131">
        <f t="shared" ca="1" si="88"/>
        <v>18</v>
      </c>
      <c r="I302" s="131">
        <f t="shared" ca="1" si="89"/>
        <v>4</v>
      </c>
      <c r="J302" s="131">
        <f t="shared" ca="1" si="89"/>
        <v>2</v>
      </c>
      <c r="K302" s="102">
        <f t="shared" ca="1" si="79"/>
        <v>-1</v>
      </c>
      <c r="L302" s="102">
        <f ca="1">VLOOKUP(((VLOOKUP(weather!$C$8,lookup!$A$3:$C$7,3,FALSE)&amp;VLOOKUP(weather!$C$4,lookup!$A$9:$B$14,2,FALSE))),lookup!$C$49:$AM$78,((C302-1)*3)+VLOOKUP(weather!I302&amp;weather!J302,lookup!$AO$4:$AP$39,2,FALSE)+2,FALSE)*VLOOKUP((I302+J302),$F$4:$H$14,3,FALSE)</f>
        <v>0</v>
      </c>
      <c r="M302" s="102">
        <f t="shared" ca="1" si="85"/>
        <v>10</v>
      </c>
      <c r="N302" s="102">
        <f ca="1">IF(N301+M302&lt;0,0,IF(N301+M302&gt;VLOOKUP($C$8,lookup!$A$3:$C$7,2,FALSE),VLOOKUP($C$8,lookup!$A$3:$C$7,2,FALSE),N301+M302))</f>
        <v>10</v>
      </c>
      <c r="O302" s="102">
        <f ca="1">IF(ABS(K302)=3,(VLOOKUP((I302+J302)&amp;RANDBETWEEN(2,12),lookup!$AR$4:$AS$25,2,FALSE)),0)</f>
        <v>0</v>
      </c>
      <c r="P302" s="58" t="str">
        <f ca="1">IF(O302=0,"",VLOOKUP(((VLOOKUP(weather!$C$8,lookup!$A$3:$C$7,3,FALSE)&amp;VLOOKUP(weather!$C$4,lookup!$A$9:$B$14,2,FALSE))),lookup!$C$81:$AY$110,((C302-1)*4)+1+O302,FALSE))</f>
        <v/>
      </c>
      <c r="Q302" s="139"/>
      <c r="R302" s="102"/>
      <c r="S302" s="102"/>
      <c r="T302" s="58" t="str">
        <f t="shared" ca="1" si="80"/>
        <v>Rain</v>
      </c>
      <c r="U302" s="137">
        <f t="shared" ca="1" si="81"/>
        <v>2</v>
      </c>
      <c r="V302" s="137" t="str">
        <f t="shared" ca="1" si="82"/>
        <v>N</v>
      </c>
      <c r="W302" s="137">
        <f t="shared" ca="1" si="83"/>
        <v>79</v>
      </c>
      <c r="X302" s="58">
        <f t="shared" ca="1" si="84"/>
        <v>97</v>
      </c>
      <c r="Y302" s="137">
        <f>VLOOKUP($C$11,lookup!$D$114:$Q$128,C302+2,FALSE)</f>
        <v>12</v>
      </c>
    </row>
    <row r="303" spans="2:25">
      <c r="B303" s="93">
        <v>286</v>
      </c>
      <c r="C303" s="56">
        <f t="shared" si="77"/>
        <v>10</v>
      </c>
      <c r="D303" s="21">
        <f t="shared" si="78"/>
        <v>16</v>
      </c>
      <c r="E303" s="31">
        <f t="shared" ca="1" si="75"/>
        <v>80</v>
      </c>
      <c r="F303" s="31">
        <f t="shared" ca="1" si="76"/>
        <v>97</v>
      </c>
      <c r="G303" s="131">
        <f t="shared" ca="1" si="87"/>
        <v>16</v>
      </c>
      <c r="H303" s="131">
        <f t="shared" ca="1" si="88"/>
        <v>17</v>
      </c>
      <c r="I303" s="131">
        <f t="shared" ca="1" si="89"/>
        <v>5</v>
      </c>
      <c r="J303" s="131">
        <f t="shared" ca="1" si="89"/>
        <v>6</v>
      </c>
      <c r="K303" s="102">
        <f t="shared" ca="1" si="79"/>
        <v>2</v>
      </c>
      <c r="L303" s="102">
        <f ca="1">VLOOKUP(((VLOOKUP(weather!$C$8,lookup!$A$3:$C$7,3,FALSE)&amp;VLOOKUP(weather!$C$4,lookup!$A$9:$B$14,2,FALSE))),lookup!$C$49:$AM$78,((C303-1)*3)+VLOOKUP(weather!I303&amp;weather!J303,lookup!$AO$4:$AP$39,2,FALSE)+2,FALSE)*VLOOKUP((I303+J303),$F$4:$H$14,3,FALSE)</f>
        <v>2</v>
      </c>
      <c r="M303" s="102">
        <f t="shared" ca="1" si="85"/>
        <v>-15</v>
      </c>
      <c r="N303" s="102">
        <f ca="1">IF(N302+M303&lt;0,0,IF(N302+M303&gt;VLOOKUP($C$8,lookup!$A$3:$C$7,2,FALSE),VLOOKUP($C$8,lookup!$A$3:$C$7,2,FALSE),N302+M303))</f>
        <v>0</v>
      </c>
      <c r="O303" s="102">
        <f ca="1">IF(ABS(K303)=3,(VLOOKUP((I303+J303)&amp;RANDBETWEEN(2,12),lookup!$AR$4:$AS$25,2,FALSE)),0)</f>
        <v>0</v>
      </c>
      <c r="P303" s="58" t="str">
        <f ca="1">IF(O303=0,"",VLOOKUP(((VLOOKUP(weather!$C$8,lookup!$A$3:$C$7,3,FALSE)&amp;VLOOKUP(weather!$C$4,lookup!$A$9:$B$14,2,FALSE))),lookup!$C$81:$AY$110,((C303-1)*4)+1+O303,FALSE))</f>
        <v/>
      </c>
      <c r="Q303" s="139"/>
      <c r="R303" s="102"/>
      <c r="S303" s="102"/>
      <c r="T303" s="58" t="str">
        <f t="shared" ca="1" si="80"/>
        <v>Rain</v>
      </c>
      <c r="U303" s="137">
        <f t="shared" ca="1" si="81"/>
        <v>2</v>
      </c>
      <c r="V303" s="137" t="str">
        <f t="shared" ca="1" si="82"/>
        <v>Tropical</v>
      </c>
      <c r="W303" s="137">
        <f t="shared" ca="1" si="83"/>
        <v>80</v>
      </c>
      <c r="X303" s="58">
        <f t="shared" ca="1" si="84"/>
        <v>97</v>
      </c>
      <c r="Y303" s="137">
        <f>VLOOKUP($C$11,lookup!$D$114:$Q$128,C303+2,FALSE)</f>
        <v>12</v>
      </c>
    </row>
    <row r="304" spans="2:25">
      <c r="B304" s="93">
        <v>287</v>
      </c>
      <c r="C304" s="56">
        <f t="shared" si="77"/>
        <v>10</v>
      </c>
      <c r="D304" s="21">
        <f t="shared" si="78"/>
        <v>17</v>
      </c>
      <c r="E304" s="31">
        <f t="shared" ca="1" si="75"/>
        <v>83</v>
      </c>
      <c r="F304" s="31">
        <f t="shared" ca="1" si="76"/>
        <v>91</v>
      </c>
      <c r="G304" s="131">
        <f t="shared" ca="1" si="87"/>
        <v>18</v>
      </c>
      <c r="H304" s="131">
        <f t="shared" ca="1" si="88"/>
        <v>19</v>
      </c>
      <c r="I304" s="131">
        <f t="shared" ca="1" si="89"/>
        <v>1</v>
      </c>
      <c r="J304" s="131">
        <f t="shared" ca="1" si="89"/>
        <v>3</v>
      </c>
      <c r="K304" s="102">
        <f t="shared" ca="1" si="79"/>
        <v>-2</v>
      </c>
      <c r="L304" s="102">
        <f ca="1">VLOOKUP(((VLOOKUP(weather!$C$8,lookup!$A$3:$C$7,3,FALSE)&amp;VLOOKUP(weather!$C$4,lookup!$A$9:$B$14,2,FALSE))),lookup!$C$49:$AM$78,((C304-1)*3)+VLOOKUP(weather!I304&amp;weather!J304,lookup!$AO$4:$AP$39,2,FALSE)+2,FALSE)*VLOOKUP((I304+J304),$F$4:$H$14,3,FALSE)</f>
        <v>0</v>
      </c>
      <c r="M304" s="102">
        <f t="shared" ca="1" si="85"/>
        <v>10</v>
      </c>
      <c r="N304" s="102">
        <f ca="1">IF(N303+M304&lt;0,0,IF(N303+M304&gt;VLOOKUP($C$8,lookup!$A$3:$C$7,2,FALSE),VLOOKUP($C$8,lookup!$A$3:$C$7,2,FALSE),N303+M304))</f>
        <v>10</v>
      </c>
      <c r="O304" s="102">
        <f ca="1">IF(ABS(K304)=3,(VLOOKUP((I304+J304)&amp;RANDBETWEEN(2,12),lookup!$AR$4:$AS$25,2,FALSE)),0)</f>
        <v>0</v>
      </c>
      <c r="P304" s="58" t="str">
        <f ca="1">IF(O304=0,"",VLOOKUP(((VLOOKUP(weather!$C$8,lookup!$A$3:$C$7,3,FALSE)&amp;VLOOKUP(weather!$C$4,lookup!$A$9:$B$14,2,FALSE))),lookup!$C$81:$AY$110,((C304-1)*4)+1+O304,FALSE))</f>
        <v/>
      </c>
      <c r="Q304" s="139"/>
      <c r="R304" s="102"/>
      <c r="S304" s="102"/>
      <c r="T304" s="58" t="str">
        <f t="shared" ca="1" si="80"/>
        <v>Rain</v>
      </c>
      <c r="U304" s="137">
        <f t="shared" ca="1" si="81"/>
        <v>2</v>
      </c>
      <c r="V304" s="137" t="str">
        <f t="shared" ca="1" si="82"/>
        <v>Artic</v>
      </c>
      <c r="W304" s="137">
        <f t="shared" ca="1" si="83"/>
        <v>83</v>
      </c>
      <c r="X304" s="58">
        <f t="shared" ca="1" si="84"/>
        <v>91</v>
      </c>
      <c r="Y304" s="137">
        <f>VLOOKUP($C$11,lookup!$D$114:$Q$128,C304+2,FALSE)</f>
        <v>12</v>
      </c>
    </row>
    <row r="305" spans="2:25">
      <c r="B305" s="93">
        <v>288</v>
      </c>
      <c r="C305" s="56">
        <f t="shared" si="77"/>
        <v>10</v>
      </c>
      <c r="D305" s="21">
        <f t="shared" si="78"/>
        <v>18</v>
      </c>
      <c r="E305" s="31">
        <f t="shared" ca="1" si="75"/>
        <v>90</v>
      </c>
      <c r="F305" s="31">
        <f t="shared" ca="1" si="76"/>
        <v>78</v>
      </c>
      <c r="G305" s="131">
        <f t="shared" ca="1" si="87"/>
        <v>16</v>
      </c>
      <c r="H305" s="131">
        <f t="shared" ca="1" si="88"/>
        <v>17</v>
      </c>
      <c r="I305" s="131">
        <f t="shared" ca="1" si="89"/>
        <v>6</v>
      </c>
      <c r="J305" s="131">
        <f t="shared" ca="1" si="89"/>
        <v>5</v>
      </c>
      <c r="K305" s="102">
        <f t="shared" ca="1" si="79"/>
        <v>2</v>
      </c>
      <c r="L305" s="102">
        <f ca="1">VLOOKUP(((VLOOKUP(weather!$C$8,lookup!$A$3:$C$7,3,FALSE)&amp;VLOOKUP(weather!$C$4,lookup!$A$9:$B$14,2,FALSE))),lookup!$C$49:$AM$78,((C305-1)*3)+VLOOKUP(weather!I305&amp;weather!J305,lookup!$AO$4:$AP$39,2,FALSE)+2,FALSE)*VLOOKUP((I305+J305),$F$4:$H$14,3,FALSE)</f>
        <v>1</v>
      </c>
      <c r="M305" s="102">
        <f t="shared" ca="1" si="85"/>
        <v>-15</v>
      </c>
      <c r="N305" s="102">
        <f ca="1">IF(N304+M305&lt;0,0,IF(N304+M305&gt;VLOOKUP($C$8,lookup!$A$3:$C$7,2,FALSE),VLOOKUP($C$8,lookup!$A$3:$C$7,2,FALSE),N304+M305))</f>
        <v>0</v>
      </c>
      <c r="O305" s="102">
        <f ca="1">IF(ABS(K305)=3,(VLOOKUP((I305+J305)&amp;RANDBETWEEN(2,12),lookup!$AR$4:$AS$25,2,FALSE)),0)</f>
        <v>0</v>
      </c>
      <c r="P305" s="58" t="str">
        <f ca="1">IF(O305=0,"",VLOOKUP(((VLOOKUP(weather!$C$8,lookup!$A$3:$C$7,3,FALSE)&amp;VLOOKUP(weather!$C$4,lookup!$A$9:$B$14,2,FALSE))),lookup!$C$81:$AY$110,((C305-1)*4)+1+O305,FALSE))</f>
        <v/>
      </c>
      <c r="Q305" s="139"/>
      <c r="R305" s="102"/>
      <c r="S305" s="102"/>
      <c r="T305" s="58" t="str">
        <f t="shared" ca="1" si="80"/>
        <v>Rain</v>
      </c>
      <c r="U305" s="137">
        <f t="shared" ca="1" si="81"/>
        <v>2</v>
      </c>
      <c r="V305" s="137" t="str">
        <f t="shared" ca="1" si="82"/>
        <v>Tropical</v>
      </c>
      <c r="W305" s="137">
        <f t="shared" ca="1" si="83"/>
        <v>73</v>
      </c>
      <c r="X305" s="58">
        <f t="shared" ca="1" si="84"/>
        <v>95</v>
      </c>
      <c r="Y305" s="137">
        <f>VLOOKUP($C$11,lookup!$D$114:$Q$128,C305+2,FALSE)</f>
        <v>12</v>
      </c>
    </row>
    <row r="306" spans="2:25">
      <c r="B306" s="93">
        <v>289</v>
      </c>
      <c r="C306" s="56">
        <f t="shared" si="77"/>
        <v>10</v>
      </c>
      <c r="D306" s="21">
        <f t="shared" si="78"/>
        <v>19</v>
      </c>
      <c r="E306" s="31">
        <f t="shared" ca="1" si="75"/>
        <v>92</v>
      </c>
      <c r="F306" s="31">
        <f t="shared" ca="1" si="76"/>
        <v>86</v>
      </c>
      <c r="G306" s="131">
        <f t="shared" ca="1" si="87"/>
        <v>18</v>
      </c>
      <c r="H306" s="131">
        <f t="shared" ca="1" si="88"/>
        <v>19</v>
      </c>
      <c r="I306" s="131">
        <f t="shared" ca="1" si="89"/>
        <v>2</v>
      </c>
      <c r="J306" s="131">
        <f t="shared" ca="1" si="89"/>
        <v>2</v>
      </c>
      <c r="K306" s="102">
        <f t="shared" ca="1" si="79"/>
        <v>-2</v>
      </c>
      <c r="L306" s="102">
        <f ca="1">VLOOKUP(((VLOOKUP(weather!$C$8,lookup!$A$3:$C$7,3,FALSE)&amp;VLOOKUP(weather!$C$4,lookup!$A$9:$B$14,2,FALSE))),lookup!$C$49:$AM$78,((C306-1)*3)+VLOOKUP(weather!I306&amp;weather!J306,lookup!$AO$4:$AP$39,2,FALSE)+2,FALSE)*VLOOKUP((I306+J306),$F$4:$H$14,3,FALSE)</f>
        <v>0</v>
      </c>
      <c r="M306" s="102">
        <f t="shared" ca="1" si="85"/>
        <v>10</v>
      </c>
      <c r="N306" s="102">
        <f ca="1">IF(N305+M306&lt;0,0,IF(N305+M306&gt;VLOOKUP($C$8,lookup!$A$3:$C$7,2,FALSE),VLOOKUP($C$8,lookup!$A$3:$C$7,2,FALSE),N305+M306))</f>
        <v>10</v>
      </c>
      <c r="O306" s="102">
        <f ca="1">IF(ABS(K306)=3,(VLOOKUP((I306+J306)&amp;RANDBETWEEN(2,12),lookup!$AR$4:$AS$25,2,FALSE)),0)</f>
        <v>0</v>
      </c>
      <c r="P306" s="58" t="str">
        <f ca="1">IF(O306=0,"",VLOOKUP(((VLOOKUP(weather!$C$8,lookup!$A$3:$C$7,3,FALSE)&amp;VLOOKUP(weather!$C$4,lookup!$A$9:$B$14,2,FALSE))),lookup!$C$81:$AY$110,((C306-1)*4)+1+O306,FALSE))</f>
        <v/>
      </c>
      <c r="Q306" s="139"/>
      <c r="R306" s="102"/>
      <c r="S306" s="102"/>
      <c r="T306" s="58" t="str">
        <f t="shared" ca="1" si="80"/>
        <v>Rain</v>
      </c>
      <c r="U306" s="137">
        <f t="shared" ca="1" si="81"/>
        <v>2</v>
      </c>
      <c r="V306" s="137" t="str">
        <f t="shared" ca="1" si="82"/>
        <v>Artic</v>
      </c>
      <c r="W306" s="137">
        <f t="shared" ca="1" si="83"/>
        <v>81</v>
      </c>
      <c r="X306" s="58">
        <f t="shared" ca="1" si="84"/>
        <v>97</v>
      </c>
      <c r="Y306" s="137">
        <f>VLOOKUP($C$11,lookup!$D$114:$Q$128,C306+2,FALSE)</f>
        <v>12</v>
      </c>
    </row>
    <row r="307" spans="2:25">
      <c r="B307" s="93">
        <v>290</v>
      </c>
      <c r="C307" s="56">
        <f t="shared" si="77"/>
        <v>10</v>
      </c>
      <c r="D307" s="21">
        <f t="shared" si="78"/>
        <v>20</v>
      </c>
      <c r="E307" s="31">
        <f t="shared" ca="1" si="75"/>
        <v>74</v>
      </c>
      <c r="F307" s="31">
        <f t="shared" ca="1" si="76"/>
        <v>86</v>
      </c>
      <c r="G307" s="131">
        <f t="shared" ca="1" si="87"/>
        <v>16</v>
      </c>
      <c r="H307" s="131">
        <f t="shared" ca="1" si="88"/>
        <v>17</v>
      </c>
      <c r="I307" s="131">
        <f t="shared" ca="1" si="89"/>
        <v>2</v>
      </c>
      <c r="J307" s="131">
        <f t="shared" ca="1" si="89"/>
        <v>2</v>
      </c>
      <c r="K307" s="102">
        <f t="shared" ca="1" si="79"/>
        <v>-2</v>
      </c>
      <c r="L307" s="102">
        <f ca="1">VLOOKUP(((VLOOKUP(weather!$C$8,lookup!$A$3:$C$7,3,FALSE)&amp;VLOOKUP(weather!$C$4,lookup!$A$9:$B$14,2,FALSE))),lookup!$C$49:$AM$78,((C307-1)*3)+VLOOKUP(weather!I307&amp;weather!J307,lookup!$AO$4:$AP$39,2,FALSE)+2,FALSE)*VLOOKUP((I307+J307),$F$4:$H$14,3,FALSE)</f>
        <v>0</v>
      </c>
      <c r="M307" s="102">
        <f t="shared" ca="1" si="85"/>
        <v>10</v>
      </c>
      <c r="N307" s="102">
        <f ca="1">IF(N306+M307&lt;0,0,IF(N306+M307&gt;VLOOKUP($C$8,lookup!$A$3:$C$7,2,FALSE),VLOOKUP($C$8,lookup!$A$3:$C$7,2,FALSE),N306+M307))</f>
        <v>20</v>
      </c>
      <c r="O307" s="102">
        <f ca="1">IF(ABS(K307)=3,(VLOOKUP((I307+J307)&amp;RANDBETWEEN(2,12),lookup!$AR$4:$AS$25,2,FALSE)),0)</f>
        <v>0</v>
      </c>
      <c r="P307" s="58" t="str">
        <f ca="1">IF(O307=0,"",VLOOKUP(((VLOOKUP(weather!$C$8,lookup!$A$3:$C$7,3,FALSE)&amp;VLOOKUP(weather!$C$4,lookup!$A$9:$B$14,2,FALSE))),lookup!$C$81:$AY$110,((C307-1)*4)+1+O307,FALSE))</f>
        <v/>
      </c>
      <c r="Q307" s="139"/>
      <c r="R307" s="102"/>
      <c r="S307" s="102"/>
      <c r="T307" s="58" t="str">
        <f t="shared" ca="1" si="80"/>
        <v>Rain</v>
      </c>
      <c r="U307" s="137">
        <f t="shared" ca="1" si="81"/>
        <v>2</v>
      </c>
      <c r="V307" s="137" t="str">
        <f t="shared" ca="1" si="82"/>
        <v>Artic</v>
      </c>
      <c r="W307" s="137">
        <f t="shared" ca="1" si="83"/>
        <v>74</v>
      </c>
      <c r="X307" s="58">
        <f t="shared" ca="1" si="84"/>
        <v>86</v>
      </c>
      <c r="Y307" s="137">
        <f>VLOOKUP($C$11,lookup!$D$114:$Q$128,C307+2,FALSE)</f>
        <v>12</v>
      </c>
    </row>
    <row r="308" spans="2:25">
      <c r="B308" s="93">
        <v>291</v>
      </c>
      <c r="C308" s="56">
        <f t="shared" si="77"/>
        <v>10</v>
      </c>
      <c r="D308" s="21">
        <f t="shared" si="78"/>
        <v>21</v>
      </c>
      <c r="E308" s="31">
        <f t="shared" ca="1" si="75"/>
        <v>83</v>
      </c>
      <c r="F308" s="31">
        <f t="shared" ca="1" si="76"/>
        <v>79</v>
      </c>
      <c r="G308" s="131">
        <f t="shared" ca="1" si="87"/>
        <v>14</v>
      </c>
      <c r="H308" s="131">
        <f t="shared" ca="1" si="88"/>
        <v>15</v>
      </c>
      <c r="I308" s="131">
        <f t="shared" ca="1" si="89"/>
        <v>2</v>
      </c>
      <c r="J308" s="131">
        <f t="shared" ca="1" si="89"/>
        <v>5</v>
      </c>
      <c r="K308" s="102">
        <f t="shared" ca="1" si="79"/>
        <v>0</v>
      </c>
      <c r="L308" s="102">
        <f ca="1">VLOOKUP(((VLOOKUP(weather!$C$8,lookup!$A$3:$C$7,3,FALSE)&amp;VLOOKUP(weather!$C$4,lookup!$A$9:$B$14,2,FALSE))),lookup!$C$49:$AM$78,((C308-1)*3)+VLOOKUP(weather!I308&amp;weather!J308,lookup!$AO$4:$AP$39,2,FALSE)+2,FALSE)*VLOOKUP((I308+J308),$F$4:$H$14,3,FALSE)</f>
        <v>2</v>
      </c>
      <c r="M308" s="102">
        <f t="shared" ca="1" si="85"/>
        <v>-10</v>
      </c>
      <c r="N308" s="102">
        <f ca="1">IF(N307+M308&lt;0,0,IF(N307+M308&gt;VLOOKUP($C$8,lookup!$A$3:$C$7,2,FALSE),VLOOKUP($C$8,lookup!$A$3:$C$7,2,FALSE),N307+M308))</f>
        <v>10</v>
      </c>
      <c r="O308" s="102">
        <f ca="1">IF(ABS(K308)=3,(VLOOKUP((I308+J308)&amp;RANDBETWEEN(2,12),lookup!$AR$4:$AS$25,2,FALSE)),0)</f>
        <v>0</v>
      </c>
      <c r="P308" s="58" t="str">
        <f ca="1">IF(O308=0,"",VLOOKUP(((VLOOKUP(weather!$C$8,lookup!$A$3:$C$7,3,FALSE)&amp;VLOOKUP(weather!$C$4,lookup!$A$9:$B$14,2,FALSE))),lookup!$C$81:$AY$110,((C308-1)*4)+1+O308,FALSE))</f>
        <v/>
      </c>
      <c r="Q308" s="139"/>
      <c r="R308" s="102"/>
      <c r="S308" s="102"/>
      <c r="T308" s="58" t="str">
        <f t="shared" ca="1" si="80"/>
        <v>Rain</v>
      </c>
      <c r="U308" s="137">
        <f t="shared" ca="1" si="81"/>
        <v>2</v>
      </c>
      <c r="V308" s="137" t="str">
        <f t="shared" ca="1" si="82"/>
        <v>N</v>
      </c>
      <c r="W308" s="137">
        <f t="shared" ca="1" si="83"/>
        <v>74</v>
      </c>
      <c r="X308" s="58">
        <f t="shared" ca="1" si="84"/>
        <v>88</v>
      </c>
      <c r="Y308" s="137">
        <f>VLOOKUP($C$11,lookup!$D$114:$Q$128,C308+2,FALSE)</f>
        <v>12</v>
      </c>
    </row>
    <row r="309" spans="2:25">
      <c r="B309" s="93">
        <v>292</v>
      </c>
      <c r="C309" s="56">
        <f t="shared" si="77"/>
        <v>10</v>
      </c>
      <c r="D309" s="21">
        <f t="shared" si="78"/>
        <v>22</v>
      </c>
      <c r="E309" s="31">
        <f t="shared" ca="1" si="75"/>
        <v>87</v>
      </c>
      <c r="F309" s="31">
        <f t="shared" ca="1" si="76"/>
        <v>75</v>
      </c>
      <c r="G309" s="131">
        <f t="shared" ca="1" si="87"/>
        <v>14</v>
      </c>
      <c r="H309" s="131">
        <f t="shared" ca="1" si="88"/>
        <v>15</v>
      </c>
      <c r="I309" s="131">
        <f t="shared" ca="1" si="89"/>
        <v>5</v>
      </c>
      <c r="J309" s="131">
        <f t="shared" ca="1" si="89"/>
        <v>5</v>
      </c>
      <c r="K309" s="102">
        <f t="shared" ca="1" si="79"/>
        <v>2</v>
      </c>
      <c r="L309" s="102">
        <f ca="1">VLOOKUP(((VLOOKUP(weather!$C$8,lookup!$A$3:$C$7,3,FALSE)&amp;VLOOKUP(weather!$C$4,lookup!$A$9:$B$14,2,FALSE))),lookup!$C$49:$AM$78,((C309-1)*3)+VLOOKUP(weather!I309&amp;weather!J309,lookup!$AO$4:$AP$39,2,FALSE)+2,FALSE)*VLOOKUP((I309+J309),$F$4:$H$14,3,FALSE)</f>
        <v>3</v>
      </c>
      <c r="M309" s="102">
        <f t="shared" ca="1" si="85"/>
        <v>-10</v>
      </c>
      <c r="N309" s="102">
        <f ca="1">IF(N308+M309&lt;0,0,IF(N308+M309&gt;VLOOKUP($C$8,lookup!$A$3:$C$7,2,FALSE),VLOOKUP($C$8,lookup!$A$3:$C$7,2,FALSE),N308+M309))</f>
        <v>0</v>
      </c>
      <c r="O309" s="102">
        <f ca="1">IF(ABS(K309)=3,(VLOOKUP((I309+J309)&amp;RANDBETWEEN(2,12),lookup!$AR$4:$AS$25,2,FALSE)),0)</f>
        <v>0</v>
      </c>
      <c r="P309" s="58" t="str">
        <f ca="1">IF(O309=0,"",VLOOKUP(((VLOOKUP(weather!$C$8,lookup!$A$3:$C$7,3,FALSE)&amp;VLOOKUP(weather!$C$4,lookup!$A$9:$B$14,2,FALSE))),lookup!$C$81:$AY$110,((C309-1)*4)+1+O309,FALSE))</f>
        <v/>
      </c>
      <c r="Q309" s="139"/>
      <c r="R309" s="102"/>
      <c r="S309" s="102"/>
      <c r="T309" s="58" t="str">
        <f t="shared" ca="1" si="80"/>
        <v>Rain</v>
      </c>
      <c r="U309" s="137">
        <f t="shared" ca="1" si="81"/>
        <v>2</v>
      </c>
      <c r="V309" s="137" t="str">
        <f t="shared" ca="1" si="82"/>
        <v>Tropical</v>
      </c>
      <c r="W309" s="137">
        <f t="shared" ca="1" si="83"/>
        <v>70</v>
      </c>
      <c r="X309" s="58">
        <f t="shared" ca="1" si="84"/>
        <v>92</v>
      </c>
      <c r="Y309" s="137">
        <f>VLOOKUP($C$11,lookup!$D$114:$Q$128,C309+2,FALSE)</f>
        <v>12</v>
      </c>
    </row>
    <row r="310" spans="2:25">
      <c r="B310" s="93">
        <v>293</v>
      </c>
      <c r="C310" s="56">
        <f t="shared" si="77"/>
        <v>10</v>
      </c>
      <c r="D310" s="21">
        <f t="shared" si="78"/>
        <v>23</v>
      </c>
      <c r="E310" s="31">
        <f t="shared" ca="1" si="75"/>
        <v>91</v>
      </c>
      <c r="F310" s="31">
        <f t="shared" ca="1" si="76"/>
        <v>84</v>
      </c>
      <c r="G310" s="131">
        <f t="shared" ca="1" si="87"/>
        <v>16</v>
      </c>
      <c r="H310" s="131">
        <f t="shared" ca="1" si="88"/>
        <v>17</v>
      </c>
      <c r="I310" s="131">
        <f t="shared" ca="1" si="89"/>
        <v>1</v>
      </c>
      <c r="J310" s="131">
        <f t="shared" ca="1" si="89"/>
        <v>3</v>
      </c>
      <c r="K310" s="102">
        <f t="shared" ca="1" si="79"/>
        <v>-2</v>
      </c>
      <c r="L310" s="102">
        <f ca="1">VLOOKUP(((VLOOKUP(weather!$C$8,lookup!$A$3:$C$7,3,FALSE)&amp;VLOOKUP(weather!$C$4,lookup!$A$9:$B$14,2,FALSE))),lookup!$C$49:$AM$78,((C310-1)*3)+VLOOKUP(weather!I310&amp;weather!J310,lookup!$AO$4:$AP$39,2,FALSE)+2,FALSE)*VLOOKUP((I310+J310),$F$4:$H$14,3,FALSE)</f>
        <v>0</v>
      </c>
      <c r="M310" s="102">
        <f t="shared" ca="1" si="85"/>
        <v>10</v>
      </c>
      <c r="N310" s="102">
        <f ca="1">IF(N309+M310&lt;0,0,IF(N309+M310&gt;VLOOKUP($C$8,lookup!$A$3:$C$7,2,FALSE),VLOOKUP($C$8,lookup!$A$3:$C$7,2,FALSE),N309+M310))</f>
        <v>10</v>
      </c>
      <c r="O310" s="102">
        <f ca="1">IF(ABS(K310)=3,(VLOOKUP((I310+J310)&amp;RANDBETWEEN(2,12),lookup!$AR$4:$AS$25,2,FALSE)),0)</f>
        <v>0</v>
      </c>
      <c r="P310" s="58" t="str">
        <f ca="1">IF(O310=0,"",VLOOKUP(((VLOOKUP(weather!$C$8,lookup!$A$3:$C$7,3,FALSE)&amp;VLOOKUP(weather!$C$4,lookup!$A$9:$B$14,2,FALSE))),lookup!$C$81:$AY$110,((C310-1)*4)+1+O310,FALSE))</f>
        <v/>
      </c>
      <c r="Q310" s="139"/>
      <c r="R310" s="102"/>
      <c r="S310" s="102"/>
      <c r="T310" s="58" t="str">
        <f t="shared" ca="1" si="80"/>
        <v>Rain</v>
      </c>
      <c r="U310" s="137">
        <f t="shared" ca="1" si="81"/>
        <v>2</v>
      </c>
      <c r="V310" s="137" t="str">
        <f t="shared" ca="1" si="82"/>
        <v>Artic</v>
      </c>
      <c r="W310" s="137">
        <f t="shared" ca="1" si="83"/>
        <v>79</v>
      </c>
      <c r="X310" s="58">
        <f t="shared" ca="1" si="84"/>
        <v>96</v>
      </c>
      <c r="Y310" s="137">
        <f>VLOOKUP($C$11,lookup!$D$114:$Q$128,C310+2,FALSE)</f>
        <v>12</v>
      </c>
    </row>
    <row r="311" spans="2:25">
      <c r="B311" s="93">
        <v>294</v>
      </c>
      <c r="C311" s="56">
        <f t="shared" si="77"/>
        <v>10</v>
      </c>
      <c r="D311" s="21">
        <f t="shared" si="78"/>
        <v>24</v>
      </c>
      <c r="E311" s="31">
        <f t="shared" ca="1" si="75"/>
        <v>84</v>
      </c>
      <c r="F311" s="31">
        <f t="shared" ca="1" si="76"/>
        <v>76</v>
      </c>
      <c r="G311" s="131">
        <f t="shared" ca="1" si="87"/>
        <v>14</v>
      </c>
      <c r="H311" s="131">
        <f t="shared" ca="1" si="88"/>
        <v>15</v>
      </c>
      <c r="I311" s="131">
        <f t="shared" ca="1" si="89"/>
        <v>2</v>
      </c>
      <c r="J311" s="131">
        <f t="shared" ca="1" si="89"/>
        <v>6</v>
      </c>
      <c r="K311" s="102">
        <f t="shared" ca="1" si="79"/>
        <v>1</v>
      </c>
      <c r="L311" s="102">
        <f ca="1">VLOOKUP(((VLOOKUP(weather!$C$8,lookup!$A$3:$C$7,3,FALSE)&amp;VLOOKUP(weather!$C$4,lookup!$A$9:$B$14,2,FALSE))),lookup!$C$49:$AM$78,((C311-1)*3)+VLOOKUP(weather!I311&amp;weather!J311,lookup!$AO$4:$AP$39,2,FALSE)+2,FALSE)*VLOOKUP((I311+J311),$F$4:$H$14,3,FALSE)</f>
        <v>2</v>
      </c>
      <c r="M311" s="102">
        <f t="shared" ca="1" si="85"/>
        <v>-10</v>
      </c>
      <c r="N311" s="102">
        <f ca="1">IF(N310+M311&lt;0,0,IF(N310+M311&gt;VLOOKUP($C$8,lookup!$A$3:$C$7,2,FALSE),VLOOKUP($C$8,lookup!$A$3:$C$7,2,FALSE),N310+M311))</f>
        <v>0</v>
      </c>
      <c r="O311" s="102">
        <f ca="1">IF(ABS(K311)=3,(VLOOKUP((I311+J311)&amp;RANDBETWEEN(2,12),lookup!$AR$4:$AS$25,2,FALSE)),0)</f>
        <v>0</v>
      </c>
      <c r="P311" s="58" t="str">
        <f ca="1">IF(O311=0,"",VLOOKUP(((VLOOKUP(weather!$C$8,lookup!$A$3:$C$7,3,FALSE)&amp;VLOOKUP(weather!$C$4,lookup!$A$9:$B$14,2,FALSE))),lookup!$C$81:$AY$110,((C311-1)*4)+1+O311,FALSE))</f>
        <v/>
      </c>
      <c r="Q311" s="139"/>
      <c r="R311" s="102"/>
      <c r="S311" s="102"/>
      <c r="T311" s="58" t="str">
        <f t="shared" ca="1" si="80"/>
        <v>Rain</v>
      </c>
      <c r="U311" s="137">
        <f t="shared" ca="1" si="81"/>
        <v>2</v>
      </c>
      <c r="V311" s="137" t="str">
        <f t="shared" ca="1" si="82"/>
        <v>N</v>
      </c>
      <c r="W311" s="137">
        <f t="shared" ca="1" si="83"/>
        <v>71</v>
      </c>
      <c r="X311" s="58">
        <f t="shared" ca="1" si="84"/>
        <v>89</v>
      </c>
      <c r="Y311" s="137">
        <f>VLOOKUP($C$11,lookup!$D$114:$Q$128,C311+2,FALSE)</f>
        <v>12</v>
      </c>
    </row>
    <row r="312" spans="2:25">
      <c r="B312" s="93">
        <v>295</v>
      </c>
      <c r="C312" s="56">
        <f t="shared" si="77"/>
        <v>10</v>
      </c>
      <c r="D312" s="21">
        <f t="shared" si="78"/>
        <v>25</v>
      </c>
      <c r="E312" s="31">
        <f t="shared" ca="1" si="75"/>
        <v>86</v>
      </c>
      <c r="F312" s="31">
        <f t="shared" ca="1" si="76"/>
        <v>73</v>
      </c>
      <c r="G312" s="131">
        <f t="shared" ca="1" si="87"/>
        <v>15</v>
      </c>
      <c r="H312" s="131">
        <f t="shared" ca="1" si="88"/>
        <v>16</v>
      </c>
      <c r="I312" s="131">
        <f t="shared" ca="1" si="89"/>
        <v>6</v>
      </c>
      <c r="J312" s="131">
        <f t="shared" ca="1" si="89"/>
        <v>6</v>
      </c>
      <c r="K312" s="102">
        <f t="shared" ca="1" si="79"/>
        <v>3</v>
      </c>
      <c r="L312" s="102">
        <f ca="1">VLOOKUP(((VLOOKUP(weather!$C$8,lookup!$A$3:$C$7,3,FALSE)&amp;VLOOKUP(weather!$C$4,lookup!$A$9:$B$14,2,FALSE))),lookup!$C$49:$AM$78,((C312-1)*3)+VLOOKUP(weather!I312&amp;weather!J312,lookup!$AO$4:$AP$39,2,FALSE)+2,FALSE)*VLOOKUP((I312+J312),$F$4:$H$14,3,FALSE)</f>
        <v>0</v>
      </c>
      <c r="M312" s="102">
        <f t="shared" ca="1" si="85"/>
        <v>-20</v>
      </c>
      <c r="N312" s="102">
        <f ca="1">IF(N311+M312&lt;0,0,IF(N311+M312&gt;VLOOKUP($C$8,lookup!$A$3:$C$7,2,FALSE),VLOOKUP($C$8,lookup!$A$3:$C$7,2,FALSE),N311+M312))</f>
        <v>0</v>
      </c>
      <c r="O312" s="102">
        <f ca="1">IF(ABS(K312)=3,(VLOOKUP((I312+J312)&amp;RANDBETWEEN(2,12),lookup!$AR$4:$AS$25,2,FALSE)),0)</f>
        <v>0</v>
      </c>
      <c r="P312" s="58" t="str">
        <f ca="1">IF(O312=0,"",VLOOKUP(((VLOOKUP(weather!$C$8,lookup!$A$3:$C$7,3,FALSE)&amp;VLOOKUP(weather!$C$4,lookup!$A$9:$B$14,2,FALSE))),lookup!$C$81:$AY$110,((C312-1)*4)+1+O312,FALSE))</f>
        <v/>
      </c>
      <c r="Q312" s="139"/>
      <c r="R312" s="102"/>
      <c r="S312" s="102"/>
      <c r="T312" s="58" t="str">
        <f t="shared" ca="1" si="80"/>
        <v>Rain</v>
      </c>
      <c r="U312" s="137">
        <f t="shared" ca="1" si="81"/>
        <v>2</v>
      </c>
      <c r="V312" s="137" t="str">
        <f t="shared" ca="1" si="82"/>
        <v>Changing</v>
      </c>
      <c r="W312" s="137">
        <f t="shared" ca="1" si="83"/>
        <v>68</v>
      </c>
      <c r="X312" s="58">
        <f t="shared" ca="1" si="84"/>
        <v>91</v>
      </c>
      <c r="Y312" s="137">
        <f>VLOOKUP($C$11,lookup!$D$114:$Q$128,C312+2,FALSE)</f>
        <v>12</v>
      </c>
    </row>
    <row r="313" spans="2:25">
      <c r="B313" s="93">
        <v>296</v>
      </c>
      <c r="C313" s="56">
        <f t="shared" si="77"/>
        <v>10</v>
      </c>
      <c r="D313" s="21">
        <f t="shared" si="78"/>
        <v>26</v>
      </c>
      <c r="E313" s="31">
        <f t="shared" ca="1" si="75"/>
        <v>96</v>
      </c>
      <c r="F313" s="31">
        <f t="shared" ca="1" si="76"/>
        <v>101</v>
      </c>
      <c r="G313" s="131">
        <f t="shared" ca="1" si="87"/>
        <v>18</v>
      </c>
      <c r="H313" s="131">
        <f t="shared" ca="1" si="88"/>
        <v>19</v>
      </c>
      <c r="I313" s="131">
        <f t="shared" ca="1" si="89"/>
        <v>5</v>
      </c>
      <c r="J313" s="131">
        <f t="shared" ca="1" si="89"/>
        <v>3</v>
      </c>
      <c r="K313" s="102">
        <f t="shared" ca="1" si="79"/>
        <v>1</v>
      </c>
      <c r="L313" s="102">
        <f ca="1">VLOOKUP(((VLOOKUP(weather!$C$8,lookup!$A$3:$C$7,3,FALSE)&amp;VLOOKUP(weather!$C$4,lookup!$A$9:$B$14,2,FALSE))),lookup!$C$49:$AM$78,((C313-1)*3)+VLOOKUP(weather!I313&amp;weather!J313,lookup!$AO$4:$AP$39,2,FALSE)+2,FALSE)*VLOOKUP((I313+J313),$F$4:$H$14,3,FALSE)</f>
        <v>1</v>
      </c>
      <c r="M313" s="102">
        <f t="shared" ca="1" si="85"/>
        <v>-10</v>
      </c>
      <c r="N313" s="102">
        <f ca="1">IF(N312+M313&lt;0,0,IF(N312+M313&gt;VLOOKUP($C$8,lookup!$A$3:$C$7,2,FALSE),VLOOKUP($C$8,lookup!$A$3:$C$7,2,FALSE),N312+M313))</f>
        <v>0</v>
      </c>
      <c r="O313" s="102">
        <f ca="1">IF(ABS(K313)=3,(VLOOKUP((I313+J313)&amp;RANDBETWEEN(2,12),lookup!$AR$4:$AS$25,2,FALSE)),0)</f>
        <v>0</v>
      </c>
      <c r="P313" s="58" t="str">
        <f ca="1">IF(O313=0,"",VLOOKUP(((VLOOKUP(weather!$C$8,lookup!$A$3:$C$7,3,FALSE)&amp;VLOOKUP(weather!$C$4,lookup!$A$9:$B$14,2,FALSE))),lookup!$C$81:$AY$110,((C313-1)*4)+1+O313,FALSE))</f>
        <v/>
      </c>
      <c r="Q313" s="139"/>
      <c r="R313" s="102"/>
      <c r="S313" s="102"/>
      <c r="T313" s="58" t="str">
        <f t="shared" ca="1" si="80"/>
        <v>Rain</v>
      </c>
      <c r="U313" s="137">
        <f t="shared" ca="1" si="81"/>
        <v>2</v>
      </c>
      <c r="V313" s="137" t="str">
        <f t="shared" ca="1" si="82"/>
        <v>N</v>
      </c>
      <c r="W313" s="137">
        <f t="shared" ca="1" si="83"/>
        <v>96</v>
      </c>
      <c r="X313" s="58">
        <f t="shared" ca="1" si="84"/>
        <v>101</v>
      </c>
      <c r="Y313" s="137">
        <f>VLOOKUP($C$11,lookup!$D$114:$Q$128,C313+2,FALSE)</f>
        <v>12</v>
      </c>
    </row>
    <row r="314" spans="2:25">
      <c r="B314" s="93">
        <v>297</v>
      </c>
      <c r="C314" s="56">
        <f t="shared" si="77"/>
        <v>10</v>
      </c>
      <c r="D314" s="21">
        <f t="shared" si="78"/>
        <v>27</v>
      </c>
      <c r="E314" s="31">
        <f t="shared" ca="1" si="75"/>
        <v>87</v>
      </c>
      <c r="F314" s="31">
        <f t="shared" ca="1" si="76"/>
        <v>93</v>
      </c>
      <c r="G314" s="131">
        <f t="shared" ca="1" si="87"/>
        <v>19</v>
      </c>
      <c r="H314" s="131">
        <f t="shared" ca="1" si="88"/>
        <v>20</v>
      </c>
      <c r="I314" s="131">
        <f t="shared" ca="1" si="89"/>
        <v>2</v>
      </c>
      <c r="J314" s="131">
        <f t="shared" ca="1" si="89"/>
        <v>4</v>
      </c>
      <c r="K314" s="102">
        <f t="shared" ca="1" si="79"/>
        <v>-1</v>
      </c>
      <c r="L314" s="102">
        <f ca="1">VLOOKUP(((VLOOKUP(weather!$C$8,lookup!$A$3:$C$7,3,FALSE)&amp;VLOOKUP(weather!$C$4,lookup!$A$9:$B$14,2,FALSE))),lookup!$C$49:$AM$78,((C314-1)*3)+VLOOKUP(weather!I314&amp;weather!J314,lookup!$AO$4:$AP$39,2,FALSE)+2,FALSE)*VLOOKUP((I314+J314),$F$4:$H$14,3,FALSE)</f>
        <v>0</v>
      </c>
      <c r="M314" s="102">
        <f t="shared" ca="1" si="85"/>
        <v>10</v>
      </c>
      <c r="N314" s="102">
        <f ca="1">IF(N313+M314&lt;0,0,IF(N313+M314&gt;VLOOKUP($C$8,lookup!$A$3:$C$7,2,FALSE),VLOOKUP($C$8,lookup!$A$3:$C$7,2,FALSE),N313+M314))</f>
        <v>10</v>
      </c>
      <c r="O314" s="102">
        <f ca="1">IF(ABS(K314)=3,(VLOOKUP((I314+J314)&amp;RANDBETWEEN(2,12),lookup!$AR$4:$AS$25,2,FALSE)),0)</f>
        <v>0</v>
      </c>
      <c r="P314" s="58" t="str">
        <f ca="1">IF(O314=0,"",VLOOKUP(((VLOOKUP(weather!$C$8,lookup!$A$3:$C$7,3,FALSE)&amp;VLOOKUP(weather!$C$4,lookup!$A$9:$B$14,2,FALSE))),lookup!$C$81:$AY$110,((C314-1)*4)+1+O314,FALSE))</f>
        <v/>
      </c>
      <c r="Q314" s="139"/>
      <c r="R314" s="102"/>
      <c r="S314" s="102"/>
      <c r="T314" s="58" t="str">
        <f t="shared" ca="1" si="80"/>
        <v>Rain</v>
      </c>
      <c r="U314" s="137">
        <f t="shared" ca="1" si="81"/>
        <v>2</v>
      </c>
      <c r="V314" s="137" t="str">
        <f t="shared" ca="1" si="82"/>
        <v>N</v>
      </c>
      <c r="W314" s="137">
        <f t="shared" ca="1" si="83"/>
        <v>87</v>
      </c>
      <c r="X314" s="58">
        <f t="shared" ca="1" si="84"/>
        <v>93</v>
      </c>
      <c r="Y314" s="137">
        <f>VLOOKUP($C$11,lookup!$D$114:$Q$128,C314+2,FALSE)</f>
        <v>12</v>
      </c>
    </row>
    <row r="315" spans="2:25">
      <c r="B315" s="93">
        <v>298</v>
      </c>
      <c r="C315" s="56">
        <f t="shared" si="77"/>
        <v>10</v>
      </c>
      <c r="D315" s="21">
        <f t="shared" si="78"/>
        <v>28</v>
      </c>
      <c r="E315" s="31">
        <f t="shared" ca="1" si="75"/>
        <v>97</v>
      </c>
      <c r="F315" s="31">
        <f t="shared" ca="1" si="76"/>
        <v>98</v>
      </c>
      <c r="G315" s="131">
        <f t="shared" ca="1" si="87"/>
        <v>18</v>
      </c>
      <c r="H315" s="131">
        <f t="shared" ca="1" si="88"/>
        <v>19</v>
      </c>
      <c r="I315" s="131">
        <f t="shared" ca="1" si="89"/>
        <v>2</v>
      </c>
      <c r="J315" s="131">
        <f t="shared" ca="1" si="89"/>
        <v>3</v>
      </c>
      <c r="K315" s="102">
        <f t="shared" ca="1" si="79"/>
        <v>-1</v>
      </c>
      <c r="L315" s="102">
        <f ca="1">VLOOKUP(((VLOOKUP(weather!$C$8,lookup!$A$3:$C$7,3,FALSE)&amp;VLOOKUP(weather!$C$4,lookup!$A$9:$B$14,2,FALSE))),lookup!$C$49:$AM$78,((C315-1)*3)+VLOOKUP(weather!I315&amp;weather!J315,lookup!$AO$4:$AP$39,2,FALSE)+2,FALSE)*VLOOKUP((I315+J315),$F$4:$H$14,3,FALSE)</f>
        <v>2</v>
      </c>
      <c r="M315" s="102">
        <f t="shared" ca="1" si="85"/>
        <v>15</v>
      </c>
      <c r="N315" s="102">
        <f ca="1">IF(N314+M315&lt;0,0,IF(N314+M315&gt;VLOOKUP($C$8,lookup!$A$3:$C$7,2,FALSE),VLOOKUP($C$8,lookup!$A$3:$C$7,2,FALSE),N314+M315))</f>
        <v>25</v>
      </c>
      <c r="O315" s="102">
        <f ca="1">IF(ABS(K315)=3,(VLOOKUP((I315+J315)&amp;RANDBETWEEN(2,12),lookup!$AR$4:$AS$25,2,FALSE)),0)</f>
        <v>0</v>
      </c>
      <c r="P315" s="58" t="str">
        <f ca="1">IF(O315=0,"",VLOOKUP(((VLOOKUP(weather!$C$8,lookup!$A$3:$C$7,3,FALSE)&amp;VLOOKUP(weather!$C$4,lookup!$A$9:$B$14,2,FALSE))),lookup!$C$81:$AY$110,((C315-1)*4)+1+O315,FALSE))</f>
        <v/>
      </c>
      <c r="Q315" s="139"/>
      <c r="R315" s="102"/>
      <c r="S315" s="102"/>
      <c r="T315" s="58" t="str">
        <f t="shared" ca="1" si="80"/>
        <v>Rain</v>
      </c>
      <c r="U315" s="137">
        <f t="shared" ca="1" si="81"/>
        <v>2</v>
      </c>
      <c r="V315" s="137" t="str">
        <f t="shared" ca="1" si="82"/>
        <v>N</v>
      </c>
      <c r="W315" s="137">
        <f t="shared" ca="1" si="83"/>
        <v>97</v>
      </c>
      <c r="X315" s="58">
        <f t="shared" ca="1" si="84"/>
        <v>98</v>
      </c>
      <c r="Y315" s="137">
        <f>VLOOKUP($C$11,lookup!$D$114:$Q$128,C315+2,FALSE)</f>
        <v>12</v>
      </c>
    </row>
    <row r="316" spans="2:25">
      <c r="B316" s="93">
        <v>299</v>
      </c>
      <c r="C316" s="56">
        <f t="shared" si="77"/>
        <v>10</v>
      </c>
      <c r="D316" s="21">
        <f t="shared" si="78"/>
        <v>29</v>
      </c>
      <c r="E316" s="31">
        <f t="shared" ca="1" si="75"/>
        <v>80</v>
      </c>
      <c r="F316" s="31">
        <f t="shared" ca="1" si="76"/>
        <v>87</v>
      </c>
      <c r="G316" s="131">
        <f t="shared" ca="1" si="87"/>
        <v>17</v>
      </c>
      <c r="H316" s="131">
        <f t="shared" ca="1" si="88"/>
        <v>18</v>
      </c>
      <c r="I316" s="131">
        <f t="shared" ca="1" si="89"/>
        <v>4</v>
      </c>
      <c r="J316" s="131">
        <f t="shared" ca="1" si="89"/>
        <v>5</v>
      </c>
      <c r="K316" s="102">
        <f t="shared" ca="1" si="79"/>
        <v>1</v>
      </c>
      <c r="L316" s="102">
        <f ca="1">VLOOKUP(((VLOOKUP(weather!$C$8,lookup!$A$3:$C$7,3,FALSE)&amp;VLOOKUP(weather!$C$4,lookup!$A$9:$B$14,2,FALSE))),lookup!$C$49:$AM$78,((C316-1)*3)+VLOOKUP(weather!I316&amp;weather!J316,lookup!$AO$4:$AP$39,2,FALSE)+2,FALSE)*VLOOKUP((I316+J316),$F$4:$H$14,3,FALSE)</f>
        <v>0</v>
      </c>
      <c r="M316" s="102">
        <f t="shared" ca="1" si="85"/>
        <v>-15</v>
      </c>
      <c r="N316" s="102">
        <f ca="1">IF(N315+M316&lt;0,0,IF(N315+M316&gt;VLOOKUP($C$8,lookup!$A$3:$C$7,2,FALSE),VLOOKUP($C$8,lookup!$A$3:$C$7,2,FALSE),N315+M316))</f>
        <v>10</v>
      </c>
      <c r="O316" s="102">
        <f ca="1">IF(ABS(K316)=3,(VLOOKUP((I316+J316)&amp;RANDBETWEEN(2,12),lookup!$AR$4:$AS$25,2,FALSE)),0)</f>
        <v>0</v>
      </c>
      <c r="P316" s="58" t="str">
        <f ca="1">IF(O316=0,"",VLOOKUP(((VLOOKUP(weather!$C$8,lookup!$A$3:$C$7,3,FALSE)&amp;VLOOKUP(weather!$C$4,lookup!$A$9:$B$14,2,FALSE))),lookup!$C$81:$AY$110,((C316-1)*4)+1+O316,FALSE))</f>
        <v/>
      </c>
      <c r="Q316" s="139"/>
      <c r="R316" s="102"/>
      <c r="S316" s="102"/>
      <c r="T316" s="58" t="str">
        <f t="shared" ca="1" si="80"/>
        <v>Rain</v>
      </c>
      <c r="U316" s="137">
        <f t="shared" ca="1" si="81"/>
        <v>2</v>
      </c>
      <c r="V316" s="137" t="str">
        <f t="shared" ca="1" si="82"/>
        <v>N</v>
      </c>
      <c r="W316" s="137">
        <f t="shared" ca="1" si="83"/>
        <v>80</v>
      </c>
      <c r="X316" s="58">
        <f t="shared" ca="1" si="84"/>
        <v>87</v>
      </c>
      <c r="Y316" s="137">
        <f>VLOOKUP($C$11,lookup!$D$114:$Q$128,C316+2,FALSE)</f>
        <v>12</v>
      </c>
    </row>
    <row r="317" spans="2:25">
      <c r="B317" s="93">
        <v>300</v>
      </c>
      <c r="C317" s="56">
        <f t="shared" si="77"/>
        <v>10</v>
      </c>
      <c r="D317" s="21">
        <f t="shared" si="78"/>
        <v>30</v>
      </c>
      <c r="E317" s="31">
        <f t="shared" ca="1" si="75"/>
        <v>93</v>
      </c>
      <c r="F317" s="31">
        <f t="shared" ca="1" si="76"/>
        <v>88</v>
      </c>
      <c r="G317" s="131">
        <f t="shared" ca="1" si="87"/>
        <v>18</v>
      </c>
      <c r="H317" s="131">
        <f t="shared" ca="1" si="88"/>
        <v>19</v>
      </c>
      <c r="I317" s="131">
        <f t="shared" ca="1" si="89"/>
        <v>5</v>
      </c>
      <c r="J317" s="131">
        <f t="shared" ca="1" si="89"/>
        <v>3</v>
      </c>
      <c r="K317" s="102">
        <f t="shared" ca="1" si="79"/>
        <v>1</v>
      </c>
      <c r="L317" s="102">
        <f ca="1">VLOOKUP(((VLOOKUP(weather!$C$8,lookup!$A$3:$C$7,3,FALSE)&amp;VLOOKUP(weather!$C$4,lookup!$A$9:$B$14,2,FALSE))),lookup!$C$49:$AM$78,((C317-1)*3)+VLOOKUP(weather!I317&amp;weather!J317,lookup!$AO$4:$AP$39,2,FALSE)+2,FALSE)*VLOOKUP((I317+J317),$F$4:$H$14,3,FALSE)</f>
        <v>1</v>
      </c>
      <c r="M317" s="102">
        <f t="shared" ca="1" si="85"/>
        <v>-10</v>
      </c>
      <c r="N317" s="102">
        <f ca="1">IF(N316+M317&lt;0,0,IF(N316+M317&gt;VLOOKUP($C$8,lookup!$A$3:$C$7,2,FALSE),VLOOKUP($C$8,lookup!$A$3:$C$7,2,FALSE),N316+M317))</f>
        <v>0</v>
      </c>
      <c r="O317" s="102">
        <f ca="1">IF(ABS(K317)=3,(VLOOKUP((I317+J317)&amp;RANDBETWEEN(2,12),lookup!$AR$4:$AS$25,2,FALSE)),0)</f>
        <v>0</v>
      </c>
      <c r="P317" s="58" t="str">
        <f ca="1">IF(O317=0,"",VLOOKUP(((VLOOKUP(weather!$C$8,lookup!$A$3:$C$7,3,FALSE)&amp;VLOOKUP(weather!$C$4,lookup!$A$9:$B$14,2,FALSE))),lookup!$C$81:$AY$110,((C317-1)*4)+1+O317,FALSE))</f>
        <v/>
      </c>
      <c r="Q317" s="139"/>
      <c r="R317" s="102"/>
      <c r="S317" s="102"/>
      <c r="T317" s="58" t="str">
        <f t="shared" ca="1" si="80"/>
        <v>Rain</v>
      </c>
      <c r="U317" s="137">
        <f t="shared" ca="1" si="81"/>
        <v>2</v>
      </c>
      <c r="V317" s="137" t="str">
        <f t="shared" ca="1" si="82"/>
        <v>N</v>
      </c>
      <c r="W317" s="137">
        <f t="shared" ca="1" si="83"/>
        <v>83</v>
      </c>
      <c r="X317" s="58">
        <f t="shared" ca="1" si="84"/>
        <v>98</v>
      </c>
      <c r="Y317" s="137">
        <f>VLOOKUP($C$11,lookup!$D$114:$Q$128,C317+2,FALSE)</f>
        <v>12</v>
      </c>
    </row>
    <row r="318" spans="2:25">
      <c r="B318" s="93">
        <v>301</v>
      </c>
      <c r="C318" s="56">
        <f t="shared" si="77"/>
        <v>11</v>
      </c>
      <c r="D318" s="21">
        <f t="shared" si="78"/>
        <v>1</v>
      </c>
      <c r="E318" s="31">
        <f t="shared" ca="1" si="75"/>
        <v>28</v>
      </c>
      <c r="F318" s="31">
        <f t="shared" ca="1" si="76"/>
        <v>84</v>
      </c>
      <c r="G318" s="36">
        <f>VLOOKUP($C318,lookup!$F$3:$I$14,2,FALSE)</f>
        <v>6</v>
      </c>
      <c r="H318" s="36">
        <f>VLOOKUP($C318,lookup!$F$3:$I$14,4,FALSE)</f>
        <v>16</v>
      </c>
      <c r="I318" s="36">
        <f t="shared" ref="I318:J337" ca="1" si="90">RANDBETWEEN(1,6)</f>
        <v>5</v>
      </c>
      <c r="J318" s="36">
        <f t="shared" ca="1" si="90"/>
        <v>3</v>
      </c>
      <c r="K318" s="31">
        <f t="shared" ca="1" si="79"/>
        <v>1</v>
      </c>
      <c r="L318" s="31">
        <f ca="1">VLOOKUP(((VLOOKUP(weather!$C$8,lookup!$A$3:$C$7,3,FALSE)&amp;VLOOKUP(weather!$C$4,lookup!$A$9:$B$14,2,FALSE))),lookup!$C$49:$AM$78,((C318-1)*3)+VLOOKUP(weather!I318&amp;weather!J318,lookup!$AO$4:$AP$39,2,FALSE)+2,FALSE)*VLOOKUP((I318+J318),$F$4:$H$14,3,FALSE)</f>
        <v>1</v>
      </c>
      <c r="M318" s="31">
        <f t="shared" ca="1" si="85"/>
        <v>-10</v>
      </c>
      <c r="N318" s="31">
        <f ca="1">IF(N317+M318&lt;0,0,IF(N317+M318&gt;VLOOKUP($C$8,lookup!$A$3:$C$7,2,FALSE),VLOOKUP($C$8,lookup!$A$3:$C$7,2,FALSE),N317+M318))</f>
        <v>0</v>
      </c>
      <c r="O318" s="31">
        <f ca="1">IF(ABS(K318)=3,(VLOOKUP((I318+J318)&amp;RANDBETWEEN(2,12),lookup!$AR$4:$AS$25,2,FALSE)),0)</f>
        <v>0</v>
      </c>
      <c r="P318" s="58" t="str">
        <f ca="1">IF(O318=0,"",VLOOKUP(((VLOOKUP(weather!$C$8,lookup!$A$3:$C$7,3,FALSE)&amp;VLOOKUP(weather!$C$4,lookup!$A$9:$B$14,2,FALSE))),lookup!$C$81:$AY$110,((C318-1)*4)+1+O318,FALSE))</f>
        <v/>
      </c>
      <c r="Q318" s="139"/>
      <c r="R318" s="102"/>
      <c r="S318" s="102"/>
      <c r="T318" s="58" t="str">
        <f t="shared" ca="1" si="80"/>
        <v>Rain</v>
      </c>
      <c r="U318" s="137">
        <f t="shared" ca="1" si="81"/>
        <v>2</v>
      </c>
      <c r="V318" s="137" t="str">
        <f t="shared" ca="1" si="82"/>
        <v>N</v>
      </c>
      <c r="W318" s="137">
        <f t="shared" ca="1" si="83"/>
        <v>28</v>
      </c>
      <c r="X318" s="58">
        <f t="shared" ca="1" si="84"/>
        <v>84</v>
      </c>
      <c r="Y318" s="137">
        <f>VLOOKUP($C$11,lookup!$D$114:$Q$128,C318+2,FALSE)</f>
        <v>12</v>
      </c>
    </row>
    <row r="319" spans="2:25">
      <c r="B319" s="93">
        <v>302</v>
      </c>
      <c r="C319" s="56">
        <f t="shared" si="77"/>
        <v>11</v>
      </c>
      <c r="D319" s="21">
        <f t="shared" si="78"/>
        <v>2</v>
      </c>
      <c r="E319" s="31">
        <f t="shared" ca="1" si="75"/>
        <v>40</v>
      </c>
      <c r="F319" s="31">
        <f t="shared" ca="1" si="76"/>
        <v>85</v>
      </c>
      <c r="G319" s="131">
        <f ca="1">IF(G318+K318&lt;$G$318,$G$318,IF(G318+K318&gt;$H$318,$H$318,G318+K318))</f>
        <v>7</v>
      </c>
      <c r="H319" s="131">
        <f ca="1">IF(H318+K318&gt;$H$318,$H$318,IF(H318+K318&lt;$G$318,$G$318,H318+K318))</f>
        <v>16</v>
      </c>
      <c r="I319" s="131">
        <f t="shared" ca="1" si="90"/>
        <v>1</v>
      </c>
      <c r="J319" s="131">
        <f t="shared" ca="1" si="90"/>
        <v>4</v>
      </c>
      <c r="K319" s="102">
        <f t="shared" ca="1" si="79"/>
        <v>-1</v>
      </c>
      <c r="L319" s="102">
        <f ca="1">VLOOKUP(((VLOOKUP(weather!$C$8,lookup!$A$3:$C$7,3,FALSE)&amp;VLOOKUP(weather!$C$4,lookup!$A$9:$B$14,2,FALSE))),lookup!$C$49:$AM$78,((C319-1)*3)+VLOOKUP(weather!I319&amp;weather!J319,lookup!$AO$4:$AP$39,2,FALSE)+2,FALSE)*VLOOKUP((I319+J319),$F$4:$H$14,3,FALSE)</f>
        <v>2</v>
      </c>
      <c r="M319" s="102">
        <f t="shared" ca="1" si="85"/>
        <v>15</v>
      </c>
      <c r="N319" s="102">
        <f ca="1">IF(N318+M319&lt;0,0,IF(N318+M319&gt;VLOOKUP($C$8,lookup!$A$3:$C$7,2,FALSE),VLOOKUP($C$8,lookup!$A$3:$C$7,2,FALSE),N318+M319))</f>
        <v>15</v>
      </c>
      <c r="O319" s="102">
        <f ca="1">IF(ABS(K319)=3,(VLOOKUP((I319+J319)&amp;RANDBETWEEN(2,12),lookup!$AR$4:$AS$25,2,FALSE)),0)</f>
        <v>0</v>
      </c>
      <c r="P319" s="58" t="str">
        <f ca="1">IF(O319=0,"",VLOOKUP(((VLOOKUP(weather!$C$8,lookup!$A$3:$C$7,3,FALSE)&amp;VLOOKUP(weather!$C$4,lookup!$A$9:$B$14,2,FALSE))),lookup!$C$81:$AY$110,((C319-1)*4)+1+O319,FALSE))</f>
        <v/>
      </c>
      <c r="Q319" s="139"/>
      <c r="R319" s="102"/>
      <c r="S319" s="102"/>
      <c r="T319" s="58" t="str">
        <f t="shared" ca="1" si="80"/>
        <v>Rain</v>
      </c>
      <c r="U319" s="137">
        <f t="shared" ca="1" si="81"/>
        <v>2</v>
      </c>
      <c r="V319" s="137" t="str">
        <f t="shared" ca="1" si="82"/>
        <v>N</v>
      </c>
      <c r="W319" s="137">
        <f t="shared" ca="1" si="83"/>
        <v>40</v>
      </c>
      <c r="X319" s="58">
        <f t="shared" ca="1" si="84"/>
        <v>85</v>
      </c>
      <c r="Y319" s="137">
        <f>VLOOKUP($C$11,lookup!$D$114:$Q$128,C319+2,FALSE)</f>
        <v>12</v>
      </c>
    </row>
    <row r="320" spans="2:25">
      <c r="B320" s="93">
        <v>303</v>
      </c>
      <c r="C320" s="56">
        <f t="shared" si="77"/>
        <v>11</v>
      </c>
      <c r="D320" s="21">
        <f t="shared" si="78"/>
        <v>3</v>
      </c>
      <c r="E320" s="31">
        <f t="shared" ca="1" si="75"/>
        <v>30</v>
      </c>
      <c r="F320" s="31">
        <f t="shared" ca="1" si="76"/>
        <v>80</v>
      </c>
      <c r="G320" s="131">
        <f t="shared" ref="G320:G347" ca="1" si="91">IF(G319+K319&lt;$G$318,$G$318,IF(G319+K319&gt;$H$318,$H$318,G319+K319))</f>
        <v>6</v>
      </c>
      <c r="H320" s="131">
        <f t="shared" ref="H320:H347" ca="1" si="92">IF(H319+K319&gt;$H$318,$H$318,IF(H319+K319&lt;$G$318,$G$318,H319+K319))</f>
        <v>15</v>
      </c>
      <c r="I320" s="131">
        <f t="shared" ca="1" si="90"/>
        <v>5</v>
      </c>
      <c r="J320" s="131">
        <f t="shared" ca="1" si="90"/>
        <v>1</v>
      </c>
      <c r="K320" s="102">
        <f t="shared" ca="1" si="79"/>
        <v>-1</v>
      </c>
      <c r="L320" s="102">
        <f ca="1">VLOOKUP(((VLOOKUP(weather!$C$8,lookup!$A$3:$C$7,3,FALSE)&amp;VLOOKUP(weather!$C$4,lookup!$A$9:$B$14,2,FALSE))),lookup!$C$49:$AM$78,((C320-1)*3)+VLOOKUP(weather!I320&amp;weather!J320,lookup!$AO$4:$AP$39,2,FALSE)+2,FALSE)*VLOOKUP((I320+J320),$F$4:$H$14,3,FALSE)</f>
        <v>0</v>
      </c>
      <c r="M320" s="102">
        <f t="shared" ca="1" si="85"/>
        <v>10</v>
      </c>
      <c r="N320" s="102">
        <f ca="1">IF(N319+M320&lt;0,0,IF(N319+M320&gt;VLOOKUP($C$8,lookup!$A$3:$C$7,2,FALSE),VLOOKUP($C$8,lookup!$A$3:$C$7,2,FALSE),N319+M320))</f>
        <v>25</v>
      </c>
      <c r="O320" s="102">
        <f ca="1">IF(ABS(K320)=3,(VLOOKUP((I320+J320)&amp;RANDBETWEEN(2,12),lookup!$AR$4:$AS$25,2,FALSE)),0)</f>
        <v>0</v>
      </c>
      <c r="P320" s="58" t="str">
        <f ca="1">IF(O320=0,"",VLOOKUP(((VLOOKUP(weather!$C$8,lookup!$A$3:$C$7,3,FALSE)&amp;VLOOKUP(weather!$C$4,lookup!$A$9:$B$14,2,FALSE))),lookup!$C$81:$AY$110,((C320-1)*4)+1+O320,FALSE))</f>
        <v/>
      </c>
      <c r="Q320" s="139"/>
      <c r="R320" s="102"/>
      <c r="S320" s="102"/>
      <c r="T320" s="58" t="str">
        <f t="shared" ca="1" si="80"/>
        <v>Rain</v>
      </c>
      <c r="U320" s="137">
        <f t="shared" ca="1" si="81"/>
        <v>2</v>
      </c>
      <c r="V320" s="137" t="str">
        <f t="shared" ca="1" si="82"/>
        <v>N</v>
      </c>
      <c r="W320" s="137">
        <f t="shared" ca="1" si="83"/>
        <v>30</v>
      </c>
      <c r="X320" s="58">
        <f t="shared" ca="1" si="84"/>
        <v>80</v>
      </c>
      <c r="Y320" s="137">
        <f>VLOOKUP($C$11,lookup!$D$114:$Q$128,C320+2,FALSE)</f>
        <v>12</v>
      </c>
    </row>
    <row r="321" spans="2:25">
      <c r="B321" s="93">
        <v>304</v>
      </c>
      <c r="C321" s="56">
        <f t="shared" si="77"/>
        <v>11</v>
      </c>
      <c r="D321" s="21">
        <f t="shared" si="78"/>
        <v>4</v>
      </c>
      <c r="E321" s="31">
        <f t="shared" ca="1" si="75"/>
        <v>34</v>
      </c>
      <c r="F321" s="31">
        <f t="shared" ca="1" si="76"/>
        <v>85</v>
      </c>
      <c r="G321" s="131">
        <f t="shared" ca="1" si="91"/>
        <v>6</v>
      </c>
      <c r="H321" s="131">
        <f t="shared" ca="1" si="92"/>
        <v>14</v>
      </c>
      <c r="I321" s="131">
        <f t="shared" ca="1" si="90"/>
        <v>6</v>
      </c>
      <c r="J321" s="131">
        <f t="shared" ca="1" si="90"/>
        <v>2</v>
      </c>
      <c r="K321" s="102">
        <f t="shared" ca="1" si="79"/>
        <v>1</v>
      </c>
      <c r="L321" s="102">
        <f ca="1">VLOOKUP(((VLOOKUP(weather!$C$8,lookup!$A$3:$C$7,3,FALSE)&amp;VLOOKUP(weather!$C$4,lookup!$A$9:$B$14,2,FALSE))),lookup!$C$49:$AM$78,((C321-1)*3)+VLOOKUP(weather!I321&amp;weather!J321,lookup!$AO$4:$AP$39,2,FALSE)+2,FALSE)*VLOOKUP((I321+J321),$F$4:$H$14,3,FALSE)</f>
        <v>1</v>
      </c>
      <c r="M321" s="102">
        <f t="shared" ca="1" si="85"/>
        <v>-10</v>
      </c>
      <c r="N321" s="102">
        <f ca="1">IF(N320+M321&lt;0,0,IF(N320+M321&gt;VLOOKUP($C$8,lookup!$A$3:$C$7,2,FALSE),VLOOKUP($C$8,lookup!$A$3:$C$7,2,FALSE),N320+M321))</f>
        <v>15</v>
      </c>
      <c r="O321" s="102">
        <f ca="1">IF(ABS(K321)=3,(VLOOKUP((I321+J321)&amp;RANDBETWEEN(2,12),lookup!$AR$4:$AS$25,2,FALSE)),0)</f>
        <v>0</v>
      </c>
      <c r="P321" s="58" t="str">
        <f ca="1">IF(O321=0,"",VLOOKUP(((VLOOKUP(weather!$C$8,lookup!$A$3:$C$7,3,FALSE)&amp;VLOOKUP(weather!$C$4,lookup!$A$9:$B$14,2,FALSE))),lookup!$C$81:$AY$110,((C321-1)*4)+1+O321,FALSE))</f>
        <v/>
      </c>
      <c r="Q321" s="139"/>
      <c r="R321" s="102"/>
      <c r="S321" s="102"/>
      <c r="T321" s="58" t="str">
        <f t="shared" ca="1" si="80"/>
        <v>Rain</v>
      </c>
      <c r="U321" s="137">
        <f t="shared" ca="1" si="81"/>
        <v>2</v>
      </c>
      <c r="V321" s="137" t="str">
        <f t="shared" ca="1" si="82"/>
        <v>N</v>
      </c>
      <c r="W321" s="137">
        <f t="shared" ca="1" si="83"/>
        <v>34</v>
      </c>
      <c r="X321" s="58">
        <f t="shared" ca="1" si="84"/>
        <v>85</v>
      </c>
      <c r="Y321" s="137">
        <f>VLOOKUP($C$11,lookup!$D$114:$Q$128,C321+2,FALSE)</f>
        <v>12</v>
      </c>
    </row>
    <row r="322" spans="2:25">
      <c r="B322" s="93">
        <v>305</v>
      </c>
      <c r="C322" s="56">
        <f t="shared" si="77"/>
        <v>11</v>
      </c>
      <c r="D322" s="21">
        <f t="shared" si="78"/>
        <v>5</v>
      </c>
      <c r="E322" s="31">
        <f t="shared" ca="1" si="75"/>
        <v>40</v>
      </c>
      <c r="F322" s="31">
        <f t="shared" ca="1" si="76"/>
        <v>84</v>
      </c>
      <c r="G322" s="131">
        <f t="shared" ca="1" si="91"/>
        <v>7</v>
      </c>
      <c r="H322" s="131">
        <f t="shared" ca="1" si="92"/>
        <v>15</v>
      </c>
      <c r="I322" s="131">
        <f t="shared" ca="1" si="90"/>
        <v>5</v>
      </c>
      <c r="J322" s="131">
        <f t="shared" ca="1" si="90"/>
        <v>3</v>
      </c>
      <c r="K322" s="102">
        <f t="shared" ca="1" si="79"/>
        <v>1</v>
      </c>
      <c r="L322" s="102">
        <f ca="1">VLOOKUP(((VLOOKUP(weather!$C$8,lookup!$A$3:$C$7,3,FALSE)&amp;VLOOKUP(weather!$C$4,lookup!$A$9:$B$14,2,FALSE))),lookup!$C$49:$AM$78,((C322-1)*3)+VLOOKUP(weather!I322&amp;weather!J322,lookup!$AO$4:$AP$39,2,FALSE)+2,FALSE)*VLOOKUP((I322+J322),$F$4:$H$14,3,FALSE)</f>
        <v>1</v>
      </c>
      <c r="M322" s="102">
        <f t="shared" ca="1" si="85"/>
        <v>-10</v>
      </c>
      <c r="N322" s="102">
        <f ca="1">IF(N321+M322&lt;0,0,IF(N321+M322&gt;VLOOKUP($C$8,lookup!$A$3:$C$7,2,FALSE),VLOOKUP($C$8,lookup!$A$3:$C$7,2,FALSE),N321+M322))</f>
        <v>5</v>
      </c>
      <c r="O322" s="102">
        <f ca="1">IF(ABS(K322)=3,(VLOOKUP((I322+J322)&amp;RANDBETWEEN(2,12),lookup!$AR$4:$AS$25,2,FALSE)),0)</f>
        <v>0</v>
      </c>
      <c r="P322" s="58" t="str">
        <f ca="1">IF(O322=0,"",VLOOKUP(((VLOOKUP(weather!$C$8,lookup!$A$3:$C$7,3,FALSE)&amp;VLOOKUP(weather!$C$4,lookup!$A$9:$B$14,2,FALSE))),lookup!$C$81:$AY$110,((C322-1)*4)+1+O322,FALSE))</f>
        <v/>
      </c>
      <c r="Q322" s="139"/>
      <c r="R322" s="102"/>
      <c r="S322" s="102"/>
      <c r="T322" s="58" t="str">
        <f t="shared" ca="1" si="80"/>
        <v>Rain</v>
      </c>
      <c r="U322" s="137">
        <f t="shared" ca="1" si="81"/>
        <v>2</v>
      </c>
      <c r="V322" s="137" t="str">
        <f t="shared" ca="1" si="82"/>
        <v>N</v>
      </c>
      <c r="W322" s="137">
        <f t="shared" ca="1" si="83"/>
        <v>40</v>
      </c>
      <c r="X322" s="58">
        <f t="shared" ca="1" si="84"/>
        <v>84</v>
      </c>
      <c r="Y322" s="137">
        <f>VLOOKUP($C$11,lookup!$D$114:$Q$128,C322+2,FALSE)</f>
        <v>12</v>
      </c>
    </row>
    <row r="323" spans="2:25">
      <c r="B323" s="93">
        <v>306</v>
      </c>
      <c r="C323" s="56">
        <f t="shared" si="77"/>
        <v>11</v>
      </c>
      <c r="D323" s="21">
        <f t="shared" si="78"/>
        <v>6</v>
      </c>
      <c r="E323" s="31">
        <f t="shared" ca="1" si="75"/>
        <v>34</v>
      </c>
      <c r="F323" s="31">
        <f t="shared" ca="1" si="76"/>
        <v>78</v>
      </c>
      <c r="G323" s="131">
        <f t="shared" ca="1" si="91"/>
        <v>8</v>
      </c>
      <c r="H323" s="131">
        <f t="shared" ca="1" si="92"/>
        <v>16</v>
      </c>
      <c r="I323" s="131">
        <f t="shared" ca="1" si="90"/>
        <v>5</v>
      </c>
      <c r="J323" s="131">
        <f t="shared" ca="1" si="90"/>
        <v>3</v>
      </c>
      <c r="K323" s="102">
        <f t="shared" ca="1" si="79"/>
        <v>1</v>
      </c>
      <c r="L323" s="102">
        <f ca="1">VLOOKUP(((VLOOKUP(weather!$C$8,lookup!$A$3:$C$7,3,FALSE)&amp;VLOOKUP(weather!$C$4,lookup!$A$9:$B$14,2,FALSE))),lookup!$C$49:$AM$78,((C323-1)*3)+VLOOKUP(weather!I323&amp;weather!J323,lookup!$AO$4:$AP$39,2,FALSE)+2,FALSE)*VLOOKUP((I323+J323),$F$4:$H$14,3,FALSE)</f>
        <v>1</v>
      </c>
      <c r="M323" s="102">
        <f t="shared" ca="1" si="85"/>
        <v>-10</v>
      </c>
      <c r="N323" s="102">
        <f ca="1">IF(N322+M323&lt;0,0,IF(N322+M323&gt;VLOOKUP($C$8,lookup!$A$3:$C$7,2,FALSE),VLOOKUP($C$8,lookup!$A$3:$C$7,2,FALSE),N322+M323))</f>
        <v>0</v>
      </c>
      <c r="O323" s="102">
        <f ca="1">IF(ABS(K323)=3,(VLOOKUP((I323+J323)&amp;RANDBETWEEN(2,12),lookup!$AR$4:$AS$25,2,FALSE)),0)</f>
        <v>0</v>
      </c>
      <c r="P323" s="58" t="str">
        <f ca="1">IF(O323=0,"",VLOOKUP(((VLOOKUP(weather!$C$8,lookup!$A$3:$C$7,3,FALSE)&amp;VLOOKUP(weather!$C$4,lookup!$A$9:$B$14,2,FALSE))),lookup!$C$81:$AY$110,((C323-1)*4)+1+O323,FALSE))</f>
        <v/>
      </c>
      <c r="Q323" s="139"/>
      <c r="R323" s="102"/>
      <c r="S323" s="102"/>
      <c r="T323" s="58" t="str">
        <f t="shared" ca="1" si="80"/>
        <v>Rain</v>
      </c>
      <c r="U323" s="137">
        <f t="shared" ca="1" si="81"/>
        <v>2</v>
      </c>
      <c r="V323" s="137" t="str">
        <f t="shared" ca="1" si="82"/>
        <v>N</v>
      </c>
      <c r="W323" s="137">
        <f t="shared" ca="1" si="83"/>
        <v>34</v>
      </c>
      <c r="X323" s="58">
        <f t="shared" ca="1" si="84"/>
        <v>78</v>
      </c>
      <c r="Y323" s="137">
        <f>VLOOKUP($C$11,lookup!$D$114:$Q$128,C323+2,FALSE)</f>
        <v>12</v>
      </c>
    </row>
    <row r="324" spans="2:25">
      <c r="B324" s="93">
        <v>307</v>
      </c>
      <c r="C324" s="56">
        <f t="shared" si="77"/>
        <v>11</v>
      </c>
      <c r="D324" s="21">
        <f t="shared" si="78"/>
        <v>7</v>
      </c>
      <c r="E324" s="31">
        <f t="shared" ca="1" si="75"/>
        <v>48</v>
      </c>
      <c r="F324" s="31">
        <f t="shared" ca="1" si="76"/>
        <v>78</v>
      </c>
      <c r="G324" s="131">
        <f t="shared" ca="1" si="91"/>
        <v>9</v>
      </c>
      <c r="H324" s="131">
        <f t="shared" ca="1" si="92"/>
        <v>16</v>
      </c>
      <c r="I324" s="131">
        <f t="shared" ca="1" si="90"/>
        <v>6</v>
      </c>
      <c r="J324" s="131">
        <f t="shared" ca="1" si="90"/>
        <v>2</v>
      </c>
      <c r="K324" s="102">
        <f t="shared" ca="1" si="79"/>
        <v>1</v>
      </c>
      <c r="L324" s="102">
        <f ca="1">VLOOKUP(((VLOOKUP(weather!$C$8,lookup!$A$3:$C$7,3,FALSE)&amp;VLOOKUP(weather!$C$4,lookup!$A$9:$B$14,2,FALSE))),lookup!$C$49:$AM$78,((C324-1)*3)+VLOOKUP(weather!I324&amp;weather!J324,lookup!$AO$4:$AP$39,2,FALSE)+2,FALSE)*VLOOKUP((I324+J324),$F$4:$H$14,3,FALSE)</f>
        <v>1</v>
      </c>
      <c r="M324" s="102">
        <f t="shared" ca="1" si="85"/>
        <v>-10</v>
      </c>
      <c r="N324" s="102">
        <f ca="1">IF(N323+M324&lt;0,0,IF(N323+M324&gt;VLOOKUP($C$8,lookup!$A$3:$C$7,2,FALSE),VLOOKUP($C$8,lookup!$A$3:$C$7,2,FALSE),N323+M324))</f>
        <v>0</v>
      </c>
      <c r="O324" s="102">
        <f ca="1">IF(ABS(K324)=3,(VLOOKUP((I324+J324)&amp;RANDBETWEEN(2,12),lookup!$AR$4:$AS$25,2,FALSE)),0)</f>
        <v>0</v>
      </c>
      <c r="P324" s="58" t="str">
        <f ca="1">IF(O324=0,"",VLOOKUP(((VLOOKUP(weather!$C$8,lookup!$A$3:$C$7,3,FALSE)&amp;VLOOKUP(weather!$C$4,lookup!$A$9:$B$14,2,FALSE))),lookup!$C$81:$AY$110,((C324-1)*4)+1+O324,FALSE))</f>
        <v/>
      </c>
      <c r="Q324" s="139"/>
      <c r="R324" s="102"/>
      <c r="S324" s="102"/>
      <c r="T324" s="58" t="str">
        <f t="shared" ca="1" si="80"/>
        <v>Rain</v>
      </c>
      <c r="U324" s="137">
        <f t="shared" ca="1" si="81"/>
        <v>2</v>
      </c>
      <c r="V324" s="137" t="str">
        <f t="shared" ca="1" si="82"/>
        <v>N</v>
      </c>
      <c r="W324" s="137">
        <f t="shared" ca="1" si="83"/>
        <v>48</v>
      </c>
      <c r="X324" s="58">
        <f t="shared" ca="1" si="84"/>
        <v>78</v>
      </c>
      <c r="Y324" s="137">
        <f>VLOOKUP($C$11,lookup!$D$114:$Q$128,C324+2,FALSE)</f>
        <v>12</v>
      </c>
    </row>
    <row r="325" spans="2:25">
      <c r="B325" s="93">
        <v>308</v>
      </c>
      <c r="C325" s="56">
        <f t="shared" si="77"/>
        <v>11</v>
      </c>
      <c r="D325" s="21">
        <f t="shared" si="78"/>
        <v>8</v>
      </c>
      <c r="E325" s="31">
        <f t="shared" ca="1" si="75"/>
        <v>44</v>
      </c>
      <c r="F325" s="31">
        <f t="shared" ca="1" si="76"/>
        <v>86</v>
      </c>
      <c r="G325" s="131">
        <f t="shared" ca="1" si="91"/>
        <v>10</v>
      </c>
      <c r="H325" s="131">
        <f t="shared" ca="1" si="92"/>
        <v>16</v>
      </c>
      <c r="I325" s="131">
        <f t="shared" ca="1" si="90"/>
        <v>1</v>
      </c>
      <c r="J325" s="131">
        <f t="shared" ca="1" si="90"/>
        <v>5</v>
      </c>
      <c r="K325" s="102">
        <f t="shared" ca="1" si="79"/>
        <v>-1</v>
      </c>
      <c r="L325" s="102">
        <f ca="1">VLOOKUP(((VLOOKUP(weather!$C$8,lookup!$A$3:$C$7,3,FALSE)&amp;VLOOKUP(weather!$C$4,lookup!$A$9:$B$14,2,FALSE))),lookup!$C$49:$AM$78,((C325-1)*3)+VLOOKUP(weather!I325&amp;weather!J325,lookup!$AO$4:$AP$39,2,FALSE)+2,FALSE)*VLOOKUP((I325+J325),$F$4:$H$14,3,FALSE)</f>
        <v>0</v>
      </c>
      <c r="M325" s="102">
        <f t="shared" ca="1" si="85"/>
        <v>10</v>
      </c>
      <c r="N325" s="102">
        <f ca="1">IF(N324+M325&lt;0,0,IF(N324+M325&gt;VLOOKUP($C$8,lookup!$A$3:$C$7,2,FALSE),VLOOKUP($C$8,lookup!$A$3:$C$7,2,FALSE),N324+M325))</f>
        <v>10</v>
      </c>
      <c r="O325" s="102">
        <f ca="1">IF(ABS(K325)=3,(VLOOKUP((I325+J325)&amp;RANDBETWEEN(2,12),lookup!$AR$4:$AS$25,2,FALSE)),0)</f>
        <v>0</v>
      </c>
      <c r="P325" s="58" t="str">
        <f ca="1">IF(O325=0,"",VLOOKUP(((VLOOKUP(weather!$C$8,lookup!$A$3:$C$7,3,FALSE)&amp;VLOOKUP(weather!$C$4,lookup!$A$9:$B$14,2,FALSE))),lookup!$C$81:$AY$110,((C325-1)*4)+1+O325,FALSE))</f>
        <v/>
      </c>
      <c r="Q325" s="139"/>
      <c r="R325" s="102"/>
      <c r="S325" s="102"/>
      <c r="T325" s="58" t="str">
        <f t="shared" ca="1" si="80"/>
        <v>Rain</v>
      </c>
      <c r="U325" s="137">
        <f t="shared" ca="1" si="81"/>
        <v>2</v>
      </c>
      <c r="V325" s="137" t="str">
        <f t="shared" ca="1" si="82"/>
        <v>N</v>
      </c>
      <c r="W325" s="137">
        <f t="shared" ca="1" si="83"/>
        <v>44</v>
      </c>
      <c r="X325" s="58">
        <f t="shared" ca="1" si="84"/>
        <v>86</v>
      </c>
      <c r="Y325" s="137">
        <f>VLOOKUP($C$11,lookup!$D$114:$Q$128,C325+2,FALSE)</f>
        <v>12</v>
      </c>
    </row>
    <row r="326" spans="2:25">
      <c r="B326" s="93">
        <v>309</v>
      </c>
      <c r="C326" s="56">
        <f t="shared" si="77"/>
        <v>11</v>
      </c>
      <c r="D326" s="21">
        <f t="shared" si="78"/>
        <v>9</v>
      </c>
      <c r="E326" s="31">
        <f t="shared" ca="1" si="75"/>
        <v>35</v>
      </c>
      <c r="F326" s="31">
        <f t="shared" ca="1" si="76"/>
        <v>82</v>
      </c>
      <c r="G326" s="131">
        <f t="shared" ca="1" si="91"/>
        <v>9</v>
      </c>
      <c r="H326" s="131">
        <f t="shared" ca="1" si="92"/>
        <v>15</v>
      </c>
      <c r="I326" s="131">
        <f t="shared" ca="1" si="90"/>
        <v>6</v>
      </c>
      <c r="J326" s="131">
        <f t="shared" ca="1" si="90"/>
        <v>1</v>
      </c>
      <c r="K326" s="102">
        <f t="shared" ca="1" si="79"/>
        <v>0</v>
      </c>
      <c r="L326" s="102">
        <f ca="1">VLOOKUP(((VLOOKUP(weather!$C$8,lookup!$A$3:$C$7,3,FALSE)&amp;VLOOKUP(weather!$C$4,lookup!$A$9:$B$14,2,FALSE))),lookup!$C$49:$AM$78,((C326-1)*3)+VLOOKUP(weather!I326&amp;weather!J326,lookup!$AO$4:$AP$39,2,FALSE)+2,FALSE)*VLOOKUP((I326+J326),$F$4:$H$14,3,FALSE)</f>
        <v>1</v>
      </c>
      <c r="M326" s="102">
        <f t="shared" ca="1" si="85"/>
        <v>-10</v>
      </c>
      <c r="N326" s="102">
        <f ca="1">IF(N325+M326&lt;0,0,IF(N325+M326&gt;VLOOKUP($C$8,lookup!$A$3:$C$7,2,FALSE),VLOOKUP($C$8,lookup!$A$3:$C$7,2,FALSE),N325+M326))</f>
        <v>0</v>
      </c>
      <c r="O326" s="102">
        <f ca="1">IF(ABS(K326)=3,(VLOOKUP((I326+J326)&amp;RANDBETWEEN(2,12),lookup!$AR$4:$AS$25,2,FALSE)),0)</f>
        <v>0</v>
      </c>
      <c r="P326" s="58" t="str">
        <f ca="1">IF(O326=0,"",VLOOKUP(((VLOOKUP(weather!$C$8,lookup!$A$3:$C$7,3,FALSE)&amp;VLOOKUP(weather!$C$4,lookup!$A$9:$B$14,2,FALSE))),lookup!$C$81:$AY$110,((C326-1)*4)+1+O326,FALSE))</f>
        <v/>
      </c>
      <c r="Q326" s="139"/>
      <c r="R326" s="102"/>
      <c r="S326" s="102"/>
      <c r="T326" s="58" t="str">
        <f t="shared" ca="1" si="80"/>
        <v>Rain</v>
      </c>
      <c r="U326" s="137">
        <f t="shared" ca="1" si="81"/>
        <v>2</v>
      </c>
      <c r="V326" s="137" t="str">
        <f t="shared" ca="1" si="82"/>
        <v>N</v>
      </c>
      <c r="W326" s="137">
        <f t="shared" ca="1" si="83"/>
        <v>35</v>
      </c>
      <c r="X326" s="58">
        <f t="shared" ca="1" si="84"/>
        <v>82</v>
      </c>
      <c r="Y326" s="137">
        <f>VLOOKUP($C$11,lookup!$D$114:$Q$128,C326+2,FALSE)</f>
        <v>12</v>
      </c>
    </row>
    <row r="327" spans="2:25">
      <c r="B327" s="93">
        <v>310</v>
      </c>
      <c r="C327" s="56">
        <f t="shared" si="77"/>
        <v>11</v>
      </c>
      <c r="D327" s="21">
        <f t="shared" si="78"/>
        <v>10</v>
      </c>
      <c r="E327" s="31">
        <f t="shared" ca="1" si="75"/>
        <v>41</v>
      </c>
      <c r="F327" s="31">
        <f t="shared" ca="1" si="76"/>
        <v>83</v>
      </c>
      <c r="G327" s="131">
        <f t="shared" ca="1" si="91"/>
        <v>9</v>
      </c>
      <c r="H327" s="131">
        <f t="shared" ca="1" si="92"/>
        <v>15</v>
      </c>
      <c r="I327" s="131">
        <f t="shared" ca="1" si="90"/>
        <v>3</v>
      </c>
      <c r="J327" s="131">
        <f t="shared" ca="1" si="90"/>
        <v>5</v>
      </c>
      <c r="K327" s="102">
        <f t="shared" ca="1" si="79"/>
        <v>1</v>
      </c>
      <c r="L327" s="102">
        <f ca="1">VLOOKUP(((VLOOKUP(weather!$C$8,lookup!$A$3:$C$7,3,FALSE)&amp;VLOOKUP(weather!$C$4,lookup!$A$9:$B$14,2,FALSE))),lookup!$C$49:$AM$78,((C327-1)*3)+VLOOKUP(weather!I327&amp;weather!J327,lookup!$AO$4:$AP$39,2,FALSE)+2,FALSE)*VLOOKUP((I327+J327),$F$4:$H$14,3,FALSE)</f>
        <v>2</v>
      </c>
      <c r="M327" s="102">
        <f t="shared" ca="1" si="85"/>
        <v>-10</v>
      </c>
      <c r="N327" s="102">
        <f ca="1">IF(N326+M327&lt;0,0,IF(N326+M327&gt;VLOOKUP($C$8,lookup!$A$3:$C$7,2,FALSE),VLOOKUP($C$8,lookup!$A$3:$C$7,2,FALSE),N326+M327))</f>
        <v>0</v>
      </c>
      <c r="O327" s="102">
        <f ca="1">IF(ABS(K327)=3,(VLOOKUP((I327+J327)&amp;RANDBETWEEN(2,12),lookup!$AR$4:$AS$25,2,FALSE)),0)</f>
        <v>0</v>
      </c>
      <c r="P327" s="58" t="str">
        <f ca="1">IF(O327=0,"",VLOOKUP(((VLOOKUP(weather!$C$8,lookup!$A$3:$C$7,3,FALSE)&amp;VLOOKUP(weather!$C$4,lookup!$A$9:$B$14,2,FALSE))),lookup!$C$81:$AY$110,((C327-1)*4)+1+O327,FALSE))</f>
        <v/>
      </c>
      <c r="Q327" s="139"/>
      <c r="R327" s="102"/>
      <c r="S327" s="102"/>
      <c r="T327" s="58" t="str">
        <f t="shared" ca="1" si="80"/>
        <v>Rain</v>
      </c>
      <c r="U327" s="137">
        <f t="shared" ca="1" si="81"/>
        <v>2</v>
      </c>
      <c r="V327" s="137" t="str">
        <f t="shared" ca="1" si="82"/>
        <v>N</v>
      </c>
      <c r="W327" s="137">
        <f t="shared" ca="1" si="83"/>
        <v>41</v>
      </c>
      <c r="X327" s="58">
        <f t="shared" ca="1" si="84"/>
        <v>83</v>
      </c>
      <c r="Y327" s="137">
        <f>VLOOKUP($C$11,lookup!$D$114:$Q$128,C327+2,FALSE)</f>
        <v>12</v>
      </c>
    </row>
    <row r="328" spans="2:25">
      <c r="B328" s="93">
        <v>311</v>
      </c>
      <c r="C328" s="56">
        <f t="shared" si="77"/>
        <v>11</v>
      </c>
      <c r="D328" s="21">
        <f t="shared" si="78"/>
        <v>11</v>
      </c>
      <c r="E328" s="31">
        <f t="shared" ca="1" si="75"/>
        <v>39</v>
      </c>
      <c r="F328" s="31">
        <f t="shared" ca="1" si="76"/>
        <v>82</v>
      </c>
      <c r="G328" s="131">
        <f t="shared" ca="1" si="91"/>
        <v>10</v>
      </c>
      <c r="H328" s="131">
        <f t="shared" ca="1" si="92"/>
        <v>16</v>
      </c>
      <c r="I328" s="131">
        <f t="shared" ca="1" si="90"/>
        <v>6</v>
      </c>
      <c r="J328" s="131">
        <f t="shared" ca="1" si="90"/>
        <v>3</v>
      </c>
      <c r="K328" s="102">
        <f t="shared" ca="1" si="79"/>
        <v>1</v>
      </c>
      <c r="L328" s="102">
        <f ca="1">VLOOKUP(((VLOOKUP(weather!$C$8,lookup!$A$3:$C$7,3,FALSE)&amp;VLOOKUP(weather!$C$4,lookup!$A$9:$B$14,2,FALSE))),lookup!$C$49:$AM$78,((C328-1)*3)+VLOOKUP(weather!I328&amp;weather!J328,lookup!$AO$4:$AP$39,2,FALSE)+2,FALSE)*VLOOKUP((I328+J328),$F$4:$H$14,3,FALSE)</f>
        <v>0</v>
      </c>
      <c r="M328" s="102">
        <f t="shared" ca="1" si="85"/>
        <v>-15</v>
      </c>
      <c r="N328" s="102">
        <f ca="1">IF(N327+M328&lt;0,0,IF(N327+M328&gt;VLOOKUP($C$8,lookup!$A$3:$C$7,2,FALSE),VLOOKUP($C$8,lookup!$A$3:$C$7,2,FALSE),N327+M328))</f>
        <v>0</v>
      </c>
      <c r="O328" s="102">
        <f ca="1">IF(ABS(K328)=3,(VLOOKUP((I328+J328)&amp;RANDBETWEEN(2,12),lookup!$AR$4:$AS$25,2,FALSE)),0)</f>
        <v>0</v>
      </c>
      <c r="P328" s="58" t="str">
        <f ca="1">IF(O328=0,"",VLOOKUP(((VLOOKUP(weather!$C$8,lookup!$A$3:$C$7,3,FALSE)&amp;VLOOKUP(weather!$C$4,lookup!$A$9:$B$14,2,FALSE))),lookup!$C$81:$AY$110,((C328-1)*4)+1+O328,FALSE))</f>
        <v/>
      </c>
      <c r="Q328" s="139"/>
      <c r="R328" s="102"/>
      <c r="S328" s="102"/>
      <c r="T328" s="58" t="str">
        <f t="shared" ca="1" si="80"/>
        <v>Rain</v>
      </c>
      <c r="U328" s="137">
        <f t="shared" ca="1" si="81"/>
        <v>2</v>
      </c>
      <c r="V328" s="137" t="str">
        <f t="shared" ca="1" si="82"/>
        <v>N</v>
      </c>
      <c r="W328" s="137">
        <f t="shared" ca="1" si="83"/>
        <v>39</v>
      </c>
      <c r="X328" s="58">
        <f t="shared" ca="1" si="84"/>
        <v>82</v>
      </c>
      <c r="Y328" s="137">
        <f>VLOOKUP($C$11,lookup!$D$114:$Q$128,C328+2,FALSE)</f>
        <v>12</v>
      </c>
    </row>
    <row r="329" spans="2:25">
      <c r="B329" s="93">
        <v>312</v>
      </c>
      <c r="C329" s="56">
        <f t="shared" si="77"/>
        <v>11</v>
      </c>
      <c r="D329" s="21">
        <f t="shared" si="78"/>
        <v>12</v>
      </c>
      <c r="E329" s="31">
        <f t="shared" ca="1" si="75"/>
        <v>67</v>
      </c>
      <c r="F329" s="31">
        <f t="shared" ca="1" si="76"/>
        <v>84</v>
      </c>
      <c r="G329" s="131">
        <f t="shared" ca="1" si="91"/>
        <v>11</v>
      </c>
      <c r="H329" s="131">
        <f t="shared" ca="1" si="92"/>
        <v>16</v>
      </c>
      <c r="I329" s="131">
        <f t="shared" ca="1" si="90"/>
        <v>6</v>
      </c>
      <c r="J329" s="131">
        <f t="shared" ca="1" si="90"/>
        <v>6</v>
      </c>
      <c r="K329" s="102">
        <f t="shared" ca="1" si="79"/>
        <v>3</v>
      </c>
      <c r="L329" s="102">
        <f ca="1">VLOOKUP(((VLOOKUP(weather!$C$8,lookup!$A$3:$C$7,3,FALSE)&amp;VLOOKUP(weather!$C$4,lookup!$A$9:$B$14,2,FALSE))),lookup!$C$49:$AM$78,((C329-1)*3)+VLOOKUP(weather!I329&amp;weather!J329,lookup!$AO$4:$AP$39,2,FALSE)+2,FALSE)*VLOOKUP((I329+J329),$F$4:$H$14,3,FALSE)</f>
        <v>0</v>
      </c>
      <c r="M329" s="102">
        <f t="shared" ca="1" si="85"/>
        <v>-20</v>
      </c>
      <c r="N329" s="102">
        <f ca="1">IF(N328+M329&lt;0,0,IF(N328+M329&gt;VLOOKUP($C$8,lookup!$A$3:$C$7,2,FALSE),VLOOKUP($C$8,lookup!$A$3:$C$7,2,FALSE),N328+M329))</f>
        <v>0</v>
      </c>
      <c r="O329" s="102">
        <f ca="1">IF(ABS(K329)=3,(VLOOKUP((I329+J329)&amp;RANDBETWEEN(2,12),lookup!$AR$4:$AS$25,2,FALSE)),0)</f>
        <v>0</v>
      </c>
      <c r="P329" s="58" t="str">
        <f ca="1">IF(O329=0,"",VLOOKUP(((VLOOKUP(weather!$C$8,lookup!$A$3:$C$7,3,FALSE)&amp;VLOOKUP(weather!$C$4,lookup!$A$9:$B$14,2,FALSE))),lookup!$C$81:$AY$110,((C329-1)*4)+1+O329,FALSE))</f>
        <v/>
      </c>
      <c r="Q329" s="139"/>
      <c r="R329" s="102"/>
      <c r="S329" s="102"/>
      <c r="T329" s="58" t="str">
        <f t="shared" ca="1" si="80"/>
        <v>Rain</v>
      </c>
      <c r="U329" s="137">
        <f t="shared" ca="1" si="81"/>
        <v>2</v>
      </c>
      <c r="V329" s="137" t="str">
        <f t="shared" ca="1" si="82"/>
        <v>Changing</v>
      </c>
      <c r="W329" s="137">
        <f t="shared" ca="1" si="83"/>
        <v>67</v>
      </c>
      <c r="X329" s="58">
        <f t="shared" ca="1" si="84"/>
        <v>84</v>
      </c>
      <c r="Y329" s="137">
        <f>VLOOKUP($C$11,lookup!$D$114:$Q$128,C329+2,FALSE)</f>
        <v>12</v>
      </c>
    </row>
    <row r="330" spans="2:25">
      <c r="B330" s="93">
        <v>313</v>
      </c>
      <c r="C330" s="56">
        <f t="shared" si="77"/>
        <v>11</v>
      </c>
      <c r="D330" s="21">
        <f t="shared" si="78"/>
        <v>13</v>
      </c>
      <c r="E330" s="31">
        <f t="shared" ca="1" si="75"/>
        <v>81</v>
      </c>
      <c r="F330" s="31">
        <f t="shared" ca="1" si="76"/>
        <v>77</v>
      </c>
      <c r="G330" s="131">
        <f t="shared" ca="1" si="91"/>
        <v>14</v>
      </c>
      <c r="H330" s="131">
        <f t="shared" ca="1" si="92"/>
        <v>16</v>
      </c>
      <c r="I330" s="131">
        <f t="shared" ca="1" si="90"/>
        <v>5</v>
      </c>
      <c r="J330" s="131">
        <f t="shared" ca="1" si="90"/>
        <v>2</v>
      </c>
      <c r="K330" s="102">
        <f t="shared" ca="1" si="79"/>
        <v>0</v>
      </c>
      <c r="L330" s="102">
        <f ca="1">VLOOKUP(((VLOOKUP(weather!$C$8,lookup!$A$3:$C$7,3,FALSE)&amp;VLOOKUP(weather!$C$4,lookup!$A$9:$B$14,2,FALSE))),lookup!$C$49:$AM$78,((C330-1)*3)+VLOOKUP(weather!I330&amp;weather!J330,lookup!$AO$4:$AP$39,2,FALSE)+2,FALSE)*VLOOKUP((I330+J330),$F$4:$H$14,3,FALSE)</f>
        <v>1</v>
      </c>
      <c r="M330" s="102">
        <f t="shared" ca="1" si="85"/>
        <v>-10</v>
      </c>
      <c r="N330" s="102">
        <f ca="1">IF(N329+M330&lt;0,0,IF(N329+M330&gt;VLOOKUP($C$8,lookup!$A$3:$C$7,2,FALSE),VLOOKUP($C$8,lookup!$A$3:$C$7,2,FALSE),N329+M330))</f>
        <v>0</v>
      </c>
      <c r="O330" s="102">
        <f ca="1">IF(ABS(K330)=3,(VLOOKUP((I330+J330)&amp;RANDBETWEEN(2,12),lookup!$AR$4:$AS$25,2,FALSE)),0)</f>
        <v>0</v>
      </c>
      <c r="P330" s="58" t="str">
        <f ca="1">IF(O330=0,"",VLOOKUP(((VLOOKUP(weather!$C$8,lookup!$A$3:$C$7,3,FALSE)&amp;VLOOKUP(weather!$C$4,lookup!$A$9:$B$14,2,FALSE))),lookup!$C$81:$AY$110,((C330-1)*4)+1+O330,FALSE))</f>
        <v/>
      </c>
      <c r="Q330" s="139"/>
      <c r="R330" s="102"/>
      <c r="S330" s="102"/>
      <c r="T330" s="58" t="str">
        <f t="shared" ca="1" si="80"/>
        <v>Rain</v>
      </c>
      <c r="U330" s="137">
        <f t="shared" ca="1" si="81"/>
        <v>2</v>
      </c>
      <c r="V330" s="137" t="str">
        <f t="shared" ca="1" si="82"/>
        <v>N</v>
      </c>
      <c r="W330" s="137">
        <f t="shared" ca="1" si="83"/>
        <v>72</v>
      </c>
      <c r="X330" s="58">
        <f t="shared" ca="1" si="84"/>
        <v>86</v>
      </c>
      <c r="Y330" s="137">
        <f>VLOOKUP($C$11,lookup!$D$114:$Q$128,C330+2,FALSE)</f>
        <v>12</v>
      </c>
    </row>
    <row r="331" spans="2:25">
      <c r="B331" s="93">
        <v>314</v>
      </c>
      <c r="C331" s="56">
        <f t="shared" si="77"/>
        <v>11</v>
      </c>
      <c r="D331" s="21">
        <f t="shared" si="78"/>
        <v>14</v>
      </c>
      <c r="E331" s="31">
        <f t="shared" ca="1" si="75"/>
        <v>84</v>
      </c>
      <c r="F331" s="31">
        <f t="shared" ca="1" si="76"/>
        <v>80</v>
      </c>
      <c r="G331" s="131">
        <f t="shared" ca="1" si="91"/>
        <v>14</v>
      </c>
      <c r="H331" s="131">
        <f t="shared" ca="1" si="92"/>
        <v>16</v>
      </c>
      <c r="I331" s="131">
        <f t="shared" ca="1" si="90"/>
        <v>1</v>
      </c>
      <c r="J331" s="131">
        <f t="shared" ca="1" si="90"/>
        <v>5</v>
      </c>
      <c r="K331" s="102">
        <f t="shared" ca="1" si="79"/>
        <v>-1</v>
      </c>
      <c r="L331" s="102">
        <f ca="1">VLOOKUP(((VLOOKUP(weather!$C$8,lookup!$A$3:$C$7,3,FALSE)&amp;VLOOKUP(weather!$C$4,lookup!$A$9:$B$14,2,FALSE))),lookup!$C$49:$AM$78,((C331-1)*3)+VLOOKUP(weather!I331&amp;weather!J331,lookup!$AO$4:$AP$39,2,FALSE)+2,FALSE)*VLOOKUP((I331+J331),$F$4:$H$14,3,FALSE)</f>
        <v>0</v>
      </c>
      <c r="M331" s="102">
        <f t="shared" ca="1" si="85"/>
        <v>10</v>
      </c>
      <c r="N331" s="102">
        <f ca="1">IF(N330+M331&lt;0,0,IF(N330+M331&gt;VLOOKUP($C$8,lookup!$A$3:$C$7,2,FALSE),VLOOKUP($C$8,lookup!$A$3:$C$7,2,FALSE),N330+M331))</f>
        <v>10</v>
      </c>
      <c r="O331" s="102">
        <f ca="1">IF(ABS(K331)=3,(VLOOKUP((I331+J331)&amp;RANDBETWEEN(2,12),lookup!$AR$4:$AS$25,2,FALSE)),0)</f>
        <v>0</v>
      </c>
      <c r="P331" s="58" t="str">
        <f ca="1">IF(O331=0,"",VLOOKUP(((VLOOKUP(weather!$C$8,lookup!$A$3:$C$7,3,FALSE)&amp;VLOOKUP(weather!$C$4,lookup!$A$9:$B$14,2,FALSE))),lookup!$C$81:$AY$110,((C331-1)*4)+1+O331,FALSE))</f>
        <v/>
      </c>
      <c r="Q331" s="139"/>
      <c r="R331" s="102"/>
      <c r="S331" s="102"/>
      <c r="T331" s="58" t="str">
        <f t="shared" ca="1" si="80"/>
        <v>Rain</v>
      </c>
      <c r="U331" s="137">
        <f t="shared" ca="1" si="81"/>
        <v>2</v>
      </c>
      <c r="V331" s="137" t="str">
        <f t="shared" ca="1" si="82"/>
        <v>N</v>
      </c>
      <c r="W331" s="137">
        <f t="shared" ca="1" si="83"/>
        <v>75</v>
      </c>
      <c r="X331" s="58">
        <f t="shared" ca="1" si="84"/>
        <v>89</v>
      </c>
      <c r="Y331" s="137">
        <f>VLOOKUP($C$11,lookup!$D$114:$Q$128,C331+2,FALSE)</f>
        <v>12</v>
      </c>
    </row>
    <row r="332" spans="2:25">
      <c r="B332" s="93">
        <v>315</v>
      </c>
      <c r="C332" s="56">
        <f t="shared" si="77"/>
        <v>11</v>
      </c>
      <c r="D332" s="21">
        <f t="shared" si="78"/>
        <v>15</v>
      </c>
      <c r="E332" s="31">
        <f t="shared" ca="1" si="75"/>
        <v>74</v>
      </c>
      <c r="F332" s="31">
        <f t="shared" ca="1" si="76"/>
        <v>78</v>
      </c>
      <c r="G332" s="131">
        <f t="shared" ca="1" si="91"/>
        <v>13</v>
      </c>
      <c r="H332" s="131">
        <f t="shared" ca="1" si="92"/>
        <v>15</v>
      </c>
      <c r="I332" s="131">
        <f t="shared" ca="1" si="90"/>
        <v>6</v>
      </c>
      <c r="J332" s="131">
        <f t="shared" ca="1" si="90"/>
        <v>6</v>
      </c>
      <c r="K332" s="102">
        <f t="shared" ca="1" si="79"/>
        <v>3</v>
      </c>
      <c r="L332" s="102">
        <f ca="1">VLOOKUP(((VLOOKUP(weather!$C$8,lookup!$A$3:$C$7,3,FALSE)&amp;VLOOKUP(weather!$C$4,lookup!$A$9:$B$14,2,FALSE))),lookup!$C$49:$AM$78,((C332-1)*3)+VLOOKUP(weather!I332&amp;weather!J332,lookup!$AO$4:$AP$39,2,FALSE)+2,FALSE)*VLOOKUP((I332+J332),$F$4:$H$14,3,FALSE)</f>
        <v>0</v>
      </c>
      <c r="M332" s="102">
        <f t="shared" ca="1" si="85"/>
        <v>-20</v>
      </c>
      <c r="N332" s="102">
        <f ca="1">IF(N331+M332&lt;0,0,IF(N331+M332&gt;VLOOKUP($C$8,lookup!$A$3:$C$7,2,FALSE),VLOOKUP($C$8,lookup!$A$3:$C$7,2,FALSE),N331+M332))</f>
        <v>0</v>
      </c>
      <c r="O332" s="102">
        <f ca="1">IF(ABS(K332)=3,(VLOOKUP((I332+J332)&amp;RANDBETWEEN(2,12),lookup!$AR$4:$AS$25,2,FALSE)),0)</f>
        <v>3</v>
      </c>
      <c r="P332" s="58" t="str">
        <f ca="1">IF(O332=0,"",VLOOKUP(((VLOOKUP(weather!$C$8,lookup!$A$3:$C$7,3,FALSE)&amp;VLOOKUP(weather!$C$4,lookup!$A$9:$B$14,2,FALSE))),lookup!$C$81:$AY$110,((C332-1)*4)+1+O332,FALSE))</f>
        <v>m</v>
      </c>
      <c r="Q332" s="139"/>
      <c r="R332" s="102"/>
      <c r="S332" s="102"/>
      <c r="T332" s="58" t="str">
        <f t="shared" ca="1" si="80"/>
        <v>Rain</v>
      </c>
      <c r="U332" s="137">
        <f t="shared" ca="1" si="81"/>
        <v>2</v>
      </c>
      <c r="V332" s="137" t="str">
        <f t="shared" ca="1" si="82"/>
        <v>Changing</v>
      </c>
      <c r="W332" s="137">
        <f t="shared" ca="1" si="83"/>
        <v>74</v>
      </c>
      <c r="X332" s="58">
        <f t="shared" ca="1" si="84"/>
        <v>78</v>
      </c>
      <c r="Y332" s="137">
        <f>VLOOKUP($C$11,lookup!$D$114:$Q$128,C332+2,FALSE)</f>
        <v>12</v>
      </c>
    </row>
    <row r="333" spans="2:25">
      <c r="B333" s="93">
        <v>316</v>
      </c>
      <c r="C333" s="56">
        <f t="shared" si="77"/>
        <v>11</v>
      </c>
      <c r="D333" s="21">
        <f t="shared" si="78"/>
        <v>16</v>
      </c>
      <c r="E333" s="31">
        <f t="shared" ca="1" si="75"/>
        <v>87</v>
      </c>
      <c r="F333" s="31">
        <f t="shared" ca="1" si="76"/>
        <v>90</v>
      </c>
      <c r="G333" s="131">
        <f t="shared" ca="1" si="91"/>
        <v>16</v>
      </c>
      <c r="H333" s="131">
        <f t="shared" ca="1" si="92"/>
        <v>16</v>
      </c>
      <c r="I333" s="131">
        <f t="shared" ca="1" si="90"/>
        <v>6</v>
      </c>
      <c r="J333" s="131">
        <f t="shared" ca="1" si="90"/>
        <v>6</v>
      </c>
      <c r="K333" s="102">
        <f t="shared" ca="1" si="79"/>
        <v>3</v>
      </c>
      <c r="L333" s="102">
        <f ca="1">VLOOKUP(((VLOOKUP(weather!$C$8,lookup!$A$3:$C$7,3,FALSE)&amp;VLOOKUP(weather!$C$4,lookup!$A$9:$B$14,2,FALSE))),lookup!$C$49:$AM$78,((C333-1)*3)+VLOOKUP(weather!I333&amp;weather!J333,lookup!$AO$4:$AP$39,2,FALSE)+2,FALSE)*VLOOKUP((I333+J333),$F$4:$H$14,3,FALSE)</f>
        <v>0</v>
      </c>
      <c r="M333" s="102">
        <f t="shared" ca="1" si="85"/>
        <v>-20</v>
      </c>
      <c r="N333" s="102">
        <f ca="1">IF(N332+M333&lt;0,0,IF(N332+M333&gt;VLOOKUP($C$8,lookup!$A$3:$C$7,2,FALSE),VLOOKUP($C$8,lookup!$A$3:$C$7,2,FALSE),N332+M333))</f>
        <v>0</v>
      </c>
      <c r="O333" s="102">
        <f ca="1">IF(ABS(K333)=3,(VLOOKUP((I333+J333)&amp;RANDBETWEEN(2,12),lookup!$AR$4:$AS$25,2,FALSE)),0)</f>
        <v>3</v>
      </c>
      <c r="P333" s="58" t="str">
        <f ca="1">IF(O333=0,"",VLOOKUP(((VLOOKUP(weather!$C$8,lookup!$A$3:$C$7,3,FALSE)&amp;VLOOKUP(weather!$C$4,lookup!$A$9:$B$14,2,FALSE))),lookup!$C$81:$AY$110,((C333-1)*4)+1+O333,FALSE))</f>
        <v>m</v>
      </c>
      <c r="Q333" s="139"/>
      <c r="R333" s="102"/>
      <c r="S333" s="102"/>
      <c r="T333" s="58" t="str">
        <f t="shared" ca="1" si="80"/>
        <v>Rain</v>
      </c>
      <c r="U333" s="137">
        <f t="shared" ca="1" si="81"/>
        <v>2</v>
      </c>
      <c r="V333" s="137" t="str">
        <f t="shared" ca="1" si="82"/>
        <v>Changing</v>
      </c>
      <c r="W333" s="137">
        <f t="shared" ca="1" si="83"/>
        <v>87</v>
      </c>
      <c r="X333" s="58">
        <f t="shared" ca="1" si="84"/>
        <v>90</v>
      </c>
      <c r="Y333" s="137">
        <f>VLOOKUP($C$11,lookup!$D$114:$Q$128,C333+2,FALSE)</f>
        <v>12</v>
      </c>
    </row>
    <row r="334" spans="2:25">
      <c r="B334" s="93">
        <v>317</v>
      </c>
      <c r="C334" s="56">
        <f t="shared" si="77"/>
        <v>11</v>
      </c>
      <c r="D334" s="21">
        <f t="shared" si="78"/>
        <v>17</v>
      </c>
      <c r="E334" s="31">
        <f t="shared" ca="1" si="75"/>
        <v>75</v>
      </c>
      <c r="F334" s="31">
        <f t="shared" ca="1" si="76"/>
        <v>88</v>
      </c>
      <c r="G334" s="131">
        <f t="shared" ca="1" si="91"/>
        <v>16</v>
      </c>
      <c r="H334" s="131">
        <f t="shared" ca="1" si="92"/>
        <v>16</v>
      </c>
      <c r="I334" s="131">
        <f t="shared" ca="1" si="90"/>
        <v>6</v>
      </c>
      <c r="J334" s="131">
        <f t="shared" ca="1" si="90"/>
        <v>4</v>
      </c>
      <c r="K334" s="102">
        <f t="shared" ca="1" si="79"/>
        <v>2</v>
      </c>
      <c r="L334" s="102">
        <f ca="1">VLOOKUP(((VLOOKUP(weather!$C$8,lookup!$A$3:$C$7,3,FALSE)&amp;VLOOKUP(weather!$C$4,lookup!$A$9:$B$14,2,FALSE))),lookup!$C$49:$AM$78,((C334-1)*3)+VLOOKUP(weather!I334&amp;weather!J334,lookup!$AO$4:$AP$39,2,FALSE)+2,FALSE)*VLOOKUP((I334+J334),$F$4:$H$14,3,FALSE)</f>
        <v>1</v>
      </c>
      <c r="M334" s="102">
        <f t="shared" ca="1" si="85"/>
        <v>-10</v>
      </c>
      <c r="N334" s="102">
        <f ca="1">IF(N333+M334&lt;0,0,IF(N333+M334&gt;VLOOKUP($C$8,lookup!$A$3:$C$7,2,FALSE),VLOOKUP($C$8,lookup!$A$3:$C$7,2,FALSE),N333+M334))</f>
        <v>0</v>
      </c>
      <c r="O334" s="102">
        <f ca="1">IF(ABS(K334)=3,(VLOOKUP((I334+J334)&amp;RANDBETWEEN(2,12),lookup!$AR$4:$AS$25,2,FALSE)),0)</f>
        <v>0</v>
      </c>
      <c r="P334" s="58" t="str">
        <f ca="1">IF(O334=0,"",VLOOKUP(((VLOOKUP(weather!$C$8,lookup!$A$3:$C$7,3,FALSE)&amp;VLOOKUP(weather!$C$4,lookup!$A$9:$B$14,2,FALSE))),lookup!$C$81:$AY$110,((C334-1)*4)+1+O334,FALSE))</f>
        <v/>
      </c>
      <c r="Q334" s="139"/>
      <c r="R334" s="102"/>
      <c r="S334" s="102"/>
      <c r="T334" s="58" t="str">
        <f t="shared" ca="1" si="80"/>
        <v>Rain</v>
      </c>
      <c r="U334" s="137">
        <f t="shared" ca="1" si="81"/>
        <v>2</v>
      </c>
      <c r="V334" s="137" t="str">
        <f t="shared" ca="1" si="82"/>
        <v>Tropical</v>
      </c>
      <c r="W334" s="137">
        <f t="shared" ca="1" si="83"/>
        <v>75</v>
      </c>
      <c r="X334" s="58">
        <f t="shared" ca="1" si="84"/>
        <v>88</v>
      </c>
      <c r="Y334" s="137">
        <f>VLOOKUP($C$11,lookup!$D$114:$Q$128,C334+2,FALSE)</f>
        <v>12</v>
      </c>
    </row>
    <row r="335" spans="2:25">
      <c r="B335" s="93">
        <v>318</v>
      </c>
      <c r="C335" s="56">
        <f t="shared" si="77"/>
        <v>11</v>
      </c>
      <c r="D335" s="21">
        <f t="shared" si="78"/>
        <v>18</v>
      </c>
      <c r="E335" s="31">
        <f t="shared" ca="1" si="75"/>
        <v>82</v>
      </c>
      <c r="F335" s="31">
        <f t="shared" ca="1" si="76"/>
        <v>73</v>
      </c>
      <c r="G335" s="131">
        <f t="shared" ca="1" si="91"/>
        <v>16</v>
      </c>
      <c r="H335" s="131">
        <f t="shared" ca="1" si="92"/>
        <v>16</v>
      </c>
      <c r="I335" s="131">
        <f t="shared" ca="1" si="90"/>
        <v>5</v>
      </c>
      <c r="J335" s="131">
        <f t="shared" ca="1" si="90"/>
        <v>1</v>
      </c>
      <c r="K335" s="102">
        <f t="shared" ca="1" si="79"/>
        <v>-1</v>
      </c>
      <c r="L335" s="102">
        <f ca="1">VLOOKUP(((VLOOKUP(weather!$C$8,lookup!$A$3:$C$7,3,FALSE)&amp;VLOOKUP(weather!$C$4,lookup!$A$9:$B$14,2,FALSE))),lookup!$C$49:$AM$78,((C335-1)*3)+VLOOKUP(weather!I335&amp;weather!J335,lookup!$AO$4:$AP$39,2,FALSE)+2,FALSE)*VLOOKUP((I335+J335),$F$4:$H$14,3,FALSE)</f>
        <v>0</v>
      </c>
      <c r="M335" s="102">
        <f t="shared" ca="1" si="85"/>
        <v>10</v>
      </c>
      <c r="N335" s="102">
        <f ca="1">IF(N334+M335&lt;0,0,IF(N334+M335&gt;VLOOKUP($C$8,lookup!$A$3:$C$7,2,FALSE),VLOOKUP($C$8,lookup!$A$3:$C$7,2,FALSE),N334+M335))</f>
        <v>10</v>
      </c>
      <c r="O335" s="102">
        <f ca="1">IF(ABS(K335)=3,(VLOOKUP((I335+J335)&amp;RANDBETWEEN(2,12),lookup!$AR$4:$AS$25,2,FALSE)),0)</f>
        <v>0</v>
      </c>
      <c r="P335" s="58" t="str">
        <f ca="1">IF(O335=0,"",VLOOKUP(((VLOOKUP(weather!$C$8,lookup!$A$3:$C$7,3,FALSE)&amp;VLOOKUP(weather!$C$4,lookup!$A$9:$B$14,2,FALSE))),lookup!$C$81:$AY$110,((C335-1)*4)+1+O335,FALSE))</f>
        <v/>
      </c>
      <c r="Q335" s="139"/>
      <c r="R335" s="102"/>
      <c r="S335" s="102"/>
      <c r="T335" s="58" t="str">
        <f t="shared" ca="1" si="80"/>
        <v>Rain</v>
      </c>
      <c r="U335" s="137">
        <f t="shared" ca="1" si="81"/>
        <v>2</v>
      </c>
      <c r="V335" s="137" t="str">
        <f t="shared" ca="1" si="82"/>
        <v>N</v>
      </c>
      <c r="W335" s="137">
        <f t="shared" ca="1" si="83"/>
        <v>68</v>
      </c>
      <c r="X335" s="58">
        <f t="shared" ca="1" si="84"/>
        <v>87</v>
      </c>
      <c r="Y335" s="137">
        <f>VLOOKUP($C$11,lookup!$D$114:$Q$128,C335+2,FALSE)</f>
        <v>12</v>
      </c>
    </row>
    <row r="336" spans="2:25">
      <c r="B336" s="93">
        <v>319</v>
      </c>
      <c r="C336" s="56">
        <f t="shared" si="77"/>
        <v>11</v>
      </c>
      <c r="D336" s="21">
        <f t="shared" si="78"/>
        <v>19</v>
      </c>
      <c r="E336" s="31">
        <f t="shared" ca="1" si="75"/>
        <v>73</v>
      </c>
      <c r="F336" s="31">
        <f t="shared" ca="1" si="76"/>
        <v>78</v>
      </c>
      <c r="G336" s="131">
        <f t="shared" ca="1" si="91"/>
        <v>15</v>
      </c>
      <c r="H336" s="131">
        <f t="shared" ca="1" si="92"/>
        <v>15</v>
      </c>
      <c r="I336" s="131">
        <f t="shared" ca="1" si="90"/>
        <v>4</v>
      </c>
      <c r="J336" s="131">
        <f t="shared" ca="1" si="90"/>
        <v>3</v>
      </c>
      <c r="K336" s="102">
        <f t="shared" ca="1" si="79"/>
        <v>0</v>
      </c>
      <c r="L336" s="102">
        <f ca="1">VLOOKUP(((VLOOKUP(weather!$C$8,lookup!$A$3:$C$7,3,FALSE)&amp;VLOOKUP(weather!$C$4,lookup!$A$9:$B$14,2,FALSE))),lookup!$C$49:$AM$78,((C336-1)*3)+VLOOKUP(weather!I336&amp;weather!J336,lookup!$AO$4:$AP$39,2,FALSE)+2,FALSE)*VLOOKUP((I336+J336),$F$4:$H$14,3,FALSE)</f>
        <v>1</v>
      </c>
      <c r="M336" s="102">
        <f t="shared" ca="1" si="85"/>
        <v>-10</v>
      </c>
      <c r="N336" s="102">
        <f ca="1">IF(N335+M336&lt;0,0,IF(N335+M336&gt;VLOOKUP($C$8,lookup!$A$3:$C$7,2,FALSE),VLOOKUP($C$8,lookup!$A$3:$C$7,2,FALSE),N335+M336))</f>
        <v>0</v>
      </c>
      <c r="O336" s="102">
        <f ca="1">IF(ABS(K336)=3,(VLOOKUP((I336+J336)&amp;RANDBETWEEN(2,12),lookup!$AR$4:$AS$25,2,FALSE)),0)</f>
        <v>0</v>
      </c>
      <c r="P336" s="58" t="str">
        <f ca="1">IF(O336=0,"",VLOOKUP(((VLOOKUP(weather!$C$8,lookup!$A$3:$C$7,3,FALSE)&amp;VLOOKUP(weather!$C$4,lookup!$A$9:$B$14,2,FALSE))),lookup!$C$81:$AY$110,((C336-1)*4)+1+O336,FALSE))</f>
        <v/>
      </c>
      <c r="Q336" s="139"/>
      <c r="R336" s="102"/>
      <c r="S336" s="102"/>
      <c r="T336" s="58" t="str">
        <f t="shared" ca="1" si="80"/>
        <v>Rain</v>
      </c>
      <c r="U336" s="137">
        <f t="shared" ca="1" si="81"/>
        <v>2</v>
      </c>
      <c r="V336" s="137" t="str">
        <f t="shared" ca="1" si="82"/>
        <v>N</v>
      </c>
      <c r="W336" s="137">
        <f t="shared" ca="1" si="83"/>
        <v>73</v>
      </c>
      <c r="X336" s="58">
        <f t="shared" ca="1" si="84"/>
        <v>78</v>
      </c>
      <c r="Y336" s="137">
        <f>VLOOKUP($C$11,lookup!$D$114:$Q$128,C336+2,FALSE)</f>
        <v>12</v>
      </c>
    </row>
    <row r="337" spans="2:25">
      <c r="B337" s="93">
        <v>320</v>
      </c>
      <c r="C337" s="56">
        <f t="shared" si="77"/>
        <v>11</v>
      </c>
      <c r="D337" s="21">
        <f t="shared" si="78"/>
        <v>20</v>
      </c>
      <c r="E337" s="31">
        <f t="shared" ca="1" si="75"/>
        <v>85</v>
      </c>
      <c r="F337" s="31">
        <f t="shared" ca="1" si="76"/>
        <v>78</v>
      </c>
      <c r="G337" s="131">
        <f t="shared" ca="1" si="91"/>
        <v>15</v>
      </c>
      <c r="H337" s="131">
        <f t="shared" ca="1" si="92"/>
        <v>15</v>
      </c>
      <c r="I337" s="131">
        <f t="shared" ca="1" si="90"/>
        <v>1</v>
      </c>
      <c r="J337" s="131">
        <f t="shared" ca="1" si="90"/>
        <v>4</v>
      </c>
      <c r="K337" s="102">
        <f t="shared" ca="1" si="79"/>
        <v>-1</v>
      </c>
      <c r="L337" s="102">
        <f ca="1">VLOOKUP(((VLOOKUP(weather!$C$8,lookup!$A$3:$C$7,3,FALSE)&amp;VLOOKUP(weather!$C$4,lookup!$A$9:$B$14,2,FALSE))),lookup!$C$49:$AM$78,((C337-1)*3)+VLOOKUP(weather!I337&amp;weather!J337,lookup!$AO$4:$AP$39,2,FALSE)+2,FALSE)*VLOOKUP((I337+J337),$F$4:$H$14,3,FALSE)</f>
        <v>2</v>
      </c>
      <c r="M337" s="102">
        <f t="shared" ca="1" si="85"/>
        <v>15</v>
      </c>
      <c r="N337" s="102">
        <f ca="1">IF(N336+M337&lt;0,0,IF(N336+M337&gt;VLOOKUP($C$8,lookup!$A$3:$C$7,2,FALSE),VLOOKUP($C$8,lookup!$A$3:$C$7,2,FALSE),N336+M337))</f>
        <v>15</v>
      </c>
      <c r="O337" s="102">
        <f ca="1">IF(ABS(K337)=3,(VLOOKUP((I337+J337)&amp;RANDBETWEEN(2,12),lookup!$AR$4:$AS$25,2,FALSE)),0)</f>
        <v>0</v>
      </c>
      <c r="P337" s="58" t="str">
        <f ca="1">IF(O337=0,"",VLOOKUP(((VLOOKUP(weather!$C$8,lookup!$A$3:$C$7,3,FALSE)&amp;VLOOKUP(weather!$C$4,lookup!$A$9:$B$14,2,FALSE))),lookup!$C$81:$AY$110,((C337-1)*4)+1+O337,FALSE))</f>
        <v/>
      </c>
      <c r="Q337" s="139"/>
      <c r="R337" s="102"/>
      <c r="S337" s="102"/>
      <c r="T337" s="58" t="str">
        <f t="shared" ca="1" si="80"/>
        <v>Rain</v>
      </c>
      <c r="U337" s="137">
        <f t="shared" ca="1" si="81"/>
        <v>2</v>
      </c>
      <c r="V337" s="137" t="str">
        <f t="shared" ca="1" si="82"/>
        <v>N</v>
      </c>
      <c r="W337" s="137">
        <f t="shared" ca="1" si="83"/>
        <v>73</v>
      </c>
      <c r="X337" s="58">
        <f t="shared" ca="1" si="84"/>
        <v>90</v>
      </c>
      <c r="Y337" s="137">
        <f>VLOOKUP($C$11,lookup!$D$114:$Q$128,C337+2,FALSE)</f>
        <v>12</v>
      </c>
    </row>
    <row r="338" spans="2:25">
      <c r="B338" s="93">
        <v>321</v>
      </c>
      <c r="C338" s="56">
        <f t="shared" si="77"/>
        <v>11</v>
      </c>
      <c r="D338" s="21">
        <f t="shared" si="78"/>
        <v>21</v>
      </c>
      <c r="E338" s="31">
        <f t="shared" ref="E338:E381" ca="1" si="93">RANDBETWEEN(VLOOKUP(G338,$Q$18:$S$43,2,FALSE),VLOOKUP(G338,$Q$18:$S$43,3,FALSE))+$D$12</f>
        <v>72</v>
      </c>
      <c r="F338" s="31">
        <f t="shared" ref="F338:F381" ca="1" si="94">RANDBETWEEN(VLOOKUP(H338,$Q$18:$S$43,2,FALSE),VLOOKUP(H338,$Q$18:$S$43,3,FALSE))+$D$12</f>
        <v>83</v>
      </c>
      <c r="G338" s="131">
        <f t="shared" ca="1" si="91"/>
        <v>14</v>
      </c>
      <c r="H338" s="131">
        <f t="shared" ca="1" si="92"/>
        <v>14</v>
      </c>
      <c r="I338" s="131">
        <f t="shared" ref="I338:J357" ca="1" si="95">RANDBETWEEN(1,6)</f>
        <v>6</v>
      </c>
      <c r="J338" s="131">
        <f t="shared" ca="1" si="95"/>
        <v>1</v>
      </c>
      <c r="K338" s="102">
        <f t="shared" ca="1" si="79"/>
        <v>0</v>
      </c>
      <c r="L338" s="102">
        <f ca="1">VLOOKUP(((VLOOKUP(weather!$C$8,lookup!$A$3:$C$7,3,FALSE)&amp;VLOOKUP(weather!$C$4,lookup!$A$9:$B$14,2,FALSE))),lookup!$C$49:$AM$78,((C338-1)*3)+VLOOKUP(weather!I338&amp;weather!J338,lookup!$AO$4:$AP$39,2,FALSE)+2,FALSE)*VLOOKUP((I338+J338),$F$4:$H$14,3,FALSE)</f>
        <v>1</v>
      </c>
      <c r="M338" s="102">
        <f t="shared" ca="1" si="85"/>
        <v>-10</v>
      </c>
      <c r="N338" s="102">
        <f ca="1">IF(N337+M338&lt;0,0,IF(N337+M338&gt;VLOOKUP($C$8,lookup!$A$3:$C$7,2,FALSE),VLOOKUP($C$8,lookup!$A$3:$C$7,2,FALSE),N337+M338))</f>
        <v>5</v>
      </c>
      <c r="O338" s="102">
        <f ca="1">IF(ABS(K338)=3,(VLOOKUP((I338+J338)&amp;RANDBETWEEN(2,12),lookup!$AR$4:$AS$25,2,FALSE)),0)</f>
        <v>0</v>
      </c>
      <c r="P338" s="58" t="str">
        <f ca="1">IF(O338=0,"",VLOOKUP(((VLOOKUP(weather!$C$8,lookup!$A$3:$C$7,3,FALSE)&amp;VLOOKUP(weather!$C$4,lookup!$A$9:$B$14,2,FALSE))),lookup!$C$81:$AY$110,((C338-1)*4)+1+O338,FALSE))</f>
        <v/>
      </c>
      <c r="Q338" s="139"/>
      <c r="R338" s="102"/>
      <c r="S338" s="102"/>
      <c r="T338" s="58" t="str">
        <f t="shared" ca="1" si="80"/>
        <v>Rain</v>
      </c>
      <c r="U338" s="137">
        <f t="shared" ca="1" si="81"/>
        <v>2</v>
      </c>
      <c r="V338" s="137" t="str">
        <f t="shared" ca="1" si="82"/>
        <v>N</v>
      </c>
      <c r="W338" s="137">
        <f t="shared" ca="1" si="83"/>
        <v>72</v>
      </c>
      <c r="X338" s="58">
        <f t="shared" ca="1" si="84"/>
        <v>83</v>
      </c>
      <c r="Y338" s="137">
        <f>VLOOKUP($C$11,lookup!$D$114:$Q$128,C338+2,FALSE)</f>
        <v>12</v>
      </c>
    </row>
    <row r="339" spans="2:25">
      <c r="B339" s="93">
        <v>322</v>
      </c>
      <c r="C339" s="56">
        <f t="shared" ref="C339:C377" si="96">INT((B339-1)/30)+1</f>
        <v>11</v>
      </c>
      <c r="D339" s="21">
        <f t="shared" ref="D339:D377" si="97">MOD(B339-1,30)+1</f>
        <v>22</v>
      </c>
      <c r="E339" s="31">
        <f t="shared" ca="1" si="93"/>
        <v>87</v>
      </c>
      <c r="F339" s="31">
        <f t="shared" ca="1" si="94"/>
        <v>73</v>
      </c>
      <c r="G339" s="131">
        <f t="shared" ca="1" si="91"/>
        <v>14</v>
      </c>
      <c r="H339" s="131">
        <f t="shared" ca="1" si="92"/>
        <v>14</v>
      </c>
      <c r="I339" s="131">
        <f t="shared" ca="1" si="95"/>
        <v>1</v>
      </c>
      <c r="J339" s="131">
        <f t="shared" ca="1" si="95"/>
        <v>5</v>
      </c>
      <c r="K339" s="102">
        <f t="shared" ref="K339:K377" ca="1" si="98">VLOOKUP(I339+J339,$F$4:$G$14,2,TRUE)</f>
        <v>-1</v>
      </c>
      <c r="L339" s="102">
        <f ca="1">VLOOKUP(((VLOOKUP(weather!$C$8,lookup!$A$3:$C$7,3,FALSE)&amp;VLOOKUP(weather!$C$4,lookup!$A$9:$B$14,2,FALSE))),lookup!$C$49:$AM$78,((C339-1)*3)+VLOOKUP(weather!I339&amp;weather!J339,lookup!$AO$4:$AP$39,2,FALSE)+2,FALSE)*VLOOKUP((I339+J339),$F$4:$H$14,3,FALSE)</f>
        <v>0</v>
      </c>
      <c r="M339" s="102">
        <f t="shared" ca="1" si="85"/>
        <v>10</v>
      </c>
      <c r="N339" s="102">
        <f ca="1">IF(N338+M339&lt;0,0,IF(N338+M339&gt;VLOOKUP($C$8,lookup!$A$3:$C$7,2,FALSE),VLOOKUP($C$8,lookup!$A$3:$C$7,2,FALSE),N338+M339))</f>
        <v>15</v>
      </c>
      <c r="O339" s="102">
        <f ca="1">IF(ABS(K339)=3,(VLOOKUP((I339+J339)&amp;RANDBETWEEN(2,12),lookup!$AR$4:$AS$25,2,FALSE)),0)</f>
        <v>0</v>
      </c>
      <c r="P339" s="58" t="str">
        <f ca="1">IF(O339=0,"",VLOOKUP(((VLOOKUP(weather!$C$8,lookup!$A$3:$C$7,3,FALSE)&amp;VLOOKUP(weather!$C$4,lookup!$A$9:$B$14,2,FALSE))),lookup!$C$81:$AY$110,((C339-1)*4)+1+O339,FALSE))</f>
        <v/>
      </c>
      <c r="Q339" s="139"/>
      <c r="R339" s="102"/>
      <c r="S339" s="102"/>
      <c r="T339" s="58" t="str">
        <f t="shared" ref="T339:T377" ca="1" si="99">IF(AVERAGE(E339,F339)&gt;34,"Rain","Snow")</f>
        <v>Rain</v>
      </c>
      <c r="U339" s="137">
        <f t="shared" ref="U339:U381" ca="1" si="100">IF(T339="Snow",3,2)</f>
        <v>2</v>
      </c>
      <c r="V339" s="137" t="str">
        <f t="shared" ref="V339:V377" ca="1" si="101">VLOOKUP(I339+J339,$F$4:$J$14,5,FALSE)</f>
        <v>N</v>
      </c>
      <c r="W339" s="137">
        <f t="shared" ref="W339:W377" ca="1" si="102">IF(E339&gt;F339,F339-5,E339)</f>
        <v>68</v>
      </c>
      <c r="X339" s="58">
        <f t="shared" ref="X339:X377" ca="1" si="103">IF(F339&lt;E339,E339+5,F339)</f>
        <v>92</v>
      </c>
      <c r="Y339" s="137">
        <f>VLOOKUP($C$11,lookup!$D$114:$Q$128,C339+2,FALSE)</f>
        <v>12</v>
      </c>
    </row>
    <row r="340" spans="2:25">
      <c r="B340" s="93">
        <v>323</v>
      </c>
      <c r="C340" s="56">
        <f t="shared" si="96"/>
        <v>11</v>
      </c>
      <c r="D340" s="21">
        <f t="shared" si="97"/>
        <v>23</v>
      </c>
      <c r="E340" s="31">
        <f t="shared" ca="1" si="93"/>
        <v>78</v>
      </c>
      <c r="F340" s="31">
        <f t="shared" ca="1" si="94"/>
        <v>81</v>
      </c>
      <c r="G340" s="131">
        <f t="shared" ca="1" si="91"/>
        <v>13</v>
      </c>
      <c r="H340" s="131">
        <f t="shared" ca="1" si="92"/>
        <v>13</v>
      </c>
      <c r="I340" s="131">
        <f t="shared" ca="1" si="95"/>
        <v>2</v>
      </c>
      <c r="J340" s="131">
        <f t="shared" ca="1" si="95"/>
        <v>5</v>
      </c>
      <c r="K340" s="102">
        <f t="shared" ca="1" si="98"/>
        <v>0</v>
      </c>
      <c r="L340" s="102">
        <f ca="1">VLOOKUP(((VLOOKUP(weather!$C$8,lookup!$A$3:$C$7,3,FALSE)&amp;VLOOKUP(weather!$C$4,lookup!$A$9:$B$14,2,FALSE))),lookup!$C$49:$AM$78,((C340-1)*3)+VLOOKUP(weather!I340&amp;weather!J340,lookup!$AO$4:$AP$39,2,FALSE)+2,FALSE)*VLOOKUP((I340+J340),$F$4:$H$14,3,FALSE)</f>
        <v>2</v>
      </c>
      <c r="M340" s="102">
        <f t="shared" ref="M340:M377" ca="1" si="104">VLOOKUP((I340+J340),$F$4:$I$14,4,FALSE)</f>
        <v>-10</v>
      </c>
      <c r="N340" s="102">
        <f ca="1">IF(N339+M340&lt;0,0,IF(N339+M340&gt;VLOOKUP($C$8,lookup!$A$3:$C$7,2,FALSE),VLOOKUP($C$8,lookup!$A$3:$C$7,2,FALSE),N339+M340))</f>
        <v>5</v>
      </c>
      <c r="O340" s="102">
        <f ca="1">IF(ABS(K340)=3,(VLOOKUP((I340+J340)&amp;RANDBETWEEN(2,12),lookup!$AR$4:$AS$25,2,FALSE)),0)</f>
        <v>0</v>
      </c>
      <c r="P340" s="58" t="str">
        <f ca="1">IF(O340=0,"",VLOOKUP(((VLOOKUP(weather!$C$8,lookup!$A$3:$C$7,3,FALSE)&amp;VLOOKUP(weather!$C$4,lookup!$A$9:$B$14,2,FALSE))),lookup!$C$81:$AY$110,((C340-1)*4)+1+O340,FALSE))</f>
        <v/>
      </c>
      <c r="Q340" s="139"/>
      <c r="R340" s="102"/>
      <c r="S340" s="102"/>
      <c r="T340" s="58" t="str">
        <f t="shared" ca="1" si="99"/>
        <v>Rain</v>
      </c>
      <c r="U340" s="137">
        <f t="shared" ca="1" si="100"/>
        <v>2</v>
      </c>
      <c r="V340" s="137" t="str">
        <f t="shared" ca="1" si="101"/>
        <v>N</v>
      </c>
      <c r="W340" s="137">
        <f t="shared" ca="1" si="102"/>
        <v>78</v>
      </c>
      <c r="X340" s="58">
        <f t="shared" ca="1" si="103"/>
        <v>81</v>
      </c>
      <c r="Y340" s="137">
        <f>VLOOKUP($C$11,lookup!$D$114:$Q$128,C340+2,FALSE)</f>
        <v>12</v>
      </c>
    </row>
    <row r="341" spans="2:25">
      <c r="B341" s="93">
        <v>324</v>
      </c>
      <c r="C341" s="56">
        <f t="shared" si="96"/>
        <v>11</v>
      </c>
      <c r="D341" s="21">
        <f t="shared" si="97"/>
        <v>24</v>
      </c>
      <c r="E341" s="31">
        <f t="shared" ca="1" si="93"/>
        <v>82</v>
      </c>
      <c r="F341" s="31">
        <f t="shared" ca="1" si="94"/>
        <v>64</v>
      </c>
      <c r="G341" s="131">
        <f t="shared" ca="1" si="91"/>
        <v>13</v>
      </c>
      <c r="H341" s="131">
        <f t="shared" ca="1" si="92"/>
        <v>13</v>
      </c>
      <c r="I341" s="131">
        <f t="shared" ca="1" si="95"/>
        <v>3</v>
      </c>
      <c r="J341" s="131">
        <f t="shared" ca="1" si="95"/>
        <v>4</v>
      </c>
      <c r="K341" s="102">
        <f t="shared" ca="1" si="98"/>
        <v>0</v>
      </c>
      <c r="L341" s="102">
        <f ca="1">VLOOKUP(((VLOOKUP(weather!$C$8,lookup!$A$3:$C$7,3,FALSE)&amp;VLOOKUP(weather!$C$4,lookup!$A$9:$B$14,2,FALSE))),lookup!$C$49:$AM$78,((C341-1)*3)+VLOOKUP(weather!I341&amp;weather!J341,lookup!$AO$4:$AP$39,2,FALSE)+2,FALSE)*VLOOKUP((I341+J341),$F$4:$H$14,3,FALSE)</f>
        <v>2</v>
      </c>
      <c r="M341" s="102">
        <f t="shared" ca="1" si="104"/>
        <v>-10</v>
      </c>
      <c r="N341" s="102">
        <f ca="1">IF(N340+M341&lt;0,0,IF(N340+M341&gt;VLOOKUP($C$8,lookup!$A$3:$C$7,2,FALSE),VLOOKUP($C$8,lookup!$A$3:$C$7,2,FALSE),N340+M341))</f>
        <v>0</v>
      </c>
      <c r="O341" s="102">
        <f ca="1">IF(ABS(K341)=3,(VLOOKUP((I341+J341)&amp;RANDBETWEEN(2,12),lookup!$AR$4:$AS$25,2,FALSE)),0)</f>
        <v>0</v>
      </c>
      <c r="P341" s="58" t="str">
        <f ca="1">IF(O341=0,"",VLOOKUP(((VLOOKUP(weather!$C$8,lookup!$A$3:$C$7,3,FALSE)&amp;VLOOKUP(weather!$C$4,lookup!$A$9:$B$14,2,FALSE))),lookup!$C$81:$AY$110,((C341-1)*4)+1+O341,FALSE))</f>
        <v/>
      </c>
      <c r="Q341" s="139"/>
      <c r="R341" s="102"/>
      <c r="S341" s="102"/>
      <c r="T341" s="58" t="str">
        <f t="shared" ca="1" si="99"/>
        <v>Rain</v>
      </c>
      <c r="U341" s="137">
        <f t="shared" ca="1" si="100"/>
        <v>2</v>
      </c>
      <c r="V341" s="137" t="str">
        <f t="shared" ca="1" si="101"/>
        <v>N</v>
      </c>
      <c r="W341" s="137">
        <f t="shared" ca="1" si="102"/>
        <v>59</v>
      </c>
      <c r="X341" s="58">
        <f t="shared" ca="1" si="103"/>
        <v>87</v>
      </c>
      <c r="Y341" s="137">
        <f>VLOOKUP($C$11,lookup!$D$114:$Q$128,C341+2,FALSE)</f>
        <v>12</v>
      </c>
    </row>
    <row r="342" spans="2:25">
      <c r="B342" s="93">
        <v>325</v>
      </c>
      <c r="C342" s="56">
        <f t="shared" si="96"/>
        <v>11</v>
      </c>
      <c r="D342" s="21">
        <f t="shared" si="97"/>
        <v>25</v>
      </c>
      <c r="E342" s="31">
        <f t="shared" ca="1" si="93"/>
        <v>65</v>
      </c>
      <c r="F342" s="31">
        <f t="shared" ca="1" si="94"/>
        <v>79</v>
      </c>
      <c r="G342" s="131">
        <f t="shared" ca="1" si="91"/>
        <v>13</v>
      </c>
      <c r="H342" s="131">
        <f t="shared" ca="1" si="92"/>
        <v>13</v>
      </c>
      <c r="I342" s="131">
        <f t="shared" ca="1" si="95"/>
        <v>1</v>
      </c>
      <c r="J342" s="131">
        <f t="shared" ca="1" si="95"/>
        <v>1</v>
      </c>
      <c r="K342" s="102">
        <f t="shared" ca="1" si="98"/>
        <v>-3</v>
      </c>
      <c r="L342" s="102">
        <f ca="1">VLOOKUP(((VLOOKUP(weather!$C$8,lookup!$A$3:$C$7,3,FALSE)&amp;VLOOKUP(weather!$C$4,lookup!$A$9:$B$14,2,FALSE))),lookup!$C$49:$AM$78,((C342-1)*3)+VLOOKUP(weather!I342&amp;weather!J342,lookup!$AO$4:$AP$39,2,FALSE)+2,FALSE)*VLOOKUP((I342+J342),$F$4:$H$14,3,FALSE)</f>
        <v>3</v>
      </c>
      <c r="M342" s="102">
        <f t="shared" ca="1" si="104"/>
        <v>15</v>
      </c>
      <c r="N342" s="102">
        <f ca="1">IF(N341+M342&lt;0,0,IF(N341+M342&gt;VLOOKUP($C$8,lookup!$A$3:$C$7,2,FALSE),VLOOKUP($C$8,lookup!$A$3:$C$7,2,FALSE),N341+M342))</f>
        <v>15</v>
      </c>
      <c r="O342" s="102">
        <f ca="1">IF(ABS(K342)=3,(VLOOKUP((I342+J342)&amp;RANDBETWEEN(2,12),lookup!$AR$4:$AS$25,2,FALSE)),0)</f>
        <v>2</v>
      </c>
      <c r="P342" s="58" t="str">
        <f ca="1">IF(O342=0,"",VLOOKUP(((VLOOKUP(weather!$C$8,lookup!$A$3:$C$7,3,FALSE)&amp;VLOOKUP(weather!$C$4,lookup!$A$9:$B$14,2,FALSE))),lookup!$C$81:$AY$110,((C342-1)*4)+1+O342,FALSE))</f>
        <v>w</v>
      </c>
      <c r="Q342" s="139"/>
      <c r="R342" s="102"/>
      <c r="S342" s="102"/>
      <c r="T342" s="58" t="str">
        <f t="shared" ca="1" si="99"/>
        <v>Rain</v>
      </c>
      <c r="U342" s="137">
        <f t="shared" ca="1" si="100"/>
        <v>2</v>
      </c>
      <c r="V342" s="137" t="str">
        <f t="shared" ca="1" si="101"/>
        <v>Gusting</v>
      </c>
      <c r="W342" s="137">
        <f t="shared" ca="1" si="102"/>
        <v>65</v>
      </c>
      <c r="X342" s="58">
        <f t="shared" ca="1" si="103"/>
        <v>79</v>
      </c>
      <c r="Y342" s="137">
        <f>VLOOKUP($C$11,lookup!$D$114:$Q$128,C342+2,FALSE)</f>
        <v>12</v>
      </c>
    </row>
    <row r="343" spans="2:25">
      <c r="B343" s="93">
        <v>326</v>
      </c>
      <c r="C343" s="56">
        <f t="shared" si="96"/>
        <v>11</v>
      </c>
      <c r="D343" s="21">
        <f t="shared" si="97"/>
        <v>26</v>
      </c>
      <c r="E343" s="31">
        <f t="shared" ca="1" si="93"/>
        <v>40</v>
      </c>
      <c r="F343" s="31">
        <f t="shared" ca="1" si="94"/>
        <v>47</v>
      </c>
      <c r="G343" s="131">
        <f t="shared" ca="1" si="91"/>
        <v>10</v>
      </c>
      <c r="H343" s="131">
        <f t="shared" ca="1" si="92"/>
        <v>10</v>
      </c>
      <c r="I343" s="131">
        <f t="shared" ca="1" si="95"/>
        <v>4</v>
      </c>
      <c r="J343" s="131">
        <f t="shared" ca="1" si="95"/>
        <v>6</v>
      </c>
      <c r="K343" s="102">
        <f t="shared" ca="1" si="98"/>
        <v>2</v>
      </c>
      <c r="L343" s="102">
        <f ca="1">VLOOKUP(((VLOOKUP(weather!$C$8,lookup!$A$3:$C$7,3,FALSE)&amp;VLOOKUP(weather!$C$4,lookup!$A$9:$B$14,2,FALSE))),lookup!$C$49:$AM$78,((C343-1)*3)+VLOOKUP(weather!I343&amp;weather!J343,lookup!$AO$4:$AP$39,2,FALSE)+2,FALSE)*VLOOKUP((I343+J343),$F$4:$H$14,3,FALSE)</f>
        <v>2</v>
      </c>
      <c r="M343" s="102">
        <f t="shared" ca="1" si="104"/>
        <v>-10</v>
      </c>
      <c r="N343" s="102">
        <f ca="1">IF(N342+M343&lt;0,0,IF(N342+M343&gt;VLOOKUP($C$8,lookup!$A$3:$C$7,2,FALSE),VLOOKUP($C$8,lookup!$A$3:$C$7,2,FALSE),N342+M343))</f>
        <v>5</v>
      </c>
      <c r="O343" s="102">
        <f ca="1">IF(ABS(K343)=3,(VLOOKUP((I343+J343)&amp;RANDBETWEEN(2,12),lookup!$AR$4:$AS$25,2,FALSE)),0)</f>
        <v>0</v>
      </c>
      <c r="P343" s="58" t="str">
        <f ca="1">IF(O343=0,"",VLOOKUP(((VLOOKUP(weather!$C$8,lookup!$A$3:$C$7,3,FALSE)&amp;VLOOKUP(weather!$C$4,lookup!$A$9:$B$14,2,FALSE))),lookup!$C$81:$AY$110,((C343-1)*4)+1+O343,FALSE))</f>
        <v/>
      </c>
      <c r="Q343" s="139"/>
      <c r="R343" s="102"/>
      <c r="S343" s="102"/>
      <c r="T343" s="58" t="str">
        <f t="shared" ca="1" si="99"/>
        <v>Rain</v>
      </c>
      <c r="U343" s="137">
        <f t="shared" ca="1" si="100"/>
        <v>2</v>
      </c>
      <c r="V343" s="137" t="str">
        <f t="shared" ca="1" si="101"/>
        <v>Tropical</v>
      </c>
      <c r="W343" s="137">
        <f t="shared" ca="1" si="102"/>
        <v>40</v>
      </c>
      <c r="X343" s="58">
        <f t="shared" ca="1" si="103"/>
        <v>47</v>
      </c>
      <c r="Y343" s="137">
        <f>VLOOKUP($C$11,lookup!$D$114:$Q$128,C343+2,FALSE)</f>
        <v>12</v>
      </c>
    </row>
    <row r="344" spans="2:25">
      <c r="B344" s="93">
        <v>327</v>
      </c>
      <c r="C344" s="56">
        <f t="shared" si="96"/>
        <v>11</v>
      </c>
      <c r="D344" s="21">
        <f t="shared" si="97"/>
        <v>27</v>
      </c>
      <c r="E344" s="31">
        <f t="shared" ca="1" si="93"/>
        <v>59</v>
      </c>
      <c r="F344" s="31">
        <f t="shared" ca="1" si="94"/>
        <v>71</v>
      </c>
      <c r="G344" s="131">
        <f t="shared" ca="1" si="91"/>
        <v>12</v>
      </c>
      <c r="H344" s="131">
        <f t="shared" ca="1" si="92"/>
        <v>12</v>
      </c>
      <c r="I344" s="131">
        <f t="shared" ca="1" si="95"/>
        <v>3</v>
      </c>
      <c r="J344" s="131">
        <f t="shared" ca="1" si="95"/>
        <v>3</v>
      </c>
      <c r="K344" s="102">
        <f t="shared" ca="1" si="98"/>
        <v>-1</v>
      </c>
      <c r="L344" s="102">
        <f ca="1">VLOOKUP(((VLOOKUP(weather!$C$8,lookup!$A$3:$C$7,3,FALSE)&amp;VLOOKUP(weather!$C$4,lookup!$A$9:$B$14,2,FALSE))),lookup!$C$49:$AM$78,((C344-1)*3)+VLOOKUP(weather!I344&amp;weather!J344,lookup!$AO$4:$AP$39,2,FALSE)+2,FALSE)*VLOOKUP((I344+J344),$F$4:$H$14,3,FALSE)</f>
        <v>0</v>
      </c>
      <c r="M344" s="102">
        <f t="shared" ca="1" si="104"/>
        <v>10</v>
      </c>
      <c r="N344" s="102">
        <f ca="1">IF(N343+M344&lt;0,0,IF(N343+M344&gt;VLOOKUP($C$8,lookup!$A$3:$C$7,2,FALSE),VLOOKUP($C$8,lookup!$A$3:$C$7,2,FALSE),N343+M344))</f>
        <v>15</v>
      </c>
      <c r="O344" s="102">
        <f ca="1">IF(ABS(K344)=3,(VLOOKUP((I344+J344)&amp;RANDBETWEEN(2,12),lookup!$AR$4:$AS$25,2,FALSE)),0)</f>
        <v>0</v>
      </c>
      <c r="P344" s="58" t="str">
        <f ca="1">IF(O344=0,"",VLOOKUP(((VLOOKUP(weather!$C$8,lookup!$A$3:$C$7,3,FALSE)&amp;VLOOKUP(weather!$C$4,lookup!$A$9:$B$14,2,FALSE))),lookup!$C$81:$AY$110,((C344-1)*4)+1+O344,FALSE))</f>
        <v/>
      </c>
      <c r="Q344" s="139"/>
      <c r="R344" s="102"/>
      <c r="S344" s="102"/>
      <c r="T344" s="58" t="str">
        <f t="shared" ca="1" si="99"/>
        <v>Rain</v>
      </c>
      <c r="U344" s="137">
        <f t="shared" ca="1" si="100"/>
        <v>2</v>
      </c>
      <c r="V344" s="137" t="str">
        <f t="shared" ca="1" si="101"/>
        <v>N</v>
      </c>
      <c r="W344" s="137">
        <f t="shared" ca="1" si="102"/>
        <v>59</v>
      </c>
      <c r="X344" s="58">
        <f t="shared" ca="1" si="103"/>
        <v>71</v>
      </c>
      <c r="Y344" s="137">
        <f>VLOOKUP($C$11,lookup!$D$114:$Q$128,C344+2,FALSE)</f>
        <v>12</v>
      </c>
    </row>
    <row r="345" spans="2:25">
      <c r="B345" s="93">
        <v>328</v>
      </c>
      <c r="C345" s="56">
        <f t="shared" si="96"/>
        <v>11</v>
      </c>
      <c r="D345" s="21">
        <f t="shared" si="97"/>
        <v>28</v>
      </c>
      <c r="E345" s="31">
        <f t="shared" ca="1" si="93"/>
        <v>58</v>
      </c>
      <c r="F345" s="31">
        <f t="shared" ca="1" si="94"/>
        <v>61</v>
      </c>
      <c r="G345" s="131">
        <f t="shared" ca="1" si="91"/>
        <v>11</v>
      </c>
      <c r="H345" s="131">
        <f t="shared" ca="1" si="92"/>
        <v>11</v>
      </c>
      <c r="I345" s="131">
        <f t="shared" ca="1" si="95"/>
        <v>6</v>
      </c>
      <c r="J345" s="131">
        <f t="shared" ca="1" si="95"/>
        <v>3</v>
      </c>
      <c r="K345" s="102">
        <f t="shared" ca="1" si="98"/>
        <v>1</v>
      </c>
      <c r="L345" s="102">
        <f ca="1">VLOOKUP(((VLOOKUP(weather!$C$8,lookup!$A$3:$C$7,3,FALSE)&amp;VLOOKUP(weather!$C$4,lookup!$A$9:$B$14,2,FALSE))),lookup!$C$49:$AM$78,((C345-1)*3)+VLOOKUP(weather!I345&amp;weather!J345,lookup!$AO$4:$AP$39,2,FALSE)+2,FALSE)*VLOOKUP((I345+J345),$F$4:$H$14,3,FALSE)</f>
        <v>0</v>
      </c>
      <c r="M345" s="102">
        <f t="shared" ca="1" si="104"/>
        <v>-15</v>
      </c>
      <c r="N345" s="102">
        <f ca="1">IF(N344+M345&lt;0,0,IF(N344+M345&gt;VLOOKUP($C$8,lookup!$A$3:$C$7,2,FALSE),VLOOKUP($C$8,lookup!$A$3:$C$7,2,FALSE),N344+M345))</f>
        <v>0</v>
      </c>
      <c r="O345" s="102">
        <f ca="1">IF(ABS(K345)=3,(VLOOKUP((I345+J345)&amp;RANDBETWEEN(2,12),lookup!$AR$4:$AS$25,2,FALSE)),0)</f>
        <v>0</v>
      </c>
      <c r="P345" s="58" t="str">
        <f ca="1">IF(O345=0,"",VLOOKUP(((VLOOKUP(weather!$C$8,lookup!$A$3:$C$7,3,FALSE)&amp;VLOOKUP(weather!$C$4,lookup!$A$9:$B$14,2,FALSE))),lookup!$C$81:$AY$110,((C345-1)*4)+1+O345,FALSE))</f>
        <v/>
      </c>
      <c r="Q345" s="139"/>
      <c r="R345" s="102"/>
      <c r="S345" s="102"/>
      <c r="T345" s="58" t="str">
        <f t="shared" ca="1" si="99"/>
        <v>Rain</v>
      </c>
      <c r="U345" s="137">
        <f t="shared" ca="1" si="100"/>
        <v>2</v>
      </c>
      <c r="V345" s="137" t="str">
        <f t="shared" ca="1" si="101"/>
        <v>N</v>
      </c>
      <c r="W345" s="137">
        <f t="shared" ca="1" si="102"/>
        <v>58</v>
      </c>
      <c r="X345" s="58">
        <f t="shared" ca="1" si="103"/>
        <v>61</v>
      </c>
      <c r="Y345" s="137">
        <f>VLOOKUP($C$11,lookup!$D$114:$Q$128,C345+2,FALSE)</f>
        <v>12</v>
      </c>
    </row>
    <row r="346" spans="2:25">
      <c r="B346" s="93">
        <v>329</v>
      </c>
      <c r="C346" s="56">
        <f t="shared" si="96"/>
        <v>11</v>
      </c>
      <c r="D346" s="21">
        <f t="shared" si="97"/>
        <v>29</v>
      </c>
      <c r="E346" s="31">
        <f t="shared" ca="1" si="93"/>
        <v>58</v>
      </c>
      <c r="F346" s="31">
        <f t="shared" ca="1" si="94"/>
        <v>66</v>
      </c>
      <c r="G346" s="131">
        <f t="shared" ca="1" si="91"/>
        <v>12</v>
      </c>
      <c r="H346" s="131">
        <f t="shared" ca="1" si="92"/>
        <v>12</v>
      </c>
      <c r="I346" s="131">
        <f t="shared" ca="1" si="95"/>
        <v>6</v>
      </c>
      <c r="J346" s="131">
        <f t="shared" ca="1" si="95"/>
        <v>5</v>
      </c>
      <c r="K346" s="102">
        <f t="shared" ca="1" si="98"/>
        <v>2</v>
      </c>
      <c r="L346" s="102">
        <f ca="1">VLOOKUP(((VLOOKUP(weather!$C$8,lookup!$A$3:$C$7,3,FALSE)&amp;VLOOKUP(weather!$C$4,lookup!$A$9:$B$14,2,FALSE))),lookup!$C$49:$AM$78,((C346-1)*3)+VLOOKUP(weather!I346&amp;weather!J346,lookup!$AO$4:$AP$39,2,FALSE)+2,FALSE)*VLOOKUP((I346+J346),$F$4:$H$14,3,FALSE)</f>
        <v>1</v>
      </c>
      <c r="M346" s="102">
        <f t="shared" ca="1" si="104"/>
        <v>-15</v>
      </c>
      <c r="N346" s="102">
        <f ca="1">IF(N345+M346&lt;0,0,IF(N345+M346&gt;VLOOKUP($C$8,lookup!$A$3:$C$7,2,FALSE),VLOOKUP($C$8,lookup!$A$3:$C$7,2,FALSE),N345+M346))</f>
        <v>0</v>
      </c>
      <c r="O346" s="102">
        <f ca="1">IF(ABS(K346)=3,(VLOOKUP((I346+J346)&amp;RANDBETWEEN(2,12),lookup!$AR$4:$AS$25,2,FALSE)),0)</f>
        <v>0</v>
      </c>
      <c r="P346" s="58" t="str">
        <f ca="1">IF(O346=0,"",VLOOKUP(((VLOOKUP(weather!$C$8,lookup!$A$3:$C$7,3,FALSE)&amp;VLOOKUP(weather!$C$4,lookup!$A$9:$B$14,2,FALSE))),lookup!$C$81:$AY$110,((C346-1)*4)+1+O346,FALSE))</f>
        <v/>
      </c>
      <c r="Q346" s="139"/>
      <c r="R346" s="102"/>
      <c r="S346" s="102"/>
      <c r="T346" s="58" t="str">
        <f t="shared" ca="1" si="99"/>
        <v>Rain</v>
      </c>
      <c r="U346" s="137">
        <f t="shared" ca="1" si="100"/>
        <v>2</v>
      </c>
      <c r="V346" s="137" t="str">
        <f t="shared" ca="1" si="101"/>
        <v>Tropical</v>
      </c>
      <c r="W346" s="137">
        <f t="shared" ca="1" si="102"/>
        <v>58</v>
      </c>
      <c r="X346" s="58">
        <f t="shared" ca="1" si="103"/>
        <v>66</v>
      </c>
      <c r="Y346" s="137">
        <f>VLOOKUP($C$11,lookup!$D$114:$Q$128,C346+2,FALSE)</f>
        <v>12</v>
      </c>
    </row>
    <row r="347" spans="2:25">
      <c r="B347" s="93">
        <v>330</v>
      </c>
      <c r="C347" s="56">
        <f t="shared" si="96"/>
        <v>11</v>
      </c>
      <c r="D347" s="21">
        <f t="shared" si="97"/>
        <v>30</v>
      </c>
      <c r="E347" s="31">
        <f t="shared" ca="1" si="93"/>
        <v>75</v>
      </c>
      <c r="F347" s="31">
        <f t="shared" ca="1" si="94"/>
        <v>88</v>
      </c>
      <c r="G347" s="131">
        <f t="shared" ca="1" si="91"/>
        <v>14</v>
      </c>
      <c r="H347" s="131">
        <f t="shared" ca="1" si="92"/>
        <v>14</v>
      </c>
      <c r="I347" s="131">
        <f t="shared" ca="1" si="95"/>
        <v>1</v>
      </c>
      <c r="J347" s="131">
        <f t="shared" ca="1" si="95"/>
        <v>4</v>
      </c>
      <c r="K347" s="102">
        <f t="shared" ca="1" si="98"/>
        <v>-1</v>
      </c>
      <c r="L347" s="102">
        <f ca="1">VLOOKUP(((VLOOKUP(weather!$C$8,lookup!$A$3:$C$7,3,FALSE)&amp;VLOOKUP(weather!$C$4,lookup!$A$9:$B$14,2,FALSE))),lookup!$C$49:$AM$78,((C347-1)*3)+VLOOKUP(weather!I347&amp;weather!J347,lookup!$AO$4:$AP$39,2,FALSE)+2,FALSE)*VLOOKUP((I347+J347),$F$4:$H$14,3,FALSE)</f>
        <v>2</v>
      </c>
      <c r="M347" s="102">
        <f t="shared" ca="1" si="104"/>
        <v>15</v>
      </c>
      <c r="N347" s="102">
        <f ca="1">IF(N346+M347&lt;0,0,IF(N346+M347&gt;VLOOKUP($C$8,lookup!$A$3:$C$7,2,FALSE),VLOOKUP($C$8,lookup!$A$3:$C$7,2,FALSE),N346+M347))</f>
        <v>15</v>
      </c>
      <c r="O347" s="102">
        <f ca="1">IF(ABS(K347)=3,(VLOOKUP((I347+J347)&amp;RANDBETWEEN(2,12),lookup!$AR$4:$AS$25,2,FALSE)),0)</f>
        <v>0</v>
      </c>
      <c r="P347" s="58" t="str">
        <f ca="1">IF(O347=0,"",VLOOKUP(((VLOOKUP(weather!$C$8,lookup!$A$3:$C$7,3,FALSE)&amp;VLOOKUP(weather!$C$4,lookup!$A$9:$B$14,2,FALSE))),lookup!$C$81:$AY$110,((C347-1)*4)+1+O347,FALSE))</f>
        <v/>
      </c>
      <c r="Q347" s="139"/>
      <c r="R347" s="102"/>
      <c r="S347" s="102"/>
      <c r="T347" s="58" t="str">
        <f t="shared" ca="1" si="99"/>
        <v>Rain</v>
      </c>
      <c r="U347" s="137">
        <f t="shared" ca="1" si="100"/>
        <v>2</v>
      </c>
      <c r="V347" s="137" t="str">
        <f t="shared" ca="1" si="101"/>
        <v>N</v>
      </c>
      <c r="W347" s="137">
        <f t="shared" ca="1" si="102"/>
        <v>75</v>
      </c>
      <c r="X347" s="58">
        <f t="shared" ca="1" si="103"/>
        <v>88</v>
      </c>
      <c r="Y347" s="137">
        <f>VLOOKUP($C$11,lookup!$D$114:$Q$128,C347+2,FALSE)</f>
        <v>12</v>
      </c>
    </row>
    <row r="348" spans="2:25">
      <c r="B348" s="93">
        <v>331</v>
      </c>
      <c r="C348" s="56">
        <f t="shared" si="96"/>
        <v>12</v>
      </c>
      <c r="D348" s="21">
        <f t="shared" si="97"/>
        <v>1</v>
      </c>
      <c r="E348" s="31">
        <f t="shared" ca="1" si="93"/>
        <v>8</v>
      </c>
      <c r="F348" s="31">
        <f t="shared" ca="1" si="94"/>
        <v>66</v>
      </c>
      <c r="G348" s="36">
        <f>VLOOKUP($C348,lookup!$F$3:$I$14,2,FALSE)</f>
        <v>3</v>
      </c>
      <c r="H348" s="36">
        <f>VLOOKUP($C348,lookup!$F$3:$I$14,4,FALSE)</f>
        <v>13</v>
      </c>
      <c r="I348" s="36">
        <f t="shared" ca="1" si="95"/>
        <v>2</v>
      </c>
      <c r="J348" s="36">
        <f t="shared" ca="1" si="95"/>
        <v>5</v>
      </c>
      <c r="K348" s="31">
        <f t="shared" ca="1" si="98"/>
        <v>0</v>
      </c>
      <c r="L348" s="31">
        <f ca="1">VLOOKUP(((VLOOKUP(weather!$C$8,lookup!$A$3:$C$7,3,FALSE)&amp;VLOOKUP(weather!$C$4,lookup!$A$9:$B$14,2,FALSE))),lookup!$C$49:$AM$78,((C348-1)*3)+VLOOKUP(weather!I348&amp;weather!J348,lookup!$AO$4:$AP$39,2,FALSE)+2,FALSE)*VLOOKUP((I348+J348),$F$4:$H$14,3,FALSE)</f>
        <v>2</v>
      </c>
      <c r="M348" s="31">
        <f t="shared" ca="1" si="104"/>
        <v>-10</v>
      </c>
      <c r="N348" s="31">
        <f ca="1">IF(N347+M348&lt;0,0,IF(N347+M348&gt;VLOOKUP($C$8,lookup!$A$3:$C$7,2,FALSE),VLOOKUP($C$8,lookup!$A$3:$C$7,2,FALSE),N347+M348))</f>
        <v>5</v>
      </c>
      <c r="O348" s="31">
        <f ca="1">IF(ABS(K348)=3,(VLOOKUP((I348+J348)&amp;RANDBETWEEN(2,12),lookup!$AR$4:$AS$25,2,FALSE)),0)</f>
        <v>0</v>
      </c>
      <c r="P348" s="58" t="str">
        <f ca="1">IF(O348=0,"",VLOOKUP(((VLOOKUP(weather!$C$8,lookup!$A$3:$C$7,3,FALSE)&amp;VLOOKUP(weather!$C$4,lookup!$A$9:$B$14,2,FALSE))),lookup!$C$81:$AY$110,((C348-1)*4)+1+O348,FALSE))</f>
        <v/>
      </c>
      <c r="Q348" s="139"/>
      <c r="R348" s="102"/>
      <c r="S348" s="102"/>
      <c r="T348" s="58" t="str">
        <f t="shared" ca="1" si="99"/>
        <v>Rain</v>
      </c>
      <c r="U348" s="137">
        <f t="shared" ca="1" si="100"/>
        <v>2</v>
      </c>
      <c r="V348" s="137" t="str">
        <f t="shared" ca="1" si="101"/>
        <v>N</v>
      </c>
      <c r="W348" s="137">
        <f t="shared" ca="1" si="102"/>
        <v>8</v>
      </c>
      <c r="X348" s="58">
        <f t="shared" ca="1" si="103"/>
        <v>66</v>
      </c>
      <c r="Y348" s="137">
        <f>VLOOKUP($C$11,lookup!$D$114:$Q$128,C348+2,FALSE)</f>
        <v>12</v>
      </c>
    </row>
    <row r="349" spans="2:25">
      <c r="B349" s="93">
        <v>332</v>
      </c>
      <c r="C349" s="56">
        <f t="shared" si="96"/>
        <v>12</v>
      </c>
      <c r="D349" s="21">
        <f t="shared" si="97"/>
        <v>2</v>
      </c>
      <c r="E349" s="31">
        <f t="shared" ca="1" si="93"/>
        <v>5</v>
      </c>
      <c r="F349" s="31">
        <f t="shared" ca="1" si="94"/>
        <v>74</v>
      </c>
      <c r="G349" s="131">
        <f ca="1">IF(G348+K348&lt;$G$348,$G$348,IF(G348+K348&gt;$H$348,$H$348,G348+K348))</f>
        <v>3</v>
      </c>
      <c r="H349" s="131">
        <f ca="1">IF(H348+K348&gt;$H$348,$H$348,IF(H348+K348&lt;$G$348,$G$348,H348+K348))</f>
        <v>13</v>
      </c>
      <c r="I349" s="131">
        <f t="shared" ca="1" si="95"/>
        <v>6</v>
      </c>
      <c r="J349" s="131">
        <f t="shared" ca="1" si="95"/>
        <v>5</v>
      </c>
      <c r="K349" s="102">
        <f t="shared" ca="1" si="98"/>
        <v>2</v>
      </c>
      <c r="L349" s="102">
        <f ca="1">VLOOKUP(((VLOOKUP(weather!$C$8,lookup!$A$3:$C$7,3,FALSE)&amp;VLOOKUP(weather!$C$4,lookup!$A$9:$B$14,2,FALSE))),lookup!$C$49:$AM$78,((C349-1)*3)+VLOOKUP(weather!I349&amp;weather!J349,lookup!$AO$4:$AP$39,2,FALSE)+2,FALSE)*VLOOKUP((I349+J349),$F$4:$H$14,3,FALSE)</f>
        <v>1</v>
      </c>
      <c r="M349" s="102">
        <f t="shared" ca="1" si="104"/>
        <v>-15</v>
      </c>
      <c r="N349" s="102">
        <f ca="1">IF(N348+M349&lt;0,0,IF(N348+M349&gt;VLOOKUP($C$8,lookup!$A$3:$C$7,2,FALSE),VLOOKUP($C$8,lookup!$A$3:$C$7,2,FALSE),N348+M349))</f>
        <v>0</v>
      </c>
      <c r="O349" s="102">
        <f ca="1">IF(ABS(K349)=3,(VLOOKUP((I349+J349)&amp;RANDBETWEEN(2,12),lookup!$AR$4:$AS$25,2,FALSE)),0)</f>
        <v>0</v>
      </c>
      <c r="P349" s="58" t="str">
        <f ca="1">IF(O349=0,"",VLOOKUP(((VLOOKUP(weather!$C$8,lookup!$A$3:$C$7,3,FALSE)&amp;VLOOKUP(weather!$C$4,lookup!$A$9:$B$14,2,FALSE))),lookup!$C$81:$AY$110,((C349-1)*4)+1+O349,FALSE))</f>
        <v/>
      </c>
      <c r="Q349" s="139"/>
      <c r="R349" s="102"/>
      <c r="S349" s="102"/>
      <c r="T349" s="58" t="str">
        <f t="shared" ca="1" si="99"/>
        <v>Rain</v>
      </c>
      <c r="U349" s="137">
        <f t="shared" ca="1" si="100"/>
        <v>2</v>
      </c>
      <c r="V349" s="137" t="str">
        <f t="shared" ca="1" si="101"/>
        <v>Tropical</v>
      </c>
      <c r="W349" s="137">
        <f t="shared" ca="1" si="102"/>
        <v>5</v>
      </c>
      <c r="X349" s="58">
        <f t="shared" ca="1" si="103"/>
        <v>74</v>
      </c>
      <c r="Y349" s="137">
        <f>VLOOKUP($C$11,lookup!$D$114:$Q$128,C349+2,FALSE)</f>
        <v>12</v>
      </c>
    </row>
    <row r="350" spans="2:25">
      <c r="B350" s="93">
        <v>333</v>
      </c>
      <c r="C350" s="56">
        <f t="shared" si="96"/>
        <v>12</v>
      </c>
      <c r="D350" s="21">
        <f t="shared" si="97"/>
        <v>3</v>
      </c>
      <c r="E350" s="31">
        <f t="shared" ca="1" si="93"/>
        <v>27</v>
      </c>
      <c r="F350" s="31">
        <f t="shared" ca="1" si="94"/>
        <v>78</v>
      </c>
      <c r="G350" s="131">
        <f t="shared" ref="G350:G377" ca="1" si="105">IF(G349+K349&lt;$G$348,$G$348,IF(G349+K349&gt;$H$348,$H$348,G349+K349))</f>
        <v>5</v>
      </c>
      <c r="H350" s="131">
        <f t="shared" ref="H350:H377" ca="1" si="106">IF(H349+K349&gt;$H$348,$H$348,IF(H349+K349&lt;$G$348,$G$348,H349+K349))</f>
        <v>13</v>
      </c>
      <c r="I350" s="131">
        <f t="shared" ca="1" si="95"/>
        <v>3</v>
      </c>
      <c r="J350" s="131">
        <f t="shared" ca="1" si="95"/>
        <v>6</v>
      </c>
      <c r="K350" s="102">
        <f t="shared" ca="1" si="98"/>
        <v>1</v>
      </c>
      <c r="L350" s="102">
        <f ca="1">VLOOKUP(((VLOOKUP(weather!$C$8,lookup!$A$3:$C$7,3,FALSE)&amp;VLOOKUP(weather!$C$4,lookup!$A$9:$B$14,2,FALSE))),lookup!$C$49:$AM$78,((C350-1)*3)+VLOOKUP(weather!I350&amp;weather!J350,lookup!$AO$4:$AP$39,2,FALSE)+2,FALSE)*VLOOKUP((I350+J350),$F$4:$H$14,3,FALSE)</f>
        <v>0</v>
      </c>
      <c r="M350" s="102">
        <f t="shared" ca="1" si="104"/>
        <v>-15</v>
      </c>
      <c r="N350" s="102">
        <f ca="1">IF(N349+M350&lt;0,0,IF(N349+M350&gt;VLOOKUP($C$8,lookup!$A$3:$C$7,2,FALSE),VLOOKUP($C$8,lookup!$A$3:$C$7,2,FALSE),N349+M350))</f>
        <v>0</v>
      </c>
      <c r="O350" s="102">
        <f ca="1">IF(ABS(K350)=3,(VLOOKUP((I350+J350)&amp;RANDBETWEEN(2,12),lookup!$AR$4:$AS$25,2,FALSE)),0)</f>
        <v>0</v>
      </c>
      <c r="P350" s="58" t="str">
        <f ca="1">IF(O350=0,"",VLOOKUP(((VLOOKUP(weather!$C$8,lookup!$A$3:$C$7,3,FALSE)&amp;VLOOKUP(weather!$C$4,lookup!$A$9:$B$14,2,FALSE))),lookup!$C$81:$AY$110,((C350-1)*4)+1+O350,FALSE))</f>
        <v/>
      </c>
      <c r="Q350" s="139"/>
      <c r="R350" s="102"/>
      <c r="S350" s="102"/>
      <c r="T350" s="58" t="str">
        <f t="shared" ca="1" si="99"/>
        <v>Rain</v>
      </c>
      <c r="U350" s="137">
        <f t="shared" ca="1" si="100"/>
        <v>2</v>
      </c>
      <c r="V350" s="137" t="str">
        <f t="shared" ca="1" si="101"/>
        <v>N</v>
      </c>
      <c r="W350" s="137">
        <f t="shared" ca="1" si="102"/>
        <v>27</v>
      </c>
      <c r="X350" s="58">
        <f t="shared" ca="1" si="103"/>
        <v>78</v>
      </c>
      <c r="Y350" s="137">
        <f>VLOOKUP($C$11,lookup!$D$114:$Q$128,C350+2,FALSE)</f>
        <v>12</v>
      </c>
    </row>
    <row r="351" spans="2:25">
      <c r="B351" s="93">
        <v>334</v>
      </c>
      <c r="C351" s="56">
        <f t="shared" si="96"/>
        <v>12</v>
      </c>
      <c r="D351" s="21">
        <f t="shared" si="97"/>
        <v>4</v>
      </c>
      <c r="E351" s="31">
        <f t="shared" ca="1" si="93"/>
        <v>36</v>
      </c>
      <c r="F351" s="31">
        <f t="shared" ca="1" si="94"/>
        <v>81</v>
      </c>
      <c r="G351" s="131">
        <f t="shared" ca="1" si="105"/>
        <v>6</v>
      </c>
      <c r="H351" s="131">
        <f t="shared" ca="1" si="106"/>
        <v>13</v>
      </c>
      <c r="I351" s="131">
        <f t="shared" ca="1" si="95"/>
        <v>4</v>
      </c>
      <c r="J351" s="131">
        <f t="shared" ca="1" si="95"/>
        <v>5</v>
      </c>
      <c r="K351" s="102">
        <f t="shared" ca="1" si="98"/>
        <v>1</v>
      </c>
      <c r="L351" s="102">
        <f ca="1">VLOOKUP(((VLOOKUP(weather!$C$8,lookup!$A$3:$C$7,3,FALSE)&amp;VLOOKUP(weather!$C$4,lookup!$A$9:$B$14,2,FALSE))),lookup!$C$49:$AM$78,((C351-1)*3)+VLOOKUP(weather!I351&amp;weather!J351,lookup!$AO$4:$AP$39,2,FALSE)+2,FALSE)*VLOOKUP((I351+J351),$F$4:$H$14,3,FALSE)</f>
        <v>0</v>
      </c>
      <c r="M351" s="102">
        <f t="shared" ca="1" si="104"/>
        <v>-15</v>
      </c>
      <c r="N351" s="102">
        <f ca="1">IF(N350+M351&lt;0,0,IF(N350+M351&gt;VLOOKUP($C$8,lookup!$A$3:$C$7,2,FALSE),VLOOKUP($C$8,lookup!$A$3:$C$7,2,FALSE),N350+M351))</f>
        <v>0</v>
      </c>
      <c r="O351" s="102">
        <f ca="1">IF(ABS(K351)=3,(VLOOKUP((I351+J351)&amp;RANDBETWEEN(2,12),lookup!$AR$4:$AS$25,2,FALSE)),0)</f>
        <v>0</v>
      </c>
      <c r="P351" s="58" t="str">
        <f ca="1">IF(O351=0,"",VLOOKUP(((VLOOKUP(weather!$C$8,lookup!$A$3:$C$7,3,FALSE)&amp;VLOOKUP(weather!$C$4,lookup!$A$9:$B$14,2,FALSE))),lookup!$C$81:$AY$110,((C351-1)*4)+1+O351,FALSE))</f>
        <v/>
      </c>
      <c r="Q351" s="139"/>
      <c r="R351" s="102"/>
      <c r="S351" s="102"/>
      <c r="T351" s="58" t="str">
        <f t="shared" ca="1" si="99"/>
        <v>Rain</v>
      </c>
      <c r="U351" s="137">
        <f t="shared" ca="1" si="100"/>
        <v>2</v>
      </c>
      <c r="V351" s="137" t="str">
        <f t="shared" ca="1" si="101"/>
        <v>N</v>
      </c>
      <c r="W351" s="137">
        <f t="shared" ca="1" si="102"/>
        <v>36</v>
      </c>
      <c r="X351" s="58">
        <f t="shared" ca="1" si="103"/>
        <v>81</v>
      </c>
      <c r="Y351" s="137">
        <f>VLOOKUP($C$11,lookup!$D$114:$Q$128,C351+2,FALSE)</f>
        <v>12</v>
      </c>
    </row>
    <row r="352" spans="2:25">
      <c r="B352" s="93">
        <v>335</v>
      </c>
      <c r="C352" s="56">
        <f t="shared" si="96"/>
        <v>12</v>
      </c>
      <c r="D352" s="21">
        <f t="shared" si="97"/>
        <v>5</v>
      </c>
      <c r="E352" s="31">
        <f t="shared" ca="1" si="93"/>
        <v>42</v>
      </c>
      <c r="F352" s="31">
        <f t="shared" ca="1" si="94"/>
        <v>66</v>
      </c>
      <c r="G352" s="131">
        <f t="shared" ca="1" si="105"/>
        <v>7</v>
      </c>
      <c r="H352" s="131">
        <f t="shared" ca="1" si="106"/>
        <v>13</v>
      </c>
      <c r="I352" s="131">
        <f t="shared" ca="1" si="95"/>
        <v>4</v>
      </c>
      <c r="J352" s="131">
        <f t="shared" ca="1" si="95"/>
        <v>1</v>
      </c>
      <c r="K352" s="102">
        <f t="shared" ca="1" si="98"/>
        <v>-1</v>
      </c>
      <c r="L352" s="102">
        <f ca="1">VLOOKUP(((VLOOKUP(weather!$C$8,lookup!$A$3:$C$7,3,FALSE)&amp;VLOOKUP(weather!$C$4,lookup!$A$9:$B$14,2,FALSE))),lookup!$C$49:$AM$78,((C352-1)*3)+VLOOKUP(weather!I352&amp;weather!J352,lookup!$AO$4:$AP$39,2,FALSE)+2,FALSE)*VLOOKUP((I352+J352),$F$4:$H$14,3,FALSE)</f>
        <v>1</v>
      </c>
      <c r="M352" s="102">
        <f t="shared" ca="1" si="104"/>
        <v>15</v>
      </c>
      <c r="N352" s="102">
        <f ca="1">IF(N351+M352&lt;0,0,IF(N351+M352&gt;VLOOKUP($C$8,lookup!$A$3:$C$7,2,FALSE),VLOOKUP($C$8,lookup!$A$3:$C$7,2,FALSE),N351+M352))</f>
        <v>15</v>
      </c>
      <c r="O352" s="102">
        <f ca="1">IF(ABS(K352)=3,(VLOOKUP((I352+J352)&amp;RANDBETWEEN(2,12),lookup!$AR$4:$AS$25,2,FALSE)),0)</f>
        <v>0</v>
      </c>
      <c r="P352" s="58" t="str">
        <f ca="1">IF(O352=0,"",VLOOKUP(((VLOOKUP(weather!$C$8,lookup!$A$3:$C$7,3,FALSE)&amp;VLOOKUP(weather!$C$4,lookup!$A$9:$B$14,2,FALSE))),lookup!$C$81:$AY$110,((C352-1)*4)+1+O352,FALSE))</f>
        <v/>
      </c>
      <c r="Q352" s="139"/>
      <c r="R352" s="102"/>
      <c r="S352" s="102"/>
      <c r="T352" s="58" t="str">
        <f t="shared" ca="1" si="99"/>
        <v>Rain</v>
      </c>
      <c r="U352" s="137">
        <f t="shared" ca="1" si="100"/>
        <v>2</v>
      </c>
      <c r="V352" s="137" t="str">
        <f t="shared" ca="1" si="101"/>
        <v>N</v>
      </c>
      <c r="W352" s="137">
        <f t="shared" ca="1" si="102"/>
        <v>42</v>
      </c>
      <c r="X352" s="58">
        <f t="shared" ca="1" si="103"/>
        <v>66</v>
      </c>
      <c r="Y352" s="137">
        <f>VLOOKUP($C$11,lookup!$D$114:$Q$128,C352+2,FALSE)</f>
        <v>12</v>
      </c>
    </row>
    <row r="353" spans="2:25">
      <c r="B353" s="93">
        <v>336</v>
      </c>
      <c r="C353" s="56">
        <f t="shared" si="96"/>
        <v>12</v>
      </c>
      <c r="D353" s="21">
        <f t="shared" si="97"/>
        <v>6</v>
      </c>
      <c r="E353" s="31">
        <f t="shared" ca="1" si="93"/>
        <v>28</v>
      </c>
      <c r="F353" s="31">
        <f t="shared" ca="1" si="94"/>
        <v>67</v>
      </c>
      <c r="G353" s="131">
        <f t="shared" ca="1" si="105"/>
        <v>6</v>
      </c>
      <c r="H353" s="131">
        <f t="shared" ca="1" si="106"/>
        <v>12</v>
      </c>
      <c r="I353" s="131">
        <f t="shared" ca="1" si="95"/>
        <v>1</v>
      </c>
      <c r="J353" s="131">
        <f t="shared" ca="1" si="95"/>
        <v>1</v>
      </c>
      <c r="K353" s="102">
        <f t="shared" ca="1" si="98"/>
        <v>-3</v>
      </c>
      <c r="L353" s="102">
        <f ca="1">VLOOKUP(((VLOOKUP(weather!$C$8,lookup!$A$3:$C$7,3,FALSE)&amp;VLOOKUP(weather!$C$4,lookup!$A$9:$B$14,2,FALSE))),lookup!$C$49:$AM$78,((C353-1)*3)+VLOOKUP(weather!I353&amp;weather!J353,lookup!$AO$4:$AP$39,2,FALSE)+2,FALSE)*VLOOKUP((I353+J353),$F$4:$H$14,3,FALSE)</f>
        <v>3</v>
      </c>
      <c r="M353" s="102">
        <f t="shared" ca="1" si="104"/>
        <v>15</v>
      </c>
      <c r="N353" s="102">
        <f ca="1">IF(N352+M353&lt;0,0,IF(N352+M353&gt;VLOOKUP($C$8,lookup!$A$3:$C$7,2,FALSE),VLOOKUP($C$8,lookup!$A$3:$C$7,2,FALSE),N352+M353))</f>
        <v>30</v>
      </c>
      <c r="O353" s="102">
        <f ca="1">IF(ABS(K353)=3,(VLOOKUP((I353+J353)&amp;RANDBETWEEN(2,12),lookup!$AR$4:$AS$25,2,FALSE)),0)</f>
        <v>1</v>
      </c>
      <c r="P353" s="58" t="str">
        <f ca="1">IF(O353=0,"",VLOOKUP(((VLOOKUP(weather!$C$8,lookup!$A$3:$C$7,3,FALSE)&amp;VLOOKUP(weather!$C$4,lookup!$A$9:$B$14,2,FALSE))),lookup!$C$81:$AY$110,((C353-1)*4)+1+O353,FALSE))</f>
        <v>a</v>
      </c>
      <c r="Q353" s="139"/>
      <c r="R353" s="102"/>
      <c r="S353" s="102"/>
      <c r="T353" s="58" t="str">
        <f t="shared" ca="1" si="99"/>
        <v>Rain</v>
      </c>
      <c r="U353" s="137">
        <f t="shared" ca="1" si="100"/>
        <v>2</v>
      </c>
      <c r="V353" s="137" t="str">
        <f t="shared" ca="1" si="101"/>
        <v>Gusting</v>
      </c>
      <c r="W353" s="137">
        <f t="shared" ca="1" si="102"/>
        <v>28</v>
      </c>
      <c r="X353" s="58">
        <f t="shared" ca="1" si="103"/>
        <v>67</v>
      </c>
      <c r="Y353" s="137">
        <f>VLOOKUP($C$11,lookup!$D$114:$Q$128,C353+2,FALSE)</f>
        <v>12</v>
      </c>
    </row>
    <row r="354" spans="2:25">
      <c r="B354" s="93">
        <v>337</v>
      </c>
      <c r="C354" s="56">
        <f t="shared" si="96"/>
        <v>12</v>
      </c>
      <c r="D354" s="21">
        <f t="shared" si="97"/>
        <v>7</v>
      </c>
      <c r="E354" s="31">
        <f t="shared" ca="1" si="93"/>
        <v>13</v>
      </c>
      <c r="F354" s="31">
        <f t="shared" ca="1" si="94"/>
        <v>35</v>
      </c>
      <c r="G354" s="131">
        <f t="shared" ca="1" si="105"/>
        <v>3</v>
      </c>
      <c r="H354" s="131">
        <f t="shared" ca="1" si="106"/>
        <v>9</v>
      </c>
      <c r="I354" s="131">
        <f t="shared" ca="1" si="95"/>
        <v>6</v>
      </c>
      <c r="J354" s="131">
        <f t="shared" ca="1" si="95"/>
        <v>6</v>
      </c>
      <c r="K354" s="102">
        <f t="shared" ca="1" si="98"/>
        <v>3</v>
      </c>
      <c r="L354" s="102">
        <f ca="1">VLOOKUP(((VLOOKUP(weather!$C$8,lookup!$A$3:$C$7,3,FALSE)&amp;VLOOKUP(weather!$C$4,lookup!$A$9:$B$14,2,FALSE))),lookup!$C$49:$AM$78,((C354-1)*3)+VLOOKUP(weather!I354&amp;weather!J354,lookup!$AO$4:$AP$39,2,FALSE)+2,FALSE)*VLOOKUP((I354+J354),$F$4:$H$14,3,FALSE)</f>
        <v>0</v>
      </c>
      <c r="M354" s="102">
        <f t="shared" ca="1" si="104"/>
        <v>-20</v>
      </c>
      <c r="N354" s="102">
        <f ca="1">IF(N353+M354&lt;0,0,IF(N353+M354&gt;VLOOKUP($C$8,lookup!$A$3:$C$7,2,FALSE),VLOOKUP($C$8,lookup!$A$3:$C$7,2,FALSE),N353+M354))</f>
        <v>10</v>
      </c>
      <c r="O354" s="102">
        <f ca="1">IF(ABS(K354)=3,(VLOOKUP((I354+J354)&amp;RANDBETWEEN(2,12),lookup!$AR$4:$AS$25,2,FALSE)),0)</f>
        <v>0</v>
      </c>
      <c r="P354" s="58" t="str">
        <f ca="1">IF(O354=0,"",VLOOKUP(((VLOOKUP(weather!$C$8,lookup!$A$3:$C$7,3,FALSE)&amp;VLOOKUP(weather!$C$4,lookup!$A$9:$B$14,2,FALSE))),lookup!$C$81:$AY$110,((C354-1)*4)+1+O354,FALSE))</f>
        <v/>
      </c>
      <c r="Q354" s="139"/>
      <c r="R354" s="102"/>
      <c r="S354" s="102"/>
      <c r="T354" s="58" t="str">
        <f t="shared" ca="1" si="99"/>
        <v>Snow</v>
      </c>
      <c r="U354" s="137">
        <f t="shared" ca="1" si="100"/>
        <v>3</v>
      </c>
      <c r="V354" s="137" t="str">
        <f t="shared" ca="1" si="101"/>
        <v>Changing</v>
      </c>
      <c r="W354" s="137">
        <f t="shared" ca="1" si="102"/>
        <v>13</v>
      </c>
      <c r="X354" s="58">
        <f t="shared" ca="1" si="103"/>
        <v>35</v>
      </c>
      <c r="Y354" s="137">
        <f>VLOOKUP($C$11,lookup!$D$114:$Q$128,C354+2,FALSE)</f>
        <v>12</v>
      </c>
    </row>
    <row r="355" spans="2:25">
      <c r="B355" s="93">
        <v>338</v>
      </c>
      <c r="C355" s="56">
        <f t="shared" si="96"/>
        <v>12</v>
      </c>
      <c r="D355" s="21">
        <f t="shared" si="97"/>
        <v>8</v>
      </c>
      <c r="E355" s="31">
        <f t="shared" ca="1" si="93"/>
        <v>28</v>
      </c>
      <c r="F355" s="31">
        <f t="shared" ca="1" si="94"/>
        <v>60</v>
      </c>
      <c r="G355" s="131">
        <f t="shared" ca="1" si="105"/>
        <v>6</v>
      </c>
      <c r="H355" s="131">
        <f t="shared" ca="1" si="106"/>
        <v>12</v>
      </c>
      <c r="I355" s="131">
        <f t="shared" ca="1" si="95"/>
        <v>6</v>
      </c>
      <c r="J355" s="131">
        <f t="shared" ca="1" si="95"/>
        <v>1</v>
      </c>
      <c r="K355" s="102">
        <f t="shared" ca="1" si="98"/>
        <v>0</v>
      </c>
      <c r="L355" s="102">
        <f ca="1">VLOOKUP(((VLOOKUP(weather!$C$8,lookup!$A$3:$C$7,3,FALSE)&amp;VLOOKUP(weather!$C$4,lookup!$A$9:$B$14,2,FALSE))),lookup!$C$49:$AM$78,((C355-1)*3)+VLOOKUP(weather!I355&amp;weather!J355,lookup!$AO$4:$AP$39,2,FALSE)+2,FALSE)*VLOOKUP((I355+J355),$F$4:$H$14,3,FALSE)</f>
        <v>1</v>
      </c>
      <c r="M355" s="102">
        <f t="shared" ca="1" si="104"/>
        <v>-10</v>
      </c>
      <c r="N355" s="102">
        <f ca="1">IF(N354+M355&lt;0,0,IF(N354+M355&gt;VLOOKUP($C$8,lookup!$A$3:$C$7,2,FALSE),VLOOKUP($C$8,lookup!$A$3:$C$7,2,FALSE),N354+M355))</f>
        <v>0</v>
      </c>
      <c r="O355" s="102">
        <f ca="1">IF(ABS(K355)=3,(VLOOKUP((I355+J355)&amp;RANDBETWEEN(2,12),lookup!$AR$4:$AS$25,2,FALSE)),0)</f>
        <v>0</v>
      </c>
      <c r="P355" s="58" t="str">
        <f ca="1">IF(O355=0,"",VLOOKUP(((VLOOKUP(weather!$C$8,lookup!$A$3:$C$7,3,FALSE)&amp;VLOOKUP(weather!$C$4,lookup!$A$9:$B$14,2,FALSE))),lookup!$C$81:$AY$110,((C355-1)*4)+1+O355,FALSE))</f>
        <v/>
      </c>
      <c r="Q355" s="139"/>
      <c r="R355" s="102"/>
      <c r="S355" s="102"/>
      <c r="T355" s="58" t="str">
        <f t="shared" ca="1" si="99"/>
        <v>Rain</v>
      </c>
      <c r="U355" s="137">
        <f t="shared" ca="1" si="100"/>
        <v>2</v>
      </c>
      <c r="V355" s="137" t="str">
        <f t="shared" ca="1" si="101"/>
        <v>N</v>
      </c>
      <c r="W355" s="137">
        <f t="shared" ca="1" si="102"/>
        <v>28</v>
      </c>
      <c r="X355" s="58">
        <f t="shared" ca="1" si="103"/>
        <v>60</v>
      </c>
      <c r="Y355" s="137">
        <f>VLOOKUP($C$11,lookup!$D$114:$Q$128,C355+2,FALSE)</f>
        <v>12</v>
      </c>
    </row>
    <row r="356" spans="2:25">
      <c r="B356" s="93">
        <v>339</v>
      </c>
      <c r="C356" s="56">
        <f t="shared" si="96"/>
        <v>12</v>
      </c>
      <c r="D356" s="21">
        <f t="shared" si="97"/>
        <v>9</v>
      </c>
      <c r="E356" s="31">
        <f t="shared" ca="1" si="93"/>
        <v>35</v>
      </c>
      <c r="F356" s="31">
        <f t="shared" ca="1" si="94"/>
        <v>77</v>
      </c>
      <c r="G356" s="131">
        <f t="shared" ca="1" si="105"/>
        <v>6</v>
      </c>
      <c r="H356" s="131">
        <f t="shared" ca="1" si="106"/>
        <v>12</v>
      </c>
      <c r="I356" s="131">
        <f t="shared" ca="1" si="95"/>
        <v>2</v>
      </c>
      <c r="J356" s="131">
        <f t="shared" ca="1" si="95"/>
        <v>2</v>
      </c>
      <c r="K356" s="102">
        <f t="shared" ca="1" si="98"/>
        <v>-2</v>
      </c>
      <c r="L356" s="102">
        <f ca="1">VLOOKUP(((VLOOKUP(weather!$C$8,lookup!$A$3:$C$7,3,FALSE)&amp;VLOOKUP(weather!$C$4,lookup!$A$9:$B$14,2,FALSE))),lookup!$C$49:$AM$78,((C356-1)*3)+VLOOKUP(weather!I356&amp;weather!J356,lookup!$AO$4:$AP$39,2,FALSE)+2,FALSE)*VLOOKUP((I356+J356),$F$4:$H$14,3,FALSE)</f>
        <v>0</v>
      </c>
      <c r="M356" s="102">
        <f t="shared" ca="1" si="104"/>
        <v>10</v>
      </c>
      <c r="N356" s="102">
        <f ca="1">IF(N355+M356&lt;0,0,IF(N355+M356&gt;VLOOKUP($C$8,lookup!$A$3:$C$7,2,FALSE),VLOOKUP($C$8,lookup!$A$3:$C$7,2,FALSE),N355+M356))</f>
        <v>10</v>
      </c>
      <c r="O356" s="102">
        <f ca="1">IF(ABS(K356)=3,(VLOOKUP((I356+J356)&amp;RANDBETWEEN(2,12),lookup!$AR$4:$AS$25,2,FALSE)),0)</f>
        <v>0</v>
      </c>
      <c r="P356" s="58" t="str">
        <f ca="1">IF(O356=0,"",VLOOKUP(((VLOOKUP(weather!$C$8,lookup!$A$3:$C$7,3,FALSE)&amp;VLOOKUP(weather!$C$4,lookup!$A$9:$B$14,2,FALSE))),lookup!$C$81:$AY$110,((C356-1)*4)+1+O356,FALSE))</f>
        <v/>
      </c>
      <c r="Q356" s="139"/>
      <c r="R356" s="102"/>
      <c r="S356" s="102"/>
      <c r="T356" s="58" t="str">
        <f t="shared" ca="1" si="99"/>
        <v>Rain</v>
      </c>
      <c r="U356" s="137">
        <f t="shared" ca="1" si="100"/>
        <v>2</v>
      </c>
      <c r="V356" s="137" t="str">
        <f t="shared" ca="1" si="101"/>
        <v>Artic</v>
      </c>
      <c r="W356" s="137">
        <f t="shared" ca="1" si="102"/>
        <v>35</v>
      </c>
      <c r="X356" s="58">
        <f t="shared" ca="1" si="103"/>
        <v>77</v>
      </c>
      <c r="Y356" s="137">
        <f>VLOOKUP($C$11,lookup!$D$114:$Q$128,C356+2,FALSE)</f>
        <v>12</v>
      </c>
    </row>
    <row r="357" spans="2:25">
      <c r="B357" s="93">
        <v>340</v>
      </c>
      <c r="C357" s="56">
        <f t="shared" si="96"/>
        <v>12</v>
      </c>
      <c r="D357" s="21">
        <f t="shared" si="97"/>
        <v>10</v>
      </c>
      <c r="E357" s="31">
        <f t="shared" ca="1" si="93"/>
        <v>13</v>
      </c>
      <c r="F357" s="31">
        <f t="shared" ca="1" si="94"/>
        <v>48</v>
      </c>
      <c r="G357" s="131">
        <f t="shared" ca="1" si="105"/>
        <v>4</v>
      </c>
      <c r="H357" s="131">
        <f t="shared" ca="1" si="106"/>
        <v>10</v>
      </c>
      <c r="I357" s="131">
        <f t="shared" ca="1" si="95"/>
        <v>6</v>
      </c>
      <c r="J357" s="131">
        <f t="shared" ca="1" si="95"/>
        <v>3</v>
      </c>
      <c r="K357" s="102">
        <f t="shared" ca="1" si="98"/>
        <v>1</v>
      </c>
      <c r="L357" s="102">
        <f ca="1">VLOOKUP(((VLOOKUP(weather!$C$8,lookup!$A$3:$C$7,3,FALSE)&amp;VLOOKUP(weather!$C$4,lookup!$A$9:$B$14,2,FALSE))),lookup!$C$49:$AM$78,((C357-1)*3)+VLOOKUP(weather!I357&amp;weather!J357,lookup!$AO$4:$AP$39,2,FALSE)+2,FALSE)*VLOOKUP((I357+J357),$F$4:$H$14,3,FALSE)</f>
        <v>0</v>
      </c>
      <c r="M357" s="102">
        <f t="shared" ca="1" si="104"/>
        <v>-15</v>
      </c>
      <c r="N357" s="102">
        <f ca="1">IF(N356+M357&lt;0,0,IF(N356+M357&gt;VLOOKUP($C$8,lookup!$A$3:$C$7,2,FALSE),VLOOKUP($C$8,lookup!$A$3:$C$7,2,FALSE),N356+M357))</f>
        <v>0</v>
      </c>
      <c r="O357" s="102">
        <f ca="1">IF(ABS(K357)=3,(VLOOKUP((I357+J357)&amp;RANDBETWEEN(2,12),lookup!$AR$4:$AS$25,2,FALSE)),0)</f>
        <v>0</v>
      </c>
      <c r="P357" s="58" t="str">
        <f ca="1">IF(O357=0,"",VLOOKUP(((VLOOKUP(weather!$C$8,lookup!$A$3:$C$7,3,FALSE)&amp;VLOOKUP(weather!$C$4,lookup!$A$9:$B$14,2,FALSE))),lookup!$C$81:$AY$110,((C357-1)*4)+1+O357,FALSE))</f>
        <v/>
      </c>
      <c r="Q357" s="139"/>
      <c r="R357" s="102"/>
      <c r="S357" s="102"/>
      <c r="T357" s="58" t="str">
        <f t="shared" ca="1" si="99"/>
        <v>Snow</v>
      </c>
      <c r="U357" s="137">
        <f t="shared" ca="1" si="100"/>
        <v>3</v>
      </c>
      <c r="V357" s="137" t="str">
        <f t="shared" ca="1" si="101"/>
        <v>N</v>
      </c>
      <c r="W357" s="137">
        <f t="shared" ca="1" si="102"/>
        <v>13</v>
      </c>
      <c r="X357" s="58">
        <f t="shared" ca="1" si="103"/>
        <v>48</v>
      </c>
      <c r="Y357" s="137">
        <f>VLOOKUP($C$11,lookup!$D$114:$Q$128,C357+2,FALSE)</f>
        <v>12</v>
      </c>
    </row>
    <row r="358" spans="2:25">
      <c r="B358" s="93">
        <v>341</v>
      </c>
      <c r="C358" s="56">
        <f t="shared" si="96"/>
        <v>12</v>
      </c>
      <c r="D358" s="21">
        <f t="shared" si="97"/>
        <v>11</v>
      </c>
      <c r="E358" s="31">
        <f t="shared" ca="1" si="93"/>
        <v>24</v>
      </c>
      <c r="F358" s="31">
        <f t="shared" ca="1" si="94"/>
        <v>50</v>
      </c>
      <c r="G358" s="131">
        <f t="shared" ca="1" si="105"/>
        <v>5</v>
      </c>
      <c r="H358" s="131">
        <f t="shared" ca="1" si="106"/>
        <v>11</v>
      </c>
      <c r="I358" s="131">
        <f t="shared" ref="I358:J381" ca="1" si="107">RANDBETWEEN(1,6)</f>
        <v>2</v>
      </c>
      <c r="J358" s="131">
        <f t="shared" ca="1" si="107"/>
        <v>5</v>
      </c>
      <c r="K358" s="102">
        <f t="shared" ca="1" si="98"/>
        <v>0</v>
      </c>
      <c r="L358" s="102">
        <f ca="1">VLOOKUP(((VLOOKUP(weather!$C$8,lookup!$A$3:$C$7,3,FALSE)&amp;VLOOKUP(weather!$C$4,lookup!$A$9:$B$14,2,FALSE))),lookup!$C$49:$AM$78,((C358-1)*3)+VLOOKUP(weather!I358&amp;weather!J358,lookup!$AO$4:$AP$39,2,FALSE)+2,FALSE)*VLOOKUP((I358+J358),$F$4:$H$14,3,FALSE)</f>
        <v>2</v>
      </c>
      <c r="M358" s="102">
        <f t="shared" ca="1" si="104"/>
        <v>-10</v>
      </c>
      <c r="N358" s="102">
        <f ca="1">IF(N357+M358&lt;0,0,IF(N357+M358&gt;VLOOKUP($C$8,lookup!$A$3:$C$7,2,FALSE),VLOOKUP($C$8,lookup!$A$3:$C$7,2,FALSE),N357+M358))</f>
        <v>0</v>
      </c>
      <c r="O358" s="102">
        <f ca="1">IF(ABS(K358)=3,(VLOOKUP((I358+J358)&amp;RANDBETWEEN(2,12),lookup!$AR$4:$AS$25,2,FALSE)),0)</f>
        <v>0</v>
      </c>
      <c r="P358" s="58" t="str">
        <f ca="1">IF(O358=0,"",VLOOKUP(((VLOOKUP(weather!$C$8,lookup!$A$3:$C$7,3,FALSE)&amp;VLOOKUP(weather!$C$4,lookup!$A$9:$B$14,2,FALSE))),lookup!$C$81:$AY$110,((C358-1)*4)+1+O358,FALSE))</f>
        <v/>
      </c>
      <c r="Q358" s="139"/>
      <c r="R358" s="102"/>
      <c r="S358" s="102"/>
      <c r="T358" s="58" t="str">
        <f t="shared" ca="1" si="99"/>
        <v>Rain</v>
      </c>
      <c r="U358" s="137">
        <f t="shared" ca="1" si="100"/>
        <v>2</v>
      </c>
      <c r="V358" s="137" t="str">
        <f t="shared" ca="1" si="101"/>
        <v>N</v>
      </c>
      <c r="W358" s="137">
        <f t="shared" ca="1" si="102"/>
        <v>24</v>
      </c>
      <c r="X358" s="58">
        <f t="shared" ca="1" si="103"/>
        <v>50</v>
      </c>
      <c r="Y358" s="137">
        <f>VLOOKUP($C$11,lookup!$D$114:$Q$128,C358+2,FALSE)</f>
        <v>12</v>
      </c>
    </row>
    <row r="359" spans="2:25">
      <c r="B359" s="93">
        <v>342</v>
      </c>
      <c r="C359" s="56">
        <f t="shared" si="96"/>
        <v>12</v>
      </c>
      <c r="D359" s="21">
        <f t="shared" si="97"/>
        <v>12</v>
      </c>
      <c r="E359" s="31">
        <f t="shared" ca="1" si="93"/>
        <v>18</v>
      </c>
      <c r="F359" s="31">
        <f t="shared" ca="1" si="94"/>
        <v>50</v>
      </c>
      <c r="G359" s="131">
        <f t="shared" ca="1" si="105"/>
        <v>5</v>
      </c>
      <c r="H359" s="131">
        <f t="shared" ca="1" si="106"/>
        <v>11</v>
      </c>
      <c r="I359" s="131">
        <f t="shared" ca="1" si="107"/>
        <v>2</v>
      </c>
      <c r="J359" s="131">
        <f t="shared" ca="1" si="107"/>
        <v>2</v>
      </c>
      <c r="K359" s="102">
        <f t="shared" ca="1" si="98"/>
        <v>-2</v>
      </c>
      <c r="L359" s="102">
        <f ca="1">VLOOKUP(((VLOOKUP(weather!$C$8,lookup!$A$3:$C$7,3,FALSE)&amp;VLOOKUP(weather!$C$4,lookup!$A$9:$B$14,2,FALSE))),lookup!$C$49:$AM$78,((C359-1)*3)+VLOOKUP(weather!I359&amp;weather!J359,lookup!$AO$4:$AP$39,2,FALSE)+2,FALSE)*VLOOKUP((I359+J359),$F$4:$H$14,3,FALSE)</f>
        <v>0</v>
      </c>
      <c r="M359" s="102">
        <f t="shared" ca="1" si="104"/>
        <v>10</v>
      </c>
      <c r="N359" s="102">
        <f ca="1">IF(N358+M359&lt;0,0,IF(N358+M359&gt;VLOOKUP($C$8,lookup!$A$3:$C$7,2,FALSE),VLOOKUP($C$8,lookup!$A$3:$C$7,2,FALSE),N358+M359))</f>
        <v>10</v>
      </c>
      <c r="O359" s="102">
        <f ca="1">IF(ABS(K359)=3,(VLOOKUP((I359+J359)&amp;RANDBETWEEN(2,12),lookup!$AR$4:$AS$25,2,FALSE)),0)</f>
        <v>0</v>
      </c>
      <c r="P359" s="58" t="str">
        <f ca="1">IF(O359=0,"",VLOOKUP(((VLOOKUP(weather!$C$8,lookup!$A$3:$C$7,3,FALSE)&amp;VLOOKUP(weather!$C$4,lookup!$A$9:$B$14,2,FALSE))),lookup!$C$81:$AY$110,((C359-1)*4)+1+O359,FALSE))</f>
        <v/>
      </c>
      <c r="Q359" s="139"/>
      <c r="R359" s="102"/>
      <c r="S359" s="102"/>
      <c r="T359" s="58" t="str">
        <f t="shared" ca="1" si="99"/>
        <v>Snow</v>
      </c>
      <c r="U359" s="137">
        <f t="shared" ca="1" si="100"/>
        <v>3</v>
      </c>
      <c r="V359" s="137" t="str">
        <f t="shared" ca="1" si="101"/>
        <v>Artic</v>
      </c>
      <c r="W359" s="137">
        <f t="shared" ca="1" si="102"/>
        <v>18</v>
      </c>
      <c r="X359" s="58">
        <f t="shared" ca="1" si="103"/>
        <v>50</v>
      </c>
      <c r="Y359" s="137">
        <f>VLOOKUP($C$11,lookup!$D$114:$Q$128,C359+2,FALSE)</f>
        <v>12</v>
      </c>
    </row>
    <row r="360" spans="2:25">
      <c r="B360" s="93">
        <v>343</v>
      </c>
      <c r="C360" s="56">
        <f t="shared" si="96"/>
        <v>12</v>
      </c>
      <c r="D360" s="21">
        <f t="shared" si="97"/>
        <v>13</v>
      </c>
      <c r="E360" s="31">
        <f t="shared" ca="1" si="93"/>
        <v>13</v>
      </c>
      <c r="F360" s="31">
        <f t="shared" ca="1" si="94"/>
        <v>45</v>
      </c>
      <c r="G360" s="131">
        <f t="shared" ca="1" si="105"/>
        <v>3</v>
      </c>
      <c r="H360" s="131">
        <f t="shared" ca="1" si="106"/>
        <v>9</v>
      </c>
      <c r="I360" s="131">
        <f t="shared" ca="1" si="107"/>
        <v>4</v>
      </c>
      <c r="J360" s="131">
        <f t="shared" ca="1" si="107"/>
        <v>1</v>
      </c>
      <c r="K360" s="102">
        <f t="shared" ca="1" si="98"/>
        <v>-1</v>
      </c>
      <c r="L360" s="102">
        <f ca="1">VLOOKUP(((VLOOKUP(weather!$C$8,lookup!$A$3:$C$7,3,FALSE)&amp;VLOOKUP(weather!$C$4,lookup!$A$9:$B$14,2,FALSE))),lookup!$C$49:$AM$78,((C360-1)*3)+VLOOKUP(weather!I360&amp;weather!J360,lookup!$AO$4:$AP$39,2,FALSE)+2,FALSE)*VLOOKUP((I360+J360),$F$4:$H$14,3,FALSE)</f>
        <v>1</v>
      </c>
      <c r="M360" s="102">
        <f t="shared" ca="1" si="104"/>
        <v>15</v>
      </c>
      <c r="N360" s="102">
        <f ca="1">IF(N359+M360&lt;0,0,IF(N359+M360&gt;VLOOKUP($C$8,lookup!$A$3:$C$7,2,FALSE),VLOOKUP($C$8,lookup!$A$3:$C$7,2,FALSE),N359+M360))</f>
        <v>25</v>
      </c>
      <c r="O360" s="102">
        <f ca="1">IF(ABS(K360)=3,(VLOOKUP((I360+J360)&amp;RANDBETWEEN(2,12),lookup!$AR$4:$AS$25,2,FALSE)),0)</f>
        <v>0</v>
      </c>
      <c r="P360" s="58" t="str">
        <f ca="1">IF(O360=0,"",VLOOKUP(((VLOOKUP(weather!$C$8,lookup!$A$3:$C$7,3,FALSE)&amp;VLOOKUP(weather!$C$4,lookup!$A$9:$B$14,2,FALSE))),lookup!$C$81:$AY$110,((C360-1)*4)+1+O360,FALSE))</f>
        <v/>
      </c>
      <c r="Q360" s="139"/>
      <c r="R360" s="102"/>
      <c r="S360" s="102"/>
      <c r="T360" s="58" t="str">
        <f t="shared" ca="1" si="99"/>
        <v>Snow</v>
      </c>
      <c r="U360" s="137">
        <f t="shared" ca="1" si="100"/>
        <v>3</v>
      </c>
      <c r="V360" s="137" t="str">
        <f t="shared" ca="1" si="101"/>
        <v>N</v>
      </c>
      <c r="W360" s="137">
        <f t="shared" ca="1" si="102"/>
        <v>13</v>
      </c>
      <c r="X360" s="58">
        <f t="shared" ca="1" si="103"/>
        <v>45</v>
      </c>
      <c r="Y360" s="137">
        <f>VLOOKUP($C$11,lookup!$D$114:$Q$128,C360+2,FALSE)</f>
        <v>12</v>
      </c>
    </row>
    <row r="361" spans="2:25">
      <c r="B361" s="93">
        <v>344</v>
      </c>
      <c r="C361" s="56">
        <f t="shared" si="96"/>
        <v>12</v>
      </c>
      <c r="D361" s="21">
        <f t="shared" si="97"/>
        <v>14</v>
      </c>
      <c r="E361" s="31">
        <f t="shared" ca="1" si="93"/>
        <v>-1</v>
      </c>
      <c r="F361" s="31">
        <f t="shared" ca="1" si="94"/>
        <v>43</v>
      </c>
      <c r="G361" s="131">
        <f t="shared" ca="1" si="105"/>
        <v>3</v>
      </c>
      <c r="H361" s="131">
        <f t="shared" ca="1" si="106"/>
        <v>8</v>
      </c>
      <c r="I361" s="131">
        <f t="shared" ca="1" si="107"/>
        <v>5</v>
      </c>
      <c r="J361" s="131">
        <f t="shared" ca="1" si="107"/>
        <v>5</v>
      </c>
      <c r="K361" s="102">
        <f t="shared" ca="1" si="98"/>
        <v>2</v>
      </c>
      <c r="L361" s="102">
        <f ca="1">VLOOKUP(((VLOOKUP(weather!$C$8,lookup!$A$3:$C$7,3,FALSE)&amp;VLOOKUP(weather!$C$4,lookup!$A$9:$B$14,2,FALSE))),lookup!$C$49:$AM$78,((C361-1)*3)+VLOOKUP(weather!I361&amp;weather!J361,lookup!$AO$4:$AP$39,2,FALSE)+2,FALSE)*VLOOKUP((I361+J361),$F$4:$H$14,3,FALSE)</f>
        <v>3</v>
      </c>
      <c r="M361" s="102">
        <f t="shared" ca="1" si="104"/>
        <v>-10</v>
      </c>
      <c r="N361" s="102">
        <f ca="1">IF(N360+M361&lt;0,0,IF(N360+M361&gt;VLOOKUP($C$8,lookup!$A$3:$C$7,2,FALSE),VLOOKUP($C$8,lookup!$A$3:$C$7,2,FALSE),N360+M361))</f>
        <v>15</v>
      </c>
      <c r="O361" s="102">
        <f ca="1">IF(ABS(K361)=3,(VLOOKUP((I361+J361)&amp;RANDBETWEEN(2,12),lookup!$AR$4:$AS$25,2,FALSE)),0)</f>
        <v>0</v>
      </c>
      <c r="P361" s="58" t="str">
        <f ca="1">IF(O361=0,"",VLOOKUP(((VLOOKUP(weather!$C$8,lookup!$A$3:$C$7,3,FALSE)&amp;VLOOKUP(weather!$C$4,lookup!$A$9:$B$14,2,FALSE))),lookup!$C$81:$AY$110,((C361-1)*4)+1+O361,FALSE))</f>
        <v/>
      </c>
      <c r="Q361" s="139"/>
      <c r="R361" s="102"/>
      <c r="S361" s="102"/>
      <c r="T361" s="58" t="str">
        <f t="shared" ca="1" si="99"/>
        <v>Snow</v>
      </c>
      <c r="U361" s="137">
        <f t="shared" ca="1" si="100"/>
        <v>3</v>
      </c>
      <c r="V361" s="137" t="str">
        <f t="shared" ca="1" si="101"/>
        <v>Tropical</v>
      </c>
      <c r="W361" s="137">
        <f t="shared" ca="1" si="102"/>
        <v>-1</v>
      </c>
      <c r="X361" s="58">
        <f t="shared" ca="1" si="103"/>
        <v>43</v>
      </c>
      <c r="Y361" s="137">
        <f>VLOOKUP($C$11,lookup!$D$114:$Q$128,C361+2,FALSE)</f>
        <v>12</v>
      </c>
    </row>
    <row r="362" spans="2:25">
      <c r="B362" s="93">
        <v>345</v>
      </c>
      <c r="C362" s="56">
        <f t="shared" si="96"/>
        <v>12</v>
      </c>
      <c r="D362" s="21">
        <f t="shared" si="97"/>
        <v>15</v>
      </c>
      <c r="E362" s="31">
        <f t="shared" ca="1" si="93"/>
        <v>22</v>
      </c>
      <c r="F362" s="31">
        <f t="shared" ca="1" si="94"/>
        <v>55</v>
      </c>
      <c r="G362" s="131">
        <f t="shared" ca="1" si="105"/>
        <v>5</v>
      </c>
      <c r="H362" s="131">
        <f t="shared" ca="1" si="106"/>
        <v>10</v>
      </c>
      <c r="I362" s="131">
        <f t="shared" ca="1" si="107"/>
        <v>4</v>
      </c>
      <c r="J362" s="131">
        <f t="shared" ca="1" si="107"/>
        <v>4</v>
      </c>
      <c r="K362" s="102">
        <f t="shared" ca="1" si="98"/>
        <v>1</v>
      </c>
      <c r="L362" s="102">
        <f ca="1">VLOOKUP(((VLOOKUP(weather!$C$8,lookup!$A$3:$C$7,3,FALSE)&amp;VLOOKUP(weather!$C$4,lookup!$A$9:$B$14,2,FALSE))),lookup!$C$49:$AM$78,((C362-1)*3)+VLOOKUP(weather!I362&amp;weather!J362,lookup!$AO$4:$AP$39,2,FALSE)+2,FALSE)*VLOOKUP((I362+J362),$F$4:$H$14,3,FALSE)</f>
        <v>3</v>
      </c>
      <c r="M362" s="102">
        <f t="shared" ca="1" si="104"/>
        <v>-10</v>
      </c>
      <c r="N362" s="102">
        <f ca="1">IF(N361+M362&lt;0,0,IF(N361+M362&gt;VLOOKUP($C$8,lookup!$A$3:$C$7,2,FALSE),VLOOKUP($C$8,lookup!$A$3:$C$7,2,FALSE),N361+M362))</f>
        <v>5</v>
      </c>
      <c r="O362" s="102">
        <f ca="1">IF(ABS(K362)=3,(VLOOKUP((I362+J362)&amp;RANDBETWEEN(2,12),lookup!$AR$4:$AS$25,2,FALSE)),0)</f>
        <v>0</v>
      </c>
      <c r="P362" s="58" t="str">
        <f ca="1">IF(O362=0,"",VLOOKUP(((VLOOKUP(weather!$C$8,lookup!$A$3:$C$7,3,FALSE)&amp;VLOOKUP(weather!$C$4,lookup!$A$9:$B$14,2,FALSE))),lookup!$C$81:$AY$110,((C362-1)*4)+1+O362,FALSE))</f>
        <v/>
      </c>
      <c r="Q362" s="139"/>
      <c r="R362" s="102"/>
      <c r="S362" s="102"/>
      <c r="T362" s="58" t="str">
        <f t="shared" ca="1" si="99"/>
        <v>Rain</v>
      </c>
      <c r="U362" s="137">
        <f t="shared" ca="1" si="100"/>
        <v>2</v>
      </c>
      <c r="V362" s="137" t="str">
        <f t="shared" ca="1" si="101"/>
        <v>N</v>
      </c>
      <c r="W362" s="137">
        <f t="shared" ca="1" si="102"/>
        <v>22</v>
      </c>
      <c r="X362" s="58">
        <f t="shared" ca="1" si="103"/>
        <v>55</v>
      </c>
      <c r="Y362" s="137">
        <f>VLOOKUP($C$11,lookup!$D$114:$Q$128,C362+2,FALSE)</f>
        <v>12</v>
      </c>
    </row>
    <row r="363" spans="2:25">
      <c r="B363" s="93">
        <v>346</v>
      </c>
      <c r="C363" s="56">
        <f t="shared" si="96"/>
        <v>12</v>
      </c>
      <c r="D363" s="21">
        <f t="shared" si="97"/>
        <v>16</v>
      </c>
      <c r="E363" s="31">
        <f t="shared" ca="1" si="93"/>
        <v>35</v>
      </c>
      <c r="F363" s="31">
        <f t="shared" ca="1" si="94"/>
        <v>52</v>
      </c>
      <c r="G363" s="131">
        <f t="shared" ca="1" si="105"/>
        <v>6</v>
      </c>
      <c r="H363" s="131">
        <f t="shared" ca="1" si="106"/>
        <v>11</v>
      </c>
      <c r="I363" s="131">
        <f t="shared" ca="1" si="107"/>
        <v>4</v>
      </c>
      <c r="J363" s="131">
        <f t="shared" ca="1" si="107"/>
        <v>1</v>
      </c>
      <c r="K363" s="102">
        <f t="shared" ca="1" si="98"/>
        <v>-1</v>
      </c>
      <c r="L363" s="102">
        <f ca="1">VLOOKUP(((VLOOKUP(weather!$C$8,lookup!$A$3:$C$7,3,FALSE)&amp;VLOOKUP(weather!$C$4,lookup!$A$9:$B$14,2,FALSE))),lookup!$C$49:$AM$78,((C363-1)*3)+VLOOKUP(weather!I363&amp;weather!J363,lookup!$AO$4:$AP$39,2,FALSE)+2,FALSE)*VLOOKUP((I363+J363),$F$4:$H$14,3,FALSE)</f>
        <v>1</v>
      </c>
      <c r="M363" s="102">
        <f t="shared" ca="1" si="104"/>
        <v>15</v>
      </c>
      <c r="N363" s="102">
        <f ca="1">IF(N362+M363&lt;0,0,IF(N362+M363&gt;VLOOKUP($C$8,lookup!$A$3:$C$7,2,FALSE),VLOOKUP($C$8,lookup!$A$3:$C$7,2,FALSE),N362+M363))</f>
        <v>20</v>
      </c>
      <c r="O363" s="102">
        <f ca="1">IF(ABS(K363)=3,(VLOOKUP((I363+J363)&amp;RANDBETWEEN(2,12),lookup!$AR$4:$AS$25,2,FALSE)),0)</f>
        <v>0</v>
      </c>
      <c r="P363" s="58" t="str">
        <f ca="1">IF(O363=0,"",VLOOKUP(((VLOOKUP(weather!$C$8,lookup!$A$3:$C$7,3,FALSE)&amp;VLOOKUP(weather!$C$4,lookup!$A$9:$B$14,2,FALSE))),lookup!$C$81:$AY$110,((C363-1)*4)+1+O363,FALSE))</f>
        <v/>
      </c>
      <c r="Q363" s="139"/>
      <c r="R363" s="102"/>
      <c r="S363" s="102"/>
      <c r="T363" s="58" t="str">
        <f t="shared" ca="1" si="99"/>
        <v>Rain</v>
      </c>
      <c r="U363" s="137">
        <f t="shared" ca="1" si="100"/>
        <v>2</v>
      </c>
      <c r="V363" s="137" t="str">
        <f t="shared" ca="1" si="101"/>
        <v>N</v>
      </c>
      <c r="W363" s="137">
        <f t="shared" ca="1" si="102"/>
        <v>35</v>
      </c>
      <c r="X363" s="58">
        <f t="shared" ca="1" si="103"/>
        <v>52</v>
      </c>
      <c r="Y363" s="137">
        <f>VLOOKUP($C$11,lookup!$D$114:$Q$128,C363+2,FALSE)</f>
        <v>12</v>
      </c>
    </row>
    <row r="364" spans="2:25">
      <c r="B364" s="93">
        <v>347</v>
      </c>
      <c r="C364" s="56">
        <f t="shared" si="96"/>
        <v>12</v>
      </c>
      <c r="D364" s="21">
        <f t="shared" si="97"/>
        <v>17</v>
      </c>
      <c r="E364" s="31">
        <f t="shared" ca="1" si="93"/>
        <v>21</v>
      </c>
      <c r="F364" s="31">
        <f t="shared" ca="1" si="94"/>
        <v>45</v>
      </c>
      <c r="G364" s="131">
        <f t="shared" ca="1" si="105"/>
        <v>5</v>
      </c>
      <c r="H364" s="131">
        <f t="shared" ca="1" si="106"/>
        <v>10</v>
      </c>
      <c r="I364" s="131">
        <f t="shared" ca="1" si="107"/>
        <v>3</v>
      </c>
      <c r="J364" s="131">
        <f t="shared" ca="1" si="107"/>
        <v>3</v>
      </c>
      <c r="K364" s="102">
        <f t="shared" ca="1" si="98"/>
        <v>-1</v>
      </c>
      <c r="L364" s="102">
        <f ca="1">VLOOKUP(((VLOOKUP(weather!$C$8,lookup!$A$3:$C$7,3,FALSE)&amp;VLOOKUP(weather!$C$4,lookup!$A$9:$B$14,2,FALSE))),lookup!$C$49:$AM$78,((C364-1)*3)+VLOOKUP(weather!I364&amp;weather!J364,lookup!$AO$4:$AP$39,2,FALSE)+2,FALSE)*VLOOKUP((I364+J364),$F$4:$H$14,3,FALSE)</f>
        <v>0</v>
      </c>
      <c r="M364" s="102">
        <f t="shared" ca="1" si="104"/>
        <v>10</v>
      </c>
      <c r="N364" s="102">
        <f ca="1">IF(N363+M364&lt;0,0,IF(N363+M364&gt;VLOOKUP($C$8,lookup!$A$3:$C$7,2,FALSE),VLOOKUP($C$8,lookup!$A$3:$C$7,2,FALSE),N363+M364))</f>
        <v>30</v>
      </c>
      <c r="O364" s="102">
        <f ca="1">IF(ABS(K364)=3,(VLOOKUP((I364+J364)&amp;RANDBETWEEN(2,12),lookup!$AR$4:$AS$25,2,FALSE)),0)</f>
        <v>0</v>
      </c>
      <c r="P364" s="58" t="str">
        <f ca="1">IF(O364=0,"",VLOOKUP(((VLOOKUP(weather!$C$8,lookup!$A$3:$C$7,3,FALSE)&amp;VLOOKUP(weather!$C$4,lookup!$A$9:$B$14,2,FALSE))),lookup!$C$81:$AY$110,((C364-1)*4)+1+O364,FALSE))</f>
        <v/>
      </c>
      <c r="Q364" s="139"/>
      <c r="R364" s="102"/>
      <c r="S364" s="102"/>
      <c r="T364" s="58" t="str">
        <f t="shared" ca="1" si="99"/>
        <v>Snow</v>
      </c>
      <c r="U364" s="137">
        <f t="shared" ca="1" si="100"/>
        <v>3</v>
      </c>
      <c r="V364" s="137" t="str">
        <f t="shared" ca="1" si="101"/>
        <v>N</v>
      </c>
      <c r="W364" s="137">
        <f t="shared" ca="1" si="102"/>
        <v>21</v>
      </c>
      <c r="X364" s="58">
        <f t="shared" ca="1" si="103"/>
        <v>45</v>
      </c>
      <c r="Y364" s="137">
        <f>VLOOKUP($C$11,lookup!$D$114:$Q$128,C364+2,FALSE)</f>
        <v>12</v>
      </c>
    </row>
    <row r="365" spans="2:25">
      <c r="B365" s="93">
        <v>348</v>
      </c>
      <c r="C365" s="56">
        <f t="shared" si="96"/>
        <v>12</v>
      </c>
      <c r="D365" s="21">
        <f t="shared" si="97"/>
        <v>18</v>
      </c>
      <c r="E365" s="31">
        <f t="shared" ca="1" si="93"/>
        <v>14</v>
      </c>
      <c r="F365" s="31">
        <f t="shared" ca="1" si="94"/>
        <v>53</v>
      </c>
      <c r="G365" s="131">
        <f t="shared" ca="1" si="105"/>
        <v>4</v>
      </c>
      <c r="H365" s="131">
        <f t="shared" ca="1" si="106"/>
        <v>9</v>
      </c>
      <c r="I365" s="131">
        <f t="shared" ca="1" si="107"/>
        <v>4</v>
      </c>
      <c r="J365" s="131">
        <f t="shared" ca="1" si="107"/>
        <v>2</v>
      </c>
      <c r="K365" s="102">
        <f t="shared" ca="1" si="98"/>
        <v>-1</v>
      </c>
      <c r="L365" s="102">
        <f ca="1">VLOOKUP(((VLOOKUP(weather!$C$8,lookup!$A$3:$C$7,3,FALSE)&amp;VLOOKUP(weather!$C$4,lookup!$A$9:$B$14,2,FALSE))),lookup!$C$49:$AM$78,((C365-1)*3)+VLOOKUP(weather!I365&amp;weather!J365,lookup!$AO$4:$AP$39,2,FALSE)+2,FALSE)*VLOOKUP((I365+J365),$F$4:$H$14,3,FALSE)</f>
        <v>0</v>
      </c>
      <c r="M365" s="102">
        <f t="shared" ca="1" si="104"/>
        <v>10</v>
      </c>
      <c r="N365" s="102">
        <f ca="1">IF(N364+M365&lt;0,0,IF(N364+M365&gt;VLOOKUP($C$8,lookup!$A$3:$C$7,2,FALSE),VLOOKUP($C$8,lookup!$A$3:$C$7,2,FALSE),N364+M365))</f>
        <v>40</v>
      </c>
      <c r="O365" s="102">
        <f ca="1">IF(ABS(K365)=3,(VLOOKUP((I365+J365)&amp;RANDBETWEEN(2,12),lookup!$AR$4:$AS$25,2,FALSE)),0)</f>
        <v>0</v>
      </c>
      <c r="P365" s="58" t="str">
        <f ca="1">IF(O365=0,"",VLOOKUP(((VLOOKUP(weather!$C$8,lookup!$A$3:$C$7,3,FALSE)&amp;VLOOKUP(weather!$C$4,lookup!$A$9:$B$14,2,FALSE))),lookup!$C$81:$AY$110,((C365-1)*4)+1+O365,FALSE))</f>
        <v/>
      </c>
      <c r="Q365" s="139"/>
      <c r="R365" s="102"/>
      <c r="S365" s="102"/>
      <c r="T365" s="58" t="str">
        <f t="shared" ca="1" si="99"/>
        <v>Snow</v>
      </c>
      <c r="U365" s="137">
        <f t="shared" ca="1" si="100"/>
        <v>3</v>
      </c>
      <c r="V365" s="137" t="str">
        <f t="shared" ca="1" si="101"/>
        <v>N</v>
      </c>
      <c r="W365" s="137">
        <f t="shared" ca="1" si="102"/>
        <v>14</v>
      </c>
      <c r="X365" s="58">
        <f t="shared" ca="1" si="103"/>
        <v>53</v>
      </c>
      <c r="Y365" s="137">
        <f>VLOOKUP($C$11,lookup!$D$114:$Q$128,C365+2,FALSE)</f>
        <v>12</v>
      </c>
    </row>
    <row r="366" spans="2:25">
      <c r="B366" s="93">
        <v>349</v>
      </c>
      <c r="C366" s="56">
        <f t="shared" si="96"/>
        <v>12</v>
      </c>
      <c r="D366" s="21">
        <f t="shared" si="97"/>
        <v>19</v>
      </c>
      <c r="E366" s="31">
        <f t="shared" ca="1" si="93"/>
        <v>6</v>
      </c>
      <c r="F366" s="31">
        <f t="shared" ca="1" si="94"/>
        <v>36</v>
      </c>
      <c r="G366" s="131">
        <f t="shared" ca="1" si="105"/>
        <v>3</v>
      </c>
      <c r="H366" s="131">
        <f t="shared" ca="1" si="106"/>
        <v>8</v>
      </c>
      <c r="I366" s="131">
        <f t="shared" ca="1" si="107"/>
        <v>2</v>
      </c>
      <c r="J366" s="131">
        <f t="shared" ca="1" si="107"/>
        <v>3</v>
      </c>
      <c r="K366" s="102">
        <f t="shared" ca="1" si="98"/>
        <v>-1</v>
      </c>
      <c r="L366" s="102">
        <f ca="1">VLOOKUP(((VLOOKUP(weather!$C$8,lookup!$A$3:$C$7,3,FALSE)&amp;VLOOKUP(weather!$C$4,lookup!$A$9:$B$14,2,FALSE))),lookup!$C$49:$AM$78,((C366-1)*3)+VLOOKUP(weather!I366&amp;weather!J366,lookup!$AO$4:$AP$39,2,FALSE)+2,FALSE)*VLOOKUP((I366+J366),$F$4:$H$14,3,FALSE)</f>
        <v>2</v>
      </c>
      <c r="M366" s="102">
        <f t="shared" ca="1" si="104"/>
        <v>15</v>
      </c>
      <c r="N366" s="102">
        <f ca="1">IF(N365+M366&lt;0,0,IF(N365+M366&gt;VLOOKUP($C$8,lookup!$A$3:$C$7,2,FALSE),VLOOKUP($C$8,lookup!$A$3:$C$7,2,FALSE),N365+M366))</f>
        <v>45</v>
      </c>
      <c r="O366" s="102">
        <f ca="1">IF(ABS(K366)=3,(VLOOKUP((I366+J366)&amp;RANDBETWEEN(2,12),lookup!$AR$4:$AS$25,2,FALSE)),0)</f>
        <v>0</v>
      </c>
      <c r="P366" s="58" t="str">
        <f ca="1">IF(O366=0,"",VLOOKUP(((VLOOKUP(weather!$C$8,lookup!$A$3:$C$7,3,FALSE)&amp;VLOOKUP(weather!$C$4,lookup!$A$9:$B$14,2,FALSE))),lookup!$C$81:$AY$110,((C366-1)*4)+1+O366,FALSE))</f>
        <v/>
      </c>
      <c r="Q366" s="139"/>
      <c r="R366" s="102"/>
      <c r="S366" s="102"/>
      <c r="T366" s="58" t="str">
        <f t="shared" ca="1" si="99"/>
        <v>Snow</v>
      </c>
      <c r="U366" s="137">
        <f t="shared" ca="1" si="100"/>
        <v>3</v>
      </c>
      <c r="V366" s="137" t="str">
        <f t="shared" ca="1" si="101"/>
        <v>N</v>
      </c>
      <c r="W366" s="137">
        <f t="shared" ca="1" si="102"/>
        <v>6</v>
      </c>
      <c r="X366" s="58">
        <f t="shared" ca="1" si="103"/>
        <v>36</v>
      </c>
      <c r="Y366" s="137">
        <f>VLOOKUP($C$11,lookup!$D$114:$Q$128,C366+2,FALSE)</f>
        <v>12</v>
      </c>
    </row>
    <row r="367" spans="2:25">
      <c r="B367" s="93">
        <v>350</v>
      </c>
      <c r="C367" s="56">
        <f t="shared" si="96"/>
        <v>12</v>
      </c>
      <c r="D367" s="21">
        <f t="shared" si="97"/>
        <v>20</v>
      </c>
      <c r="E367" s="31">
        <f t="shared" ca="1" si="93"/>
        <v>4</v>
      </c>
      <c r="F367" s="31">
        <f t="shared" ca="1" si="94"/>
        <v>37</v>
      </c>
      <c r="G367" s="131">
        <f t="shared" ca="1" si="105"/>
        <v>3</v>
      </c>
      <c r="H367" s="131">
        <f t="shared" ca="1" si="106"/>
        <v>7</v>
      </c>
      <c r="I367" s="131">
        <f t="shared" ca="1" si="107"/>
        <v>6</v>
      </c>
      <c r="J367" s="131">
        <f t="shared" ca="1" si="107"/>
        <v>4</v>
      </c>
      <c r="K367" s="102">
        <f t="shared" ca="1" si="98"/>
        <v>2</v>
      </c>
      <c r="L367" s="102">
        <f ca="1">VLOOKUP(((VLOOKUP(weather!$C$8,lookup!$A$3:$C$7,3,FALSE)&amp;VLOOKUP(weather!$C$4,lookup!$A$9:$B$14,2,FALSE))),lookup!$C$49:$AM$78,((C367-1)*3)+VLOOKUP(weather!I367&amp;weather!J367,lookup!$AO$4:$AP$39,2,FALSE)+2,FALSE)*VLOOKUP((I367+J367),$F$4:$H$14,3,FALSE)</f>
        <v>1</v>
      </c>
      <c r="M367" s="102">
        <f t="shared" ca="1" si="104"/>
        <v>-10</v>
      </c>
      <c r="N367" s="102">
        <f ca="1">IF(N366+M367&lt;0,0,IF(N366+M367&gt;VLOOKUP($C$8,lookup!$A$3:$C$7,2,FALSE),VLOOKUP($C$8,lookup!$A$3:$C$7,2,FALSE),N366+M367))</f>
        <v>35</v>
      </c>
      <c r="O367" s="102">
        <f ca="1">IF(ABS(K367)=3,(VLOOKUP((I367+J367)&amp;RANDBETWEEN(2,12),lookup!$AR$4:$AS$25,2,FALSE)),0)</f>
        <v>0</v>
      </c>
      <c r="P367" s="58" t="str">
        <f ca="1">IF(O367=0,"",VLOOKUP(((VLOOKUP(weather!$C$8,lookup!$A$3:$C$7,3,FALSE)&amp;VLOOKUP(weather!$C$4,lookup!$A$9:$B$14,2,FALSE))),lookup!$C$81:$AY$110,((C367-1)*4)+1+O367,FALSE))</f>
        <v/>
      </c>
      <c r="Q367" s="139"/>
      <c r="R367" s="102"/>
      <c r="S367" s="102"/>
      <c r="T367" s="58" t="str">
        <f t="shared" ca="1" si="99"/>
        <v>Snow</v>
      </c>
      <c r="U367" s="137">
        <f t="shared" ca="1" si="100"/>
        <v>3</v>
      </c>
      <c r="V367" s="137" t="str">
        <f t="shared" ca="1" si="101"/>
        <v>Tropical</v>
      </c>
      <c r="W367" s="137">
        <f t="shared" ca="1" si="102"/>
        <v>4</v>
      </c>
      <c r="X367" s="58">
        <f t="shared" ca="1" si="103"/>
        <v>37</v>
      </c>
      <c r="Y367" s="137">
        <f>VLOOKUP($C$11,lookup!$D$114:$Q$128,C367+2,FALSE)</f>
        <v>12</v>
      </c>
    </row>
    <row r="368" spans="2:25">
      <c r="B368" s="93">
        <v>351</v>
      </c>
      <c r="C368" s="56">
        <f t="shared" si="96"/>
        <v>12</v>
      </c>
      <c r="D368" s="21">
        <f t="shared" si="97"/>
        <v>21</v>
      </c>
      <c r="E368" s="31">
        <f t="shared" ca="1" si="93"/>
        <v>23</v>
      </c>
      <c r="F368" s="31">
        <f t="shared" ca="1" si="94"/>
        <v>34</v>
      </c>
      <c r="G368" s="131">
        <f t="shared" ca="1" si="105"/>
        <v>5</v>
      </c>
      <c r="H368" s="131">
        <f t="shared" ca="1" si="106"/>
        <v>9</v>
      </c>
      <c r="I368" s="131">
        <f t="shared" ca="1" si="107"/>
        <v>4</v>
      </c>
      <c r="J368" s="131">
        <f t="shared" ca="1" si="107"/>
        <v>5</v>
      </c>
      <c r="K368" s="102">
        <f t="shared" ca="1" si="98"/>
        <v>1</v>
      </c>
      <c r="L368" s="102">
        <f ca="1">VLOOKUP(((VLOOKUP(weather!$C$8,lookup!$A$3:$C$7,3,FALSE)&amp;VLOOKUP(weather!$C$4,lookup!$A$9:$B$14,2,FALSE))),lookup!$C$49:$AM$78,((C368-1)*3)+VLOOKUP(weather!I368&amp;weather!J368,lookup!$AO$4:$AP$39,2,FALSE)+2,FALSE)*VLOOKUP((I368+J368),$F$4:$H$14,3,FALSE)</f>
        <v>0</v>
      </c>
      <c r="M368" s="102">
        <f t="shared" ca="1" si="104"/>
        <v>-15</v>
      </c>
      <c r="N368" s="102">
        <f ca="1">IF(N367+M368&lt;0,0,IF(N367+M368&gt;VLOOKUP($C$8,lookup!$A$3:$C$7,2,FALSE),VLOOKUP($C$8,lookup!$A$3:$C$7,2,FALSE),N367+M368))</f>
        <v>20</v>
      </c>
      <c r="O368" s="102">
        <f ca="1">IF(ABS(K368)=3,(VLOOKUP((I368+J368)&amp;RANDBETWEEN(2,12),lookup!$AR$4:$AS$25,2,FALSE)),0)</f>
        <v>0</v>
      </c>
      <c r="P368" s="58" t="str">
        <f ca="1">IF(O368=0,"",VLOOKUP(((VLOOKUP(weather!$C$8,lookup!$A$3:$C$7,3,FALSE)&amp;VLOOKUP(weather!$C$4,lookup!$A$9:$B$14,2,FALSE))),lookup!$C$81:$AY$110,((C368-1)*4)+1+O368,FALSE))</f>
        <v/>
      </c>
      <c r="Q368" s="139"/>
      <c r="R368" s="102"/>
      <c r="S368" s="102"/>
      <c r="T368" s="58" t="str">
        <f t="shared" ca="1" si="99"/>
        <v>Snow</v>
      </c>
      <c r="U368" s="137">
        <f t="shared" ca="1" si="100"/>
        <v>3</v>
      </c>
      <c r="V368" s="137" t="str">
        <f t="shared" ca="1" si="101"/>
        <v>N</v>
      </c>
      <c r="W368" s="137">
        <f t="shared" ca="1" si="102"/>
        <v>23</v>
      </c>
      <c r="X368" s="58">
        <f t="shared" ca="1" si="103"/>
        <v>34</v>
      </c>
      <c r="Y368" s="137">
        <f>VLOOKUP($C$11,lookup!$D$114:$Q$128,C368+2,FALSE)</f>
        <v>12</v>
      </c>
    </row>
    <row r="369" spans="2:25">
      <c r="B369" s="93">
        <v>352</v>
      </c>
      <c r="C369" s="56">
        <f t="shared" si="96"/>
        <v>12</v>
      </c>
      <c r="D369" s="21">
        <f t="shared" si="97"/>
        <v>22</v>
      </c>
      <c r="E369" s="31">
        <f t="shared" ca="1" si="93"/>
        <v>36</v>
      </c>
      <c r="F369" s="31">
        <f t="shared" ca="1" si="94"/>
        <v>55</v>
      </c>
      <c r="G369" s="131">
        <f t="shared" ca="1" si="105"/>
        <v>6</v>
      </c>
      <c r="H369" s="131">
        <f t="shared" ca="1" si="106"/>
        <v>10</v>
      </c>
      <c r="I369" s="131">
        <f t="shared" ca="1" si="107"/>
        <v>4</v>
      </c>
      <c r="J369" s="131">
        <f t="shared" ca="1" si="107"/>
        <v>4</v>
      </c>
      <c r="K369" s="102">
        <f t="shared" ca="1" si="98"/>
        <v>1</v>
      </c>
      <c r="L369" s="102">
        <f ca="1">VLOOKUP(((VLOOKUP(weather!$C$8,lookup!$A$3:$C$7,3,FALSE)&amp;VLOOKUP(weather!$C$4,lookup!$A$9:$B$14,2,FALSE))),lookup!$C$49:$AM$78,((C369-1)*3)+VLOOKUP(weather!I369&amp;weather!J369,lookup!$AO$4:$AP$39,2,FALSE)+2,FALSE)*VLOOKUP((I369+J369),$F$4:$H$14,3,FALSE)</f>
        <v>3</v>
      </c>
      <c r="M369" s="102">
        <f t="shared" ca="1" si="104"/>
        <v>-10</v>
      </c>
      <c r="N369" s="102">
        <f ca="1">IF(N368+M369&lt;0,0,IF(N368+M369&gt;VLOOKUP($C$8,lookup!$A$3:$C$7,2,FALSE),VLOOKUP($C$8,lookup!$A$3:$C$7,2,FALSE),N368+M369))</f>
        <v>10</v>
      </c>
      <c r="O369" s="102">
        <f ca="1">IF(ABS(K369)=3,(VLOOKUP((I369+J369)&amp;RANDBETWEEN(2,12),lookup!$AR$4:$AS$25,2,FALSE)),0)</f>
        <v>0</v>
      </c>
      <c r="P369" s="58" t="str">
        <f ca="1">IF(O369=0,"",VLOOKUP(((VLOOKUP(weather!$C$8,lookup!$A$3:$C$7,3,FALSE)&amp;VLOOKUP(weather!$C$4,lookup!$A$9:$B$14,2,FALSE))),lookup!$C$81:$AY$110,((C369-1)*4)+1+O369,FALSE))</f>
        <v/>
      </c>
      <c r="Q369" s="139"/>
      <c r="R369" s="102"/>
      <c r="S369" s="102"/>
      <c r="T369" s="58" t="str">
        <f t="shared" ca="1" si="99"/>
        <v>Rain</v>
      </c>
      <c r="U369" s="137">
        <f t="shared" ca="1" si="100"/>
        <v>2</v>
      </c>
      <c r="V369" s="137" t="str">
        <f t="shared" ca="1" si="101"/>
        <v>N</v>
      </c>
      <c r="W369" s="137">
        <f t="shared" ca="1" si="102"/>
        <v>36</v>
      </c>
      <c r="X369" s="58">
        <f t="shared" ca="1" si="103"/>
        <v>55</v>
      </c>
      <c r="Y369" s="137">
        <f>VLOOKUP($C$11,lookup!$D$114:$Q$128,C369+2,FALSE)</f>
        <v>12</v>
      </c>
    </row>
    <row r="370" spans="2:25">
      <c r="B370" s="93">
        <v>353</v>
      </c>
      <c r="C370" s="56">
        <f t="shared" si="96"/>
        <v>12</v>
      </c>
      <c r="D370" s="21">
        <f t="shared" si="97"/>
        <v>23</v>
      </c>
      <c r="E370" s="31">
        <f t="shared" ca="1" si="93"/>
        <v>33</v>
      </c>
      <c r="F370" s="31">
        <f t="shared" ca="1" si="94"/>
        <v>49</v>
      </c>
      <c r="G370" s="131">
        <f t="shared" ca="1" si="105"/>
        <v>7</v>
      </c>
      <c r="H370" s="131">
        <f t="shared" ca="1" si="106"/>
        <v>11</v>
      </c>
      <c r="I370" s="131">
        <f t="shared" ca="1" si="107"/>
        <v>4</v>
      </c>
      <c r="J370" s="131">
        <f t="shared" ca="1" si="107"/>
        <v>6</v>
      </c>
      <c r="K370" s="102">
        <f t="shared" ca="1" si="98"/>
        <v>2</v>
      </c>
      <c r="L370" s="102">
        <f ca="1">VLOOKUP(((VLOOKUP(weather!$C$8,lookup!$A$3:$C$7,3,FALSE)&amp;VLOOKUP(weather!$C$4,lookup!$A$9:$B$14,2,FALSE))),lookup!$C$49:$AM$78,((C370-1)*3)+VLOOKUP(weather!I370&amp;weather!J370,lookup!$AO$4:$AP$39,2,FALSE)+2,FALSE)*VLOOKUP((I370+J370),$F$4:$H$14,3,FALSE)</f>
        <v>2</v>
      </c>
      <c r="M370" s="102">
        <f t="shared" ca="1" si="104"/>
        <v>-10</v>
      </c>
      <c r="N370" s="102">
        <f ca="1">IF(N369+M370&lt;0,0,IF(N369+M370&gt;VLOOKUP($C$8,lookup!$A$3:$C$7,2,FALSE),VLOOKUP($C$8,lookup!$A$3:$C$7,2,FALSE),N369+M370))</f>
        <v>0</v>
      </c>
      <c r="O370" s="102">
        <f ca="1">IF(ABS(K370)=3,(VLOOKUP((I370+J370)&amp;RANDBETWEEN(2,12),lookup!$AR$4:$AS$25,2,FALSE)),0)</f>
        <v>0</v>
      </c>
      <c r="P370" s="58" t="str">
        <f ca="1">IF(O370=0,"",VLOOKUP(((VLOOKUP(weather!$C$8,lookup!$A$3:$C$7,3,FALSE)&amp;VLOOKUP(weather!$C$4,lookup!$A$9:$B$14,2,FALSE))),lookup!$C$81:$AY$110,((C370-1)*4)+1+O370,FALSE))</f>
        <v/>
      </c>
      <c r="Q370" s="139"/>
      <c r="R370" s="102"/>
      <c r="S370" s="102"/>
      <c r="T370" s="58" t="str">
        <f t="shared" ca="1" si="99"/>
        <v>Rain</v>
      </c>
      <c r="U370" s="137">
        <f t="shared" ca="1" si="100"/>
        <v>2</v>
      </c>
      <c r="V370" s="137" t="str">
        <f t="shared" ca="1" si="101"/>
        <v>Tropical</v>
      </c>
      <c r="W370" s="137">
        <f t="shared" ca="1" si="102"/>
        <v>33</v>
      </c>
      <c r="X370" s="58">
        <f t="shared" ca="1" si="103"/>
        <v>49</v>
      </c>
      <c r="Y370" s="137">
        <f>VLOOKUP($C$11,lookup!$D$114:$Q$128,C370+2,FALSE)</f>
        <v>12</v>
      </c>
    </row>
    <row r="371" spans="2:25">
      <c r="B371" s="93">
        <v>354</v>
      </c>
      <c r="C371" s="56">
        <f t="shared" si="96"/>
        <v>12</v>
      </c>
      <c r="D371" s="21">
        <f t="shared" si="97"/>
        <v>24</v>
      </c>
      <c r="E371" s="31">
        <f t="shared" ca="1" si="93"/>
        <v>42</v>
      </c>
      <c r="F371" s="31">
        <f t="shared" ca="1" si="94"/>
        <v>68</v>
      </c>
      <c r="G371" s="131">
        <f t="shared" ca="1" si="105"/>
        <v>9</v>
      </c>
      <c r="H371" s="131">
        <f t="shared" ca="1" si="106"/>
        <v>13</v>
      </c>
      <c r="I371" s="131">
        <f t="shared" ca="1" si="107"/>
        <v>5</v>
      </c>
      <c r="J371" s="131">
        <f t="shared" ca="1" si="107"/>
        <v>1</v>
      </c>
      <c r="K371" s="102">
        <f t="shared" ca="1" si="98"/>
        <v>-1</v>
      </c>
      <c r="L371" s="102">
        <f ca="1">VLOOKUP(((VLOOKUP(weather!$C$8,lookup!$A$3:$C$7,3,FALSE)&amp;VLOOKUP(weather!$C$4,lookup!$A$9:$B$14,2,FALSE))),lookup!$C$49:$AM$78,((C371-1)*3)+VLOOKUP(weather!I371&amp;weather!J371,lookup!$AO$4:$AP$39,2,FALSE)+2,FALSE)*VLOOKUP((I371+J371),$F$4:$H$14,3,FALSE)</f>
        <v>0</v>
      </c>
      <c r="M371" s="102">
        <f t="shared" ca="1" si="104"/>
        <v>10</v>
      </c>
      <c r="N371" s="102">
        <f ca="1">IF(N370+M371&lt;0,0,IF(N370+M371&gt;VLOOKUP($C$8,lookup!$A$3:$C$7,2,FALSE),VLOOKUP($C$8,lookup!$A$3:$C$7,2,FALSE),N370+M371))</f>
        <v>10</v>
      </c>
      <c r="O371" s="102">
        <f ca="1">IF(ABS(K371)=3,(VLOOKUP((I371+J371)&amp;RANDBETWEEN(2,12),lookup!$AR$4:$AS$25,2,FALSE)),0)</f>
        <v>0</v>
      </c>
      <c r="P371" s="58" t="str">
        <f ca="1">IF(O371=0,"",VLOOKUP(((VLOOKUP(weather!$C$8,lookup!$A$3:$C$7,3,FALSE)&amp;VLOOKUP(weather!$C$4,lookup!$A$9:$B$14,2,FALSE))),lookup!$C$81:$AY$110,((C371-1)*4)+1+O371,FALSE))</f>
        <v/>
      </c>
      <c r="Q371" s="139"/>
      <c r="R371" s="102"/>
      <c r="S371" s="102"/>
      <c r="T371" s="58" t="str">
        <f t="shared" ca="1" si="99"/>
        <v>Rain</v>
      </c>
      <c r="U371" s="137">
        <f t="shared" ca="1" si="100"/>
        <v>2</v>
      </c>
      <c r="V371" s="137" t="str">
        <f t="shared" ca="1" si="101"/>
        <v>N</v>
      </c>
      <c r="W371" s="137">
        <f t="shared" ca="1" si="102"/>
        <v>42</v>
      </c>
      <c r="X371" s="58">
        <f t="shared" ca="1" si="103"/>
        <v>68</v>
      </c>
      <c r="Y371" s="137">
        <f>VLOOKUP($C$11,lookup!$D$114:$Q$128,C371+2,FALSE)</f>
        <v>12</v>
      </c>
    </row>
    <row r="372" spans="2:25">
      <c r="B372" s="93">
        <v>355</v>
      </c>
      <c r="C372" s="56">
        <f t="shared" si="96"/>
        <v>12</v>
      </c>
      <c r="D372" s="21">
        <f t="shared" si="97"/>
        <v>25</v>
      </c>
      <c r="E372" s="31">
        <f t="shared" ca="1" si="93"/>
        <v>47</v>
      </c>
      <c r="F372" s="31">
        <f t="shared" ca="1" si="94"/>
        <v>70</v>
      </c>
      <c r="G372" s="131">
        <f t="shared" ca="1" si="105"/>
        <v>8</v>
      </c>
      <c r="H372" s="131">
        <f t="shared" ca="1" si="106"/>
        <v>12</v>
      </c>
      <c r="I372" s="131">
        <f t="shared" ca="1" si="107"/>
        <v>5</v>
      </c>
      <c r="J372" s="131">
        <f t="shared" ca="1" si="107"/>
        <v>4</v>
      </c>
      <c r="K372" s="102">
        <f t="shared" ca="1" si="98"/>
        <v>1</v>
      </c>
      <c r="L372" s="102">
        <f ca="1">VLOOKUP(((VLOOKUP(weather!$C$8,lookup!$A$3:$C$7,3,FALSE)&amp;VLOOKUP(weather!$C$4,lookup!$A$9:$B$14,2,FALSE))),lookup!$C$49:$AM$78,((C372-1)*3)+VLOOKUP(weather!I372&amp;weather!J372,lookup!$AO$4:$AP$39,2,FALSE)+2,FALSE)*VLOOKUP((I372+J372),$F$4:$H$14,3,FALSE)</f>
        <v>0</v>
      </c>
      <c r="M372" s="102">
        <f t="shared" ca="1" si="104"/>
        <v>-15</v>
      </c>
      <c r="N372" s="102">
        <f ca="1">IF(N371+M372&lt;0,0,IF(N371+M372&gt;VLOOKUP($C$8,lookup!$A$3:$C$7,2,FALSE),VLOOKUP($C$8,lookup!$A$3:$C$7,2,FALSE),N371+M372))</f>
        <v>0</v>
      </c>
      <c r="O372" s="102">
        <f ca="1">IF(ABS(K372)=3,(VLOOKUP((I372+J372)&amp;RANDBETWEEN(2,12),lookup!$AR$4:$AS$25,2,FALSE)),0)</f>
        <v>0</v>
      </c>
      <c r="P372" s="58" t="str">
        <f ca="1">IF(O372=0,"",VLOOKUP(((VLOOKUP(weather!$C$8,lookup!$A$3:$C$7,3,FALSE)&amp;VLOOKUP(weather!$C$4,lookup!$A$9:$B$14,2,FALSE))),lookup!$C$81:$AY$110,((C372-1)*4)+1+O372,FALSE))</f>
        <v/>
      </c>
      <c r="Q372" s="139"/>
      <c r="R372" s="102"/>
      <c r="S372" s="102"/>
      <c r="T372" s="58" t="str">
        <f t="shared" ca="1" si="99"/>
        <v>Rain</v>
      </c>
      <c r="U372" s="137">
        <f t="shared" ca="1" si="100"/>
        <v>2</v>
      </c>
      <c r="V372" s="137" t="str">
        <f t="shared" ca="1" si="101"/>
        <v>N</v>
      </c>
      <c r="W372" s="137">
        <f t="shared" ca="1" si="102"/>
        <v>47</v>
      </c>
      <c r="X372" s="58">
        <f t="shared" ca="1" si="103"/>
        <v>70</v>
      </c>
      <c r="Y372" s="137">
        <f>VLOOKUP($C$11,lookup!$D$114:$Q$128,C372+2,FALSE)</f>
        <v>12</v>
      </c>
    </row>
    <row r="373" spans="2:25">
      <c r="B373" s="93">
        <v>356</v>
      </c>
      <c r="C373" s="56">
        <f t="shared" si="96"/>
        <v>12</v>
      </c>
      <c r="D373" s="21">
        <f t="shared" si="97"/>
        <v>26</v>
      </c>
      <c r="E373" s="31">
        <f t="shared" ca="1" si="93"/>
        <v>35</v>
      </c>
      <c r="F373" s="31">
        <f t="shared" ca="1" si="94"/>
        <v>66</v>
      </c>
      <c r="G373" s="131">
        <f t="shared" ca="1" si="105"/>
        <v>9</v>
      </c>
      <c r="H373" s="131">
        <f t="shared" ca="1" si="106"/>
        <v>13</v>
      </c>
      <c r="I373" s="131">
        <f t="shared" ca="1" si="107"/>
        <v>3</v>
      </c>
      <c r="J373" s="131">
        <f t="shared" ca="1" si="107"/>
        <v>3</v>
      </c>
      <c r="K373" s="102">
        <f t="shared" ca="1" si="98"/>
        <v>-1</v>
      </c>
      <c r="L373" s="102">
        <f ca="1">VLOOKUP(((VLOOKUP(weather!$C$8,lookup!$A$3:$C$7,3,FALSE)&amp;VLOOKUP(weather!$C$4,lookup!$A$9:$B$14,2,FALSE))),lookup!$C$49:$AM$78,((C373-1)*3)+VLOOKUP(weather!I373&amp;weather!J373,lookup!$AO$4:$AP$39,2,FALSE)+2,FALSE)*VLOOKUP((I373+J373),$F$4:$H$14,3,FALSE)</f>
        <v>0</v>
      </c>
      <c r="M373" s="102">
        <f t="shared" ca="1" si="104"/>
        <v>10</v>
      </c>
      <c r="N373" s="102">
        <f ca="1">IF(N372+M373&lt;0,0,IF(N372+M373&gt;VLOOKUP($C$8,lookup!$A$3:$C$7,2,FALSE),VLOOKUP($C$8,lookup!$A$3:$C$7,2,FALSE),N372+M373))</f>
        <v>10</v>
      </c>
      <c r="O373" s="102">
        <f ca="1">IF(ABS(K373)=3,(VLOOKUP((I373+J373)&amp;RANDBETWEEN(2,12),lookup!$AR$4:$AS$25,2,FALSE)),0)</f>
        <v>0</v>
      </c>
      <c r="P373" s="58" t="str">
        <f ca="1">IF(O373=0,"",VLOOKUP(((VLOOKUP(weather!$C$8,lookup!$A$3:$C$7,3,FALSE)&amp;VLOOKUP(weather!$C$4,lookup!$A$9:$B$14,2,FALSE))),lookup!$C$81:$AY$110,((C373-1)*4)+1+O373,FALSE))</f>
        <v/>
      </c>
      <c r="Q373" s="139"/>
      <c r="R373" s="102"/>
      <c r="S373" s="102"/>
      <c r="T373" s="58" t="str">
        <f t="shared" ca="1" si="99"/>
        <v>Rain</v>
      </c>
      <c r="U373" s="137">
        <f t="shared" ca="1" si="100"/>
        <v>2</v>
      </c>
      <c r="V373" s="137" t="str">
        <f t="shared" ca="1" si="101"/>
        <v>N</v>
      </c>
      <c r="W373" s="137">
        <f t="shared" ca="1" si="102"/>
        <v>35</v>
      </c>
      <c r="X373" s="58">
        <f t="shared" ca="1" si="103"/>
        <v>66</v>
      </c>
      <c r="Y373" s="137">
        <f>VLOOKUP($C$11,lookup!$D$114:$Q$128,C373+2,FALSE)</f>
        <v>12</v>
      </c>
    </row>
    <row r="374" spans="2:25">
      <c r="B374" s="93">
        <v>357</v>
      </c>
      <c r="C374" s="56">
        <f t="shared" si="96"/>
        <v>12</v>
      </c>
      <c r="D374" s="21">
        <f t="shared" si="97"/>
        <v>27</v>
      </c>
      <c r="E374" s="31">
        <f t="shared" ca="1" si="93"/>
        <v>37</v>
      </c>
      <c r="F374" s="31">
        <f t="shared" ca="1" si="94"/>
        <v>70</v>
      </c>
      <c r="G374" s="131">
        <f t="shared" ca="1" si="105"/>
        <v>8</v>
      </c>
      <c r="H374" s="131">
        <f t="shared" ca="1" si="106"/>
        <v>12</v>
      </c>
      <c r="I374" s="131">
        <f t="shared" ca="1" si="107"/>
        <v>2</v>
      </c>
      <c r="J374" s="131">
        <f t="shared" ca="1" si="107"/>
        <v>3</v>
      </c>
      <c r="K374" s="102">
        <f t="shared" ca="1" si="98"/>
        <v>-1</v>
      </c>
      <c r="L374" s="102">
        <f ca="1">VLOOKUP(((VLOOKUP(weather!$C$8,lookup!$A$3:$C$7,3,FALSE)&amp;VLOOKUP(weather!$C$4,lookup!$A$9:$B$14,2,FALSE))),lookup!$C$49:$AM$78,((C374-1)*3)+VLOOKUP(weather!I374&amp;weather!J374,lookup!$AO$4:$AP$39,2,FALSE)+2,FALSE)*VLOOKUP((I374+J374),$F$4:$H$14,3,FALSE)</f>
        <v>2</v>
      </c>
      <c r="M374" s="102">
        <f t="shared" ca="1" si="104"/>
        <v>15</v>
      </c>
      <c r="N374" s="102">
        <f ca="1">IF(N373+M374&lt;0,0,IF(N373+M374&gt;VLOOKUP($C$8,lookup!$A$3:$C$7,2,FALSE),VLOOKUP($C$8,lookup!$A$3:$C$7,2,FALSE),N373+M374))</f>
        <v>25</v>
      </c>
      <c r="O374" s="102">
        <f ca="1">IF(ABS(K374)=3,(VLOOKUP((I374+J374)&amp;RANDBETWEEN(2,12),lookup!$AR$4:$AS$25,2,FALSE)),0)</f>
        <v>0</v>
      </c>
      <c r="P374" s="58" t="str">
        <f ca="1">IF(O374=0,"",VLOOKUP(((VLOOKUP(weather!$C$8,lookup!$A$3:$C$7,3,FALSE)&amp;VLOOKUP(weather!$C$4,lookup!$A$9:$B$14,2,FALSE))),lookup!$C$81:$AY$110,((C374-1)*4)+1+O374,FALSE))</f>
        <v/>
      </c>
      <c r="Q374" s="139"/>
      <c r="R374" s="102"/>
      <c r="S374" s="102"/>
      <c r="T374" s="58" t="str">
        <f t="shared" ca="1" si="99"/>
        <v>Rain</v>
      </c>
      <c r="U374" s="137">
        <f t="shared" ca="1" si="100"/>
        <v>2</v>
      </c>
      <c r="V374" s="137" t="str">
        <f t="shared" ca="1" si="101"/>
        <v>N</v>
      </c>
      <c r="W374" s="137">
        <f t="shared" ca="1" si="102"/>
        <v>37</v>
      </c>
      <c r="X374" s="58">
        <f t="shared" ca="1" si="103"/>
        <v>70</v>
      </c>
      <c r="Y374" s="137">
        <f>VLOOKUP($C$11,lookup!$D$114:$Q$128,C374+2,FALSE)</f>
        <v>12</v>
      </c>
    </row>
    <row r="375" spans="2:25">
      <c r="B375" s="93">
        <v>358</v>
      </c>
      <c r="C375" s="56">
        <f t="shared" si="96"/>
        <v>12</v>
      </c>
      <c r="D375" s="21">
        <f t="shared" si="97"/>
        <v>28</v>
      </c>
      <c r="E375" s="31">
        <f t="shared" ca="1" si="93"/>
        <v>28</v>
      </c>
      <c r="F375" s="31">
        <f t="shared" ca="1" si="94"/>
        <v>48</v>
      </c>
      <c r="G375" s="131">
        <f t="shared" ca="1" si="105"/>
        <v>7</v>
      </c>
      <c r="H375" s="131">
        <f t="shared" ca="1" si="106"/>
        <v>11</v>
      </c>
      <c r="I375" s="131">
        <f t="shared" ca="1" si="107"/>
        <v>2</v>
      </c>
      <c r="J375" s="131">
        <f t="shared" ca="1" si="107"/>
        <v>3</v>
      </c>
      <c r="K375" s="102">
        <f t="shared" ca="1" si="98"/>
        <v>-1</v>
      </c>
      <c r="L375" s="102">
        <f ca="1">VLOOKUP(((VLOOKUP(weather!$C$8,lookup!$A$3:$C$7,3,FALSE)&amp;VLOOKUP(weather!$C$4,lookup!$A$9:$B$14,2,FALSE))),lookup!$C$49:$AM$78,((C375-1)*3)+VLOOKUP(weather!I375&amp;weather!J375,lookup!$AO$4:$AP$39,2,FALSE)+2,FALSE)*VLOOKUP((I375+J375),$F$4:$H$14,3,FALSE)</f>
        <v>2</v>
      </c>
      <c r="M375" s="102">
        <f t="shared" ca="1" si="104"/>
        <v>15</v>
      </c>
      <c r="N375" s="102">
        <f ca="1">IF(N374+M375&lt;0,0,IF(N374+M375&gt;VLOOKUP($C$8,lookup!$A$3:$C$7,2,FALSE),VLOOKUP($C$8,lookup!$A$3:$C$7,2,FALSE),N374+M375))</f>
        <v>40</v>
      </c>
      <c r="O375" s="102">
        <f ca="1">IF(ABS(K375)=3,(VLOOKUP((I375+J375)&amp;RANDBETWEEN(2,12),lookup!$AR$4:$AS$25,2,FALSE)),0)</f>
        <v>0</v>
      </c>
      <c r="P375" s="58" t="str">
        <f ca="1">IF(O375=0,"",VLOOKUP(((VLOOKUP(weather!$C$8,lookup!$A$3:$C$7,3,FALSE)&amp;VLOOKUP(weather!$C$4,lookup!$A$9:$B$14,2,FALSE))),lookup!$C$81:$AY$110,((C375-1)*4)+1+O375,FALSE))</f>
        <v/>
      </c>
      <c r="Q375" s="139"/>
      <c r="R375" s="102"/>
      <c r="S375" s="102"/>
      <c r="T375" s="58" t="str">
        <f t="shared" ca="1" si="99"/>
        <v>Rain</v>
      </c>
      <c r="U375" s="137">
        <f t="shared" ca="1" si="100"/>
        <v>2</v>
      </c>
      <c r="V375" s="137" t="str">
        <f t="shared" ca="1" si="101"/>
        <v>N</v>
      </c>
      <c r="W375" s="137">
        <f t="shared" ca="1" si="102"/>
        <v>28</v>
      </c>
      <c r="X375" s="58">
        <f t="shared" ca="1" si="103"/>
        <v>48</v>
      </c>
      <c r="Y375" s="137">
        <f>VLOOKUP($C$11,lookup!$D$114:$Q$128,C375+2,FALSE)</f>
        <v>12</v>
      </c>
    </row>
    <row r="376" spans="2:25">
      <c r="B376" s="93">
        <v>359</v>
      </c>
      <c r="C376" s="56">
        <f t="shared" si="96"/>
        <v>12</v>
      </c>
      <c r="D376" s="21">
        <f t="shared" si="97"/>
        <v>29</v>
      </c>
      <c r="E376" s="31">
        <f t="shared" ca="1" si="93"/>
        <v>33</v>
      </c>
      <c r="F376" s="31">
        <f t="shared" ca="1" si="94"/>
        <v>38</v>
      </c>
      <c r="G376" s="131">
        <f t="shared" ca="1" si="105"/>
        <v>6</v>
      </c>
      <c r="H376" s="131">
        <f t="shared" ca="1" si="106"/>
        <v>10</v>
      </c>
      <c r="I376" s="131">
        <f t="shared" ca="1" si="107"/>
        <v>2</v>
      </c>
      <c r="J376" s="131">
        <f t="shared" ca="1" si="107"/>
        <v>6</v>
      </c>
      <c r="K376" s="102">
        <f t="shared" ca="1" si="98"/>
        <v>1</v>
      </c>
      <c r="L376" s="102">
        <f ca="1">VLOOKUP(((VLOOKUP(weather!$C$8,lookup!$A$3:$C$7,3,FALSE)&amp;VLOOKUP(weather!$C$4,lookup!$A$9:$B$14,2,FALSE))),lookup!$C$49:$AM$78,((C376-1)*3)+VLOOKUP(weather!I376&amp;weather!J376,lookup!$AO$4:$AP$39,2,FALSE)+2,FALSE)*VLOOKUP((I376+J376),$F$4:$H$14,3,FALSE)</f>
        <v>2</v>
      </c>
      <c r="M376" s="102">
        <f t="shared" ca="1" si="104"/>
        <v>-10</v>
      </c>
      <c r="N376" s="102">
        <f ca="1">IF(N375+M376&lt;0,0,IF(N375+M376&gt;VLOOKUP($C$8,lookup!$A$3:$C$7,2,FALSE),VLOOKUP($C$8,lookup!$A$3:$C$7,2,FALSE),N375+M376))</f>
        <v>30</v>
      </c>
      <c r="O376" s="102">
        <f ca="1">IF(ABS(K376)=3,(VLOOKUP((I376+J376)&amp;RANDBETWEEN(2,12),lookup!$AR$4:$AS$25,2,FALSE)),0)</f>
        <v>0</v>
      </c>
      <c r="P376" s="58" t="str">
        <f ca="1">IF(O376=0,"",VLOOKUP(((VLOOKUP(weather!$C$8,lookup!$A$3:$C$7,3,FALSE)&amp;VLOOKUP(weather!$C$4,lookup!$A$9:$B$14,2,FALSE))),lookup!$C$81:$AY$110,((C376-1)*4)+1+O376,FALSE))</f>
        <v/>
      </c>
      <c r="Q376" s="139"/>
      <c r="R376" s="102"/>
      <c r="S376" s="102"/>
      <c r="T376" s="58" t="str">
        <f t="shared" ca="1" si="99"/>
        <v>Rain</v>
      </c>
      <c r="U376" s="137">
        <f t="shared" ca="1" si="100"/>
        <v>2</v>
      </c>
      <c r="V376" s="137" t="str">
        <f t="shared" ca="1" si="101"/>
        <v>N</v>
      </c>
      <c r="W376" s="137">
        <f t="shared" ca="1" si="102"/>
        <v>33</v>
      </c>
      <c r="X376" s="58">
        <f t="shared" ca="1" si="103"/>
        <v>38</v>
      </c>
      <c r="Y376" s="137">
        <f>VLOOKUP($C$11,lookup!$D$114:$Q$128,C376+2,FALSE)</f>
        <v>12</v>
      </c>
    </row>
    <row r="377" spans="2:25" ht="13.5" thickBot="1">
      <c r="B377" s="93">
        <v>360</v>
      </c>
      <c r="C377" s="56">
        <f t="shared" si="96"/>
        <v>12</v>
      </c>
      <c r="D377" s="21">
        <f t="shared" si="97"/>
        <v>30</v>
      </c>
      <c r="E377" s="142">
        <f t="shared" ca="1" si="93"/>
        <v>40</v>
      </c>
      <c r="F377" s="143">
        <f t="shared" ca="1" si="94"/>
        <v>52</v>
      </c>
      <c r="G377" s="132">
        <f t="shared" ca="1" si="105"/>
        <v>7</v>
      </c>
      <c r="H377" s="132">
        <f t="shared" ca="1" si="106"/>
        <v>11</v>
      </c>
      <c r="I377" s="132">
        <f t="shared" ca="1" si="107"/>
        <v>4</v>
      </c>
      <c r="J377" s="132">
        <f t="shared" ca="1" si="107"/>
        <v>3</v>
      </c>
      <c r="K377" s="133">
        <f t="shared" ca="1" si="98"/>
        <v>0</v>
      </c>
      <c r="L377" s="133">
        <f ca="1">VLOOKUP(((VLOOKUP(weather!$C$8,lookup!$A$3:$C$7,3,FALSE)&amp;VLOOKUP(weather!$C$4,lookup!$A$9:$B$14,2,FALSE))),lookup!$C$49:$AM$78,((C377-1)*3)+VLOOKUP(weather!I377&amp;weather!J377,lookup!$AO$4:$AP$39,2,FALSE)+2,FALSE)*VLOOKUP((I377+J377),$F$4:$H$14,3,FALSE)</f>
        <v>1</v>
      </c>
      <c r="M377" s="133">
        <f t="shared" ca="1" si="104"/>
        <v>-10</v>
      </c>
      <c r="N377" s="133">
        <f ca="1">IF(N376+M377&lt;0,0,IF(N376+M377&gt;VLOOKUP($C$8,lookup!$A$3:$C$7,2,FALSE),VLOOKUP($C$8,lookup!$A$3:$C$7,2,FALSE),N376+M377))</f>
        <v>20</v>
      </c>
      <c r="O377" s="133">
        <f ca="1">IF(ABS(K377)=3,(VLOOKUP((I377+J377)&amp;RANDBETWEEN(2,12),lookup!$AR$4:$AS$25,2,FALSE)),0)</f>
        <v>0</v>
      </c>
      <c r="P377" s="134" t="str">
        <f ca="1">IF(O377=0,"",VLOOKUP(((VLOOKUP(weather!$C$8,lookup!$A$3:$C$7,3,FALSE)&amp;VLOOKUP(weather!$C$4,lookup!$A$9:$B$14,2,FALSE))),lookup!$C$81:$AY$110,((C377-1)*4)+1+O377,FALSE))</f>
        <v/>
      </c>
      <c r="Q377" s="140"/>
      <c r="R377" s="133"/>
      <c r="S377" s="133"/>
      <c r="T377" s="134" t="str">
        <f t="shared" ca="1" si="99"/>
        <v>Rain</v>
      </c>
      <c r="U377" s="141">
        <f t="shared" ca="1" si="100"/>
        <v>2</v>
      </c>
      <c r="V377" s="141" t="str">
        <f t="shared" ca="1" si="101"/>
        <v>N</v>
      </c>
      <c r="W377" s="141">
        <f t="shared" ca="1" si="102"/>
        <v>40</v>
      </c>
      <c r="X377" s="134">
        <f t="shared" ca="1" si="103"/>
        <v>52</v>
      </c>
      <c r="Y377" s="141">
        <f>VLOOKUP($C$11,lookup!$D$114:$Q$128,C377+2,FALSE)</f>
        <v>12</v>
      </c>
    </row>
    <row r="378" spans="2:25" ht="13.5" thickBot="1">
      <c r="B378" s="171">
        <v>361</v>
      </c>
      <c r="C378" s="172">
        <v>12</v>
      </c>
      <c r="D378" s="173">
        <v>31</v>
      </c>
      <c r="E378" s="143">
        <f t="shared" ca="1" si="93"/>
        <v>32</v>
      </c>
      <c r="F378" s="143">
        <f t="shared" ca="1" si="94"/>
        <v>59</v>
      </c>
      <c r="G378" s="132">
        <f ca="1">IF(G377+K377&lt;$G$348,$G$348,IF(G377+K377&gt;$H$348,$H$348,G377+K377))</f>
        <v>7</v>
      </c>
      <c r="H378" s="132">
        <f ca="1">IF(H377+K377&gt;$H$348,$H$348,IF(H377+K377&lt;$G$348,$G$348,H377+K377))</f>
        <v>11</v>
      </c>
      <c r="I378" s="132">
        <f t="shared" ca="1" si="107"/>
        <v>5</v>
      </c>
      <c r="J378" s="132">
        <f t="shared" ca="1" si="107"/>
        <v>5</v>
      </c>
      <c r="K378" s="133">
        <f ca="1">VLOOKUP(I378+J378,$F$4:$G$14,2,TRUE)</f>
        <v>2</v>
      </c>
      <c r="L378" s="133">
        <f ca="1">VLOOKUP(((VLOOKUP(weather!$C$8,lookup!$A$3:$C$7,3,FALSE)&amp;VLOOKUP(weather!$C$4,lookup!$A$9:$B$14,2,FALSE))),lookup!$C$49:$AM$78,((C378-1)*3)+VLOOKUP(weather!I378&amp;weather!J378,lookup!$AO$4:$AP$39,2,FALSE)+2,FALSE)*VLOOKUP((I378+J378),$F$4:$H$14,3,FALSE)</f>
        <v>3</v>
      </c>
      <c r="M378" s="133">
        <f ca="1">VLOOKUP((I378+J378),$F$4:$I$14,4,FALSE)</f>
        <v>-10</v>
      </c>
      <c r="N378" s="133">
        <f ca="1">IF(N377+M378&lt;0,0,IF(N377+M378&gt;VLOOKUP($C$8,lookup!$A$3:$C$7,2,FALSE),VLOOKUP($C$8,lookup!$A$3:$C$7,2,FALSE),N377+M378))</f>
        <v>10</v>
      </c>
      <c r="O378" s="133">
        <f ca="1">IF(ABS(K378)=3,(VLOOKUP((I378+J378)&amp;RANDBETWEEN(2,12),lookup!$AR$4:$AS$25,2,FALSE)),0)</f>
        <v>0</v>
      </c>
      <c r="P378" s="134" t="str">
        <f ca="1">IF(O378=0,"",VLOOKUP(((VLOOKUP(weather!$C$8,lookup!$A$3:$C$7,3,FALSE)&amp;VLOOKUP(weather!$C$4,lookup!$A$9:$B$14,2,FALSE))),lookup!$C$81:$AY$110,((C378-1)*4)+1+O378,FALSE))</f>
        <v/>
      </c>
      <c r="Q378" s="140"/>
      <c r="R378" s="133"/>
      <c r="S378" s="133"/>
      <c r="T378" s="134" t="str">
        <f ca="1">IF(AVERAGE(E378,F378)&gt;34,"Rain","Snow")</f>
        <v>Rain</v>
      </c>
      <c r="U378" s="141">
        <f t="shared" ca="1" si="100"/>
        <v>2</v>
      </c>
      <c r="V378" s="141" t="str">
        <f ca="1">VLOOKUP(I378+J378,$F$4:$J$14,5,FALSE)</f>
        <v>Tropical</v>
      </c>
      <c r="W378" s="141">
        <f ca="1">IF(E378&gt;F378,F378-5,E378)</f>
        <v>32</v>
      </c>
      <c r="X378" s="134">
        <f ca="1">IF(F378&lt;E378,E378+5,F378)</f>
        <v>59</v>
      </c>
      <c r="Y378" s="141">
        <f>VLOOKUP($C$11,lookup!$D$114:$Q$128,C378+2,FALSE)</f>
        <v>12</v>
      </c>
    </row>
    <row r="379" spans="2:25" ht="13.5" thickBot="1">
      <c r="B379" s="61">
        <v>362</v>
      </c>
      <c r="C379" s="62">
        <v>12</v>
      </c>
      <c r="D379" s="63">
        <v>32</v>
      </c>
      <c r="E379" s="143">
        <f t="shared" ca="1" si="93"/>
        <v>41</v>
      </c>
      <c r="F379" s="143">
        <f t="shared" ca="1" si="94"/>
        <v>66</v>
      </c>
      <c r="G379" s="132">
        <f ca="1">IF(G378+K378&lt;$G$348,$G$348,IF(G378+K378&gt;$H$348,$H$348,G378+K378))</f>
        <v>9</v>
      </c>
      <c r="H379" s="132">
        <f ca="1">IF(H378+K378&gt;$H$348,$H$348,IF(H378+K378&lt;$G$348,$G$348,H378+K378))</f>
        <v>13</v>
      </c>
      <c r="I379" s="132">
        <f t="shared" ca="1" si="107"/>
        <v>3</v>
      </c>
      <c r="J379" s="132">
        <f t="shared" ca="1" si="107"/>
        <v>3</v>
      </c>
      <c r="K379" s="133">
        <f ca="1">VLOOKUP(I379+J379,$F$4:$G$14,2,TRUE)</f>
        <v>-1</v>
      </c>
      <c r="L379" s="133">
        <f ca="1">VLOOKUP(((VLOOKUP(weather!$C$8,lookup!$A$3:$C$7,3,FALSE)&amp;VLOOKUP(weather!$C$4,lookup!$A$9:$B$14,2,FALSE))),lookup!$C$49:$AM$78,((C379-1)*3)+VLOOKUP(weather!I379&amp;weather!J379,lookup!$AO$4:$AP$39,2,FALSE)+2,FALSE)*VLOOKUP((I379+J379),$F$4:$H$14,3,FALSE)</f>
        <v>0</v>
      </c>
      <c r="M379" s="133">
        <f ca="1">VLOOKUP((I379+J379),$F$4:$I$14,4,FALSE)</f>
        <v>10</v>
      </c>
      <c r="N379" s="133">
        <f ca="1">IF(N378+M379&lt;0,0,IF(N378+M379&gt;VLOOKUP($C$8,lookup!$A$3:$C$7,2,FALSE),VLOOKUP($C$8,lookup!$A$3:$C$7,2,FALSE),N378+M379))</f>
        <v>20</v>
      </c>
      <c r="O379" s="133">
        <f ca="1">IF(ABS(K379)=3,(VLOOKUP((I379+J379)&amp;RANDBETWEEN(2,12),lookup!$AR$4:$AS$25,2,FALSE)),0)</f>
        <v>0</v>
      </c>
      <c r="P379" s="134" t="str">
        <f ca="1">IF(O379=0,"",VLOOKUP(((VLOOKUP(weather!$C$8,lookup!$A$3:$C$7,3,FALSE)&amp;VLOOKUP(weather!$C$4,lookup!$A$9:$B$14,2,FALSE))),lookup!$C$81:$AY$110,((C379-1)*4)+1+O379,FALSE))</f>
        <v/>
      </c>
      <c r="Q379" s="140"/>
      <c r="R379" s="133"/>
      <c r="S379" s="133"/>
      <c r="T379" s="134" t="str">
        <f ca="1">IF(AVERAGE(E379,F379)&gt;34,"Rain","Snow")</f>
        <v>Rain</v>
      </c>
      <c r="U379" s="141">
        <f t="shared" ca="1" si="100"/>
        <v>2</v>
      </c>
      <c r="V379" s="141" t="str">
        <f ca="1">VLOOKUP(I379+J379,$F$4:$J$14,5,FALSE)</f>
        <v>N</v>
      </c>
      <c r="W379" s="141">
        <f ca="1">IF(E379&gt;F379,F379-5,E379)</f>
        <v>41</v>
      </c>
      <c r="X379" s="134">
        <f ca="1">IF(F379&lt;E379,E379+5,F379)</f>
        <v>66</v>
      </c>
      <c r="Y379" s="141">
        <f>VLOOKUP($C$11,lookup!$D$114:$Q$128,C379+2,FALSE)</f>
        <v>12</v>
      </c>
    </row>
    <row r="380" spans="2:25" ht="13.5" thickBot="1">
      <c r="B380" s="61">
        <v>363</v>
      </c>
      <c r="C380" s="62">
        <v>12</v>
      </c>
      <c r="D380" s="63">
        <v>33</v>
      </c>
      <c r="E380" s="143">
        <f t="shared" ca="1" si="93"/>
        <v>36</v>
      </c>
      <c r="F380" s="143">
        <f t="shared" ca="1" si="94"/>
        <v>70</v>
      </c>
      <c r="G380" s="132">
        <f ca="1">IF(G379+K379&lt;$G$348,$G$348,IF(G379+K379&gt;$H$348,$H$348,G379+K379))</f>
        <v>8</v>
      </c>
      <c r="H380" s="132">
        <f ca="1">IF(H379+K379&gt;$H$348,$H$348,IF(H379+K379&lt;$G$348,$G$348,H379+K379))</f>
        <v>12</v>
      </c>
      <c r="I380" s="132">
        <f t="shared" ca="1" si="107"/>
        <v>1</v>
      </c>
      <c r="J380" s="132">
        <f t="shared" ca="1" si="107"/>
        <v>2</v>
      </c>
      <c r="K380" s="133">
        <f ca="1">VLOOKUP(I380+J380,$F$4:$G$14,2,TRUE)</f>
        <v>-2</v>
      </c>
      <c r="L380" s="133">
        <f ca="1">VLOOKUP(((VLOOKUP(weather!$C$8,lookup!$A$3:$C$7,3,FALSE)&amp;VLOOKUP(weather!$C$4,lookup!$A$9:$B$14,2,FALSE))),lookup!$C$49:$AM$78,((C380-1)*3)+VLOOKUP(weather!I380&amp;weather!J380,lookup!$AO$4:$AP$39,2,FALSE)+2,FALSE)*VLOOKUP((I380+J380),$F$4:$H$14,3,FALSE)</f>
        <v>0</v>
      </c>
      <c r="M380" s="133">
        <f ca="1">VLOOKUP((I380+J380),$F$4:$I$14,4,FALSE)</f>
        <v>15</v>
      </c>
      <c r="N380" s="133">
        <f ca="1">IF(N379+M380&lt;0,0,IF(N379+M380&gt;VLOOKUP($C$8,lookup!$A$3:$C$7,2,FALSE),VLOOKUP($C$8,lookup!$A$3:$C$7,2,FALSE),N379+M380))</f>
        <v>35</v>
      </c>
      <c r="O380" s="133">
        <f ca="1">IF(ABS(K380)=3,(VLOOKUP((I380+J380)&amp;RANDBETWEEN(2,12),lookup!$AR$4:$AS$25,2,FALSE)),0)</f>
        <v>0</v>
      </c>
      <c r="P380" s="134" t="str">
        <f ca="1">IF(O380=0,"",VLOOKUP(((VLOOKUP(weather!$C$8,lookup!$A$3:$C$7,3,FALSE)&amp;VLOOKUP(weather!$C$4,lookup!$A$9:$B$14,2,FALSE))),lookup!$C$81:$AY$110,((C380-1)*4)+1+O380,FALSE))</f>
        <v/>
      </c>
      <c r="Q380" s="140"/>
      <c r="R380" s="133"/>
      <c r="S380" s="133"/>
      <c r="T380" s="134" t="str">
        <f ca="1">IF(AVERAGE(E380,F380)&gt;34,"Rain","Snow")</f>
        <v>Rain</v>
      </c>
      <c r="U380" s="141">
        <f t="shared" ca="1" si="100"/>
        <v>2</v>
      </c>
      <c r="V380" s="141" t="str">
        <f ca="1">VLOOKUP(I380+J380,$F$4:$J$14,5,FALSE)</f>
        <v>Artic</v>
      </c>
      <c r="W380" s="141">
        <f ca="1">IF(E380&gt;F380,F380-5,E380)</f>
        <v>36</v>
      </c>
      <c r="X380" s="134">
        <f ca="1">IF(F380&lt;E380,E380+5,F380)</f>
        <v>70</v>
      </c>
      <c r="Y380" s="141">
        <f>VLOOKUP($C$11,lookup!$D$114:$Q$128,C380+2,FALSE)</f>
        <v>12</v>
      </c>
    </row>
    <row r="381" spans="2:25" ht="13.5" thickBot="1">
      <c r="B381" s="64">
        <v>364</v>
      </c>
      <c r="C381" s="65">
        <v>12</v>
      </c>
      <c r="D381" s="66">
        <v>34</v>
      </c>
      <c r="E381" s="143">
        <f t="shared" ca="1" si="93"/>
        <v>30</v>
      </c>
      <c r="F381" s="143">
        <f t="shared" ca="1" si="94"/>
        <v>57</v>
      </c>
      <c r="G381" s="132">
        <f ca="1">IF(G380+K380&lt;$G$348,$G$348,IF(G380+K380&gt;$H$348,$H$348,G380+K380))</f>
        <v>6</v>
      </c>
      <c r="H381" s="132">
        <f ca="1">IF(H380+K380&gt;$H$348,$H$348,IF(H380+K380&lt;$G$348,$G$348,H380+K380))</f>
        <v>10</v>
      </c>
      <c r="I381" s="132">
        <f t="shared" ca="1" si="107"/>
        <v>1</v>
      </c>
      <c r="J381" s="132">
        <f t="shared" ca="1" si="107"/>
        <v>1</v>
      </c>
      <c r="K381" s="133">
        <f ca="1">VLOOKUP(I381+J381,$F$4:$G$14,2,TRUE)</f>
        <v>-3</v>
      </c>
      <c r="L381" s="133">
        <f ca="1">VLOOKUP(((VLOOKUP(weather!$C$8,lookup!$A$3:$C$7,3,FALSE)&amp;VLOOKUP(weather!$C$4,lookup!$A$9:$B$14,2,FALSE))),lookup!$C$49:$AM$78,((C381-1)*3)+VLOOKUP(weather!I381&amp;weather!J381,lookup!$AO$4:$AP$39,2,FALSE)+2,FALSE)*VLOOKUP((I381+J381),$F$4:$H$14,3,FALSE)</f>
        <v>3</v>
      </c>
      <c r="M381" s="133">
        <f ca="1">VLOOKUP((I381+J381),$F$4:$I$14,4,FALSE)</f>
        <v>15</v>
      </c>
      <c r="N381" s="133">
        <f ca="1">IF(N380+M381&lt;0,0,IF(N380+M381&gt;VLOOKUP($C$8,lookup!$A$3:$C$7,2,FALSE),VLOOKUP($C$8,lookup!$A$3:$C$7,2,FALSE),N380+M381))</f>
        <v>45</v>
      </c>
      <c r="O381" s="133">
        <f ca="1">IF(ABS(K381)=3,(VLOOKUP((I381+J381)&amp;RANDBETWEEN(2,12),lookup!$AR$4:$AS$25,2,FALSE)),0)</f>
        <v>2</v>
      </c>
      <c r="P381" s="134" t="str">
        <f ca="1">IF(O381=0,"",VLOOKUP(((VLOOKUP(weather!$C$8,lookup!$A$3:$C$7,3,FALSE)&amp;VLOOKUP(weather!$C$4,lookup!$A$9:$B$14,2,FALSE))),lookup!$C$81:$AY$110,((C381-1)*4)+1+O381,FALSE))</f>
        <v>w</v>
      </c>
      <c r="Q381" s="140"/>
      <c r="R381" s="133"/>
      <c r="S381" s="133"/>
      <c r="T381" s="134" t="str">
        <f ca="1">IF(AVERAGE(E381,F381)&gt;34,"Rain","Snow")</f>
        <v>Rain</v>
      </c>
      <c r="U381" s="141">
        <f t="shared" ca="1" si="100"/>
        <v>2</v>
      </c>
      <c r="V381" s="141" t="str">
        <f ca="1">VLOOKUP(I381+J381,$F$4:$J$14,5,FALSE)</f>
        <v>Gusting</v>
      </c>
      <c r="W381" s="141">
        <f ca="1">IF(E381&gt;F381,F381-5,E381)</f>
        <v>30</v>
      </c>
      <c r="X381" s="134">
        <f ca="1">IF(F381&lt;E381,E381+5,F381)</f>
        <v>57</v>
      </c>
      <c r="Y381" s="141">
        <f>VLOOKUP($C$11,lookup!$D$114:$Q$128,C381+2,FALSE)</f>
        <v>12</v>
      </c>
    </row>
  </sheetData>
  <mergeCells count="2">
    <mergeCell ref="F3:G3"/>
    <mergeCell ref="B14:D14"/>
  </mergeCells>
  <phoneticPr fontId="0" type="noConversion"/>
  <pageMargins left="0.75" right="0.75" top="1" bottom="1" header="0.5" footer="0.5"/>
  <pageSetup orientation="portrait" horizontalDpi="360" verticalDpi="0" copies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print="0" autoLine="0" autoPict="0">
                <anchor moveWithCells="1">
                  <from>
                    <xdr:col>2</xdr:col>
                    <xdr:colOff>9525</xdr:colOff>
                    <xdr:row>3</xdr:row>
                    <xdr:rowOff>0</xdr:rowOff>
                  </from>
                  <to>
                    <xdr:col>4</xdr:col>
                    <xdr:colOff>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print="0" autoLine="0" autoPict="0">
                <anchor moveWithCells="1">
                  <from>
                    <xdr:col>2</xdr:col>
                    <xdr:colOff>9525</xdr:colOff>
                    <xdr:row>4</xdr:row>
                    <xdr:rowOff>142875</xdr:rowOff>
                  </from>
                  <to>
                    <xdr:col>4</xdr:col>
                    <xdr:colOff>0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Drop Down 3">
              <controlPr defaultSize="0" print="0" autoLine="0" autoPict="0">
                <anchor moveWithCells="1">
                  <from>
                    <xdr:col>2</xdr:col>
                    <xdr:colOff>9525</xdr:colOff>
                    <xdr:row>7</xdr:row>
                    <xdr:rowOff>9525</xdr:rowOff>
                  </from>
                  <to>
                    <xdr:col>4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7" name="Drop Down 16">
              <controlPr defaultSize="0" print="0" autoLine="0" autoPict="0">
                <anchor moveWithCells="1">
                  <from>
                    <xdr:col>2</xdr:col>
                    <xdr:colOff>38100</xdr:colOff>
                    <xdr:row>10</xdr:row>
                    <xdr:rowOff>0</xdr:rowOff>
                  </from>
                  <to>
                    <xdr:col>4</xdr:col>
                    <xdr:colOff>28575</xdr:colOff>
                    <xdr:row>10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28"/>
  <sheetViews>
    <sheetView zoomScale="87" workbookViewId="0">
      <selection activeCell="AT31" sqref="AT31"/>
    </sheetView>
  </sheetViews>
  <sheetFormatPr defaultColWidth="9.140625" defaultRowHeight="12.75"/>
  <cols>
    <col min="1" max="1" width="9.140625" style="4"/>
    <col min="2" max="2" width="11.42578125" style="4" bestFit="1" customWidth="1"/>
    <col min="3" max="3" width="21.5703125" style="4" customWidth="1"/>
    <col min="4" max="4" width="9.42578125" style="6" bestFit="1" customWidth="1"/>
    <col min="5" max="5" width="3.5703125" style="6" bestFit="1" customWidth="1"/>
    <col min="6" max="6" width="8.28515625" style="24" bestFit="1" customWidth="1"/>
    <col min="7" max="8" width="7.140625" style="4" bestFit="1" customWidth="1"/>
    <col min="9" max="9" width="7.140625" style="24" bestFit="1" customWidth="1"/>
    <col min="10" max="10" width="9.5703125" style="4" bestFit="1" customWidth="1"/>
    <col min="11" max="11" width="7.140625" style="4" bestFit="1" customWidth="1"/>
    <col min="12" max="12" width="7.140625" style="24" bestFit="1" customWidth="1"/>
    <col min="13" max="14" width="7.140625" style="4" bestFit="1" customWidth="1"/>
    <col min="15" max="15" width="6" style="24" bestFit="1" customWidth="1"/>
    <col min="16" max="16" width="6" style="4" bestFit="1" customWidth="1"/>
    <col min="17" max="17" width="5.7109375" style="4" bestFit="1" customWidth="1"/>
    <col min="18" max="18" width="5.5703125" style="24" bestFit="1" customWidth="1"/>
    <col min="19" max="19" width="11" style="4" bestFit="1" customWidth="1"/>
    <col min="20" max="20" width="3.28515625" style="4" bestFit="1" customWidth="1"/>
    <col min="21" max="21" width="3.28515625" style="24" bestFit="1" customWidth="1"/>
    <col min="22" max="22" width="3.42578125" style="4" bestFit="1" customWidth="1"/>
    <col min="23" max="23" width="11.5703125" style="4" bestFit="1" customWidth="1"/>
    <col min="24" max="24" width="4.140625" style="24" customWidth="1"/>
    <col min="25" max="26" width="3.28515625" style="4" bestFit="1" customWidth="1"/>
    <col min="27" max="27" width="3.28515625" style="24" bestFit="1" customWidth="1"/>
    <col min="28" max="28" width="6" style="4" bestFit="1" customWidth="1"/>
    <col min="29" max="29" width="4" style="4" bestFit="1" customWidth="1"/>
    <col min="30" max="30" width="3.28515625" style="24" bestFit="1" customWidth="1"/>
    <col min="31" max="31" width="3.28515625" style="4" bestFit="1" customWidth="1"/>
    <col min="32" max="32" width="4.28515625" style="4" bestFit="1" customWidth="1"/>
    <col min="33" max="33" width="3.28515625" style="24" bestFit="1" customWidth="1"/>
    <col min="34" max="34" width="3.28515625" style="4" bestFit="1" customWidth="1"/>
    <col min="35" max="35" width="4.28515625" style="4" bestFit="1" customWidth="1"/>
    <col min="36" max="36" width="3.28515625" style="24" bestFit="1" customWidth="1"/>
    <col min="37" max="37" width="3.28515625" style="4" bestFit="1" customWidth="1"/>
    <col min="38" max="38" width="4.28515625" style="4" bestFit="1" customWidth="1"/>
    <col min="39" max="39" width="3.28515625" style="24" bestFit="1" customWidth="1"/>
    <col min="40" max="40" width="4.28515625" style="6" bestFit="1" customWidth="1"/>
    <col min="41" max="43" width="3" style="4" customWidth="1"/>
    <col min="44" max="44" width="3.85546875" style="4" customWidth="1"/>
    <col min="45" max="45" width="3.85546875" style="4" bestFit="1" customWidth="1"/>
    <col min="46" max="47" width="3" style="4" customWidth="1"/>
    <col min="48" max="48" width="4.28515625" style="4" bestFit="1" customWidth="1"/>
    <col min="49" max="51" width="3" style="4" customWidth="1"/>
    <col min="52" max="16384" width="9.140625" style="4"/>
  </cols>
  <sheetData>
    <row r="1" spans="1:45" ht="13.5" thickBot="1">
      <c r="F1" s="6"/>
    </row>
    <row r="2" spans="1:45" ht="13.5" thickBot="1">
      <c r="A2" s="37"/>
      <c r="B2" s="1" t="s">
        <v>114</v>
      </c>
      <c r="C2" s="2" t="s">
        <v>2</v>
      </c>
      <c r="F2" s="1" t="s">
        <v>66</v>
      </c>
      <c r="G2" s="23" t="s">
        <v>56</v>
      </c>
      <c r="H2" s="23" t="s">
        <v>54</v>
      </c>
      <c r="I2" s="2" t="s">
        <v>52</v>
      </c>
      <c r="J2" s="22" t="s">
        <v>107</v>
      </c>
      <c r="K2" s="39"/>
      <c r="L2" s="38"/>
      <c r="M2" s="39"/>
      <c r="N2" s="38"/>
      <c r="O2" s="6"/>
      <c r="P2" s="1" t="s">
        <v>110</v>
      </c>
      <c r="Q2" s="39"/>
      <c r="R2" s="38"/>
      <c r="U2" s="6"/>
      <c r="V2" s="1"/>
      <c r="W2" s="91" t="s">
        <v>64</v>
      </c>
      <c r="X2" s="2" t="s">
        <v>58</v>
      </c>
    </row>
    <row r="3" spans="1:45">
      <c r="A3" s="85">
        <v>1</v>
      </c>
      <c r="B3" s="115">
        <v>20</v>
      </c>
      <c r="C3" s="80" t="s">
        <v>1</v>
      </c>
      <c r="F3" s="85">
        <v>1</v>
      </c>
      <c r="G3" s="79">
        <f>VLOOKUP((VLOOKUP(weather!$C$8,lookup!$A$3:$C$7,3,FALSE)&amp;VLOOKUP(weather!$C$4,lookup!$A$9:$B$14,2,FALSE)),lookup!$C$17:$AM$46,(VLOOKUP(lookup!$F3&amp;"l",lookup!$A$16:$B$51,2,FALSE)+1),FALSE)</f>
        <v>2</v>
      </c>
      <c r="H3" s="79">
        <f>VLOOKUP((VLOOKUP(weather!$C$8,lookup!$A$3:$C$7,3,FALSE)&amp;VLOOKUP(weather!$C$4,lookup!$A$9:$B$14,2,FALSE)),lookup!$C$17:$AM$46,(VLOOKUP(lookup!$F3&amp;"m",lookup!$A$16:$B$51,2,FALSE)+1),FALSE)</f>
        <v>9</v>
      </c>
      <c r="I3" s="80">
        <f>VLOOKUP((VLOOKUP(weather!$C$8,lookup!$A$3:$C$7,3,FALSE)&amp;VLOOKUP(weather!$C$4,lookup!$A$9:$B$14,2,FALSE)),lookup!$C$17:$AM$46,(VLOOKUP(lookup!$F3&amp;"h",lookup!$A$16:$B$51,2,FALSE)+1),FALSE)</f>
        <v>12</v>
      </c>
      <c r="J3" s="12" t="s">
        <v>120</v>
      </c>
      <c r="K3" s="3" t="s">
        <v>51</v>
      </c>
      <c r="L3" s="50" t="s">
        <v>57</v>
      </c>
      <c r="M3" s="51"/>
      <c r="N3" s="50"/>
      <c r="O3" s="6"/>
      <c r="P3" s="12" t="s">
        <v>51</v>
      </c>
      <c r="Q3" s="3" t="s">
        <v>60</v>
      </c>
      <c r="R3" s="50" t="s">
        <v>55</v>
      </c>
      <c r="U3" s="6"/>
      <c r="V3" s="85">
        <v>1</v>
      </c>
      <c r="W3" s="111" t="s">
        <v>229</v>
      </c>
      <c r="X3" s="123">
        <v>3</v>
      </c>
      <c r="AA3" s="6"/>
      <c r="AB3" s="110"/>
      <c r="AC3" s="13"/>
      <c r="AO3" s="83" t="s">
        <v>121</v>
      </c>
      <c r="AP3" s="84" t="s">
        <v>122</v>
      </c>
      <c r="AQ3" s="6"/>
      <c r="AR3" s="83" t="s">
        <v>177</v>
      </c>
      <c r="AS3" s="84" t="s">
        <v>178</v>
      </c>
    </row>
    <row r="4" spans="1:45">
      <c r="A4" s="85">
        <v>2</v>
      </c>
      <c r="B4" s="115">
        <v>45</v>
      </c>
      <c r="C4" s="80" t="s">
        <v>10</v>
      </c>
      <c r="F4" s="85">
        <v>2</v>
      </c>
      <c r="G4" s="79">
        <f>VLOOKUP((VLOOKUP(weather!$C$8,lookup!$A$3:$C$7,3,FALSE)&amp;VLOOKUP(weather!$C$4,lookup!$A$9:$B$14,2,FALSE)),lookup!$C$17:$AM$46,(VLOOKUP(lookup!$F4&amp;"l",lookup!$A$16:$B$51,2,FALSE)+1),FALSE)</f>
        <v>3</v>
      </c>
      <c r="H4" s="79">
        <f>VLOOKUP((VLOOKUP(weather!$C$8,lookup!$A$3:$C$7,3,FALSE)&amp;VLOOKUP(weather!$C$4,lookup!$A$9:$B$14,2,FALSE)),lookup!$C$17:$AM$46,(VLOOKUP(lookup!$F4&amp;"m",lookup!$A$16:$B$51,2,FALSE)+1),FALSE)</f>
        <v>10</v>
      </c>
      <c r="I4" s="80">
        <f>VLOOKUP((VLOOKUP(weather!$C$8,lookup!$A$3:$C$7,3,FALSE)&amp;VLOOKUP(weather!$C$4,lookup!$A$9:$B$14,2,FALSE)),lookup!$C$17:$AM$46,(VLOOKUP(lookup!$F4&amp;"h",lookup!$A$16:$B$51,2,FALSE)+1),FALSE)</f>
        <v>13</v>
      </c>
      <c r="J4" s="85">
        <v>2</v>
      </c>
      <c r="K4" s="115">
        <v>-3</v>
      </c>
      <c r="L4" s="116">
        <v>1</v>
      </c>
      <c r="M4" s="6"/>
      <c r="N4" s="15"/>
      <c r="O4" s="6"/>
      <c r="P4" s="87">
        <v>0</v>
      </c>
      <c r="Q4" s="119">
        <v>0</v>
      </c>
      <c r="R4" s="120">
        <v>0</v>
      </c>
      <c r="U4" s="6"/>
      <c r="V4" s="85">
        <v>2</v>
      </c>
      <c r="W4" s="111" t="s">
        <v>228</v>
      </c>
      <c r="X4" s="123">
        <v>6</v>
      </c>
      <c r="AA4" s="6"/>
      <c r="AB4" s="110"/>
      <c r="AC4" s="13"/>
      <c r="AO4" s="85" t="s">
        <v>123</v>
      </c>
      <c r="AP4" s="80">
        <v>1</v>
      </c>
      <c r="AQ4" s="6"/>
      <c r="AR4" s="85" t="s">
        <v>130</v>
      </c>
      <c r="AS4" s="80">
        <v>1</v>
      </c>
    </row>
    <row r="5" spans="1:45">
      <c r="A5" s="85">
        <v>3</v>
      </c>
      <c r="B5" s="115">
        <v>45</v>
      </c>
      <c r="C5" s="80" t="s">
        <v>113</v>
      </c>
      <c r="F5" s="85">
        <v>3</v>
      </c>
      <c r="G5" s="79">
        <f>VLOOKUP((VLOOKUP(weather!$C$8,lookup!$A$3:$C$7,3,FALSE)&amp;VLOOKUP(weather!$C$4,lookup!$A$9:$B$14,2,FALSE)),lookup!$C$17:$AM$46,(VLOOKUP(lookup!$F5&amp;"l",lookup!$A$16:$B$51,2,FALSE)+1),FALSE)</f>
        <v>5</v>
      </c>
      <c r="H5" s="79">
        <f>VLOOKUP((VLOOKUP(weather!$C$8,lookup!$A$3:$C$7,3,FALSE)&amp;VLOOKUP(weather!$C$4,lookup!$A$9:$B$14,2,FALSE)),lookup!$C$17:$AM$46,(VLOOKUP(lookup!$F5&amp;"m",lookup!$A$16:$B$51,2,FALSE)+1),FALSE)</f>
        <v>11</v>
      </c>
      <c r="I5" s="80">
        <f>VLOOKUP((VLOOKUP(weather!$C$8,lookup!$A$3:$C$7,3,FALSE)&amp;VLOOKUP(weather!$C$4,lookup!$A$9:$B$14,2,FALSE)),lookup!$C$17:$AM$46,(VLOOKUP(lookup!$F5&amp;"h",lookup!$A$16:$B$51,2,FALSE)+1),FALSE)</f>
        <v>16</v>
      </c>
      <c r="J5" s="85">
        <v>3</v>
      </c>
      <c r="K5" s="115">
        <v>-3</v>
      </c>
      <c r="L5" s="116">
        <v>0</v>
      </c>
      <c r="M5" s="6"/>
      <c r="N5" s="15"/>
      <c r="O5" s="6"/>
      <c r="P5" s="87">
        <v>1</v>
      </c>
      <c r="Q5" s="119">
        <v>0.16</v>
      </c>
      <c r="R5" s="120">
        <v>0.5</v>
      </c>
      <c r="U5" s="6"/>
      <c r="V5" s="85">
        <v>3</v>
      </c>
      <c r="W5" s="111" t="s">
        <v>227</v>
      </c>
      <c r="X5" s="123">
        <v>9</v>
      </c>
      <c r="AA5" s="6"/>
      <c r="AB5" s="110"/>
      <c r="AC5" s="13"/>
      <c r="AO5" s="85" t="s">
        <v>124</v>
      </c>
      <c r="AP5" s="80">
        <v>0</v>
      </c>
      <c r="AQ5" s="6"/>
      <c r="AR5" s="85" t="s">
        <v>136</v>
      </c>
      <c r="AS5" s="80">
        <v>1</v>
      </c>
    </row>
    <row r="6" spans="1:45">
      <c r="A6" s="85">
        <v>4</v>
      </c>
      <c r="B6" s="115">
        <v>25</v>
      </c>
      <c r="C6" s="80" t="s">
        <v>9</v>
      </c>
      <c r="F6" s="85">
        <v>4</v>
      </c>
      <c r="G6" s="79">
        <f>VLOOKUP((VLOOKUP(weather!$C$8,lookup!$A$3:$C$7,3,FALSE)&amp;VLOOKUP(weather!$C$4,lookup!$A$9:$B$14,2,FALSE)),lookup!$C$17:$AM$46,(VLOOKUP(lookup!$F6&amp;"l",lookup!$A$16:$B$51,2,FALSE)+1),FALSE)</f>
        <v>9</v>
      </c>
      <c r="H6" s="79">
        <f>VLOOKUP((VLOOKUP(weather!$C$8,lookup!$A$3:$C$7,3,FALSE)&amp;VLOOKUP(weather!$C$4,lookup!$A$9:$B$14,2,FALSE)),lookup!$C$17:$AM$46,(VLOOKUP(lookup!$F6&amp;"m",lookup!$A$16:$B$51,2,FALSE)+1),FALSE)</f>
        <v>12</v>
      </c>
      <c r="I6" s="80">
        <f>VLOOKUP((VLOOKUP(weather!$C$8,lookup!$A$3:$C$7,3,FALSE)&amp;VLOOKUP(weather!$C$4,lookup!$A$9:$B$14,2,FALSE)),lookup!$C$17:$AM$46,(VLOOKUP(lookup!$F6&amp;"h",lookup!$A$16:$B$51,2,FALSE)+1),FALSE)</f>
        <v>18</v>
      </c>
      <c r="J6" s="85">
        <v>4</v>
      </c>
      <c r="K6" s="115">
        <v>-2</v>
      </c>
      <c r="L6" s="116">
        <v>1</v>
      </c>
      <c r="M6" s="6"/>
      <c r="N6" s="15"/>
      <c r="O6" s="6"/>
      <c r="P6" s="87">
        <v>2</v>
      </c>
      <c r="Q6" s="119">
        <v>0.5</v>
      </c>
      <c r="R6" s="120">
        <v>1</v>
      </c>
      <c r="U6" s="6"/>
      <c r="V6" s="85">
        <v>4</v>
      </c>
      <c r="W6" s="111" t="s">
        <v>226</v>
      </c>
      <c r="X6" s="123">
        <v>12</v>
      </c>
      <c r="AA6" s="6"/>
      <c r="AB6" s="110"/>
      <c r="AC6" s="13"/>
      <c r="AO6" s="85" t="s">
        <v>125</v>
      </c>
      <c r="AP6" s="80">
        <v>0</v>
      </c>
      <c r="AQ6" s="6"/>
      <c r="AR6" s="85" t="s">
        <v>142</v>
      </c>
      <c r="AS6" s="80">
        <v>1</v>
      </c>
    </row>
    <row r="7" spans="1:45" ht="13.5" thickBot="1">
      <c r="A7" s="86">
        <v>5</v>
      </c>
      <c r="B7" s="117">
        <v>20</v>
      </c>
      <c r="C7" s="82" t="s">
        <v>0</v>
      </c>
      <c r="F7" s="85">
        <v>5</v>
      </c>
      <c r="G7" s="79">
        <f>VLOOKUP((VLOOKUP(weather!$C$8,lookup!$A$3:$C$7,3,FALSE)&amp;VLOOKUP(weather!$C$4,lookup!$A$9:$B$14,2,FALSE)),lookup!$C$17:$AM$46,(VLOOKUP(lookup!$F7&amp;"l",lookup!$A$16:$B$51,2,FALSE)+1),FALSE)</f>
        <v>10</v>
      </c>
      <c r="H7" s="79">
        <f>VLOOKUP((VLOOKUP(weather!$C$8,lookup!$A$3:$C$7,3,FALSE)&amp;VLOOKUP(weather!$C$4,lookup!$A$9:$B$14,2,FALSE)),lookup!$C$17:$AM$46,(VLOOKUP(lookup!$F7&amp;"m",lookup!$A$16:$B$51,2,FALSE)+1),FALSE)</f>
        <v>15</v>
      </c>
      <c r="I7" s="80">
        <f>VLOOKUP((VLOOKUP(weather!$C$8,lookup!$A$3:$C$7,3,FALSE)&amp;VLOOKUP(weather!$C$4,lookup!$A$9:$B$14,2,FALSE)),lookup!$C$17:$AM$46,(VLOOKUP(lookup!$F7&amp;"h",lookup!$A$16:$B$51,2,FALSE)+1),FALSE)</f>
        <v>20</v>
      </c>
      <c r="J7" s="85">
        <v>5</v>
      </c>
      <c r="K7" s="115">
        <v>-1</v>
      </c>
      <c r="L7" s="116">
        <v>0</v>
      </c>
      <c r="M7" s="6"/>
      <c r="N7" s="15"/>
      <c r="O7" s="6"/>
      <c r="P7" s="87">
        <v>3</v>
      </c>
      <c r="Q7" s="119">
        <v>0.75</v>
      </c>
      <c r="R7" s="120">
        <v>2</v>
      </c>
      <c r="U7" s="6"/>
      <c r="V7" s="85">
        <v>5</v>
      </c>
      <c r="W7" s="111" t="s">
        <v>225</v>
      </c>
      <c r="X7" s="123">
        <v>15</v>
      </c>
      <c r="AA7" s="6"/>
      <c r="AB7" s="110"/>
      <c r="AC7" s="13"/>
      <c r="AO7" s="85" t="s">
        <v>126</v>
      </c>
      <c r="AP7" s="80">
        <v>0</v>
      </c>
      <c r="AQ7" s="6"/>
      <c r="AR7" s="85" t="s">
        <v>148</v>
      </c>
      <c r="AS7" s="80">
        <v>2</v>
      </c>
    </row>
    <row r="8" spans="1:45">
      <c r="A8" s="8"/>
      <c r="B8" s="1" t="s">
        <v>61</v>
      </c>
      <c r="C8" s="7" t="s">
        <v>62</v>
      </c>
      <c r="F8" s="85">
        <v>6</v>
      </c>
      <c r="G8" s="79">
        <f>VLOOKUP((VLOOKUP(weather!$C$8,lookup!$A$3:$C$7,3,FALSE)&amp;VLOOKUP(weather!$C$4,lookup!$A$9:$B$14,2,FALSE)),lookup!$C$17:$AM$46,(VLOOKUP(lookup!$F8&amp;"l",lookup!$A$16:$B$51,2,FALSE)+1),FALSE)</f>
        <v>10</v>
      </c>
      <c r="H8" s="79">
        <f>VLOOKUP((VLOOKUP(weather!$C$8,lookup!$A$3:$C$7,3,FALSE)&amp;VLOOKUP(weather!$C$4,lookup!$A$9:$B$14,2,FALSE)),lookup!$C$17:$AM$46,(VLOOKUP(lookup!$F8&amp;"m",lookup!$A$16:$B$51,2,FALSE)+1),FALSE)</f>
        <v>17</v>
      </c>
      <c r="I8" s="80">
        <f>VLOOKUP((VLOOKUP(weather!$C$8,lookup!$A$3:$C$7,3,FALSE)&amp;VLOOKUP(weather!$C$4,lookup!$A$9:$B$14,2,FALSE)),lookup!$C$17:$AM$46,(VLOOKUP(lookup!$F8&amp;"h",lookup!$A$16:$B$51,2,FALSE)+1),FALSE)</f>
        <v>24</v>
      </c>
      <c r="J8" s="85">
        <v>6</v>
      </c>
      <c r="K8" s="115">
        <v>-1</v>
      </c>
      <c r="L8" s="116">
        <v>1</v>
      </c>
      <c r="M8" s="6"/>
      <c r="N8" s="15"/>
      <c r="O8" s="6"/>
      <c r="P8" s="87">
        <v>4</v>
      </c>
      <c r="Q8" s="119">
        <v>1.5</v>
      </c>
      <c r="R8" s="120">
        <v>4</v>
      </c>
      <c r="U8" s="6"/>
      <c r="V8" s="85">
        <v>6</v>
      </c>
      <c r="W8" s="111" t="s">
        <v>230</v>
      </c>
      <c r="X8" s="123">
        <v>18</v>
      </c>
      <c r="AA8" s="6"/>
      <c r="AB8" s="110"/>
      <c r="AC8" s="13"/>
      <c r="AO8" s="85" t="s">
        <v>127</v>
      </c>
      <c r="AP8" s="80">
        <v>0</v>
      </c>
      <c r="AQ8" s="6"/>
      <c r="AR8" s="85" t="s">
        <v>154</v>
      </c>
      <c r="AS8" s="80">
        <v>2</v>
      </c>
    </row>
    <row r="9" spans="1:45">
      <c r="A9" s="85">
        <v>1</v>
      </c>
      <c r="B9" s="85" t="s">
        <v>3</v>
      </c>
      <c r="C9" s="116">
        <v>0</v>
      </c>
      <c r="F9" s="85">
        <v>7</v>
      </c>
      <c r="G9" s="79">
        <f>VLOOKUP((VLOOKUP(weather!$C$8,lookup!$A$3:$C$7,3,FALSE)&amp;VLOOKUP(weather!$C$4,lookup!$A$9:$B$14,2,FALSE)),lookup!$C$17:$AM$46,(VLOOKUP(lookup!$F9&amp;"l",lookup!$A$16:$B$51,2,FALSE)+1),FALSE)</f>
        <v>12</v>
      </c>
      <c r="H9" s="79">
        <f>VLOOKUP((VLOOKUP(weather!$C$8,lookup!$A$3:$C$7,3,FALSE)&amp;VLOOKUP(weather!$C$4,lookup!$A$9:$B$14,2,FALSE)),lookup!$C$17:$AM$46,(VLOOKUP(lookup!$F9&amp;"m",lookup!$A$16:$B$51,2,FALSE)+1),FALSE)</f>
        <v>20</v>
      </c>
      <c r="I9" s="80">
        <f>VLOOKUP((VLOOKUP(weather!$C$8,lookup!$A$3:$C$7,3,FALSE)&amp;VLOOKUP(weather!$C$4,lookup!$A$9:$B$14,2,FALSE)),lookup!$C$17:$AM$46,(VLOOKUP(lookup!$F9&amp;"h",lookup!$A$16:$B$51,2,FALSE)+1),FALSE)</f>
        <v>25</v>
      </c>
      <c r="J9" s="85">
        <v>7</v>
      </c>
      <c r="K9" s="115">
        <v>0</v>
      </c>
      <c r="L9" s="116">
        <v>0</v>
      </c>
      <c r="M9" s="6"/>
      <c r="N9" s="15"/>
      <c r="O9" s="6"/>
      <c r="P9" s="87">
        <v>5</v>
      </c>
      <c r="Q9" s="119">
        <v>4</v>
      </c>
      <c r="R9" s="120">
        <v>11</v>
      </c>
      <c r="U9" s="6"/>
      <c r="V9" s="85">
        <v>7</v>
      </c>
      <c r="W9" s="111" t="s">
        <v>231</v>
      </c>
      <c r="X9" s="123">
        <v>21</v>
      </c>
      <c r="AA9" s="6"/>
      <c r="AB9" s="110"/>
      <c r="AC9" s="13"/>
      <c r="AO9" s="85" t="s">
        <v>128</v>
      </c>
      <c r="AP9" s="80">
        <v>0</v>
      </c>
      <c r="AQ9" s="6"/>
      <c r="AR9" s="85" t="s">
        <v>160</v>
      </c>
      <c r="AS9" s="80">
        <v>2</v>
      </c>
    </row>
    <row r="10" spans="1:45">
      <c r="A10" s="85">
        <v>2</v>
      </c>
      <c r="B10" s="85" t="s">
        <v>4</v>
      </c>
      <c r="C10" s="116">
        <v>500</v>
      </c>
      <c r="F10" s="85">
        <v>8</v>
      </c>
      <c r="G10" s="79">
        <f>VLOOKUP((VLOOKUP(weather!$C$8,lookup!$A$3:$C$7,3,FALSE)&amp;VLOOKUP(weather!$C$4,lookup!$A$9:$B$14,2,FALSE)),lookup!$C$17:$AM$46,(VLOOKUP(lookup!$F10&amp;"l",lookup!$A$16:$B$51,2,FALSE)+1),FALSE)</f>
        <v>12</v>
      </c>
      <c r="H10" s="79">
        <f>VLOOKUP((VLOOKUP(weather!$C$8,lookup!$A$3:$C$7,3,FALSE)&amp;VLOOKUP(weather!$C$4,lookup!$A$9:$B$14,2,FALSE)),lookup!$C$17:$AM$46,(VLOOKUP(lookup!$F10&amp;"m",lookup!$A$16:$B$51,2,FALSE)+1),FALSE)</f>
        <v>20</v>
      </c>
      <c r="I10" s="80">
        <f>VLOOKUP((VLOOKUP(weather!$C$8,lookup!$A$3:$C$7,3,FALSE)&amp;VLOOKUP(weather!$C$4,lookup!$A$9:$B$14,2,FALSE)),lookup!$C$17:$AM$46,(VLOOKUP(lookup!$F10&amp;"h",lookup!$A$16:$B$51,2,FALSE)+1),FALSE)</f>
        <v>23</v>
      </c>
      <c r="J10" s="85">
        <v>8</v>
      </c>
      <c r="K10" s="115">
        <v>1</v>
      </c>
      <c r="L10" s="116">
        <v>1</v>
      </c>
      <c r="M10" s="6"/>
      <c r="N10" s="15"/>
      <c r="O10" s="6"/>
      <c r="P10" s="85">
        <v>6</v>
      </c>
      <c r="Q10" s="119">
        <v>8</v>
      </c>
      <c r="R10" s="120">
        <v>21.335999999999999</v>
      </c>
      <c r="U10" s="6"/>
      <c r="V10" s="85">
        <v>8</v>
      </c>
      <c r="W10" s="111" t="s">
        <v>232</v>
      </c>
      <c r="X10" s="123">
        <v>24</v>
      </c>
      <c r="AA10" s="6"/>
      <c r="AB10" s="110"/>
      <c r="AC10" s="13"/>
      <c r="AO10" s="85" t="s">
        <v>129</v>
      </c>
      <c r="AP10" s="80">
        <v>2</v>
      </c>
      <c r="AQ10" s="6"/>
      <c r="AR10" s="85" t="s">
        <v>161</v>
      </c>
      <c r="AS10" s="80">
        <v>0</v>
      </c>
    </row>
    <row r="11" spans="1:45">
      <c r="A11" s="85">
        <v>3</v>
      </c>
      <c r="B11" s="85" t="s">
        <v>5</v>
      </c>
      <c r="C11" s="116">
        <v>2000</v>
      </c>
      <c r="F11" s="85">
        <v>9</v>
      </c>
      <c r="G11" s="79">
        <f>VLOOKUP((VLOOKUP(weather!$C$8,lookup!$A$3:$C$7,3,FALSE)&amp;VLOOKUP(weather!$C$4,lookup!$A$9:$B$14,2,FALSE)),lookup!$C$17:$AM$46,(VLOOKUP(lookup!$F11&amp;"l",lookup!$A$16:$B$51,2,FALSE)+1),FALSE)</f>
        <v>11</v>
      </c>
      <c r="H11" s="79">
        <f>VLOOKUP((VLOOKUP(weather!$C$8,lookup!$A$3:$C$7,3,FALSE)&amp;VLOOKUP(weather!$C$4,lookup!$A$9:$B$14,2,FALSE)),lookup!$C$17:$AM$46,(VLOOKUP(lookup!$F11&amp;"m",lookup!$A$16:$B$51,2,FALSE)+1),FALSE)</f>
        <v>17</v>
      </c>
      <c r="I11" s="80">
        <f>VLOOKUP((VLOOKUP(weather!$C$8,lookup!$A$3:$C$7,3,FALSE)&amp;VLOOKUP(weather!$C$4,lookup!$A$9:$B$14,2,FALSE)),lookup!$C$17:$AM$46,(VLOOKUP(lookup!$F11&amp;"h",lookup!$A$16:$B$51,2,FALSE)+1),FALSE)</f>
        <v>23</v>
      </c>
      <c r="J11" s="85">
        <v>9</v>
      </c>
      <c r="K11" s="115">
        <v>1</v>
      </c>
      <c r="L11" s="116">
        <v>0</v>
      </c>
      <c r="M11" s="6"/>
      <c r="N11" s="15"/>
      <c r="O11" s="6"/>
      <c r="P11" s="85">
        <v>7</v>
      </c>
      <c r="Q11" s="119">
        <v>11</v>
      </c>
      <c r="R11" s="120">
        <v>29.336999999999996</v>
      </c>
      <c r="U11" s="6"/>
      <c r="V11" s="85">
        <v>9</v>
      </c>
      <c r="W11" s="111" t="s">
        <v>233</v>
      </c>
      <c r="X11" s="123">
        <v>27</v>
      </c>
      <c r="AA11" s="6"/>
      <c r="AB11" s="110"/>
      <c r="AC11" s="13"/>
      <c r="AO11" s="85" t="s">
        <v>130</v>
      </c>
      <c r="AP11" s="80">
        <v>1</v>
      </c>
      <c r="AQ11" s="6"/>
      <c r="AR11" s="85" t="s">
        <v>162</v>
      </c>
      <c r="AS11" s="80">
        <v>0</v>
      </c>
    </row>
    <row r="12" spans="1:45">
      <c r="A12" s="85">
        <v>4</v>
      </c>
      <c r="B12" s="85" t="s">
        <v>6</v>
      </c>
      <c r="C12" s="116">
        <v>4000</v>
      </c>
      <c r="F12" s="85">
        <v>10</v>
      </c>
      <c r="G12" s="79">
        <f>VLOOKUP((VLOOKUP(weather!$C$8,lookup!$A$3:$C$7,3,FALSE)&amp;VLOOKUP(weather!$C$4,lookup!$A$9:$B$14,2,FALSE)),lookup!$C$17:$AM$46,(VLOOKUP(lookup!$F12&amp;"l",lookup!$A$16:$B$51,2,FALSE)+1),FALSE)</f>
        <v>10</v>
      </c>
      <c r="H12" s="79">
        <f>VLOOKUP((VLOOKUP(weather!$C$8,lookup!$A$3:$C$7,3,FALSE)&amp;VLOOKUP(weather!$C$4,lookup!$A$9:$B$14,2,FALSE)),lookup!$C$17:$AM$46,(VLOOKUP(lookup!$F12&amp;"m",lookup!$A$16:$B$51,2,FALSE)+1),FALSE)</f>
        <v>14</v>
      </c>
      <c r="I12" s="80">
        <f>VLOOKUP((VLOOKUP(weather!$C$8,lookup!$A$3:$C$7,3,FALSE)&amp;VLOOKUP(weather!$C$4,lookup!$A$9:$B$14,2,FALSE)),lookup!$C$17:$AM$46,(VLOOKUP(lookup!$F12&amp;"h",lookup!$A$16:$B$51,2,FALSE)+1),FALSE)</f>
        <v>20</v>
      </c>
      <c r="J12" s="85">
        <v>10</v>
      </c>
      <c r="K12" s="115">
        <v>2</v>
      </c>
      <c r="L12" s="116">
        <v>1</v>
      </c>
      <c r="M12" s="6"/>
      <c r="N12" s="15"/>
      <c r="O12" s="6"/>
      <c r="P12" s="85">
        <v>8</v>
      </c>
      <c r="Q12" s="119">
        <v>16</v>
      </c>
      <c r="R12" s="120">
        <v>42.671999999999997</v>
      </c>
      <c r="U12" s="6"/>
      <c r="V12" s="85">
        <v>10</v>
      </c>
      <c r="W12" s="111" t="s">
        <v>234</v>
      </c>
      <c r="X12" s="123">
        <v>30</v>
      </c>
      <c r="AA12" s="6"/>
      <c r="AB12" s="110"/>
      <c r="AC12" s="13"/>
      <c r="AO12" s="85" t="s">
        <v>131</v>
      </c>
      <c r="AP12" s="80">
        <v>0</v>
      </c>
      <c r="AQ12" s="6"/>
      <c r="AR12" s="85" t="s">
        <v>163</v>
      </c>
      <c r="AS12" s="80">
        <v>0</v>
      </c>
    </row>
    <row r="13" spans="1:45">
      <c r="A13" s="85">
        <v>5</v>
      </c>
      <c r="B13" s="85" t="s">
        <v>7</v>
      </c>
      <c r="C13" s="116">
        <v>500</v>
      </c>
      <c r="F13" s="85">
        <v>11</v>
      </c>
      <c r="G13" s="79">
        <f>VLOOKUP((VLOOKUP(weather!$C$8,lookup!$A$3:$C$7,3,FALSE)&amp;VLOOKUP(weather!$C$4,lookup!$A$9:$B$14,2,FALSE)),lookup!$C$17:$AM$46,(VLOOKUP(lookup!$F13&amp;"l",lookup!$A$16:$B$51,2,FALSE)+1),FALSE)</f>
        <v>6</v>
      </c>
      <c r="H13" s="79">
        <f>VLOOKUP((VLOOKUP(weather!$C$8,lookup!$A$3:$C$7,3,FALSE)&amp;VLOOKUP(weather!$C$4,lookup!$A$9:$B$14,2,FALSE)),lookup!$C$17:$AM$46,(VLOOKUP(lookup!$F13&amp;"m",lookup!$A$16:$B$51,2,FALSE)+1),FALSE)</f>
        <v>11</v>
      </c>
      <c r="I13" s="80">
        <f>VLOOKUP((VLOOKUP(weather!$C$8,lookup!$A$3:$C$7,3,FALSE)&amp;VLOOKUP(weather!$C$4,lookup!$A$9:$B$14,2,FALSE)),lookup!$C$17:$AM$46,(VLOOKUP(lookup!$F13&amp;"h",lookup!$A$16:$B$51,2,FALSE)+1),FALSE)</f>
        <v>16</v>
      </c>
      <c r="J13" s="85">
        <v>11</v>
      </c>
      <c r="K13" s="115">
        <v>3</v>
      </c>
      <c r="L13" s="116">
        <v>0</v>
      </c>
      <c r="M13" s="6"/>
      <c r="N13" s="15"/>
      <c r="O13" s="6"/>
      <c r="P13" s="85">
        <v>9</v>
      </c>
      <c r="Q13" s="119">
        <v>23</v>
      </c>
      <c r="R13" s="120">
        <v>61.340999999999994</v>
      </c>
      <c r="U13" s="6"/>
      <c r="V13" s="85">
        <v>11</v>
      </c>
      <c r="W13" s="111" t="s">
        <v>235</v>
      </c>
      <c r="X13" s="123">
        <v>33</v>
      </c>
      <c r="AA13" s="6"/>
      <c r="AB13" s="110"/>
      <c r="AC13" s="13"/>
      <c r="AO13" s="85" t="s">
        <v>132</v>
      </c>
      <c r="AP13" s="80">
        <v>0</v>
      </c>
      <c r="AQ13" s="6"/>
      <c r="AR13" s="85" t="s">
        <v>164</v>
      </c>
      <c r="AS13" s="80">
        <v>0</v>
      </c>
    </row>
    <row r="14" spans="1:45" ht="13.5" thickBot="1">
      <c r="A14" s="86">
        <v>6</v>
      </c>
      <c r="B14" s="86" t="s">
        <v>8</v>
      </c>
      <c r="C14" s="118">
        <v>0</v>
      </c>
      <c r="F14" s="86">
        <v>12</v>
      </c>
      <c r="G14" s="81">
        <f>VLOOKUP((VLOOKUP(weather!$C$8,lookup!$A$3:$C$7,3,FALSE)&amp;VLOOKUP(weather!$C$4,lookup!$A$9:$B$14,2,FALSE)),lookup!$C$17:$AM$46,(VLOOKUP(lookup!$F14&amp;"l",lookup!$A$16:$B$51,2,FALSE)+1),FALSE)</f>
        <v>3</v>
      </c>
      <c r="H14" s="81">
        <f>VLOOKUP((VLOOKUP(weather!$C$8,lookup!$A$3:$C$7,3,FALSE)&amp;VLOOKUP(weather!$C$4,lookup!$A$9:$B$14,2,FALSE)),lookup!$C$17:$AM$46,(VLOOKUP(lookup!$F14&amp;"m",lookup!$A$16:$B$51,2,FALSE)+1),FALSE)</f>
        <v>10</v>
      </c>
      <c r="I14" s="82">
        <f>VLOOKUP((VLOOKUP(weather!$C$8,lookup!$A$3:$C$7,3,FALSE)&amp;VLOOKUP(weather!$C$4,lookup!$A$9:$B$14,2,FALSE)),lookup!$C$17:$AM$46,(VLOOKUP(lookup!$F14&amp;"h",lookup!$A$16:$B$51,2,FALSE)+1),FALSE)</f>
        <v>13</v>
      </c>
      <c r="J14" s="86">
        <v>12</v>
      </c>
      <c r="K14" s="117">
        <v>3</v>
      </c>
      <c r="L14" s="118">
        <v>1</v>
      </c>
      <c r="M14" s="5"/>
      <c r="N14" s="16"/>
      <c r="O14" s="6"/>
      <c r="P14" s="86">
        <v>10</v>
      </c>
      <c r="Q14" s="121">
        <v>30</v>
      </c>
      <c r="R14" s="122">
        <v>80.010000000000005</v>
      </c>
      <c r="U14" s="6"/>
      <c r="V14" s="86">
        <v>12</v>
      </c>
      <c r="W14" s="112" t="s">
        <v>236</v>
      </c>
      <c r="X14" s="123">
        <v>36</v>
      </c>
      <c r="AA14" s="6"/>
      <c r="AB14" s="110"/>
      <c r="AC14" s="13"/>
      <c r="AO14" s="85" t="s">
        <v>133</v>
      </c>
      <c r="AP14" s="80">
        <v>0</v>
      </c>
      <c r="AQ14" s="6"/>
      <c r="AR14" s="85" t="s">
        <v>165</v>
      </c>
      <c r="AS14" s="80">
        <v>0</v>
      </c>
    </row>
    <row r="15" spans="1:45" ht="13.5" thickBot="1">
      <c r="AO15" s="85" t="s">
        <v>134</v>
      </c>
      <c r="AP15" s="80">
        <v>0</v>
      </c>
      <c r="AQ15" s="13"/>
      <c r="AR15" s="85" t="s">
        <v>166</v>
      </c>
      <c r="AS15" s="80">
        <v>0</v>
      </c>
    </row>
    <row r="16" spans="1:45">
      <c r="A16" s="83" t="s">
        <v>14</v>
      </c>
      <c r="B16" s="84">
        <v>1</v>
      </c>
      <c r="C16" s="10" t="s">
        <v>101</v>
      </c>
      <c r="D16" s="10"/>
      <c r="E16" s="10">
        <v>1</v>
      </c>
      <c r="F16" s="11"/>
      <c r="G16" s="10"/>
      <c r="H16" s="10">
        <v>2</v>
      </c>
      <c r="I16" s="11"/>
      <c r="J16" s="10"/>
      <c r="K16" s="10">
        <v>3</v>
      </c>
      <c r="L16" s="11"/>
      <c r="M16" s="10"/>
      <c r="N16" s="10">
        <v>4</v>
      </c>
      <c r="O16" s="11"/>
      <c r="P16" s="10"/>
      <c r="Q16" s="10">
        <v>5</v>
      </c>
      <c r="R16" s="11"/>
      <c r="S16" s="10"/>
      <c r="T16" s="10">
        <v>6</v>
      </c>
      <c r="U16" s="11"/>
      <c r="V16" s="10"/>
      <c r="W16" s="10">
        <v>7</v>
      </c>
      <c r="X16" s="11"/>
      <c r="Y16" s="10"/>
      <c r="Z16" s="10">
        <v>8</v>
      </c>
      <c r="AA16" s="11"/>
      <c r="AB16" s="10"/>
      <c r="AC16" s="10">
        <v>9</v>
      </c>
      <c r="AD16" s="11"/>
      <c r="AE16" s="10"/>
      <c r="AF16" s="10">
        <v>10</v>
      </c>
      <c r="AG16" s="11"/>
      <c r="AH16" s="10"/>
      <c r="AI16" s="10">
        <v>11</v>
      </c>
      <c r="AJ16" s="11"/>
      <c r="AK16" s="10"/>
      <c r="AL16" s="10">
        <v>12</v>
      </c>
      <c r="AM16" s="2"/>
      <c r="AO16" s="85" t="s">
        <v>135</v>
      </c>
      <c r="AP16" s="80">
        <v>2</v>
      </c>
      <c r="AQ16" s="13"/>
      <c r="AR16" s="85" t="s">
        <v>167</v>
      </c>
      <c r="AS16" s="80">
        <v>0</v>
      </c>
    </row>
    <row r="17" spans="1:45">
      <c r="A17" s="85" t="s">
        <v>13</v>
      </c>
      <c r="B17" s="80">
        <v>2</v>
      </c>
      <c r="C17" s="6" t="s">
        <v>70</v>
      </c>
      <c r="D17" s="41">
        <v>1</v>
      </c>
      <c r="E17" s="41">
        <v>2</v>
      </c>
      <c r="F17" s="42">
        <v>7</v>
      </c>
      <c r="G17" s="43">
        <v>1</v>
      </c>
      <c r="H17" s="43">
        <v>2</v>
      </c>
      <c r="I17" s="42">
        <v>8</v>
      </c>
      <c r="J17" s="43">
        <v>1</v>
      </c>
      <c r="K17" s="43">
        <v>3</v>
      </c>
      <c r="L17" s="42">
        <v>8</v>
      </c>
      <c r="M17" s="43">
        <v>1</v>
      </c>
      <c r="N17" s="43">
        <v>5</v>
      </c>
      <c r="O17" s="42">
        <v>8</v>
      </c>
      <c r="P17" s="43">
        <v>3</v>
      </c>
      <c r="Q17" s="43">
        <v>7</v>
      </c>
      <c r="R17" s="42">
        <v>11</v>
      </c>
      <c r="S17" s="43">
        <v>3</v>
      </c>
      <c r="T17" s="43">
        <v>6</v>
      </c>
      <c r="U17" s="42">
        <v>9</v>
      </c>
      <c r="V17" s="43">
        <v>10</v>
      </c>
      <c r="W17" s="43">
        <v>11</v>
      </c>
      <c r="X17" s="42">
        <v>14</v>
      </c>
      <c r="Y17" s="43">
        <v>10</v>
      </c>
      <c r="Z17" s="43">
        <v>11</v>
      </c>
      <c r="AA17" s="42">
        <v>13</v>
      </c>
      <c r="AB17" s="43">
        <v>6</v>
      </c>
      <c r="AC17" s="43">
        <v>8</v>
      </c>
      <c r="AD17" s="42">
        <v>11</v>
      </c>
      <c r="AE17" s="43">
        <v>4</v>
      </c>
      <c r="AF17" s="43">
        <v>7</v>
      </c>
      <c r="AG17" s="42">
        <v>10</v>
      </c>
      <c r="AH17" s="43">
        <v>1</v>
      </c>
      <c r="AI17" s="43">
        <v>4</v>
      </c>
      <c r="AJ17" s="42">
        <v>8</v>
      </c>
      <c r="AK17" s="43">
        <v>1</v>
      </c>
      <c r="AL17" s="43">
        <v>2</v>
      </c>
      <c r="AM17" s="44">
        <v>8</v>
      </c>
      <c r="AO17" s="85" t="s">
        <v>136</v>
      </c>
      <c r="AP17" s="80">
        <v>2</v>
      </c>
      <c r="AQ17" s="13"/>
      <c r="AR17" s="85" t="s">
        <v>168</v>
      </c>
      <c r="AS17" s="80">
        <v>0</v>
      </c>
    </row>
    <row r="18" spans="1:45">
      <c r="A18" s="85" t="s">
        <v>12</v>
      </c>
      <c r="B18" s="80">
        <v>3</v>
      </c>
      <c r="C18" s="6" t="s">
        <v>71</v>
      </c>
      <c r="D18" s="41">
        <v>1</v>
      </c>
      <c r="E18" s="41">
        <v>2</v>
      </c>
      <c r="F18" s="42">
        <v>7</v>
      </c>
      <c r="G18" s="43">
        <v>1</v>
      </c>
      <c r="H18" s="43">
        <v>2</v>
      </c>
      <c r="I18" s="42">
        <v>8</v>
      </c>
      <c r="J18" s="43">
        <v>1</v>
      </c>
      <c r="K18" s="43">
        <v>3</v>
      </c>
      <c r="L18" s="42">
        <v>8</v>
      </c>
      <c r="M18" s="43">
        <v>1</v>
      </c>
      <c r="N18" s="43">
        <v>5</v>
      </c>
      <c r="O18" s="42">
        <v>8</v>
      </c>
      <c r="P18" s="43">
        <v>3</v>
      </c>
      <c r="Q18" s="43">
        <v>7</v>
      </c>
      <c r="R18" s="42">
        <v>11</v>
      </c>
      <c r="S18" s="43">
        <v>3</v>
      </c>
      <c r="T18" s="43">
        <v>6</v>
      </c>
      <c r="U18" s="42">
        <v>9</v>
      </c>
      <c r="V18" s="43">
        <v>10</v>
      </c>
      <c r="W18" s="43">
        <v>11</v>
      </c>
      <c r="X18" s="42">
        <v>14</v>
      </c>
      <c r="Y18" s="43">
        <v>10</v>
      </c>
      <c r="Z18" s="43">
        <v>11</v>
      </c>
      <c r="AA18" s="42">
        <v>13</v>
      </c>
      <c r="AB18" s="43">
        <v>6</v>
      </c>
      <c r="AC18" s="43">
        <v>8</v>
      </c>
      <c r="AD18" s="42">
        <v>11</v>
      </c>
      <c r="AE18" s="43">
        <v>4</v>
      </c>
      <c r="AF18" s="43">
        <v>7</v>
      </c>
      <c r="AG18" s="42">
        <v>10</v>
      </c>
      <c r="AH18" s="43">
        <v>1</v>
      </c>
      <c r="AI18" s="43">
        <v>4</v>
      </c>
      <c r="AJ18" s="42">
        <v>8</v>
      </c>
      <c r="AK18" s="43">
        <v>1</v>
      </c>
      <c r="AL18" s="43">
        <v>2</v>
      </c>
      <c r="AM18" s="44">
        <v>8</v>
      </c>
      <c r="AO18" s="85" t="s">
        <v>137</v>
      </c>
      <c r="AP18" s="80">
        <v>1</v>
      </c>
      <c r="AQ18" s="13"/>
      <c r="AR18" s="85" t="s">
        <v>169</v>
      </c>
      <c r="AS18" s="80">
        <v>0</v>
      </c>
    </row>
    <row r="19" spans="1:45">
      <c r="A19" s="85" t="s">
        <v>17</v>
      </c>
      <c r="B19" s="80">
        <v>4</v>
      </c>
      <c r="C19" s="6" t="s">
        <v>72</v>
      </c>
      <c r="D19" s="41">
        <v>1</v>
      </c>
      <c r="E19" s="41">
        <v>2</v>
      </c>
      <c r="F19" s="42">
        <v>5</v>
      </c>
      <c r="G19" s="41">
        <v>1</v>
      </c>
      <c r="H19" s="41">
        <v>2</v>
      </c>
      <c r="I19" s="42">
        <v>4</v>
      </c>
      <c r="J19" s="41">
        <v>1</v>
      </c>
      <c r="K19" s="41">
        <v>3</v>
      </c>
      <c r="L19" s="42">
        <v>7</v>
      </c>
      <c r="M19" s="41">
        <v>1</v>
      </c>
      <c r="N19" s="41">
        <v>4</v>
      </c>
      <c r="O19" s="42">
        <v>7</v>
      </c>
      <c r="P19" s="41">
        <v>2</v>
      </c>
      <c r="Q19" s="41">
        <v>5</v>
      </c>
      <c r="R19" s="42">
        <v>9</v>
      </c>
      <c r="S19" s="41">
        <v>2</v>
      </c>
      <c r="T19" s="41">
        <v>6</v>
      </c>
      <c r="U19" s="42">
        <v>9</v>
      </c>
      <c r="V19" s="41">
        <v>4</v>
      </c>
      <c r="W19" s="41">
        <v>7</v>
      </c>
      <c r="X19" s="42">
        <v>12</v>
      </c>
      <c r="Y19" s="41">
        <v>4</v>
      </c>
      <c r="Z19" s="41">
        <v>7</v>
      </c>
      <c r="AA19" s="42">
        <v>11</v>
      </c>
      <c r="AB19" s="41">
        <v>3</v>
      </c>
      <c r="AC19" s="41">
        <v>6</v>
      </c>
      <c r="AD19" s="42">
        <v>10</v>
      </c>
      <c r="AE19" s="41">
        <v>3</v>
      </c>
      <c r="AF19" s="41">
        <v>5</v>
      </c>
      <c r="AG19" s="42">
        <v>8</v>
      </c>
      <c r="AH19" s="41">
        <v>2</v>
      </c>
      <c r="AI19" s="41">
        <v>5</v>
      </c>
      <c r="AJ19" s="42">
        <v>8</v>
      </c>
      <c r="AK19" s="41">
        <v>1</v>
      </c>
      <c r="AL19" s="41">
        <v>3</v>
      </c>
      <c r="AM19" s="44">
        <v>5</v>
      </c>
      <c r="AO19" s="85" t="s">
        <v>138</v>
      </c>
      <c r="AP19" s="80">
        <v>0</v>
      </c>
      <c r="AQ19" s="13"/>
      <c r="AR19" s="85" t="s">
        <v>170</v>
      </c>
      <c r="AS19" s="80">
        <v>0</v>
      </c>
    </row>
    <row r="20" spans="1:45">
      <c r="A20" s="85" t="s">
        <v>16</v>
      </c>
      <c r="B20" s="80">
        <v>5</v>
      </c>
      <c r="C20" s="6" t="s">
        <v>73</v>
      </c>
      <c r="D20" s="41">
        <v>1</v>
      </c>
      <c r="E20" s="41">
        <v>2</v>
      </c>
      <c r="F20" s="42">
        <v>5</v>
      </c>
      <c r="G20" s="41">
        <v>1</v>
      </c>
      <c r="H20" s="41">
        <v>2</v>
      </c>
      <c r="I20" s="42">
        <v>4</v>
      </c>
      <c r="J20" s="41">
        <v>1</v>
      </c>
      <c r="K20" s="41">
        <v>3</v>
      </c>
      <c r="L20" s="42">
        <v>7</v>
      </c>
      <c r="M20" s="41">
        <v>1</v>
      </c>
      <c r="N20" s="41">
        <v>4</v>
      </c>
      <c r="O20" s="42">
        <v>7</v>
      </c>
      <c r="P20" s="41">
        <v>2</v>
      </c>
      <c r="Q20" s="41">
        <v>5</v>
      </c>
      <c r="R20" s="42">
        <v>9</v>
      </c>
      <c r="S20" s="41">
        <v>2</v>
      </c>
      <c r="T20" s="41">
        <v>6</v>
      </c>
      <c r="U20" s="42">
        <v>9</v>
      </c>
      <c r="V20" s="41">
        <v>4</v>
      </c>
      <c r="W20" s="41">
        <v>7</v>
      </c>
      <c r="X20" s="42">
        <v>12</v>
      </c>
      <c r="Y20" s="41">
        <v>4</v>
      </c>
      <c r="Z20" s="41">
        <v>7</v>
      </c>
      <c r="AA20" s="42">
        <v>11</v>
      </c>
      <c r="AB20" s="41">
        <v>3</v>
      </c>
      <c r="AC20" s="41">
        <v>6</v>
      </c>
      <c r="AD20" s="42">
        <v>10</v>
      </c>
      <c r="AE20" s="41">
        <v>3</v>
      </c>
      <c r="AF20" s="41">
        <v>5</v>
      </c>
      <c r="AG20" s="42">
        <v>8</v>
      </c>
      <c r="AH20" s="41">
        <v>2</v>
      </c>
      <c r="AI20" s="41">
        <v>5</v>
      </c>
      <c r="AJ20" s="42">
        <v>8</v>
      </c>
      <c r="AK20" s="41">
        <v>1</v>
      </c>
      <c r="AL20" s="41">
        <v>3</v>
      </c>
      <c r="AM20" s="44">
        <v>5</v>
      </c>
      <c r="AO20" s="85" t="s">
        <v>139</v>
      </c>
      <c r="AP20" s="80">
        <v>0</v>
      </c>
      <c r="AQ20" s="13"/>
      <c r="AR20" s="85" t="s">
        <v>171</v>
      </c>
      <c r="AS20" s="80">
        <v>3</v>
      </c>
    </row>
    <row r="21" spans="1:45">
      <c r="A21" s="85" t="s">
        <v>15</v>
      </c>
      <c r="B21" s="80">
        <v>6</v>
      </c>
      <c r="C21" s="6" t="s">
        <v>74</v>
      </c>
      <c r="D21" s="41">
        <v>1</v>
      </c>
      <c r="E21" s="41">
        <v>2</v>
      </c>
      <c r="F21" s="42">
        <v>7</v>
      </c>
      <c r="G21" s="41">
        <v>1</v>
      </c>
      <c r="H21" s="41">
        <v>2</v>
      </c>
      <c r="I21" s="42">
        <v>8</v>
      </c>
      <c r="J21" s="41">
        <v>1</v>
      </c>
      <c r="K21" s="41">
        <v>3</v>
      </c>
      <c r="L21" s="42">
        <v>8</v>
      </c>
      <c r="M21" s="41">
        <v>1</v>
      </c>
      <c r="N21" s="41">
        <v>5</v>
      </c>
      <c r="O21" s="42">
        <v>8</v>
      </c>
      <c r="P21" s="41">
        <v>3</v>
      </c>
      <c r="Q21" s="41">
        <v>7</v>
      </c>
      <c r="R21" s="42">
        <v>11</v>
      </c>
      <c r="S21" s="41">
        <v>3</v>
      </c>
      <c r="T21" s="41">
        <v>10</v>
      </c>
      <c r="U21" s="42">
        <v>12</v>
      </c>
      <c r="V21" s="41">
        <v>10</v>
      </c>
      <c r="W21" s="41">
        <v>11</v>
      </c>
      <c r="X21" s="42">
        <v>14</v>
      </c>
      <c r="Y21" s="41">
        <v>10</v>
      </c>
      <c r="Z21" s="41">
        <v>11</v>
      </c>
      <c r="AA21" s="42">
        <v>13</v>
      </c>
      <c r="AB21" s="41">
        <v>6</v>
      </c>
      <c r="AC21" s="41">
        <v>8</v>
      </c>
      <c r="AD21" s="42">
        <v>11</v>
      </c>
      <c r="AE21" s="41">
        <v>4</v>
      </c>
      <c r="AF21" s="41">
        <v>7</v>
      </c>
      <c r="AG21" s="42">
        <v>10</v>
      </c>
      <c r="AH21" s="41">
        <v>1</v>
      </c>
      <c r="AI21" s="41">
        <v>4</v>
      </c>
      <c r="AJ21" s="42">
        <v>8</v>
      </c>
      <c r="AK21" s="41">
        <v>1</v>
      </c>
      <c r="AL21" s="41">
        <v>2</v>
      </c>
      <c r="AM21" s="44">
        <v>8</v>
      </c>
      <c r="AO21" s="85" t="s">
        <v>140</v>
      </c>
      <c r="AP21" s="80">
        <v>0</v>
      </c>
      <c r="AQ21" s="13"/>
      <c r="AR21" s="85" t="s">
        <v>172</v>
      </c>
      <c r="AS21" s="80">
        <v>3</v>
      </c>
    </row>
    <row r="22" spans="1:45" ht="13.5" thickBot="1">
      <c r="A22" s="85" t="s">
        <v>20</v>
      </c>
      <c r="B22" s="80">
        <v>7</v>
      </c>
      <c r="C22" s="5" t="s">
        <v>75</v>
      </c>
      <c r="D22" s="46">
        <v>1</v>
      </c>
      <c r="E22" s="46">
        <v>3</v>
      </c>
      <c r="F22" s="47">
        <v>8</v>
      </c>
      <c r="G22" s="46">
        <v>1</v>
      </c>
      <c r="H22" s="46">
        <v>2</v>
      </c>
      <c r="I22" s="47">
        <v>8</v>
      </c>
      <c r="J22" s="46">
        <v>1</v>
      </c>
      <c r="K22" s="46">
        <v>3</v>
      </c>
      <c r="L22" s="47">
        <v>10</v>
      </c>
      <c r="M22" s="46">
        <v>1</v>
      </c>
      <c r="N22" s="46">
        <v>5</v>
      </c>
      <c r="O22" s="47">
        <v>10</v>
      </c>
      <c r="P22" s="46">
        <v>3</v>
      </c>
      <c r="Q22" s="46">
        <v>7</v>
      </c>
      <c r="R22" s="47">
        <v>11</v>
      </c>
      <c r="S22" s="46">
        <v>3</v>
      </c>
      <c r="T22" s="46">
        <v>10</v>
      </c>
      <c r="U22" s="47">
        <v>14</v>
      </c>
      <c r="V22" s="46">
        <v>10</v>
      </c>
      <c r="W22" s="46">
        <v>11</v>
      </c>
      <c r="X22" s="47">
        <v>16</v>
      </c>
      <c r="Y22" s="46">
        <v>10</v>
      </c>
      <c r="Z22" s="46">
        <v>11</v>
      </c>
      <c r="AA22" s="47">
        <v>14</v>
      </c>
      <c r="AB22" s="46">
        <v>5</v>
      </c>
      <c r="AC22" s="46">
        <v>9</v>
      </c>
      <c r="AD22" s="47">
        <v>12</v>
      </c>
      <c r="AE22" s="46">
        <v>3</v>
      </c>
      <c r="AF22" s="46">
        <v>7</v>
      </c>
      <c r="AG22" s="47">
        <v>10</v>
      </c>
      <c r="AH22" s="46">
        <v>1</v>
      </c>
      <c r="AI22" s="46">
        <v>5</v>
      </c>
      <c r="AJ22" s="47">
        <v>9</v>
      </c>
      <c r="AK22" s="46">
        <v>1</v>
      </c>
      <c r="AL22" s="46">
        <v>3</v>
      </c>
      <c r="AM22" s="48">
        <v>9</v>
      </c>
      <c r="AO22" s="85" t="s">
        <v>141</v>
      </c>
      <c r="AP22" s="80">
        <v>2</v>
      </c>
      <c r="AQ22" s="13"/>
      <c r="AR22" s="85" t="s">
        <v>173</v>
      </c>
      <c r="AS22" s="80">
        <v>3</v>
      </c>
    </row>
    <row r="23" spans="1:45">
      <c r="A23" s="85" t="s">
        <v>19</v>
      </c>
      <c r="B23" s="80">
        <v>8</v>
      </c>
      <c r="C23" s="6" t="s">
        <v>76</v>
      </c>
      <c r="D23" s="41">
        <v>1</v>
      </c>
      <c r="E23" s="41">
        <v>4</v>
      </c>
      <c r="F23" s="42">
        <v>9</v>
      </c>
      <c r="G23" s="41">
        <v>1</v>
      </c>
      <c r="H23" s="41">
        <v>4</v>
      </c>
      <c r="I23" s="42">
        <v>10</v>
      </c>
      <c r="J23" s="41">
        <v>2</v>
      </c>
      <c r="K23" s="41">
        <v>5</v>
      </c>
      <c r="L23" s="42">
        <v>10</v>
      </c>
      <c r="M23" s="41">
        <v>3</v>
      </c>
      <c r="N23" s="41">
        <v>7</v>
      </c>
      <c r="O23" s="42">
        <v>10</v>
      </c>
      <c r="P23" s="41">
        <v>6</v>
      </c>
      <c r="Q23" s="41">
        <v>11</v>
      </c>
      <c r="R23" s="42">
        <v>13</v>
      </c>
      <c r="S23" s="41">
        <v>10</v>
      </c>
      <c r="T23" s="41">
        <v>12</v>
      </c>
      <c r="U23" s="42">
        <v>14</v>
      </c>
      <c r="V23" s="41">
        <v>11</v>
      </c>
      <c r="W23" s="41">
        <v>13</v>
      </c>
      <c r="X23" s="42">
        <v>17</v>
      </c>
      <c r="Y23" s="41">
        <v>10</v>
      </c>
      <c r="Z23" s="41">
        <v>13</v>
      </c>
      <c r="AA23" s="42">
        <v>17</v>
      </c>
      <c r="AB23" s="41">
        <v>7</v>
      </c>
      <c r="AC23" s="41">
        <v>11</v>
      </c>
      <c r="AD23" s="42">
        <v>17</v>
      </c>
      <c r="AE23" s="41">
        <v>6</v>
      </c>
      <c r="AF23" s="41">
        <v>8</v>
      </c>
      <c r="AG23" s="42">
        <v>13</v>
      </c>
      <c r="AH23" s="41">
        <v>3</v>
      </c>
      <c r="AI23" s="41">
        <v>5</v>
      </c>
      <c r="AJ23" s="42">
        <v>12</v>
      </c>
      <c r="AK23" s="41">
        <v>1</v>
      </c>
      <c r="AL23" s="41">
        <v>3</v>
      </c>
      <c r="AM23" s="44">
        <v>9</v>
      </c>
      <c r="AO23" s="85" t="s">
        <v>142</v>
      </c>
      <c r="AP23" s="80">
        <v>2</v>
      </c>
      <c r="AQ23" s="13"/>
      <c r="AR23" s="85" t="s">
        <v>174</v>
      </c>
      <c r="AS23" s="80">
        <v>4</v>
      </c>
    </row>
    <row r="24" spans="1:45">
      <c r="A24" s="85" t="s">
        <v>18</v>
      </c>
      <c r="B24" s="80">
        <v>9</v>
      </c>
      <c r="C24" s="6" t="s">
        <v>77</v>
      </c>
      <c r="D24" s="41">
        <v>1</v>
      </c>
      <c r="E24" s="41">
        <v>5</v>
      </c>
      <c r="F24" s="42">
        <v>10</v>
      </c>
      <c r="G24" s="41">
        <v>1</v>
      </c>
      <c r="H24" s="41">
        <v>5</v>
      </c>
      <c r="I24" s="42">
        <v>9</v>
      </c>
      <c r="J24" s="41">
        <v>2</v>
      </c>
      <c r="K24" s="41">
        <v>7</v>
      </c>
      <c r="L24" s="42">
        <v>11</v>
      </c>
      <c r="M24" s="41">
        <v>4</v>
      </c>
      <c r="N24" s="41">
        <v>10</v>
      </c>
      <c r="O24" s="42">
        <v>12</v>
      </c>
      <c r="P24" s="41">
        <v>8</v>
      </c>
      <c r="Q24" s="41">
        <v>11</v>
      </c>
      <c r="R24" s="42">
        <v>14</v>
      </c>
      <c r="S24" s="41">
        <v>10</v>
      </c>
      <c r="T24" s="41">
        <v>12</v>
      </c>
      <c r="U24" s="42">
        <v>16</v>
      </c>
      <c r="V24" s="41">
        <v>11</v>
      </c>
      <c r="W24" s="41">
        <v>13</v>
      </c>
      <c r="X24" s="42">
        <v>18</v>
      </c>
      <c r="Y24" s="41">
        <v>10</v>
      </c>
      <c r="Z24" s="41">
        <v>13</v>
      </c>
      <c r="AA24" s="42">
        <v>18</v>
      </c>
      <c r="AB24" s="41">
        <v>9</v>
      </c>
      <c r="AC24" s="41">
        <v>11</v>
      </c>
      <c r="AD24" s="42">
        <v>16</v>
      </c>
      <c r="AE24" s="41">
        <v>5</v>
      </c>
      <c r="AF24" s="41">
        <v>10</v>
      </c>
      <c r="AG24" s="42">
        <v>12</v>
      </c>
      <c r="AH24" s="41">
        <v>2</v>
      </c>
      <c r="AI24" s="41">
        <v>8</v>
      </c>
      <c r="AJ24" s="42">
        <v>11</v>
      </c>
      <c r="AK24" s="41">
        <v>1</v>
      </c>
      <c r="AL24" s="41">
        <v>6</v>
      </c>
      <c r="AM24" s="44">
        <v>10</v>
      </c>
      <c r="AO24" s="85" t="s">
        <v>143</v>
      </c>
      <c r="AP24" s="80">
        <v>2</v>
      </c>
      <c r="AQ24" s="13"/>
      <c r="AR24" s="85" t="s">
        <v>175</v>
      </c>
      <c r="AS24" s="80">
        <v>4</v>
      </c>
    </row>
    <row r="25" spans="1:45" ht="13.5" thickBot="1">
      <c r="A25" s="85" t="s">
        <v>23</v>
      </c>
      <c r="B25" s="80">
        <v>10</v>
      </c>
      <c r="C25" s="6" t="s">
        <v>78</v>
      </c>
      <c r="D25" s="41">
        <v>1</v>
      </c>
      <c r="E25" s="41">
        <v>4</v>
      </c>
      <c r="F25" s="42">
        <v>9</v>
      </c>
      <c r="G25" s="41">
        <v>1</v>
      </c>
      <c r="H25" s="41">
        <v>4</v>
      </c>
      <c r="I25" s="42">
        <v>9</v>
      </c>
      <c r="J25" s="41">
        <v>2</v>
      </c>
      <c r="K25" s="41">
        <v>6</v>
      </c>
      <c r="L25" s="42">
        <v>10</v>
      </c>
      <c r="M25" s="41">
        <v>3</v>
      </c>
      <c r="N25" s="41">
        <v>7</v>
      </c>
      <c r="O25" s="42">
        <v>10</v>
      </c>
      <c r="P25" s="41">
        <v>6</v>
      </c>
      <c r="Q25" s="41">
        <v>11</v>
      </c>
      <c r="R25" s="42">
        <v>14</v>
      </c>
      <c r="S25" s="41">
        <v>10</v>
      </c>
      <c r="T25" s="41">
        <v>12</v>
      </c>
      <c r="U25" s="42">
        <v>14</v>
      </c>
      <c r="V25" s="41">
        <v>10</v>
      </c>
      <c r="W25" s="41">
        <v>13</v>
      </c>
      <c r="X25" s="42">
        <v>16</v>
      </c>
      <c r="Y25" s="41">
        <v>9</v>
      </c>
      <c r="Z25" s="41">
        <v>13</v>
      </c>
      <c r="AA25" s="42">
        <v>16</v>
      </c>
      <c r="AB25" s="41">
        <v>7</v>
      </c>
      <c r="AC25" s="41">
        <v>11</v>
      </c>
      <c r="AD25" s="42">
        <v>13</v>
      </c>
      <c r="AE25" s="41">
        <v>4</v>
      </c>
      <c r="AF25" s="41">
        <v>10</v>
      </c>
      <c r="AG25" s="42">
        <v>12</v>
      </c>
      <c r="AH25" s="41">
        <v>2</v>
      </c>
      <c r="AI25" s="41">
        <v>7</v>
      </c>
      <c r="AJ25" s="42">
        <v>11</v>
      </c>
      <c r="AK25" s="41">
        <v>1</v>
      </c>
      <c r="AL25" s="41">
        <v>4</v>
      </c>
      <c r="AM25" s="44">
        <v>10</v>
      </c>
      <c r="AO25" s="85" t="s">
        <v>144</v>
      </c>
      <c r="AP25" s="80">
        <v>1</v>
      </c>
      <c r="AQ25" s="13"/>
      <c r="AR25" s="86" t="s">
        <v>176</v>
      </c>
      <c r="AS25" s="82">
        <v>4</v>
      </c>
    </row>
    <row r="26" spans="1:45">
      <c r="A26" s="85" t="s">
        <v>22</v>
      </c>
      <c r="B26" s="80">
        <v>11</v>
      </c>
      <c r="C26" s="6" t="s">
        <v>79</v>
      </c>
      <c r="D26" s="41">
        <v>1</v>
      </c>
      <c r="E26" s="41">
        <v>3</v>
      </c>
      <c r="F26" s="42">
        <v>9</v>
      </c>
      <c r="G26" s="41">
        <v>1</v>
      </c>
      <c r="H26" s="41">
        <v>4</v>
      </c>
      <c r="I26" s="42">
        <v>9</v>
      </c>
      <c r="J26" s="41">
        <v>1</v>
      </c>
      <c r="K26" s="41">
        <v>6</v>
      </c>
      <c r="L26" s="42">
        <v>10</v>
      </c>
      <c r="M26" s="41">
        <v>2</v>
      </c>
      <c r="N26" s="41">
        <v>8</v>
      </c>
      <c r="O26" s="42">
        <v>12</v>
      </c>
      <c r="P26" s="41">
        <v>5</v>
      </c>
      <c r="Q26" s="41">
        <v>10</v>
      </c>
      <c r="R26" s="42">
        <v>13</v>
      </c>
      <c r="S26" s="41">
        <v>9</v>
      </c>
      <c r="T26" s="41">
        <v>11</v>
      </c>
      <c r="U26" s="42">
        <v>13</v>
      </c>
      <c r="V26" s="41">
        <v>10</v>
      </c>
      <c r="W26" s="41">
        <v>12</v>
      </c>
      <c r="X26" s="42">
        <v>14</v>
      </c>
      <c r="Y26" s="41">
        <v>9</v>
      </c>
      <c r="Z26" s="41">
        <v>13</v>
      </c>
      <c r="AA26" s="42">
        <v>15</v>
      </c>
      <c r="AB26" s="41">
        <v>7</v>
      </c>
      <c r="AC26" s="41">
        <v>11</v>
      </c>
      <c r="AD26" s="42">
        <v>13</v>
      </c>
      <c r="AE26" s="41">
        <v>4</v>
      </c>
      <c r="AF26" s="41">
        <v>10</v>
      </c>
      <c r="AG26" s="42">
        <v>12</v>
      </c>
      <c r="AH26" s="41">
        <v>2</v>
      </c>
      <c r="AI26" s="41">
        <v>6</v>
      </c>
      <c r="AJ26" s="42">
        <v>11</v>
      </c>
      <c r="AK26" s="41">
        <v>1</v>
      </c>
      <c r="AL26" s="41">
        <v>4</v>
      </c>
      <c r="AM26" s="44">
        <v>10</v>
      </c>
      <c r="AO26" s="85" t="s">
        <v>145</v>
      </c>
      <c r="AP26" s="80">
        <v>0</v>
      </c>
      <c r="AQ26" s="13"/>
    </row>
    <row r="27" spans="1:45">
      <c r="A27" s="85" t="s">
        <v>21</v>
      </c>
      <c r="B27" s="80">
        <v>12</v>
      </c>
      <c r="C27" s="6" t="s">
        <v>80</v>
      </c>
      <c r="D27" s="41">
        <v>1</v>
      </c>
      <c r="E27" s="41">
        <v>4</v>
      </c>
      <c r="F27" s="42">
        <v>9</v>
      </c>
      <c r="G27" s="41">
        <v>1</v>
      </c>
      <c r="H27" s="41">
        <v>4</v>
      </c>
      <c r="I27" s="42">
        <v>10</v>
      </c>
      <c r="J27" s="41">
        <v>2</v>
      </c>
      <c r="K27" s="41">
        <v>5</v>
      </c>
      <c r="L27" s="42">
        <v>10</v>
      </c>
      <c r="M27" s="41">
        <v>3</v>
      </c>
      <c r="N27" s="41">
        <v>7</v>
      </c>
      <c r="O27" s="42">
        <v>10</v>
      </c>
      <c r="P27" s="41">
        <v>6</v>
      </c>
      <c r="Q27" s="41">
        <v>11</v>
      </c>
      <c r="R27" s="42">
        <v>13</v>
      </c>
      <c r="S27" s="41">
        <v>10</v>
      </c>
      <c r="T27" s="41">
        <v>12</v>
      </c>
      <c r="U27" s="42">
        <v>14</v>
      </c>
      <c r="V27" s="41">
        <v>11</v>
      </c>
      <c r="W27" s="41">
        <v>13</v>
      </c>
      <c r="X27" s="42">
        <v>17</v>
      </c>
      <c r="Y27" s="41">
        <v>10</v>
      </c>
      <c r="Z27" s="41">
        <v>13</v>
      </c>
      <c r="AA27" s="42">
        <v>17</v>
      </c>
      <c r="AB27" s="41">
        <v>7</v>
      </c>
      <c r="AC27" s="41">
        <v>11</v>
      </c>
      <c r="AD27" s="42">
        <v>17</v>
      </c>
      <c r="AE27" s="41">
        <v>6</v>
      </c>
      <c r="AF27" s="41">
        <v>8</v>
      </c>
      <c r="AG27" s="42">
        <v>13</v>
      </c>
      <c r="AH27" s="41">
        <v>3</v>
      </c>
      <c r="AI27" s="41">
        <v>5</v>
      </c>
      <c r="AJ27" s="42">
        <v>12</v>
      </c>
      <c r="AK27" s="41">
        <v>1</v>
      </c>
      <c r="AL27" s="41">
        <v>3</v>
      </c>
      <c r="AM27" s="44">
        <v>9</v>
      </c>
      <c r="AO27" s="85" t="s">
        <v>146</v>
      </c>
      <c r="AP27" s="80">
        <v>0</v>
      </c>
      <c r="AQ27" s="13"/>
    </row>
    <row r="28" spans="1:45" ht="13.5" thickBot="1">
      <c r="A28" s="85" t="s">
        <v>26</v>
      </c>
      <c r="B28" s="80">
        <v>13</v>
      </c>
      <c r="C28" s="5" t="s">
        <v>81</v>
      </c>
      <c r="D28" s="46">
        <v>2</v>
      </c>
      <c r="E28" s="46">
        <v>6</v>
      </c>
      <c r="F28" s="47">
        <v>11</v>
      </c>
      <c r="G28" s="46">
        <v>2</v>
      </c>
      <c r="H28" s="46">
        <v>7</v>
      </c>
      <c r="I28" s="47">
        <v>11</v>
      </c>
      <c r="J28" s="46">
        <v>3</v>
      </c>
      <c r="K28" s="46">
        <v>8</v>
      </c>
      <c r="L28" s="47">
        <v>11</v>
      </c>
      <c r="M28" s="46">
        <v>4</v>
      </c>
      <c r="N28" s="46">
        <v>10</v>
      </c>
      <c r="O28" s="47">
        <v>13</v>
      </c>
      <c r="P28" s="46">
        <v>8</v>
      </c>
      <c r="Q28" s="46">
        <v>11</v>
      </c>
      <c r="R28" s="47">
        <v>14</v>
      </c>
      <c r="S28" s="46">
        <v>10</v>
      </c>
      <c r="T28" s="46">
        <v>12</v>
      </c>
      <c r="U28" s="47">
        <v>18</v>
      </c>
      <c r="V28" s="46">
        <v>11</v>
      </c>
      <c r="W28" s="46">
        <v>13</v>
      </c>
      <c r="X28" s="47">
        <v>18</v>
      </c>
      <c r="Y28" s="46">
        <v>11</v>
      </c>
      <c r="Z28" s="46">
        <v>13</v>
      </c>
      <c r="AA28" s="47">
        <v>18</v>
      </c>
      <c r="AB28" s="46">
        <v>10</v>
      </c>
      <c r="AC28" s="46">
        <v>12</v>
      </c>
      <c r="AD28" s="47">
        <v>16</v>
      </c>
      <c r="AE28" s="46">
        <v>5</v>
      </c>
      <c r="AF28" s="46">
        <v>11</v>
      </c>
      <c r="AG28" s="47">
        <v>13</v>
      </c>
      <c r="AH28" s="46">
        <v>3</v>
      </c>
      <c r="AI28" s="46">
        <v>8</v>
      </c>
      <c r="AJ28" s="47">
        <v>12</v>
      </c>
      <c r="AK28" s="46">
        <v>1</v>
      </c>
      <c r="AL28" s="46">
        <v>6</v>
      </c>
      <c r="AM28" s="48">
        <v>11</v>
      </c>
      <c r="AO28" s="85" t="s">
        <v>147</v>
      </c>
      <c r="AP28" s="80">
        <v>2</v>
      </c>
      <c r="AQ28" s="13"/>
    </row>
    <row r="29" spans="1:45">
      <c r="A29" s="85" t="s">
        <v>25</v>
      </c>
      <c r="B29" s="80">
        <v>14</v>
      </c>
      <c r="C29" s="6" t="s">
        <v>82</v>
      </c>
      <c r="D29" s="43">
        <v>11</v>
      </c>
      <c r="E29" s="43">
        <v>13</v>
      </c>
      <c r="F29" s="42">
        <v>19</v>
      </c>
      <c r="G29" s="41">
        <v>11</v>
      </c>
      <c r="H29" s="41">
        <v>13</v>
      </c>
      <c r="I29" s="42">
        <v>20</v>
      </c>
      <c r="J29" s="41">
        <v>12</v>
      </c>
      <c r="K29" s="41">
        <v>13</v>
      </c>
      <c r="L29" s="42">
        <v>20</v>
      </c>
      <c r="M29" s="41">
        <v>13</v>
      </c>
      <c r="N29" s="41">
        <v>14</v>
      </c>
      <c r="O29" s="42">
        <v>23</v>
      </c>
      <c r="P29" s="41">
        <v>13</v>
      </c>
      <c r="Q29" s="41">
        <v>16</v>
      </c>
      <c r="R29" s="42">
        <v>24</v>
      </c>
      <c r="S29" s="41">
        <v>16</v>
      </c>
      <c r="T29" s="41">
        <v>16</v>
      </c>
      <c r="U29" s="42">
        <v>26</v>
      </c>
      <c r="V29" s="41">
        <v>21</v>
      </c>
      <c r="W29" s="41">
        <v>25</v>
      </c>
      <c r="X29" s="42">
        <v>26</v>
      </c>
      <c r="Y29" s="41">
        <v>21</v>
      </c>
      <c r="Z29" s="41">
        <v>25</v>
      </c>
      <c r="AA29" s="42">
        <v>25</v>
      </c>
      <c r="AB29" s="41">
        <v>17</v>
      </c>
      <c r="AC29" s="41">
        <v>23</v>
      </c>
      <c r="AD29" s="42">
        <v>25</v>
      </c>
      <c r="AE29" s="41">
        <v>14</v>
      </c>
      <c r="AF29" s="41">
        <v>19</v>
      </c>
      <c r="AG29" s="42">
        <v>24</v>
      </c>
      <c r="AH29" s="41">
        <v>12</v>
      </c>
      <c r="AI29" s="41">
        <v>18</v>
      </c>
      <c r="AJ29" s="42">
        <v>24</v>
      </c>
      <c r="AK29" s="41">
        <v>11</v>
      </c>
      <c r="AL29" s="41">
        <v>13</v>
      </c>
      <c r="AM29" s="44">
        <v>18</v>
      </c>
      <c r="AO29" s="85" t="s">
        <v>148</v>
      </c>
      <c r="AP29" s="80">
        <v>2</v>
      </c>
      <c r="AQ29" s="13"/>
    </row>
    <row r="30" spans="1:45">
      <c r="A30" s="85" t="s">
        <v>24</v>
      </c>
      <c r="B30" s="80">
        <v>15</v>
      </c>
      <c r="C30" s="6" t="s">
        <v>83</v>
      </c>
      <c r="D30" s="43">
        <v>3</v>
      </c>
      <c r="E30" s="43">
        <v>6</v>
      </c>
      <c r="F30" s="42">
        <v>12</v>
      </c>
      <c r="G30" s="41">
        <v>2</v>
      </c>
      <c r="H30" s="41">
        <v>6</v>
      </c>
      <c r="I30" s="42">
        <v>11</v>
      </c>
      <c r="J30" s="41">
        <v>5</v>
      </c>
      <c r="K30" s="41">
        <v>11</v>
      </c>
      <c r="L30" s="42">
        <v>16</v>
      </c>
      <c r="M30" s="41">
        <v>8</v>
      </c>
      <c r="N30" s="41">
        <v>12</v>
      </c>
      <c r="O30" s="42">
        <v>16</v>
      </c>
      <c r="P30" s="41">
        <v>11</v>
      </c>
      <c r="Q30" s="41">
        <v>14</v>
      </c>
      <c r="R30" s="42">
        <v>21</v>
      </c>
      <c r="S30" s="41">
        <v>13</v>
      </c>
      <c r="T30" s="41">
        <v>16</v>
      </c>
      <c r="U30" s="42">
        <v>22</v>
      </c>
      <c r="V30" s="41">
        <v>13</v>
      </c>
      <c r="W30" s="41">
        <v>19</v>
      </c>
      <c r="X30" s="42">
        <v>24</v>
      </c>
      <c r="Y30" s="41">
        <v>13</v>
      </c>
      <c r="Z30" s="41">
        <v>19</v>
      </c>
      <c r="AA30" s="42">
        <v>22</v>
      </c>
      <c r="AB30" s="41">
        <v>12</v>
      </c>
      <c r="AC30" s="41">
        <v>16</v>
      </c>
      <c r="AD30" s="42">
        <v>22</v>
      </c>
      <c r="AE30" s="41">
        <v>10</v>
      </c>
      <c r="AF30" s="41">
        <v>14</v>
      </c>
      <c r="AG30" s="42">
        <v>18</v>
      </c>
      <c r="AH30" s="41">
        <v>6</v>
      </c>
      <c r="AI30" s="41">
        <v>10</v>
      </c>
      <c r="AJ30" s="42">
        <v>12</v>
      </c>
      <c r="AK30" s="41">
        <v>4</v>
      </c>
      <c r="AL30" s="41">
        <v>10</v>
      </c>
      <c r="AM30" s="44">
        <v>12</v>
      </c>
      <c r="AO30" s="85" t="s">
        <v>149</v>
      </c>
      <c r="AP30" s="80">
        <v>2</v>
      </c>
      <c r="AQ30" s="13"/>
    </row>
    <row r="31" spans="1:45">
      <c r="A31" s="85" t="s">
        <v>29</v>
      </c>
      <c r="B31" s="80">
        <v>16</v>
      </c>
      <c r="C31" s="6" t="s">
        <v>84</v>
      </c>
      <c r="D31" s="43">
        <v>2</v>
      </c>
      <c r="E31" s="43">
        <v>9</v>
      </c>
      <c r="F31" s="42">
        <v>12</v>
      </c>
      <c r="G31" s="41">
        <v>3</v>
      </c>
      <c r="H31" s="41">
        <v>10</v>
      </c>
      <c r="I31" s="42">
        <v>13</v>
      </c>
      <c r="J31" s="41">
        <v>5</v>
      </c>
      <c r="K31" s="41">
        <v>11</v>
      </c>
      <c r="L31" s="42">
        <v>16</v>
      </c>
      <c r="M31" s="41">
        <v>9</v>
      </c>
      <c r="N31" s="41">
        <v>12</v>
      </c>
      <c r="O31" s="42">
        <v>18</v>
      </c>
      <c r="P31" s="41">
        <v>10</v>
      </c>
      <c r="Q31" s="41">
        <v>15</v>
      </c>
      <c r="R31" s="42">
        <v>20</v>
      </c>
      <c r="S31" s="41">
        <v>10</v>
      </c>
      <c r="T31" s="41">
        <v>17</v>
      </c>
      <c r="U31" s="42">
        <v>24</v>
      </c>
      <c r="V31" s="41">
        <v>12</v>
      </c>
      <c r="W31" s="41">
        <v>20</v>
      </c>
      <c r="X31" s="42">
        <v>25</v>
      </c>
      <c r="Y31" s="41">
        <v>12</v>
      </c>
      <c r="Z31" s="41">
        <v>20</v>
      </c>
      <c r="AA31" s="42">
        <v>23</v>
      </c>
      <c r="AB31" s="41">
        <v>11</v>
      </c>
      <c r="AC31" s="41">
        <v>17</v>
      </c>
      <c r="AD31" s="42">
        <v>23</v>
      </c>
      <c r="AE31" s="41">
        <v>10</v>
      </c>
      <c r="AF31" s="41">
        <v>14</v>
      </c>
      <c r="AG31" s="42">
        <v>20</v>
      </c>
      <c r="AH31" s="41">
        <v>6</v>
      </c>
      <c r="AI31" s="41">
        <v>11</v>
      </c>
      <c r="AJ31" s="42">
        <v>16</v>
      </c>
      <c r="AK31" s="41">
        <v>3</v>
      </c>
      <c r="AL31" s="41">
        <v>10</v>
      </c>
      <c r="AM31" s="44">
        <v>13</v>
      </c>
      <c r="AO31" s="85" t="s">
        <v>150</v>
      </c>
      <c r="AP31" s="80">
        <v>2</v>
      </c>
      <c r="AQ31" s="13"/>
    </row>
    <row r="32" spans="1:45">
      <c r="A32" s="85" t="s">
        <v>28</v>
      </c>
      <c r="B32" s="80">
        <v>17</v>
      </c>
      <c r="C32" s="6" t="s">
        <v>85</v>
      </c>
      <c r="D32" s="41">
        <v>1</v>
      </c>
      <c r="E32" s="41">
        <v>9</v>
      </c>
      <c r="F32" s="42">
        <v>12</v>
      </c>
      <c r="G32" s="41">
        <v>2</v>
      </c>
      <c r="H32" s="41">
        <v>9</v>
      </c>
      <c r="I32" s="42">
        <v>13</v>
      </c>
      <c r="J32" s="41">
        <v>3</v>
      </c>
      <c r="K32" s="41">
        <v>10</v>
      </c>
      <c r="L32" s="42">
        <v>14</v>
      </c>
      <c r="M32" s="41">
        <v>5</v>
      </c>
      <c r="N32" s="41">
        <v>11</v>
      </c>
      <c r="O32" s="42">
        <v>17</v>
      </c>
      <c r="P32" s="41">
        <v>6</v>
      </c>
      <c r="Q32" s="41">
        <v>12</v>
      </c>
      <c r="R32" s="42">
        <v>19</v>
      </c>
      <c r="S32" s="41">
        <v>11</v>
      </c>
      <c r="T32" s="41">
        <v>15</v>
      </c>
      <c r="U32" s="42">
        <v>22</v>
      </c>
      <c r="V32" s="41">
        <v>12</v>
      </c>
      <c r="W32" s="41">
        <v>17</v>
      </c>
      <c r="X32" s="42">
        <v>24</v>
      </c>
      <c r="Y32" s="41">
        <v>11</v>
      </c>
      <c r="Z32" s="41">
        <v>17</v>
      </c>
      <c r="AA32" s="42">
        <v>21</v>
      </c>
      <c r="AB32" s="41">
        <v>9</v>
      </c>
      <c r="AC32" s="41">
        <v>14</v>
      </c>
      <c r="AD32" s="42">
        <v>21</v>
      </c>
      <c r="AE32" s="41">
        <v>5</v>
      </c>
      <c r="AF32" s="41">
        <v>12</v>
      </c>
      <c r="AG32" s="42">
        <v>19</v>
      </c>
      <c r="AH32" s="41">
        <v>3</v>
      </c>
      <c r="AI32" s="41">
        <v>11</v>
      </c>
      <c r="AJ32" s="42">
        <v>18</v>
      </c>
      <c r="AK32" s="41">
        <v>2</v>
      </c>
      <c r="AL32" s="41">
        <v>10</v>
      </c>
      <c r="AM32" s="44">
        <v>12</v>
      </c>
      <c r="AO32" s="85" t="s">
        <v>151</v>
      </c>
      <c r="AP32" s="80">
        <v>1</v>
      </c>
      <c r="AQ32" s="13"/>
    </row>
    <row r="33" spans="1:44">
      <c r="A33" s="85" t="s">
        <v>27</v>
      </c>
      <c r="B33" s="80">
        <v>18</v>
      </c>
      <c r="C33" s="6" t="s">
        <v>86</v>
      </c>
      <c r="D33" s="41">
        <v>2</v>
      </c>
      <c r="E33" s="41">
        <v>8</v>
      </c>
      <c r="F33" s="42">
        <v>13</v>
      </c>
      <c r="G33" s="41">
        <v>3</v>
      </c>
      <c r="H33" s="41">
        <v>8</v>
      </c>
      <c r="I33" s="42">
        <v>14</v>
      </c>
      <c r="J33" s="41">
        <v>4</v>
      </c>
      <c r="K33" s="41">
        <v>11</v>
      </c>
      <c r="L33" s="42">
        <v>17</v>
      </c>
      <c r="M33" s="41">
        <v>7</v>
      </c>
      <c r="N33" s="41">
        <v>12</v>
      </c>
      <c r="O33" s="42">
        <v>19</v>
      </c>
      <c r="P33" s="41">
        <v>11</v>
      </c>
      <c r="Q33" s="41">
        <v>13</v>
      </c>
      <c r="R33" s="42">
        <v>21</v>
      </c>
      <c r="S33" s="41">
        <v>12</v>
      </c>
      <c r="T33" s="41">
        <v>16</v>
      </c>
      <c r="U33" s="42">
        <v>24</v>
      </c>
      <c r="V33" s="41">
        <v>13</v>
      </c>
      <c r="W33" s="41">
        <v>19</v>
      </c>
      <c r="X33" s="42">
        <v>25</v>
      </c>
      <c r="Y33" s="41">
        <v>13</v>
      </c>
      <c r="Z33" s="41">
        <v>19</v>
      </c>
      <c r="AA33" s="42">
        <v>23</v>
      </c>
      <c r="AB33" s="41">
        <v>11</v>
      </c>
      <c r="AC33" s="41">
        <v>16</v>
      </c>
      <c r="AD33" s="42">
        <v>23</v>
      </c>
      <c r="AE33" s="41">
        <v>7</v>
      </c>
      <c r="AF33" s="41">
        <v>12</v>
      </c>
      <c r="AG33" s="42">
        <v>19</v>
      </c>
      <c r="AH33" s="41">
        <v>5</v>
      </c>
      <c r="AI33" s="41">
        <v>11</v>
      </c>
      <c r="AJ33" s="42">
        <v>17</v>
      </c>
      <c r="AK33" s="41">
        <v>3</v>
      </c>
      <c r="AL33" s="41">
        <v>10</v>
      </c>
      <c r="AM33" s="44">
        <v>13</v>
      </c>
      <c r="AO33" s="85" t="s">
        <v>152</v>
      </c>
      <c r="AP33" s="80">
        <v>0</v>
      </c>
      <c r="AQ33" s="13"/>
    </row>
    <row r="34" spans="1:44" ht="13.5" thickBot="1">
      <c r="A34" s="85" t="s">
        <v>32</v>
      </c>
      <c r="B34" s="80">
        <v>19</v>
      </c>
      <c r="C34" s="5" t="s">
        <v>87</v>
      </c>
      <c r="D34" s="46">
        <v>5</v>
      </c>
      <c r="E34" s="46">
        <v>10</v>
      </c>
      <c r="F34" s="47">
        <v>13</v>
      </c>
      <c r="G34" s="46">
        <v>6</v>
      </c>
      <c r="H34" s="46">
        <v>11</v>
      </c>
      <c r="I34" s="47">
        <v>14</v>
      </c>
      <c r="J34" s="46">
        <v>9</v>
      </c>
      <c r="K34" s="46">
        <v>11</v>
      </c>
      <c r="L34" s="47">
        <v>17</v>
      </c>
      <c r="M34" s="46">
        <v>11</v>
      </c>
      <c r="N34" s="46">
        <v>12</v>
      </c>
      <c r="O34" s="47">
        <v>19</v>
      </c>
      <c r="P34" s="46">
        <v>11</v>
      </c>
      <c r="Q34" s="46">
        <v>14</v>
      </c>
      <c r="R34" s="47">
        <v>20</v>
      </c>
      <c r="S34" s="46">
        <v>12</v>
      </c>
      <c r="T34" s="46">
        <v>15</v>
      </c>
      <c r="U34" s="47">
        <v>23</v>
      </c>
      <c r="V34" s="46">
        <v>13</v>
      </c>
      <c r="W34" s="46">
        <v>16</v>
      </c>
      <c r="X34" s="47">
        <v>24</v>
      </c>
      <c r="Y34" s="46">
        <v>13</v>
      </c>
      <c r="Z34" s="46">
        <v>16</v>
      </c>
      <c r="AA34" s="47">
        <v>23</v>
      </c>
      <c r="AB34" s="46">
        <v>12</v>
      </c>
      <c r="AC34" s="46">
        <v>15</v>
      </c>
      <c r="AD34" s="47">
        <v>23</v>
      </c>
      <c r="AE34" s="46">
        <v>11</v>
      </c>
      <c r="AF34" s="46">
        <v>12</v>
      </c>
      <c r="AG34" s="47">
        <v>20</v>
      </c>
      <c r="AH34" s="46">
        <v>7</v>
      </c>
      <c r="AI34" s="46">
        <v>11</v>
      </c>
      <c r="AJ34" s="47">
        <v>16</v>
      </c>
      <c r="AK34" s="46">
        <v>5</v>
      </c>
      <c r="AL34" s="46">
        <v>11</v>
      </c>
      <c r="AM34" s="48">
        <v>13</v>
      </c>
      <c r="AO34" s="85" t="s">
        <v>153</v>
      </c>
      <c r="AP34" s="80">
        <v>2</v>
      </c>
      <c r="AQ34" s="13"/>
    </row>
    <row r="35" spans="1:44">
      <c r="A35" s="85" t="s">
        <v>31</v>
      </c>
      <c r="B35" s="80">
        <v>20</v>
      </c>
      <c r="C35" s="6" t="s">
        <v>88</v>
      </c>
      <c r="D35" s="41">
        <v>12</v>
      </c>
      <c r="E35" s="41">
        <v>16</v>
      </c>
      <c r="F35" s="42">
        <v>20</v>
      </c>
      <c r="G35" s="41">
        <v>12</v>
      </c>
      <c r="H35" s="41">
        <v>16</v>
      </c>
      <c r="I35" s="42">
        <v>21</v>
      </c>
      <c r="J35" s="41">
        <v>13</v>
      </c>
      <c r="K35" s="41">
        <v>19</v>
      </c>
      <c r="L35" s="42">
        <v>23</v>
      </c>
      <c r="M35" s="41">
        <v>14</v>
      </c>
      <c r="N35" s="41">
        <v>20</v>
      </c>
      <c r="O35" s="42">
        <v>24</v>
      </c>
      <c r="P35" s="41">
        <v>15</v>
      </c>
      <c r="Q35" s="41">
        <v>20</v>
      </c>
      <c r="R35" s="42">
        <v>24</v>
      </c>
      <c r="S35" s="41">
        <v>18</v>
      </c>
      <c r="T35" s="41">
        <v>22</v>
      </c>
      <c r="U35" s="42">
        <v>25</v>
      </c>
      <c r="V35" s="41">
        <v>20</v>
      </c>
      <c r="W35" s="41">
        <v>24</v>
      </c>
      <c r="X35" s="42">
        <v>26</v>
      </c>
      <c r="Y35" s="41">
        <v>20</v>
      </c>
      <c r="Z35" s="41">
        <v>24</v>
      </c>
      <c r="AA35" s="42">
        <v>26</v>
      </c>
      <c r="AB35" s="41">
        <v>18</v>
      </c>
      <c r="AC35" s="41">
        <v>21</v>
      </c>
      <c r="AD35" s="42">
        <v>25</v>
      </c>
      <c r="AE35" s="41">
        <v>16</v>
      </c>
      <c r="AF35" s="41">
        <v>21</v>
      </c>
      <c r="AG35" s="42">
        <v>25</v>
      </c>
      <c r="AH35" s="41">
        <v>14</v>
      </c>
      <c r="AI35" s="41">
        <v>19</v>
      </c>
      <c r="AJ35" s="42">
        <v>24</v>
      </c>
      <c r="AK35" s="41">
        <v>13</v>
      </c>
      <c r="AL35" s="41">
        <v>16</v>
      </c>
      <c r="AM35" s="44">
        <v>23</v>
      </c>
      <c r="AO35" s="85" t="s">
        <v>154</v>
      </c>
      <c r="AP35" s="80">
        <v>2</v>
      </c>
      <c r="AQ35" s="13"/>
    </row>
    <row r="36" spans="1:44">
      <c r="A36" s="85" t="s">
        <v>30</v>
      </c>
      <c r="B36" s="80">
        <v>21</v>
      </c>
      <c r="C36" s="6" t="s">
        <v>89</v>
      </c>
      <c r="D36" s="41">
        <v>12</v>
      </c>
      <c r="E36" s="41">
        <v>20</v>
      </c>
      <c r="F36" s="42">
        <v>21</v>
      </c>
      <c r="G36" s="41">
        <v>12</v>
      </c>
      <c r="H36" s="41">
        <v>20</v>
      </c>
      <c r="I36" s="42">
        <v>22</v>
      </c>
      <c r="J36" s="41">
        <v>13</v>
      </c>
      <c r="K36" s="41">
        <v>20</v>
      </c>
      <c r="L36" s="42">
        <v>22</v>
      </c>
      <c r="M36" s="41">
        <v>14</v>
      </c>
      <c r="N36" s="41">
        <v>20</v>
      </c>
      <c r="O36" s="42">
        <v>23</v>
      </c>
      <c r="P36" s="41">
        <v>14</v>
      </c>
      <c r="Q36" s="41">
        <v>20</v>
      </c>
      <c r="R36" s="42">
        <v>24</v>
      </c>
      <c r="S36" s="41">
        <v>16</v>
      </c>
      <c r="T36" s="41">
        <v>21</v>
      </c>
      <c r="U36" s="42">
        <v>24</v>
      </c>
      <c r="V36" s="41">
        <v>16</v>
      </c>
      <c r="W36" s="41">
        <v>21</v>
      </c>
      <c r="X36" s="42">
        <v>24</v>
      </c>
      <c r="Y36" s="41">
        <v>16</v>
      </c>
      <c r="Z36" s="41">
        <v>21</v>
      </c>
      <c r="AA36" s="42">
        <v>24</v>
      </c>
      <c r="AB36" s="41">
        <v>15</v>
      </c>
      <c r="AC36" s="41">
        <v>21</v>
      </c>
      <c r="AD36" s="42">
        <v>23</v>
      </c>
      <c r="AE36" s="41">
        <v>14</v>
      </c>
      <c r="AF36" s="41">
        <v>21</v>
      </c>
      <c r="AG36" s="42">
        <v>23</v>
      </c>
      <c r="AH36" s="41">
        <v>13</v>
      </c>
      <c r="AI36" s="41">
        <v>19</v>
      </c>
      <c r="AJ36" s="42">
        <v>22</v>
      </c>
      <c r="AK36" s="41">
        <v>12</v>
      </c>
      <c r="AL36" s="41">
        <v>19</v>
      </c>
      <c r="AM36" s="44">
        <v>22</v>
      </c>
      <c r="AO36" s="85" t="s">
        <v>155</v>
      </c>
      <c r="AP36" s="80">
        <v>2</v>
      </c>
      <c r="AQ36" s="13"/>
    </row>
    <row r="37" spans="1:44">
      <c r="A37" s="85" t="s">
        <v>35</v>
      </c>
      <c r="B37" s="80">
        <v>22</v>
      </c>
      <c r="C37" s="6" t="s">
        <v>90</v>
      </c>
      <c r="D37" s="41">
        <v>11</v>
      </c>
      <c r="E37" s="41">
        <v>14</v>
      </c>
      <c r="F37" s="42">
        <v>17</v>
      </c>
      <c r="G37" s="41">
        <v>11</v>
      </c>
      <c r="H37" s="41">
        <v>15</v>
      </c>
      <c r="I37" s="42">
        <v>18</v>
      </c>
      <c r="J37" s="41">
        <v>12</v>
      </c>
      <c r="K37" s="41">
        <v>17</v>
      </c>
      <c r="L37" s="42">
        <v>21</v>
      </c>
      <c r="M37" s="41">
        <v>13</v>
      </c>
      <c r="N37" s="41">
        <v>19</v>
      </c>
      <c r="O37" s="42">
        <v>22</v>
      </c>
      <c r="P37" s="41">
        <v>14</v>
      </c>
      <c r="Q37" s="41">
        <v>20</v>
      </c>
      <c r="R37" s="42">
        <v>23</v>
      </c>
      <c r="S37" s="41">
        <v>15</v>
      </c>
      <c r="T37" s="41">
        <v>21</v>
      </c>
      <c r="U37" s="42">
        <v>24</v>
      </c>
      <c r="V37" s="41">
        <v>16</v>
      </c>
      <c r="W37" s="41">
        <v>21</v>
      </c>
      <c r="X37" s="42">
        <v>24</v>
      </c>
      <c r="Y37" s="41">
        <v>16</v>
      </c>
      <c r="Z37" s="41">
        <v>21</v>
      </c>
      <c r="AA37" s="42">
        <v>25</v>
      </c>
      <c r="AB37" s="41">
        <v>14</v>
      </c>
      <c r="AC37" s="41">
        <v>19</v>
      </c>
      <c r="AD37" s="42">
        <v>22</v>
      </c>
      <c r="AE37" s="41">
        <v>13</v>
      </c>
      <c r="AF37" s="41">
        <v>17</v>
      </c>
      <c r="AG37" s="42">
        <v>22</v>
      </c>
      <c r="AH37" s="41">
        <v>12</v>
      </c>
      <c r="AI37" s="41">
        <v>16</v>
      </c>
      <c r="AJ37" s="42">
        <v>19</v>
      </c>
      <c r="AK37" s="41">
        <v>11</v>
      </c>
      <c r="AL37" s="41">
        <v>14</v>
      </c>
      <c r="AM37" s="44">
        <v>18</v>
      </c>
      <c r="AO37" s="85" t="s">
        <v>156</v>
      </c>
      <c r="AP37" s="80">
        <v>2</v>
      </c>
      <c r="AQ37" s="13"/>
    </row>
    <row r="38" spans="1:44">
      <c r="A38" s="85" t="s">
        <v>34</v>
      </c>
      <c r="B38" s="80">
        <v>23</v>
      </c>
      <c r="C38" s="6" t="s">
        <v>91</v>
      </c>
      <c r="D38" s="41">
        <v>11</v>
      </c>
      <c r="E38" s="41">
        <v>13</v>
      </c>
      <c r="F38" s="42">
        <v>16</v>
      </c>
      <c r="G38" s="41">
        <v>11</v>
      </c>
      <c r="H38" s="41">
        <v>13</v>
      </c>
      <c r="I38" s="42">
        <v>17</v>
      </c>
      <c r="J38" s="41">
        <v>12</v>
      </c>
      <c r="K38" s="41">
        <v>16</v>
      </c>
      <c r="L38" s="42">
        <v>19</v>
      </c>
      <c r="M38" s="41">
        <v>12</v>
      </c>
      <c r="N38" s="41">
        <v>16</v>
      </c>
      <c r="O38" s="42">
        <v>20</v>
      </c>
      <c r="P38" s="41">
        <v>13</v>
      </c>
      <c r="Q38" s="41">
        <v>17</v>
      </c>
      <c r="R38" s="42">
        <v>21</v>
      </c>
      <c r="S38" s="41">
        <v>14</v>
      </c>
      <c r="T38" s="41">
        <v>17</v>
      </c>
      <c r="U38" s="42">
        <v>21</v>
      </c>
      <c r="V38" s="41">
        <v>14</v>
      </c>
      <c r="W38" s="41">
        <v>16</v>
      </c>
      <c r="X38" s="42">
        <v>20</v>
      </c>
      <c r="Y38" s="41">
        <v>14</v>
      </c>
      <c r="Z38" s="41">
        <v>15</v>
      </c>
      <c r="AA38" s="42">
        <v>18</v>
      </c>
      <c r="AB38" s="41">
        <v>12</v>
      </c>
      <c r="AC38" s="41">
        <v>15</v>
      </c>
      <c r="AD38" s="42">
        <v>17</v>
      </c>
      <c r="AE38" s="41">
        <v>12</v>
      </c>
      <c r="AF38" s="41">
        <v>14</v>
      </c>
      <c r="AG38" s="42">
        <v>17</v>
      </c>
      <c r="AH38" s="41">
        <v>12</v>
      </c>
      <c r="AI38" s="41">
        <v>14</v>
      </c>
      <c r="AJ38" s="42">
        <v>17</v>
      </c>
      <c r="AK38" s="41">
        <v>11</v>
      </c>
      <c r="AL38" s="41">
        <v>13</v>
      </c>
      <c r="AM38" s="44">
        <v>16</v>
      </c>
      <c r="AO38" s="85" t="s">
        <v>157</v>
      </c>
      <c r="AP38" s="80">
        <v>2</v>
      </c>
      <c r="AQ38" s="13"/>
    </row>
    <row r="39" spans="1:44" ht="13.5" thickBot="1">
      <c r="A39" s="85" t="s">
        <v>33</v>
      </c>
      <c r="B39" s="80">
        <v>24</v>
      </c>
      <c r="C39" s="6" t="s">
        <v>92</v>
      </c>
      <c r="D39" s="41">
        <v>12</v>
      </c>
      <c r="E39" s="41">
        <v>14</v>
      </c>
      <c r="F39" s="42">
        <v>18</v>
      </c>
      <c r="G39" s="41">
        <v>11</v>
      </c>
      <c r="H39" s="41">
        <v>15</v>
      </c>
      <c r="I39" s="42">
        <v>19</v>
      </c>
      <c r="J39" s="41">
        <v>13</v>
      </c>
      <c r="K39" s="41">
        <v>18</v>
      </c>
      <c r="L39" s="42">
        <v>21</v>
      </c>
      <c r="M39" s="41">
        <v>14</v>
      </c>
      <c r="N39" s="41">
        <v>19</v>
      </c>
      <c r="O39" s="42">
        <v>24</v>
      </c>
      <c r="P39" s="41">
        <v>18</v>
      </c>
      <c r="Q39" s="41">
        <v>22</v>
      </c>
      <c r="R39" s="42">
        <v>24</v>
      </c>
      <c r="S39" s="41">
        <v>19</v>
      </c>
      <c r="T39" s="41">
        <v>23</v>
      </c>
      <c r="U39" s="42">
        <v>25</v>
      </c>
      <c r="V39" s="41">
        <v>20</v>
      </c>
      <c r="W39" s="41">
        <v>23</v>
      </c>
      <c r="X39" s="42">
        <v>26</v>
      </c>
      <c r="Y39" s="41">
        <v>20</v>
      </c>
      <c r="Z39" s="41">
        <v>23</v>
      </c>
      <c r="AA39" s="42">
        <v>26</v>
      </c>
      <c r="AB39" s="41">
        <v>19</v>
      </c>
      <c r="AC39" s="41">
        <v>22</v>
      </c>
      <c r="AD39" s="42">
        <v>25</v>
      </c>
      <c r="AE39" s="41">
        <v>17</v>
      </c>
      <c r="AF39" s="41">
        <v>22</v>
      </c>
      <c r="AG39" s="42">
        <v>25</v>
      </c>
      <c r="AH39" s="41">
        <v>13</v>
      </c>
      <c r="AI39" s="41">
        <v>18</v>
      </c>
      <c r="AJ39" s="42">
        <v>21</v>
      </c>
      <c r="AK39" s="41">
        <v>12</v>
      </c>
      <c r="AL39" s="41">
        <v>16</v>
      </c>
      <c r="AM39" s="44">
        <v>19</v>
      </c>
      <c r="AO39" s="86" t="s">
        <v>158</v>
      </c>
      <c r="AP39" s="82">
        <v>1</v>
      </c>
      <c r="AQ39" s="13"/>
    </row>
    <row r="40" spans="1:44" ht="13.5" thickBot="1">
      <c r="A40" s="85" t="s">
        <v>38</v>
      </c>
      <c r="B40" s="80">
        <v>25</v>
      </c>
      <c r="C40" s="5" t="s">
        <v>93</v>
      </c>
      <c r="D40" s="46">
        <v>12</v>
      </c>
      <c r="E40" s="46">
        <v>13</v>
      </c>
      <c r="F40" s="47">
        <v>21</v>
      </c>
      <c r="G40" s="46">
        <v>11</v>
      </c>
      <c r="H40" s="46">
        <v>13</v>
      </c>
      <c r="I40" s="47">
        <v>22</v>
      </c>
      <c r="J40" s="46">
        <v>11</v>
      </c>
      <c r="K40" s="46">
        <v>15</v>
      </c>
      <c r="L40" s="47">
        <v>23</v>
      </c>
      <c r="M40" s="46">
        <v>12</v>
      </c>
      <c r="N40" s="46">
        <v>16</v>
      </c>
      <c r="O40" s="47">
        <v>24</v>
      </c>
      <c r="P40" s="46">
        <v>13</v>
      </c>
      <c r="Q40" s="46">
        <v>17</v>
      </c>
      <c r="R40" s="47">
        <v>24</v>
      </c>
      <c r="S40" s="46">
        <v>13</v>
      </c>
      <c r="T40" s="46">
        <v>19</v>
      </c>
      <c r="U40" s="47">
        <v>25</v>
      </c>
      <c r="V40" s="46">
        <v>14</v>
      </c>
      <c r="W40" s="46">
        <v>19</v>
      </c>
      <c r="X40" s="47">
        <v>25</v>
      </c>
      <c r="Y40" s="46">
        <v>14</v>
      </c>
      <c r="Z40" s="46">
        <v>19</v>
      </c>
      <c r="AA40" s="47">
        <v>25</v>
      </c>
      <c r="AB40" s="46">
        <v>13</v>
      </c>
      <c r="AC40" s="46">
        <v>18</v>
      </c>
      <c r="AD40" s="47">
        <v>23</v>
      </c>
      <c r="AE40" s="46">
        <v>12</v>
      </c>
      <c r="AF40" s="46">
        <v>17</v>
      </c>
      <c r="AG40" s="47">
        <v>23</v>
      </c>
      <c r="AH40" s="46">
        <v>11</v>
      </c>
      <c r="AI40" s="46">
        <v>15</v>
      </c>
      <c r="AJ40" s="47">
        <v>21</v>
      </c>
      <c r="AK40" s="46">
        <v>11</v>
      </c>
      <c r="AL40" s="46">
        <v>13</v>
      </c>
      <c r="AM40" s="48">
        <v>21</v>
      </c>
      <c r="AQ40" s="6"/>
      <c r="AR40" s="45"/>
    </row>
    <row r="41" spans="1:44">
      <c r="A41" s="85" t="s">
        <v>37</v>
      </c>
      <c r="B41" s="80">
        <v>26</v>
      </c>
      <c r="C41" s="6" t="s">
        <v>94</v>
      </c>
      <c r="D41" s="41">
        <v>16</v>
      </c>
      <c r="E41" s="41">
        <v>18</v>
      </c>
      <c r="F41" s="42">
        <v>21</v>
      </c>
      <c r="G41" s="41">
        <v>16</v>
      </c>
      <c r="H41" s="41">
        <v>19</v>
      </c>
      <c r="I41" s="42">
        <v>20</v>
      </c>
      <c r="J41" s="41">
        <v>16</v>
      </c>
      <c r="K41" s="41">
        <v>20</v>
      </c>
      <c r="L41" s="42">
        <v>23</v>
      </c>
      <c r="M41" s="41">
        <v>16</v>
      </c>
      <c r="N41" s="41">
        <v>21</v>
      </c>
      <c r="O41" s="42">
        <v>24</v>
      </c>
      <c r="P41" s="41">
        <v>17</v>
      </c>
      <c r="Q41" s="41">
        <v>22</v>
      </c>
      <c r="R41" s="42">
        <v>25</v>
      </c>
      <c r="S41" s="41">
        <v>20</v>
      </c>
      <c r="T41" s="41">
        <v>23</v>
      </c>
      <c r="U41" s="42">
        <v>26</v>
      </c>
      <c r="V41" s="41">
        <v>22</v>
      </c>
      <c r="W41" s="41">
        <v>25</v>
      </c>
      <c r="X41" s="42">
        <v>26</v>
      </c>
      <c r="Y41" s="41">
        <v>22</v>
      </c>
      <c r="Z41" s="41">
        <v>25</v>
      </c>
      <c r="AA41" s="42">
        <v>26</v>
      </c>
      <c r="AB41" s="41">
        <v>21</v>
      </c>
      <c r="AC41" s="41">
        <v>24</v>
      </c>
      <c r="AD41" s="42">
        <v>25</v>
      </c>
      <c r="AE41" s="41">
        <v>21</v>
      </c>
      <c r="AF41" s="41">
        <v>22</v>
      </c>
      <c r="AG41" s="42">
        <v>24</v>
      </c>
      <c r="AH41" s="41">
        <v>18</v>
      </c>
      <c r="AI41" s="41">
        <v>21</v>
      </c>
      <c r="AJ41" s="42">
        <v>23</v>
      </c>
      <c r="AK41" s="41">
        <v>17</v>
      </c>
      <c r="AL41" s="41">
        <v>19</v>
      </c>
      <c r="AM41" s="44">
        <v>22</v>
      </c>
      <c r="AR41" s="45"/>
    </row>
    <row r="42" spans="1:44">
      <c r="A42" s="85" t="s">
        <v>36</v>
      </c>
      <c r="B42" s="80">
        <v>27</v>
      </c>
      <c r="C42" s="6" t="s">
        <v>95</v>
      </c>
      <c r="D42" s="41">
        <v>13</v>
      </c>
      <c r="E42" s="41">
        <v>21</v>
      </c>
      <c r="F42" s="42">
        <v>23</v>
      </c>
      <c r="G42" s="41">
        <v>12</v>
      </c>
      <c r="H42" s="41">
        <v>21</v>
      </c>
      <c r="I42" s="42">
        <v>23</v>
      </c>
      <c r="J42" s="41">
        <v>13</v>
      </c>
      <c r="K42" s="41">
        <v>21</v>
      </c>
      <c r="L42" s="42">
        <v>23</v>
      </c>
      <c r="M42" s="41">
        <v>15</v>
      </c>
      <c r="N42" s="41">
        <v>21</v>
      </c>
      <c r="O42" s="42">
        <v>24</v>
      </c>
      <c r="P42" s="41">
        <v>15</v>
      </c>
      <c r="Q42" s="41">
        <v>21</v>
      </c>
      <c r="R42" s="42">
        <v>24</v>
      </c>
      <c r="S42" s="41">
        <v>17</v>
      </c>
      <c r="T42" s="41">
        <v>21</v>
      </c>
      <c r="U42" s="42">
        <v>24</v>
      </c>
      <c r="V42" s="41">
        <v>17</v>
      </c>
      <c r="W42" s="41">
        <v>21</v>
      </c>
      <c r="X42" s="42">
        <v>24</v>
      </c>
      <c r="Y42" s="41">
        <v>17</v>
      </c>
      <c r="Z42" s="41">
        <v>21</v>
      </c>
      <c r="AA42" s="42">
        <v>24</v>
      </c>
      <c r="AB42" s="41">
        <v>17</v>
      </c>
      <c r="AC42" s="41">
        <v>21</v>
      </c>
      <c r="AD42" s="42">
        <v>24</v>
      </c>
      <c r="AE42" s="41">
        <v>16</v>
      </c>
      <c r="AF42" s="41">
        <v>21</v>
      </c>
      <c r="AG42" s="42">
        <v>24</v>
      </c>
      <c r="AH42" s="41">
        <v>15</v>
      </c>
      <c r="AI42" s="41">
        <v>21</v>
      </c>
      <c r="AJ42" s="42">
        <v>23</v>
      </c>
      <c r="AK42" s="41">
        <v>13</v>
      </c>
      <c r="AL42" s="41">
        <v>21</v>
      </c>
      <c r="AM42" s="44">
        <v>23</v>
      </c>
      <c r="AN42" s="41"/>
    </row>
    <row r="43" spans="1:44">
      <c r="A43" s="85" t="s">
        <v>41</v>
      </c>
      <c r="B43" s="80">
        <v>28</v>
      </c>
      <c r="C43" s="6" t="s">
        <v>96</v>
      </c>
      <c r="D43" s="41">
        <v>13</v>
      </c>
      <c r="E43" s="41">
        <v>16</v>
      </c>
      <c r="F43" s="42">
        <v>18</v>
      </c>
      <c r="G43" s="41">
        <v>14</v>
      </c>
      <c r="H43" s="41">
        <v>16</v>
      </c>
      <c r="I43" s="42">
        <v>20</v>
      </c>
      <c r="J43" s="41">
        <v>14</v>
      </c>
      <c r="K43" s="41">
        <v>18</v>
      </c>
      <c r="L43" s="42">
        <v>20</v>
      </c>
      <c r="M43" s="41">
        <v>16</v>
      </c>
      <c r="N43" s="41">
        <v>18</v>
      </c>
      <c r="O43" s="42">
        <v>21</v>
      </c>
      <c r="P43" s="41">
        <v>16</v>
      </c>
      <c r="Q43" s="41">
        <v>20</v>
      </c>
      <c r="R43" s="42">
        <v>24</v>
      </c>
      <c r="S43" s="41">
        <v>17</v>
      </c>
      <c r="T43" s="41">
        <v>21</v>
      </c>
      <c r="U43" s="42">
        <v>26</v>
      </c>
      <c r="V43" s="41">
        <v>19</v>
      </c>
      <c r="W43" s="41">
        <v>23</v>
      </c>
      <c r="X43" s="42">
        <v>26</v>
      </c>
      <c r="Y43" s="41">
        <v>19</v>
      </c>
      <c r="Z43" s="41">
        <v>23</v>
      </c>
      <c r="AA43" s="42">
        <v>26</v>
      </c>
      <c r="AB43" s="41">
        <v>19</v>
      </c>
      <c r="AC43" s="41">
        <v>22</v>
      </c>
      <c r="AD43" s="42">
        <v>25</v>
      </c>
      <c r="AE43" s="41">
        <v>17</v>
      </c>
      <c r="AF43" s="41">
        <v>20</v>
      </c>
      <c r="AG43" s="42">
        <v>23</v>
      </c>
      <c r="AH43" s="41">
        <v>15</v>
      </c>
      <c r="AI43" s="41">
        <v>18</v>
      </c>
      <c r="AJ43" s="42">
        <v>21</v>
      </c>
      <c r="AK43" s="41">
        <v>14</v>
      </c>
      <c r="AL43" s="41">
        <v>17</v>
      </c>
      <c r="AM43" s="44">
        <v>20</v>
      </c>
      <c r="AN43" s="41"/>
    </row>
    <row r="44" spans="1:44">
      <c r="A44" s="85" t="s">
        <v>40</v>
      </c>
      <c r="B44" s="80">
        <v>29</v>
      </c>
      <c r="C44" s="6" t="s">
        <v>97</v>
      </c>
      <c r="D44" s="41">
        <v>13</v>
      </c>
      <c r="E44" s="41">
        <v>16</v>
      </c>
      <c r="F44" s="42">
        <v>18</v>
      </c>
      <c r="G44" s="41">
        <v>14</v>
      </c>
      <c r="H44" s="41">
        <v>16</v>
      </c>
      <c r="I44" s="42">
        <v>19</v>
      </c>
      <c r="J44" s="41">
        <v>14</v>
      </c>
      <c r="K44" s="41">
        <v>17</v>
      </c>
      <c r="L44" s="42">
        <v>20</v>
      </c>
      <c r="M44" s="41">
        <v>15</v>
      </c>
      <c r="N44" s="41">
        <v>17</v>
      </c>
      <c r="O44" s="42">
        <v>20</v>
      </c>
      <c r="P44" s="41">
        <v>15</v>
      </c>
      <c r="Q44" s="41">
        <v>17</v>
      </c>
      <c r="R44" s="42">
        <v>21</v>
      </c>
      <c r="S44" s="41">
        <v>15</v>
      </c>
      <c r="T44" s="41">
        <v>17</v>
      </c>
      <c r="U44" s="42">
        <v>20</v>
      </c>
      <c r="V44" s="41">
        <v>14</v>
      </c>
      <c r="W44" s="41">
        <v>16</v>
      </c>
      <c r="X44" s="42">
        <v>20</v>
      </c>
      <c r="Y44" s="41">
        <v>14</v>
      </c>
      <c r="Z44" s="41">
        <v>16</v>
      </c>
      <c r="AA44" s="42">
        <v>20</v>
      </c>
      <c r="AB44" s="41">
        <v>14</v>
      </c>
      <c r="AC44" s="41">
        <v>16</v>
      </c>
      <c r="AD44" s="42">
        <v>20</v>
      </c>
      <c r="AE44" s="41">
        <v>14</v>
      </c>
      <c r="AF44" s="41">
        <v>16</v>
      </c>
      <c r="AG44" s="42">
        <v>19</v>
      </c>
      <c r="AH44" s="41">
        <v>13</v>
      </c>
      <c r="AI44" s="41">
        <v>16</v>
      </c>
      <c r="AJ44" s="42">
        <v>19</v>
      </c>
      <c r="AK44" s="41">
        <v>13</v>
      </c>
      <c r="AL44" s="41">
        <v>16</v>
      </c>
      <c r="AM44" s="44">
        <v>19</v>
      </c>
      <c r="AN44" s="41"/>
    </row>
    <row r="45" spans="1:44">
      <c r="A45" s="85" t="s">
        <v>39</v>
      </c>
      <c r="B45" s="80">
        <v>30</v>
      </c>
      <c r="C45" s="6" t="s">
        <v>98</v>
      </c>
      <c r="D45" s="41">
        <v>13</v>
      </c>
      <c r="E45" s="41">
        <v>16</v>
      </c>
      <c r="F45" s="42">
        <v>18</v>
      </c>
      <c r="G45" s="41">
        <v>14</v>
      </c>
      <c r="H45" s="41">
        <v>17</v>
      </c>
      <c r="I45" s="42">
        <v>20</v>
      </c>
      <c r="J45" s="41">
        <v>14</v>
      </c>
      <c r="K45" s="41">
        <v>18</v>
      </c>
      <c r="L45" s="42">
        <v>21</v>
      </c>
      <c r="M45" s="41">
        <v>16</v>
      </c>
      <c r="N45" s="41">
        <v>18</v>
      </c>
      <c r="O45" s="42">
        <v>21</v>
      </c>
      <c r="P45" s="41">
        <v>18</v>
      </c>
      <c r="Q45" s="41">
        <v>23</v>
      </c>
      <c r="R45" s="42">
        <v>25</v>
      </c>
      <c r="S45" s="41">
        <v>20</v>
      </c>
      <c r="T45" s="41">
        <v>23</v>
      </c>
      <c r="U45" s="42">
        <v>26</v>
      </c>
      <c r="V45" s="41">
        <v>20</v>
      </c>
      <c r="W45" s="41">
        <v>23</v>
      </c>
      <c r="X45" s="42">
        <v>26</v>
      </c>
      <c r="Y45" s="41">
        <v>20</v>
      </c>
      <c r="Z45" s="41">
        <v>23</v>
      </c>
      <c r="AA45" s="42">
        <v>26</v>
      </c>
      <c r="AB45" s="41">
        <v>20</v>
      </c>
      <c r="AC45" s="41">
        <v>23</v>
      </c>
      <c r="AD45" s="42">
        <v>25</v>
      </c>
      <c r="AE45" s="41">
        <v>18</v>
      </c>
      <c r="AF45" s="41">
        <v>22</v>
      </c>
      <c r="AG45" s="42">
        <v>25</v>
      </c>
      <c r="AH45" s="41">
        <v>16</v>
      </c>
      <c r="AI45" s="41">
        <v>19</v>
      </c>
      <c r="AJ45" s="42">
        <v>23</v>
      </c>
      <c r="AK45" s="41">
        <v>14</v>
      </c>
      <c r="AL45" s="41">
        <v>18</v>
      </c>
      <c r="AM45" s="44">
        <v>21</v>
      </c>
      <c r="AN45" s="41"/>
    </row>
    <row r="46" spans="1:44" ht="13.5" thickBot="1">
      <c r="A46" s="85" t="s">
        <v>44</v>
      </c>
      <c r="B46" s="80">
        <v>31</v>
      </c>
      <c r="C46" s="5" t="s">
        <v>99</v>
      </c>
      <c r="D46" s="46">
        <v>16</v>
      </c>
      <c r="E46" s="46">
        <v>19</v>
      </c>
      <c r="F46" s="47">
        <v>21</v>
      </c>
      <c r="G46" s="46">
        <v>16</v>
      </c>
      <c r="H46" s="46">
        <v>19</v>
      </c>
      <c r="I46" s="47">
        <v>22</v>
      </c>
      <c r="J46" s="46">
        <v>15</v>
      </c>
      <c r="K46" s="46">
        <v>20</v>
      </c>
      <c r="L46" s="47">
        <v>23</v>
      </c>
      <c r="M46" s="46">
        <v>17</v>
      </c>
      <c r="N46" s="46">
        <v>20</v>
      </c>
      <c r="O46" s="47">
        <v>24</v>
      </c>
      <c r="P46" s="46">
        <v>17</v>
      </c>
      <c r="Q46" s="46">
        <v>20</v>
      </c>
      <c r="R46" s="47">
        <v>24</v>
      </c>
      <c r="S46" s="46">
        <v>18</v>
      </c>
      <c r="T46" s="46">
        <v>20</v>
      </c>
      <c r="U46" s="47">
        <v>24</v>
      </c>
      <c r="V46" s="46">
        <v>18</v>
      </c>
      <c r="W46" s="46">
        <v>20</v>
      </c>
      <c r="X46" s="47">
        <v>24</v>
      </c>
      <c r="Y46" s="46">
        <v>18</v>
      </c>
      <c r="Z46" s="46">
        <v>20</v>
      </c>
      <c r="AA46" s="47">
        <v>24</v>
      </c>
      <c r="AB46" s="46">
        <v>18</v>
      </c>
      <c r="AC46" s="46">
        <v>20</v>
      </c>
      <c r="AD46" s="47">
        <v>23</v>
      </c>
      <c r="AE46" s="46">
        <v>17</v>
      </c>
      <c r="AF46" s="46">
        <v>19</v>
      </c>
      <c r="AG46" s="47">
        <v>22</v>
      </c>
      <c r="AH46" s="46">
        <v>17</v>
      </c>
      <c r="AI46" s="46">
        <v>19</v>
      </c>
      <c r="AJ46" s="47">
        <v>22</v>
      </c>
      <c r="AK46" s="46">
        <v>16</v>
      </c>
      <c r="AL46" s="46">
        <v>18</v>
      </c>
      <c r="AM46" s="48">
        <v>22</v>
      </c>
      <c r="AN46" s="41"/>
    </row>
    <row r="47" spans="1:44" ht="13.5" thickBot="1">
      <c r="A47" s="85" t="s">
        <v>43</v>
      </c>
      <c r="B47" s="80">
        <v>32</v>
      </c>
    </row>
    <row r="48" spans="1:44">
      <c r="A48" s="85" t="s">
        <v>42</v>
      </c>
      <c r="B48" s="79">
        <v>33</v>
      </c>
      <c r="C48" s="1" t="s">
        <v>118</v>
      </c>
      <c r="D48" s="10"/>
      <c r="E48" s="10">
        <v>1</v>
      </c>
      <c r="F48" s="11"/>
      <c r="G48" s="10"/>
      <c r="H48" s="10">
        <v>2</v>
      </c>
      <c r="I48" s="11"/>
      <c r="J48" s="10"/>
      <c r="K48" s="10">
        <v>3</v>
      </c>
      <c r="L48" s="11"/>
      <c r="M48" s="10"/>
      <c r="N48" s="10">
        <v>4</v>
      </c>
      <c r="O48" s="11"/>
      <c r="P48" s="10"/>
      <c r="Q48" s="10">
        <v>5</v>
      </c>
      <c r="R48" s="11"/>
      <c r="S48" s="10"/>
      <c r="T48" s="10">
        <v>6</v>
      </c>
      <c r="U48" s="11"/>
      <c r="V48" s="10"/>
      <c r="W48" s="10">
        <v>7</v>
      </c>
      <c r="X48" s="11"/>
      <c r="Y48" s="10"/>
      <c r="Z48" s="10">
        <v>8</v>
      </c>
      <c r="AA48" s="11"/>
      <c r="AB48" s="10"/>
      <c r="AC48" s="10">
        <v>9</v>
      </c>
      <c r="AD48" s="11"/>
      <c r="AE48" s="10"/>
      <c r="AF48" s="10">
        <v>10</v>
      </c>
      <c r="AG48" s="11"/>
      <c r="AH48" s="10"/>
      <c r="AI48" s="10">
        <v>11</v>
      </c>
      <c r="AJ48" s="11"/>
      <c r="AK48" s="10"/>
      <c r="AL48" s="10">
        <v>12</v>
      </c>
      <c r="AM48" s="2"/>
    </row>
    <row r="49" spans="1:39">
      <c r="A49" s="85" t="s">
        <v>47</v>
      </c>
      <c r="B49" s="79">
        <v>34</v>
      </c>
      <c r="C49" s="8" t="s">
        <v>70</v>
      </c>
      <c r="D49" s="43">
        <v>0</v>
      </c>
      <c r="E49" s="41">
        <v>1</v>
      </c>
      <c r="F49" s="42">
        <v>0</v>
      </c>
      <c r="G49" s="43">
        <v>0</v>
      </c>
      <c r="H49" s="43">
        <v>1</v>
      </c>
      <c r="I49" s="42">
        <v>0</v>
      </c>
      <c r="J49" s="43">
        <v>0</v>
      </c>
      <c r="K49" s="43">
        <v>1</v>
      </c>
      <c r="L49" s="42">
        <v>0</v>
      </c>
      <c r="M49" s="43">
        <v>0</v>
      </c>
      <c r="N49" s="43">
        <v>1</v>
      </c>
      <c r="O49" s="42">
        <v>0</v>
      </c>
      <c r="P49" s="43">
        <v>0</v>
      </c>
      <c r="Q49" s="43">
        <v>1</v>
      </c>
      <c r="R49" s="42">
        <v>0</v>
      </c>
      <c r="S49" s="43">
        <v>0</v>
      </c>
      <c r="T49" s="43">
        <v>1</v>
      </c>
      <c r="U49" s="42">
        <v>0</v>
      </c>
      <c r="V49" s="43">
        <v>0</v>
      </c>
      <c r="W49" s="43">
        <v>1</v>
      </c>
      <c r="X49" s="42">
        <v>0</v>
      </c>
      <c r="Y49" s="43">
        <v>0</v>
      </c>
      <c r="Z49" s="43">
        <v>1</v>
      </c>
      <c r="AA49" s="42">
        <v>0</v>
      </c>
      <c r="AB49" s="43">
        <v>0</v>
      </c>
      <c r="AC49" s="43">
        <v>1</v>
      </c>
      <c r="AD49" s="42">
        <v>0</v>
      </c>
      <c r="AE49" s="43">
        <v>0</v>
      </c>
      <c r="AF49" s="43">
        <v>1</v>
      </c>
      <c r="AG49" s="42">
        <v>0</v>
      </c>
      <c r="AH49" s="43">
        <v>0</v>
      </c>
      <c r="AI49" s="43">
        <v>1</v>
      </c>
      <c r="AJ49" s="42">
        <v>0</v>
      </c>
      <c r="AK49" s="43">
        <v>0</v>
      </c>
      <c r="AL49" s="43">
        <v>1</v>
      </c>
      <c r="AM49" s="44">
        <v>0</v>
      </c>
    </row>
    <row r="50" spans="1:39">
      <c r="A50" s="85" t="s">
        <v>46</v>
      </c>
      <c r="B50" s="79">
        <v>35</v>
      </c>
      <c r="C50" s="8" t="s">
        <v>71</v>
      </c>
      <c r="D50" s="43">
        <v>0</v>
      </c>
      <c r="E50" s="41">
        <v>1</v>
      </c>
      <c r="F50" s="42">
        <v>0</v>
      </c>
      <c r="G50" s="43">
        <v>0</v>
      </c>
      <c r="H50" s="43">
        <v>1</v>
      </c>
      <c r="I50" s="42">
        <v>0</v>
      </c>
      <c r="J50" s="43">
        <v>0</v>
      </c>
      <c r="K50" s="43">
        <v>1</v>
      </c>
      <c r="L50" s="42">
        <v>0</v>
      </c>
      <c r="M50" s="43">
        <v>0</v>
      </c>
      <c r="N50" s="43">
        <v>1</v>
      </c>
      <c r="O50" s="42">
        <v>0</v>
      </c>
      <c r="P50" s="43">
        <v>0</v>
      </c>
      <c r="Q50" s="43">
        <v>1</v>
      </c>
      <c r="R50" s="42">
        <v>0</v>
      </c>
      <c r="S50" s="43">
        <v>0</v>
      </c>
      <c r="T50" s="43">
        <v>1</v>
      </c>
      <c r="U50" s="42">
        <v>0</v>
      </c>
      <c r="V50" s="43">
        <v>0</v>
      </c>
      <c r="W50" s="43">
        <v>1</v>
      </c>
      <c r="X50" s="42">
        <v>0</v>
      </c>
      <c r="Y50" s="43">
        <v>0</v>
      </c>
      <c r="Z50" s="43">
        <v>1</v>
      </c>
      <c r="AA50" s="42">
        <v>0</v>
      </c>
      <c r="AB50" s="43">
        <v>0</v>
      </c>
      <c r="AC50" s="43">
        <v>1</v>
      </c>
      <c r="AD50" s="42">
        <v>0</v>
      </c>
      <c r="AE50" s="43">
        <v>0</v>
      </c>
      <c r="AF50" s="43">
        <v>1</v>
      </c>
      <c r="AG50" s="42">
        <v>0</v>
      </c>
      <c r="AH50" s="43">
        <v>0</v>
      </c>
      <c r="AI50" s="43">
        <v>1</v>
      </c>
      <c r="AJ50" s="42">
        <v>0</v>
      </c>
      <c r="AK50" s="43">
        <v>0</v>
      </c>
      <c r="AL50" s="43">
        <v>1</v>
      </c>
      <c r="AM50" s="44">
        <v>0</v>
      </c>
    </row>
    <row r="51" spans="1:39" ht="13.5" thickBot="1">
      <c r="A51" s="86" t="s">
        <v>45</v>
      </c>
      <c r="B51" s="81">
        <v>36</v>
      </c>
      <c r="C51" s="8" t="s">
        <v>72</v>
      </c>
      <c r="D51" s="43">
        <v>0</v>
      </c>
      <c r="E51" s="43">
        <v>0</v>
      </c>
      <c r="F51" s="42">
        <v>1</v>
      </c>
      <c r="G51" s="43">
        <v>0</v>
      </c>
      <c r="H51" s="41">
        <v>0</v>
      </c>
      <c r="I51" s="42">
        <v>1</v>
      </c>
      <c r="J51" s="41">
        <v>0</v>
      </c>
      <c r="K51" s="41">
        <v>0</v>
      </c>
      <c r="L51" s="42">
        <v>1</v>
      </c>
      <c r="M51" s="41">
        <v>0</v>
      </c>
      <c r="N51" s="41">
        <v>0</v>
      </c>
      <c r="O51" s="42">
        <v>1</v>
      </c>
      <c r="P51" s="41">
        <v>0</v>
      </c>
      <c r="Q51" s="41">
        <v>0</v>
      </c>
      <c r="R51" s="42">
        <v>1</v>
      </c>
      <c r="S51" s="41">
        <v>0</v>
      </c>
      <c r="T51" s="41">
        <v>0</v>
      </c>
      <c r="U51" s="42">
        <v>1</v>
      </c>
      <c r="V51" s="41">
        <v>0</v>
      </c>
      <c r="W51" s="41">
        <v>0</v>
      </c>
      <c r="X51" s="42">
        <v>1</v>
      </c>
      <c r="Y51" s="41">
        <v>0</v>
      </c>
      <c r="Z51" s="41">
        <v>0</v>
      </c>
      <c r="AA51" s="42">
        <v>1</v>
      </c>
      <c r="AB51" s="41">
        <v>0</v>
      </c>
      <c r="AC51" s="41">
        <v>0</v>
      </c>
      <c r="AD51" s="42">
        <v>1</v>
      </c>
      <c r="AE51" s="41">
        <v>0</v>
      </c>
      <c r="AF51" s="41">
        <v>0</v>
      </c>
      <c r="AG51" s="42">
        <v>1</v>
      </c>
      <c r="AH51" s="41">
        <v>0</v>
      </c>
      <c r="AI51" s="43">
        <v>0</v>
      </c>
      <c r="AJ51" s="42">
        <v>1</v>
      </c>
      <c r="AK51" s="41">
        <v>0</v>
      </c>
      <c r="AL51" s="43">
        <v>0</v>
      </c>
      <c r="AM51" s="44">
        <v>1</v>
      </c>
    </row>
    <row r="52" spans="1:39">
      <c r="C52" s="8" t="s">
        <v>73</v>
      </c>
      <c r="D52" s="43">
        <v>0</v>
      </c>
      <c r="E52" s="43">
        <v>0</v>
      </c>
      <c r="F52" s="42">
        <v>1</v>
      </c>
      <c r="G52" s="43">
        <v>0</v>
      </c>
      <c r="H52" s="41">
        <v>0</v>
      </c>
      <c r="I52" s="42">
        <v>1</v>
      </c>
      <c r="J52" s="41">
        <v>0</v>
      </c>
      <c r="K52" s="41">
        <v>0</v>
      </c>
      <c r="L52" s="42">
        <v>1</v>
      </c>
      <c r="M52" s="41">
        <v>0</v>
      </c>
      <c r="N52" s="41">
        <v>0</v>
      </c>
      <c r="O52" s="42">
        <v>1</v>
      </c>
      <c r="P52" s="41">
        <v>0</v>
      </c>
      <c r="Q52" s="41">
        <v>0</v>
      </c>
      <c r="R52" s="42">
        <v>1</v>
      </c>
      <c r="S52" s="41">
        <v>0</v>
      </c>
      <c r="T52" s="41">
        <v>0</v>
      </c>
      <c r="U52" s="42">
        <v>1</v>
      </c>
      <c r="V52" s="41">
        <v>0</v>
      </c>
      <c r="W52" s="41">
        <v>0</v>
      </c>
      <c r="X52" s="42">
        <v>1</v>
      </c>
      <c r="Y52" s="41">
        <v>0</v>
      </c>
      <c r="Z52" s="41">
        <v>0</v>
      </c>
      <c r="AA52" s="42">
        <v>1</v>
      </c>
      <c r="AB52" s="41">
        <v>0</v>
      </c>
      <c r="AC52" s="41">
        <v>0</v>
      </c>
      <c r="AD52" s="42">
        <v>1</v>
      </c>
      <c r="AE52" s="41">
        <v>0</v>
      </c>
      <c r="AF52" s="41">
        <v>0</v>
      </c>
      <c r="AG52" s="42">
        <v>1</v>
      </c>
      <c r="AH52" s="41">
        <v>0</v>
      </c>
      <c r="AI52" s="43">
        <v>0</v>
      </c>
      <c r="AJ52" s="42">
        <v>1</v>
      </c>
      <c r="AK52" s="41">
        <v>0</v>
      </c>
      <c r="AL52" s="43">
        <v>0</v>
      </c>
      <c r="AM52" s="44">
        <v>1</v>
      </c>
    </row>
    <row r="53" spans="1:39">
      <c r="C53" s="8" t="s">
        <v>74</v>
      </c>
      <c r="D53" s="43">
        <v>0</v>
      </c>
      <c r="E53" s="43">
        <v>1</v>
      </c>
      <c r="F53" s="42">
        <v>1</v>
      </c>
      <c r="G53" s="43">
        <v>0</v>
      </c>
      <c r="H53" s="43">
        <v>2</v>
      </c>
      <c r="I53" s="42">
        <v>1</v>
      </c>
      <c r="J53" s="41">
        <v>0</v>
      </c>
      <c r="K53" s="41">
        <v>2</v>
      </c>
      <c r="L53" s="42">
        <v>1</v>
      </c>
      <c r="M53" s="41">
        <v>0</v>
      </c>
      <c r="N53" s="41">
        <v>2</v>
      </c>
      <c r="O53" s="42">
        <v>1</v>
      </c>
      <c r="P53" s="41">
        <v>0</v>
      </c>
      <c r="Q53" s="41">
        <v>3</v>
      </c>
      <c r="R53" s="42">
        <v>2</v>
      </c>
      <c r="S53" s="41">
        <v>0</v>
      </c>
      <c r="T53" s="41">
        <v>3</v>
      </c>
      <c r="U53" s="42">
        <v>2</v>
      </c>
      <c r="V53" s="41">
        <v>0</v>
      </c>
      <c r="W53" s="41">
        <v>3</v>
      </c>
      <c r="X53" s="42">
        <v>2</v>
      </c>
      <c r="Y53" s="41">
        <v>0</v>
      </c>
      <c r="Z53" s="41">
        <v>1</v>
      </c>
      <c r="AA53" s="42">
        <v>1</v>
      </c>
      <c r="AB53" s="41">
        <v>0</v>
      </c>
      <c r="AC53" s="41">
        <v>1</v>
      </c>
      <c r="AD53" s="42">
        <v>1</v>
      </c>
      <c r="AE53" s="41">
        <v>0</v>
      </c>
      <c r="AF53" s="41">
        <v>1</v>
      </c>
      <c r="AG53" s="42">
        <v>1</v>
      </c>
      <c r="AH53" s="41">
        <v>0</v>
      </c>
      <c r="AI53" s="41">
        <v>1</v>
      </c>
      <c r="AJ53" s="42">
        <v>1</v>
      </c>
      <c r="AK53" s="41">
        <v>0</v>
      </c>
      <c r="AL53" s="41">
        <v>1</v>
      </c>
      <c r="AM53" s="44">
        <v>1</v>
      </c>
    </row>
    <row r="54" spans="1:39" ht="13.5" thickBot="1">
      <c r="C54" s="9" t="s">
        <v>75</v>
      </c>
      <c r="D54" s="46">
        <v>0</v>
      </c>
      <c r="E54" s="46">
        <v>1</v>
      </c>
      <c r="F54" s="47">
        <v>0</v>
      </c>
      <c r="G54" s="46">
        <v>0</v>
      </c>
      <c r="H54" s="46">
        <v>2</v>
      </c>
      <c r="I54" s="47">
        <v>1</v>
      </c>
      <c r="J54" s="46">
        <v>0</v>
      </c>
      <c r="K54" s="46">
        <v>2</v>
      </c>
      <c r="L54" s="47">
        <v>1</v>
      </c>
      <c r="M54" s="46">
        <v>0</v>
      </c>
      <c r="N54" s="46">
        <v>2</v>
      </c>
      <c r="O54" s="47">
        <v>1</v>
      </c>
      <c r="P54" s="46">
        <v>0</v>
      </c>
      <c r="Q54" s="46">
        <v>2</v>
      </c>
      <c r="R54" s="47">
        <v>1</v>
      </c>
      <c r="S54" s="46">
        <v>0</v>
      </c>
      <c r="T54" s="46">
        <v>2</v>
      </c>
      <c r="U54" s="47">
        <v>1</v>
      </c>
      <c r="V54" s="46">
        <v>0</v>
      </c>
      <c r="W54" s="46">
        <v>2</v>
      </c>
      <c r="X54" s="47">
        <v>1</v>
      </c>
      <c r="Y54" s="46">
        <v>0</v>
      </c>
      <c r="Z54" s="46">
        <v>2</v>
      </c>
      <c r="AA54" s="47">
        <v>1</v>
      </c>
      <c r="AB54" s="46">
        <v>0</v>
      </c>
      <c r="AC54" s="46">
        <v>2</v>
      </c>
      <c r="AD54" s="47">
        <v>1</v>
      </c>
      <c r="AE54" s="46">
        <v>0</v>
      </c>
      <c r="AF54" s="46">
        <v>2</v>
      </c>
      <c r="AG54" s="47">
        <v>1</v>
      </c>
      <c r="AH54" s="46">
        <v>0</v>
      </c>
      <c r="AI54" s="46">
        <v>1</v>
      </c>
      <c r="AJ54" s="47">
        <v>0</v>
      </c>
      <c r="AK54" s="46">
        <v>0</v>
      </c>
      <c r="AL54" s="46">
        <v>1</v>
      </c>
      <c r="AM54" s="48">
        <v>0</v>
      </c>
    </row>
    <row r="55" spans="1:39">
      <c r="C55" s="8" t="s">
        <v>76</v>
      </c>
      <c r="D55" s="43">
        <v>0</v>
      </c>
      <c r="E55" s="43">
        <v>1</v>
      </c>
      <c r="F55" s="42">
        <v>0</v>
      </c>
      <c r="G55" s="43">
        <v>0</v>
      </c>
      <c r="H55" s="43">
        <v>0</v>
      </c>
      <c r="I55" s="42">
        <v>1</v>
      </c>
      <c r="J55" s="41">
        <v>0</v>
      </c>
      <c r="K55" s="41">
        <v>0</v>
      </c>
      <c r="L55" s="42">
        <v>1</v>
      </c>
      <c r="M55" s="41">
        <v>0</v>
      </c>
      <c r="N55" s="41">
        <v>0</v>
      </c>
      <c r="O55" s="42">
        <v>1</v>
      </c>
      <c r="P55" s="41">
        <v>0</v>
      </c>
      <c r="Q55" s="41">
        <v>0</v>
      </c>
      <c r="R55" s="42">
        <v>1</v>
      </c>
      <c r="S55" s="41">
        <v>0</v>
      </c>
      <c r="T55" s="41">
        <v>0</v>
      </c>
      <c r="U55" s="42">
        <v>1</v>
      </c>
      <c r="V55" s="41">
        <v>0</v>
      </c>
      <c r="W55" s="41">
        <v>0</v>
      </c>
      <c r="X55" s="42">
        <v>1</v>
      </c>
      <c r="Y55" s="41">
        <v>0</v>
      </c>
      <c r="Z55" s="41">
        <v>1</v>
      </c>
      <c r="AA55" s="42">
        <v>0</v>
      </c>
      <c r="AB55" s="41">
        <v>0</v>
      </c>
      <c r="AC55" s="41">
        <v>1</v>
      </c>
      <c r="AD55" s="42">
        <v>0</v>
      </c>
      <c r="AE55" s="41">
        <v>0</v>
      </c>
      <c r="AF55" s="41">
        <v>1</v>
      </c>
      <c r="AG55" s="42">
        <v>0</v>
      </c>
      <c r="AH55" s="41">
        <v>0</v>
      </c>
      <c r="AI55" s="41">
        <v>1</v>
      </c>
      <c r="AJ55" s="42">
        <v>0</v>
      </c>
      <c r="AK55" s="41">
        <v>0</v>
      </c>
      <c r="AL55" s="41">
        <v>1</v>
      </c>
      <c r="AM55" s="44">
        <v>0</v>
      </c>
    </row>
    <row r="56" spans="1:39">
      <c r="C56" s="8" t="s">
        <v>77</v>
      </c>
      <c r="D56" s="43">
        <v>0</v>
      </c>
      <c r="E56" s="43">
        <v>2</v>
      </c>
      <c r="F56" s="42">
        <v>1</v>
      </c>
      <c r="G56" s="43">
        <v>1</v>
      </c>
      <c r="H56" s="43">
        <v>3</v>
      </c>
      <c r="I56" s="42">
        <v>2</v>
      </c>
      <c r="J56" s="41">
        <v>1</v>
      </c>
      <c r="K56" s="41">
        <v>3</v>
      </c>
      <c r="L56" s="42">
        <v>2</v>
      </c>
      <c r="M56" s="41">
        <v>1</v>
      </c>
      <c r="N56" s="41">
        <v>3</v>
      </c>
      <c r="O56" s="42">
        <v>2</v>
      </c>
      <c r="P56" s="41">
        <v>1</v>
      </c>
      <c r="Q56" s="41">
        <v>3</v>
      </c>
      <c r="R56" s="42">
        <v>2</v>
      </c>
      <c r="S56" s="41">
        <v>1</v>
      </c>
      <c r="T56" s="41">
        <v>3</v>
      </c>
      <c r="U56" s="42">
        <v>2</v>
      </c>
      <c r="V56" s="41">
        <v>1</v>
      </c>
      <c r="W56" s="41">
        <v>3</v>
      </c>
      <c r="X56" s="42">
        <v>2</v>
      </c>
      <c r="Y56" s="41">
        <v>1</v>
      </c>
      <c r="Z56" s="41">
        <v>2</v>
      </c>
      <c r="AA56" s="42">
        <v>1</v>
      </c>
      <c r="AB56" s="41">
        <v>1</v>
      </c>
      <c r="AC56" s="41">
        <v>2</v>
      </c>
      <c r="AD56" s="42">
        <v>1</v>
      </c>
      <c r="AE56" s="41">
        <v>1</v>
      </c>
      <c r="AF56" s="41">
        <v>2</v>
      </c>
      <c r="AG56" s="42">
        <v>1</v>
      </c>
      <c r="AH56" s="41">
        <v>0</v>
      </c>
      <c r="AI56" s="41">
        <v>2</v>
      </c>
      <c r="AJ56" s="42">
        <v>1</v>
      </c>
      <c r="AK56" s="41">
        <v>0</v>
      </c>
      <c r="AL56" s="41">
        <v>2</v>
      </c>
      <c r="AM56" s="44">
        <v>1</v>
      </c>
    </row>
    <row r="57" spans="1:39">
      <c r="C57" s="8" t="s">
        <v>78</v>
      </c>
      <c r="D57" s="43">
        <v>0</v>
      </c>
      <c r="E57" s="43">
        <v>1</v>
      </c>
      <c r="F57" s="42">
        <v>1</v>
      </c>
      <c r="G57" s="43">
        <v>0</v>
      </c>
      <c r="H57" s="43">
        <v>2</v>
      </c>
      <c r="I57" s="42">
        <v>1</v>
      </c>
      <c r="J57" s="41">
        <v>0</v>
      </c>
      <c r="K57" s="41">
        <v>2</v>
      </c>
      <c r="L57" s="42">
        <v>1</v>
      </c>
      <c r="M57" s="41">
        <v>0</v>
      </c>
      <c r="N57" s="41">
        <v>2</v>
      </c>
      <c r="O57" s="42">
        <v>1</v>
      </c>
      <c r="P57" s="41">
        <v>1</v>
      </c>
      <c r="Q57" s="41">
        <v>2</v>
      </c>
      <c r="R57" s="42">
        <v>2</v>
      </c>
      <c r="S57" s="41">
        <v>1</v>
      </c>
      <c r="T57" s="41">
        <v>2</v>
      </c>
      <c r="U57" s="42">
        <v>2</v>
      </c>
      <c r="V57" s="41">
        <v>1</v>
      </c>
      <c r="W57" s="41">
        <v>2</v>
      </c>
      <c r="X57" s="42">
        <v>2</v>
      </c>
      <c r="Y57" s="41">
        <v>0</v>
      </c>
      <c r="Z57" s="41">
        <v>2</v>
      </c>
      <c r="AA57" s="42">
        <v>1</v>
      </c>
      <c r="AB57" s="41">
        <v>0</v>
      </c>
      <c r="AC57" s="41">
        <v>2</v>
      </c>
      <c r="AD57" s="42">
        <v>1</v>
      </c>
      <c r="AE57" s="41">
        <v>0</v>
      </c>
      <c r="AF57" s="41">
        <v>2</v>
      </c>
      <c r="AG57" s="42">
        <v>1</v>
      </c>
      <c r="AH57" s="41">
        <v>0</v>
      </c>
      <c r="AI57" s="41">
        <v>1</v>
      </c>
      <c r="AJ57" s="42">
        <v>1</v>
      </c>
      <c r="AK57" s="41">
        <v>0</v>
      </c>
      <c r="AL57" s="41">
        <v>1</v>
      </c>
      <c r="AM57" s="44">
        <v>1</v>
      </c>
    </row>
    <row r="58" spans="1:39">
      <c r="C58" s="8" t="s">
        <v>79</v>
      </c>
      <c r="D58" s="43">
        <v>0</v>
      </c>
      <c r="E58" s="43">
        <v>1</v>
      </c>
      <c r="F58" s="42">
        <v>1</v>
      </c>
      <c r="G58" s="43">
        <v>1</v>
      </c>
      <c r="H58" s="43">
        <v>3</v>
      </c>
      <c r="I58" s="42">
        <v>2</v>
      </c>
      <c r="J58" s="41">
        <v>1</v>
      </c>
      <c r="K58" s="41">
        <v>3</v>
      </c>
      <c r="L58" s="42">
        <v>2</v>
      </c>
      <c r="M58" s="41">
        <v>1</v>
      </c>
      <c r="N58" s="41">
        <v>3</v>
      </c>
      <c r="O58" s="42">
        <v>2</v>
      </c>
      <c r="P58" s="41">
        <v>1</v>
      </c>
      <c r="Q58" s="41">
        <v>2</v>
      </c>
      <c r="R58" s="42">
        <v>1</v>
      </c>
      <c r="S58" s="41">
        <v>1</v>
      </c>
      <c r="T58" s="41">
        <v>2</v>
      </c>
      <c r="U58" s="42">
        <v>1</v>
      </c>
      <c r="V58" s="41">
        <v>1</v>
      </c>
      <c r="W58" s="41">
        <v>2</v>
      </c>
      <c r="X58" s="42">
        <v>1</v>
      </c>
      <c r="Y58" s="41">
        <v>0</v>
      </c>
      <c r="Z58" s="41">
        <v>2</v>
      </c>
      <c r="AA58" s="42">
        <v>1</v>
      </c>
      <c r="AB58" s="41">
        <v>0</v>
      </c>
      <c r="AC58" s="41">
        <v>2</v>
      </c>
      <c r="AD58" s="42">
        <v>1</v>
      </c>
      <c r="AE58" s="41">
        <v>0</v>
      </c>
      <c r="AF58" s="41">
        <v>2</v>
      </c>
      <c r="AG58" s="42">
        <v>1</v>
      </c>
      <c r="AH58" s="41">
        <v>0</v>
      </c>
      <c r="AI58" s="41">
        <v>1</v>
      </c>
      <c r="AJ58" s="42">
        <v>1</v>
      </c>
      <c r="AK58" s="41">
        <v>0</v>
      </c>
      <c r="AL58" s="41">
        <v>1</v>
      </c>
      <c r="AM58" s="44">
        <v>1</v>
      </c>
    </row>
    <row r="59" spans="1:39">
      <c r="C59" s="8" t="s">
        <v>80</v>
      </c>
      <c r="D59" s="43">
        <v>0</v>
      </c>
      <c r="E59" s="43">
        <v>2</v>
      </c>
      <c r="F59" s="42">
        <v>1</v>
      </c>
      <c r="G59" s="43">
        <v>1</v>
      </c>
      <c r="H59" s="43">
        <v>3</v>
      </c>
      <c r="I59" s="42">
        <v>2</v>
      </c>
      <c r="J59" s="41">
        <v>1</v>
      </c>
      <c r="K59" s="41">
        <v>3</v>
      </c>
      <c r="L59" s="42">
        <v>2</v>
      </c>
      <c r="M59" s="41">
        <v>1</v>
      </c>
      <c r="N59" s="41">
        <v>3</v>
      </c>
      <c r="O59" s="42">
        <v>2</v>
      </c>
      <c r="P59" s="41">
        <v>1</v>
      </c>
      <c r="Q59" s="41">
        <v>3</v>
      </c>
      <c r="R59" s="42">
        <v>2</v>
      </c>
      <c r="S59" s="41">
        <v>1</v>
      </c>
      <c r="T59" s="41">
        <v>3</v>
      </c>
      <c r="U59" s="42">
        <v>2</v>
      </c>
      <c r="V59" s="41">
        <v>1</v>
      </c>
      <c r="W59" s="41">
        <v>3</v>
      </c>
      <c r="X59" s="42">
        <v>2</v>
      </c>
      <c r="Y59" s="41">
        <v>1</v>
      </c>
      <c r="Z59" s="41">
        <v>2</v>
      </c>
      <c r="AA59" s="42">
        <v>1</v>
      </c>
      <c r="AB59" s="41">
        <v>1</v>
      </c>
      <c r="AC59" s="41">
        <v>2</v>
      </c>
      <c r="AD59" s="42">
        <v>1</v>
      </c>
      <c r="AE59" s="41">
        <v>1</v>
      </c>
      <c r="AF59" s="41">
        <v>2</v>
      </c>
      <c r="AG59" s="42">
        <v>1</v>
      </c>
      <c r="AH59" s="41">
        <v>0</v>
      </c>
      <c r="AI59" s="41">
        <v>2</v>
      </c>
      <c r="AJ59" s="42">
        <v>1</v>
      </c>
      <c r="AK59" s="41">
        <v>0</v>
      </c>
      <c r="AL59" s="41">
        <v>2</v>
      </c>
      <c r="AM59" s="44">
        <v>1</v>
      </c>
    </row>
    <row r="60" spans="1:39" ht="13.5" thickBot="1">
      <c r="C60" s="9" t="s">
        <v>81</v>
      </c>
      <c r="D60" s="46">
        <v>0</v>
      </c>
      <c r="E60" s="46">
        <v>1</v>
      </c>
      <c r="F60" s="47">
        <v>1</v>
      </c>
      <c r="G60" s="46">
        <v>0</v>
      </c>
      <c r="H60" s="46">
        <v>2</v>
      </c>
      <c r="I60" s="47">
        <v>1</v>
      </c>
      <c r="J60" s="46">
        <v>0</v>
      </c>
      <c r="K60" s="46">
        <v>2</v>
      </c>
      <c r="L60" s="47">
        <v>1</v>
      </c>
      <c r="M60" s="46">
        <v>0</v>
      </c>
      <c r="N60" s="46">
        <v>2</v>
      </c>
      <c r="O60" s="47">
        <v>1</v>
      </c>
      <c r="P60" s="46">
        <v>1</v>
      </c>
      <c r="Q60" s="46">
        <v>3</v>
      </c>
      <c r="R60" s="47">
        <v>2</v>
      </c>
      <c r="S60" s="46">
        <v>1</v>
      </c>
      <c r="T60" s="46">
        <v>3</v>
      </c>
      <c r="U60" s="47">
        <v>2</v>
      </c>
      <c r="V60" s="46">
        <v>1</v>
      </c>
      <c r="W60" s="46">
        <v>3</v>
      </c>
      <c r="X60" s="47">
        <v>2</v>
      </c>
      <c r="Y60" s="46">
        <v>0</v>
      </c>
      <c r="Z60" s="46">
        <v>2</v>
      </c>
      <c r="AA60" s="47">
        <v>1</v>
      </c>
      <c r="AB60" s="46">
        <v>0</v>
      </c>
      <c r="AC60" s="46">
        <v>2</v>
      </c>
      <c r="AD60" s="47">
        <v>1</v>
      </c>
      <c r="AE60" s="46">
        <v>0</v>
      </c>
      <c r="AF60" s="46">
        <v>2</v>
      </c>
      <c r="AG60" s="47">
        <v>1</v>
      </c>
      <c r="AH60" s="46">
        <v>0</v>
      </c>
      <c r="AI60" s="46">
        <v>1</v>
      </c>
      <c r="AJ60" s="47">
        <v>1</v>
      </c>
      <c r="AK60" s="46">
        <v>0</v>
      </c>
      <c r="AL60" s="46">
        <v>1</v>
      </c>
      <c r="AM60" s="48">
        <v>1</v>
      </c>
    </row>
    <row r="61" spans="1:39">
      <c r="C61" s="8" t="s">
        <v>82</v>
      </c>
      <c r="D61" s="43">
        <v>0</v>
      </c>
      <c r="E61" s="43">
        <v>1</v>
      </c>
      <c r="F61" s="42">
        <v>0</v>
      </c>
      <c r="G61" s="41">
        <v>0</v>
      </c>
      <c r="H61" s="43">
        <v>1</v>
      </c>
      <c r="I61" s="42">
        <v>0</v>
      </c>
      <c r="J61" s="41">
        <v>0</v>
      </c>
      <c r="K61" s="41">
        <v>1</v>
      </c>
      <c r="L61" s="42">
        <v>0</v>
      </c>
      <c r="M61" s="41">
        <v>0</v>
      </c>
      <c r="N61" s="41">
        <v>1</v>
      </c>
      <c r="O61" s="42">
        <v>0</v>
      </c>
      <c r="P61" s="41">
        <v>0</v>
      </c>
      <c r="Q61" s="41">
        <v>1</v>
      </c>
      <c r="R61" s="42">
        <v>0</v>
      </c>
      <c r="S61" s="41">
        <v>0</v>
      </c>
      <c r="T61" s="41">
        <v>1</v>
      </c>
      <c r="U61" s="42">
        <v>0</v>
      </c>
      <c r="V61" s="41">
        <v>0</v>
      </c>
      <c r="W61" s="41">
        <v>1</v>
      </c>
      <c r="X61" s="42">
        <v>0</v>
      </c>
      <c r="Y61" s="41">
        <v>0</v>
      </c>
      <c r="Z61" s="41">
        <v>3</v>
      </c>
      <c r="AA61" s="42">
        <v>0</v>
      </c>
      <c r="AB61" s="41">
        <v>0</v>
      </c>
      <c r="AC61" s="41">
        <v>3</v>
      </c>
      <c r="AD61" s="42">
        <v>0</v>
      </c>
      <c r="AE61" s="41">
        <v>0</v>
      </c>
      <c r="AF61" s="41">
        <v>3</v>
      </c>
      <c r="AG61" s="42">
        <v>0</v>
      </c>
      <c r="AH61" s="41">
        <v>0</v>
      </c>
      <c r="AI61" s="41">
        <v>1</v>
      </c>
      <c r="AJ61" s="42">
        <v>0</v>
      </c>
      <c r="AK61" s="41">
        <v>0</v>
      </c>
      <c r="AL61" s="41">
        <v>1</v>
      </c>
      <c r="AM61" s="44">
        <v>0</v>
      </c>
    </row>
    <row r="62" spans="1:39">
      <c r="C62" s="8" t="s">
        <v>83</v>
      </c>
      <c r="D62" s="43">
        <v>1</v>
      </c>
      <c r="E62" s="43">
        <v>3</v>
      </c>
      <c r="F62" s="42">
        <v>2</v>
      </c>
      <c r="G62" s="43">
        <v>2</v>
      </c>
      <c r="H62" s="43">
        <v>4</v>
      </c>
      <c r="I62" s="42">
        <v>3</v>
      </c>
      <c r="J62" s="41">
        <v>2</v>
      </c>
      <c r="K62" s="41">
        <v>4</v>
      </c>
      <c r="L62" s="42">
        <v>3</v>
      </c>
      <c r="M62" s="41">
        <v>2</v>
      </c>
      <c r="N62" s="41">
        <v>4</v>
      </c>
      <c r="O62" s="42">
        <v>3</v>
      </c>
      <c r="P62" s="41">
        <v>2</v>
      </c>
      <c r="Q62" s="41">
        <v>3</v>
      </c>
      <c r="R62" s="42">
        <v>3</v>
      </c>
      <c r="S62" s="41">
        <v>2</v>
      </c>
      <c r="T62" s="41">
        <v>3</v>
      </c>
      <c r="U62" s="42">
        <v>3</v>
      </c>
      <c r="V62" s="41">
        <v>2</v>
      </c>
      <c r="W62" s="41">
        <v>3</v>
      </c>
      <c r="X62" s="42">
        <v>3</v>
      </c>
      <c r="Y62" s="41">
        <v>2</v>
      </c>
      <c r="Z62" s="41">
        <v>3</v>
      </c>
      <c r="AA62" s="42">
        <v>3</v>
      </c>
      <c r="AB62" s="41">
        <v>2</v>
      </c>
      <c r="AC62" s="41">
        <v>3</v>
      </c>
      <c r="AD62" s="42">
        <v>3</v>
      </c>
      <c r="AE62" s="41">
        <v>2</v>
      </c>
      <c r="AF62" s="41">
        <v>3</v>
      </c>
      <c r="AG62" s="42">
        <v>3</v>
      </c>
      <c r="AH62" s="41">
        <v>1</v>
      </c>
      <c r="AI62" s="41">
        <v>3</v>
      </c>
      <c r="AJ62" s="42">
        <v>2</v>
      </c>
      <c r="AK62" s="41">
        <v>1</v>
      </c>
      <c r="AL62" s="41">
        <v>3</v>
      </c>
      <c r="AM62" s="44">
        <v>2</v>
      </c>
    </row>
    <row r="63" spans="1:39">
      <c r="C63" s="8" t="s">
        <v>84</v>
      </c>
      <c r="D63" s="43">
        <v>1</v>
      </c>
      <c r="E63" s="43">
        <v>3</v>
      </c>
      <c r="F63" s="42">
        <v>2</v>
      </c>
      <c r="G63" s="43">
        <v>2</v>
      </c>
      <c r="H63" s="43">
        <v>4</v>
      </c>
      <c r="I63" s="42">
        <v>3</v>
      </c>
      <c r="J63" s="41">
        <v>2</v>
      </c>
      <c r="K63" s="41">
        <v>4</v>
      </c>
      <c r="L63" s="42">
        <v>3</v>
      </c>
      <c r="M63" s="41">
        <v>2</v>
      </c>
      <c r="N63" s="41">
        <v>4</v>
      </c>
      <c r="O63" s="42">
        <v>3</v>
      </c>
      <c r="P63" s="41">
        <v>2</v>
      </c>
      <c r="Q63" s="41">
        <v>4</v>
      </c>
      <c r="R63" s="42">
        <v>3</v>
      </c>
      <c r="S63" s="41">
        <v>2</v>
      </c>
      <c r="T63" s="41">
        <v>4</v>
      </c>
      <c r="U63" s="42">
        <v>3</v>
      </c>
      <c r="V63" s="41">
        <v>2</v>
      </c>
      <c r="W63" s="41">
        <v>4</v>
      </c>
      <c r="X63" s="42">
        <v>3</v>
      </c>
      <c r="Y63" s="41">
        <v>1</v>
      </c>
      <c r="Z63" s="41">
        <v>3</v>
      </c>
      <c r="AA63" s="42">
        <v>2</v>
      </c>
      <c r="AB63" s="41">
        <v>1</v>
      </c>
      <c r="AC63" s="41">
        <v>3</v>
      </c>
      <c r="AD63" s="42">
        <v>2</v>
      </c>
      <c r="AE63" s="41">
        <v>1</v>
      </c>
      <c r="AF63" s="41">
        <v>3</v>
      </c>
      <c r="AG63" s="42">
        <v>2</v>
      </c>
      <c r="AH63" s="41">
        <v>1</v>
      </c>
      <c r="AI63" s="41">
        <v>3</v>
      </c>
      <c r="AJ63" s="42">
        <v>2</v>
      </c>
      <c r="AK63" s="41">
        <v>1</v>
      </c>
      <c r="AL63" s="41">
        <v>3</v>
      </c>
      <c r="AM63" s="44">
        <v>2</v>
      </c>
    </row>
    <row r="64" spans="1:39">
      <c r="C64" s="8" t="s">
        <v>85</v>
      </c>
      <c r="D64" s="43">
        <v>0</v>
      </c>
      <c r="E64" s="43">
        <v>3</v>
      </c>
      <c r="F64" s="42">
        <v>2</v>
      </c>
      <c r="G64" s="41">
        <v>0</v>
      </c>
      <c r="H64" s="43">
        <v>3</v>
      </c>
      <c r="I64" s="42">
        <v>2</v>
      </c>
      <c r="J64" s="41">
        <v>0</v>
      </c>
      <c r="K64" s="41">
        <v>3</v>
      </c>
      <c r="L64" s="42">
        <v>2</v>
      </c>
      <c r="M64" s="41">
        <v>0</v>
      </c>
      <c r="N64" s="41">
        <v>3</v>
      </c>
      <c r="O64" s="42">
        <v>2</v>
      </c>
      <c r="P64" s="41">
        <v>0</v>
      </c>
      <c r="Q64" s="41">
        <v>2</v>
      </c>
      <c r="R64" s="42">
        <v>1</v>
      </c>
      <c r="S64" s="41">
        <v>0</v>
      </c>
      <c r="T64" s="41">
        <v>2</v>
      </c>
      <c r="U64" s="42">
        <v>1</v>
      </c>
      <c r="V64" s="41">
        <v>0</v>
      </c>
      <c r="W64" s="41">
        <v>2</v>
      </c>
      <c r="X64" s="42">
        <v>1</v>
      </c>
      <c r="Y64" s="41">
        <v>0</v>
      </c>
      <c r="Z64" s="41">
        <v>3</v>
      </c>
      <c r="AA64" s="42">
        <v>2</v>
      </c>
      <c r="AB64" s="41">
        <v>0</v>
      </c>
      <c r="AC64" s="41">
        <v>3</v>
      </c>
      <c r="AD64" s="42">
        <v>2</v>
      </c>
      <c r="AE64" s="41">
        <v>0</v>
      </c>
      <c r="AF64" s="41">
        <v>3</v>
      </c>
      <c r="AG64" s="42">
        <v>2</v>
      </c>
      <c r="AH64" s="41">
        <v>0</v>
      </c>
      <c r="AI64" s="41">
        <v>3</v>
      </c>
      <c r="AJ64" s="42">
        <v>2</v>
      </c>
      <c r="AK64" s="41">
        <v>0</v>
      </c>
      <c r="AL64" s="41">
        <v>3</v>
      </c>
      <c r="AM64" s="44">
        <v>2</v>
      </c>
    </row>
    <row r="65" spans="3:51">
      <c r="C65" s="8" t="s">
        <v>86</v>
      </c>
      <c r="D65" s="43">
        <v>0</v>
      </c>
      <c r="E65" s="43">
        <v>2</v>
      </c>
      <c r="F65" s="42">
        <v>1</v>
      </c>
      <c r="G65" s="43">
        <v>2</v>
      </c>
      <c r="H65" s="43">
        <v>4</v>
      </c>
      <c r="I65" s="42">
        <v>3</v>
      </c>
      <c r="J65" s="41">
        <v>2</v>
      </c>
      <c r="K65" s="41">
        <v>4</v>
      </c>
      <c r="L65" s="42">
        <v>3</v>
      </c>
      <c r="M65" s="41">
        <v>2</v>
      </c>
      <c r="N65" s="41">
        <v>4</v>
      </c>
      <c r="O65" s="42">
        <v>3</v>
      </c>
      <c r="P65" s="41">
        <v>2</v>
      </c>
      <c r="Q65" s="41">
        <v>4</v>
      </c>
      <c r="R65" s="42">
        <v>3</v>
      </c>
      <c r="S65" s="41">
        <v>2</v>
      </c>
      <c r="T65" s="41">
        <v>4</v>
      </c>
      <c r="U65" s="42">
        <v>3</v>
      </c>
      <c r="V65" s="41">
        <v>2</v>
      </c>
      <c r="W65" s="41">
        <v>4</v>
      </c>
      <c r="X65" s="42">
        <v>3</v>
      </c>
      <c r="Y65" s="41">
        <v>1</v>
      </c>
      <c r="Z65" s="41">
        <v>3</v>
      </c>
      <c r="AA65" s="42">
        <v>2</v>
      </c>
      <c r="AB65" s="41">
        <v>1</v>
      </c>
      <c r="AC65" s="41">
        <v>3</v>
      </c>
      <c r="AD65" s="42">
        <v>2</v>
      </c>
      <c r="AE65" s="41">
        <v>1</v>
      </c>
      <c r="AF65" s="41">
        <v>3</v>
      </c>
      <c r="AG65" s="42">
        <v>2</v>
      </c>
      <c r="AH65" s="41">
        <v>0</v>
      </c>
      <c r="AI65" s="41">
        <v>2</v>
      </c>
      <c r="AJ65" s="42">
        <v>1</v>
      </c>
      <c r="AK65" s="41">
        <v>0</v>
      </c>
      <c r="AL65" s="41">
        <v>2</v>
      </c>
      <c r="AM65" s="44">
        <v>1</v>
      </c>
    </row>
    <row r="66" spans="3:51" ht="13.5" thickBot="1">
      <c r="C66" s="9" t="s">
        <v>87</v>
      </c>
      <c r="D66" s="46">
        <v>2</v>
      </c>
      <c r="E66" s="46">
        <v>4</v>
      </c>
      <c r="F66" s="47">
        <v>3</v>
      </c>
      <c r="G66" s="46">
        <v>1</v>
      </c>
      <c r="H66" s="46">
        <v>3</v>
      </c>
      <c r="I66" s="47">
        <v>2</v>
      </c>
      <c r="J66" s="46">
        <v>1</v>
      </c>
      <c r="K66" s="46">
        <v>3</v>
      </c>
      <c r="L66" s="47">
        <v>2</v>
      </c>
      <c r="M66" s="46">
        <v>1</v>
      </c>
      <c r="N66" s="46">
        <v>3</v>
      </c>
      <c r="O66" s="47">
        <v>2</v>
      </c>
      <c r="P66" s="46">
        <v>0</v>
      </c>
      <c r="Q66" s="46">
        <v>2</v>
      </c>
      <c r="R66" s="47">
        <v>1</v>
      </c>
      <c r="S66" s="46">
        <v>0</v>
      </c>
      <c r="T66" s="46">
        <v>2</v>
      </c>
      <c r="U66" s="47">
        <v>1</v>
      </c>
      <c r="V66" s="46">
        <v>0</v>
      </c>
      <c r="W66" s="46">
        <v>2</v>
      </c>
      <c r="X66" s="47">
        <v>1</v>
      </c>
      <c r="Y66" s="46">
        <v>2</v>
      </c>
      <c r="Z66" s="46">
        <v>4</v>
      </c>
      <c r="AA66" s="47">
        <v>3</v>
      </c>
      <c r="AB66" s="46">
        <v>2</v>
      </c>
      <c r="AC66" s="46">
        <v>4</v>
      </c>
      <c r="AD66" s="47">
        <v>3</v>
      </c>
      <c r="AE66" s="46">
        <v>2</v>
      </c>
      <c r="AF66" s="46">
        <v>4</v>
      </c>
      <c r="AG66" s="47">
        <v>3</v>
      </c>
      <c r="AH66" s="46">
        <v>2</v>
      </c>
      <c r="AI66" s="46">
        <v>4</v>
      </c>
      <c r="AJ66" s="47">
        <v>3</v>
      </c>
      <c r="AK66" s="46">
        <v>2</v>
      </c>
      <c r="AL66" s="46">
        <v>4</v>
      </c>
      <c r="AM66" s="48">
        <v>3</v>
      </c>
    </row>
    <row r="67" spans="3:51">
      <c r="C67" s="8" t="s">
        <v>88</v>
      </c>
      <c r="D67" s="41">
        <v>0</v>
      </c>
      <c r="E67" s="43">
        <v>1</v>
      </c>
      <c r="F67" s="42">
        <v>0</v>
      </c>
      <c r="G67" s="41">
        <v>0</v>
      </c>
      <c r="H67" s="43">
        <v>1</v>
      </c>
      <c r="I67" s="42">
        <v>0</v>
      </c>
      <c r="J67" s="41">
        <v>0</v>
      </c>
      <c r="K67" s="41">
        <v>1</v>
      </c>
      <c r="L67" s="42">
        <v>0</v>
      </c>
      <c r="M67" s="41">
        <v>0</v>
      </c>
      <c r="N67" s="41">
        <v>1</v>
      </c>
      <c r="O67" s="42">
        <v>0</v>
      </c>
      <c r="P67" s="41">
        <v>0</v>
      </c>
      <c r="Q67" s="41">
        <v>0</v>
      </c>
      <c r="R67" s="42">
        <v>0</v>
      </c>
      <c r="S67" s="41">
        <v>0</v>
      </c>
      <c r="T67" s="41">
        <v>0</v>
      </c>
      <c r="U67" s="42">
        <v>0</v>
      </c>
      <c r="V67" s="41">
        <v>0</v>
      </c>
      <c r="W67" s="41">
        <v>0</v>
      </c>
      <c r="X67" s="42">
        <v>0</v>
      </c>
      <c r="Y67" s="41">
        <v>0</v>
      </c>
      <c r="Z67" s="41">
        <v>1</v>
      </c>
      <c r="AA67" s="42">
        <v>0</v>
      </c>
      <c r="AB67" s="41">
        <v>0</v>
      </c>
      <c r="AC67" s="41">
        <v>1</v>
      </c>
      <c r="AD67" s="42">
        <v>0</v>
      </c>
      <c r="AE67" s="41">
        <v>0</v>
      </c>
      <c r="AF67" s="41">
        <v>1</v>
      </c>
      <c r="AG67" s="42">
        <v>0</v>
      </c>
      <c r="AH67" s="41">
        <v>0</v>
      </c>
      <c r="AI67" s="41">
        <v>1</v>
      </c>
      <c r="AJ67" s="42">
        <v>0</v>
      </c>
      <c r="AK67" s="41">
        <v>0</v>
      </c>
      <c r="AL67" s="41">
        <v>1</v>
      </c>
      <c r="AM67" s="44">
        <v>0</v>
      </c>
    </row>
    <row r="68" spans="3:51">
      <c r="C68" s="8" t="s">
        <v>89</v>
      </c>
      <c r="D68" s="41">
        <v>3</v>
      </c>
      <c r="E68" s="43">
        <v>4</v>
      </c>
      <c r="F68" s="42">
        <v>4</v>
      </c>
      <c r="G68" s="43">
        <v>3</v>
      </c>
      <c r="H68" s="43">
        <v>5</v>
      </c>
      <c r="I68" s="42">
        <v>4</v>
      </c>
      <c r="J68" s="41">
        <v>3</v>
      </c>
      <c r="K68" s="41">
        <v>5</v>
      </c>
      <c r="L68" s="42">
        <v>4</v>
      </c>
      <c r="M68" s="41">
        <v>3</v>
      </c>
      <c r="N68" s="41">
        <v>5</v>
      </c>
      <c r="O68" s="42">
        <v>4</v>
      </c>
      <c r="P68" s="41">
        <v>3</v>
      </c>
      <c r="Q68" s="41">
        <v>5</v>
      </c>
      <c r="R68" s="42">
        <v>4</v>
      </c>
      <c r="S68" s="41">
        <v>3</v>
      </c>
      <c r="T68" s="41">
        <v>5</v>
      </c>
      <c r="U68" s="42">
        <v>4</v>
      </c>
      <c r="V68" s="41">
        <v>3</v>
      </c>
      <c r="W68" s="41">
        <v>5</v>
      </c>
      <c r="X68" s="42">
        <v>4</v>
      </c>
      <c r="Y68" s="41">
        <v>3</v>
      </c>
      <c r="Z68" s="41">
        <v>4</v>
      </c>
      <c r="AA68" s="42">
        <v>4</v>
      </c>
      <c r="AB68" s="41">
        <v>3</v>
      </c>
      <c r="AC68" s="41">
        <v>4</v>
      </c>
      <c r="AD68" s="42">
        <v>4</v>
      </c>
      <c r="AE68" s="41">
        <v>3</v>
      </c>
      <c r="AF68" s="41">
        <v>4</v>
      </c>
      <c r="AG68" s="42">
        <v>4</v>
      </c>
      <c r="AH68" s="41">
        <v>3</v>
      </c>
      <c r="AI68" s="41">
        <v>4</v>
      </c>
      <c r="AJ68" s="42">
        <v>4</v>
      </c>
      <c r="AK68" s="41">
        <v>3</v>
      </c>
      <c r="AL68" s="41">
        <v>4</v>
      </c>
      <c r="AM68" s="44">
        <v>4</v>
      </c>
    </row>
    <row r="69" spans="3:51">
      <c r="C69" s="8" t="s">
        <v>90</v>
      </c>
      <c r="D69" s="41">
        <v>1</v>
      </c>
      <c r="E69" s="43">
        <v>2</v>
      </c>
      <c r="F69" s="42">
        <v>2</v>
      </c>
      <c r="G69" s="43">
        <v>2</v>
      </c>
      <c r="H69" s="43">
        <v>4</v>
      </c>
      <c r="I69" s="42">
        <v>3</v>
      </c>
      <c r="J69" s="41">
        <v>2</v>
      </c>
      <c r="K69" s="41">
        <v>4</v>
      </c>
      <c r="L69" s="42">
        <v>3</v>
      </c>
      <c r="M69" s="41">
        <v>2</v>
      </c>
      <c r="N69" s="41">
        <v>4</v>
      </c>
      <c r="O69" s="42">
        <v>3</v>
      </c>
      <c r="P69" s="41">
        <v>2</v>
      </c>
      <c r="Q69" s="41">
        <v>4</v>
      </c>
      <c r="R69" s="42">
        <v>3</v>
      </c>
      <c r="S69" s="41">
        <v>2</v>
      </c>
      <c r="T69" s="41">
        <v>4</v>
      </c>
      <c r="U69" s="42">
        <v>3</v>
      </c>
      <c r="V69" s="41">
        <v>2</v>
      </c>
      <c r="W69" s="41">
        <v>4</v>
      </c>
      <c r="X69" s="42">
        <v>3</v>
      </c>
      <c r="Y69" s="41">
        <v>1</v>
      </c>
      <c r="Z69" s="41">
        <v>3</v>
      </c>
      <c r="AA69" s="42">
        <v>2</v>
      </c>
      <c r="AB69" s="41">
        <v>1</v>
      </c>
      <c r="AC69" s="41">
        <v>3</v>
      </c>
      <c r="AD69" s="42">
        <v>2</v>
      </c>
      <c r="AE69" s="41">
        <v>1</v>
      </c>
      <c r="AF69" s="41">
        <v>3</v>
      </c>
      <c r="AG69" s="42">
        <v>2</v>
      </c>
      <c r="AH69" s="41">
        <v>1</v>
      </c>
      <c r="AI69" s="41">
        <v>2</v>
      </c>
      <c r="AJ69" s="42">
        <v>2</v>
      </c>
      <c r="AK69" s="41">
        <v>1</v>
      </c>
      <c r="AL69" s="41">
        <v>2</v>
      </c>
      <c r="AM69" s="44">
        <v>2</v>
      </c>
    </row>
    <row r="70" spans="3:51">
      <c r="C70" s="8" t="s">
        <v>91</v>
      </c>
      <c r="D70" s="43">
        <v>1</v>
      </c>
      <c r="E70" s="43">
        <v>3</v>
      </c>
      <c r="F70" s="42">
        <v>2</v>
      </c>
      <c r="G70" s="43">
        <v>2</v>
      </c>
      <c r="H70" s="43">
        <v>4</v>
      </c>
      <c r="I70" s="42">
        <v>3</v>
      </c>
      <c r="J70" s="41">
        <v>2</v>
      </c>
      <c r="K70" s="41">
        <v>4</v>
      </c>
      <c r="L70" s="42">
        <v>3</v>
      </c>
      <c r="M70" s="41">
        <v>2</v>
      </c>
      <c r="N70" s="41">
        <v>4</v>
      </c>
      <c r="O70" s="42">
        <v>3</v>
      </c>
      <c r="P70" s="41">
        <v>2</v>
      </c>
      <c r="Q70" s="41">
        <v>3</v>
      </c>
      <c r="R70" s="42">
        <v>3</v>
      </c>
      <c r="S70" s="41">
        <v>2</v>
      </c>
      <c r="T70" s="41">
        <v>3</v>
      </c>
      <c r="U70" s="42">
        <v>3</v>
      </c>
      <c r="V70" s="41">
        <v>2</v>
      </c>
      <c r="W70" s="41">
        <v>3</v>
      </c>
      <c r="X70" s="42">
        <v>3</v>
      </c>
      <c r="Y70" s="41">
        <v>1</v>
      </c>
      <c r="Z70" s="41">
        <v>3</v>
      </c>
      <c r="AA70" s="42">
        <v>2</v>
      </c>
      <c r="AB70" s="41">
        <v>1</v>
      </c>
      <c r="AC70" s="41">
        <v>3</v>
      </c>
      <c r="AD70" s="42">
        <v>2</v>
      </c>
      <c r="AE70" s="41">
        <v>1</v>
      </c>
      <c r="AF70" s="41">
        <v>3</v>
      </c>
      <c r="AG70" s="42">
        <v>2</v>
      </c>
      <c r="AH70" s="41">
        <v>1</v>
      </c>
      <c r="AI70" s="41">
        <v>3</v>
      </c>
      <c r="AJ70" s="42">
        <v>2</v>
      </c>
      <c r="AK70" s="41">
        <v>1</v>
      </c>
      <c r="AL70" s="41">
        <v>3</v>
      </c>
      <c r="AM70" s="44">
        <v>2</v>
      </c>
    </row>
    <row r="71" spans="3:51">
      <c r="C71" s="8" t="s">
        <v>92</v>
      </c>
      <c r="D71" s="41">
        <v>0</v>
      </c>
      <c r="E71" s="43">
        <v>2</v>
      </c>
      <c r="F71" s="42">
        <v>1</v>
      </c>
      <c r="G71" s="43">
        <v>1</v>
      </c>
      <c r="H71" s="43">
        <v>4</v>
      </c>
      <c r="I71" s="42">
        <v>2</v>
      </c>
      <c r="J71" s="41">
        <v>1</v>
      </c>
      <c r="K71" s="41">
        <v>4</v>
      </c>
      <c r="L71" s="42">
        <v>2</v>
      </c>
      <c r="M71" s="41">
        <v>1</v>
      </c>
      <c r="N71" s="41">
        <v>4</v>
      </c>
      <c r="O71" s="42">
        <v>2</v>
      </c>
      <c r="P71" s="41">
        <v>1</v>
      </c>
      <c r="Q71" s="41">
        <v>3</v>
      </c>
      <c r="R71" s="42">
        <v>2</v>
      </c>
      <c r="S71" s="41">
        <v>1</v>
      </c>
      <c r="T71" s="41">
        <v>3</v>
      </c>
      <c r="U71" s="42">
        <v>2</v>
      </c>
      <c r="V71" s="41">
        <v>1</v>
      </c>
      <c r="W71" s="41">
        <v>3</v>
      </c>
      <c r="X71" s="42">
        <v>2</v>
      </c>
      <c r="Y71" s="41">
        <v>0</v>
      </c>
      <c r="Z71" s="41">
        <v>2</v>
      </c>
      <c r="AA71" s="42">
        <v>1</v>
      </c>
      <c r="AB71" s="41">
        <v>0</v>
      </c>
      <c r="AC71" s="41">
        <v>2</v>
      </c>
      <c r="AD71" s="42">
        <v>1</v>
      </c>
      <c r="AE71" s="41">
        <v>0</v>
      </c>
      <c r="AF71" s="41">
        <v>2</v>
      </c>
      <c r="AG71" s="42">
        <v>1</v>
      </c>
      <c r="AH71" s="41">
        <v>0</v>
      </c>
      <c r="AI71" s="41">
        <v>2</v>
      </c>
      <c r="AJ71" s="42">
        <v>1</v>
      </c>
      <c r="AK71" s="41">
        <v>0</v>
      </c>
      <c r="AL71" s="41">
        <v>2</v>
      </c>
      <c r="AM71" s="44">
        <v>1</v>
      </c>
    </row>
    <row r="72" spans="3:51" ht="13.5" thickBot="1">
      <c r="C72" s="9" t="s">
        <v>93</v>
      </c>
      <c r="D72" s="46">
        <v>1</v>
      </c>
      <c r="E72" s="46">
        <v>3</v>
      </c>
      <c r="F72" s="47">
        <v>2</v>
      </c>
      <c r="G72" s="46">
        <v>2</v>
      </c>
      <c r="H72" s="46">
        <v>4</v>
      </c>
      <c r="I72" s="47">
        <v>3</v>
      </c>
      <c r="J72" s="46">
        <v>2</v>
      </c>
      <c r="K72" s="46">
        <v>4</v>
      </c>
      <c r="L72" s="47">
        <v>3</v>
      </c>
      <c r="M72" s="46">
        <v>2</v>
      </c>
      <c r="N72" s="46">
        <v>4</v>
      </c>
      <c r="O72" s="47">
        <v>3</v>
      </c>
      <c r="P72" s="46">
        <v>2</v>
      </c>
      <c r="Q72" s="46">
        <v>5</v>
      </c>
      <c r="R72" s="47">
        <v>3</v>
      </c>
      <c r="S72" s="46">
        <v>2</v>
      </c>
      <c r="T72" s="46">
        <v>5</v>
      </c>
      <c r="U72" s="47">
        <v>3</v>
      </c>
      <c r="V72" s="46">
        <v>2</v>
      </c>
      <c r="W72" s="46">
        <v>5</v>
      </c>
      <c r="X72" s="47">
        <v>3</v>
      </c>
      <c r="Y72" s="46">
        <v>0</v>
      </c>
      <c r="Z72" s="46">
        <v>2</v>
      </c>
      <c r="AA72" s="47">
        <v>1</v>
      </c>
      <c r="AB72" s="46">
        <v>0</v>
      </c>
      <c r="AC72" s="46">
        <v>2</v>
      </c>
      <c r="AD72" s="47">
        <v>1</v>
      </c>
      <c r="AE72" s="46">
        <v>0</v>
      </c>
      <c r="AF72" s="46">
        <v>2</v>
      </c>
      <c r="AG72" s="47">
        <v>1</v>
      </c>
      <c r="AH72" s="46">
        <v>1</v>
      </c>
      <c r="AI72" s="46">
        <v>3</v>
      </c>
      <c r="AJ72" s="47">
        <v>2</v>
      </c>
      <c r="AK72" s="46">
        <v>1</v>
      </c>
      <c r="AL72" s="46">
        <v>3</v>
      </c>
      <c r="AM72" s="48">
        <v>2</v>
      </c>
    </row>
    <row r="73" spans="3:51">
      <c r="C73" s="8" t="s">
        <v>94</v>
      </c>
      <c r="D73" s="41">
        <v>0</v>
      </c>
      <c r="E73" s="43">
        <v>1</v>
      </c>
      <c r="F73" s="42">
        <v>0</v>
      </c>
      <c r="G73" s="41">
        <v>0</v>
      </c>
      <c r="H73" s="43">
        <v>2</v>
      </c>
      <c r="I73" s="42">
        <v>1</v>
      </c>
      <c r="J73" s="41">
        <v>0</v>
      </c>
      <c r="K73" s="41">
        <v>2</v>
      </c>
      <c r="L73" s="42">
        <v>1</v>
      </c>
      <c r="M73" s="41">
        <v>0</v>
      </c>
      <c r="N73" s="41">
        <v>2</v>
      </c>
      <c r="O73" s="42">
        <v>1</v>
      </c>
      <c r="P73" s="41">
        <v>0</v>
      </c>
      <c r="Q73" s="41">
        <v>1</v>
      </c>
      <c r="R73" s="42">
        <v>0</v>
      </c>
      <c r="S73" s="41">
        <v>0</v>
      </c>
      <c r="T73" s="41">
        <v>1</v>
      </c>
      <c r="U73" s="42">
        <v>0</v>
      </c>
      <c r="V73" s="41">
        <v>0</v>
      </c>
      <c r="W73" s="41">
        <v>1</v>
      </c>
      <c r="X73" s="42">
        <v>0</v>
      </c>
      <c r="Y73" s="41">
        <v>0</v>
      </c>
      <c r="Z73" s="41">
        <v>1</v>
      </c>
      <c r="AA73" s="42">
        <v>0</v>
      </c>
      <c r="AB73" s="41">
        <v>0</v>
      </c>
      <c r="AC73" s="41">
        <v>1</v>
      </c>
      <c r="AD73" s="42">
        <v>0</v>
      </c>
      <c r="AE73" s="41">
        <v>0</v>
      </c>
      <c r="AF73" s="41">
        <v>1</v>
      </c>
      <c r="AG73" s="42">
        <v>0</v>
      </c>
      <c r="AH73" s="41">
        <v>0</v>
      </c>
      <c r="AI73" s="41">
        <v>1</v>
      </c>
      <c r="AJ73" s="42">
        <v>0</v>
      </c>
      <c r="AK73" s="41">
        <v>0</v>
      </c>
      <c r="AL73" s="41">
        <v>1</v>
      </c>
      <c r="AM73" s="44">
        <v>0</v>
      </c>
    </row>
    <row r="74" spans="3:51">
      <c r="C74" s="8" t="s">
        <v>95</v>
      </c>
      <c r="D74" s="43">
        <v>3</v>
      </c>
      <c r="E74" s="43">
        <v>5</v>
      </c>
      <c r="F74" s="42">
        <v>4</v>
      </c>
      <c r="G74" s="43">
        <v>3</v>
      </c>
      <c r="H74" s="43">
        <v>5</v>
      </c>
      <c r="I74" s="42">
        <v>4</v>
      </c>
      <c r="J74" s="41">
        <v>3</v>
      </c>
      <c r="K74" s="41">
        <v>5</v>
      </c>
      <c r="L74" s="42">
        <v>4</v>
      </c>
      <c r="M74" s="41">
        <v>3</v>
      </c>
      <c r="N74" s="41">
        <v>5</v>
      </c>
      <c r="O74" s="42">
        <v>4</v>
      </c>
      <c r="P74" s="41">
        <v>3</v>
      </c>
      <c r="Q74" s="41">
        <v>5</v>
      </c>
      <c r="R74" s="42">
        <v>4</v>
      </c>
      <c r="S74" s="41">
        <v>3</v>
      </c>
      <c r="T74" s="41">
        <v>5</v>
      </c>
      <c r="U74" s="42">
        <v>4</v>
      </c>
      <c r="V74" s="41">
        <v>3</v>
      </c>
      <c r="W74" s="41">
        <v>5</v>
      </c>
      <c r="X74" s="42">
        <v>4</v>
      </c>
      <c r="Y74" s="41">
        <v>3</v>
      </c>
      <c r="Z74" s="41">
        <v>5</v>
      </c>
      <c r="AA74" s="42">
        <v>4</v>
      </c>
      <c r="AB74" s="41">
        <v>3</v>
      </c>
      <c r="AC74" s="41">
        <v>5</v>
      </c>
      <c r="AD74" s="42">
        <v>4</v>
      </c>
      <c r="AE74" s="41">
        <v>3</v>
      </c>
      <c r="AF74" s="41">
        <v>5</v>
      </c>
      <c r="AG74" s="42">
        <v>4</v>
      </c>
      <c r="AH74" s="41">
        <v>3</v>
      </c>
      <c r="AI74" s="41">
        <v>5</v>
      </c>
      <c r="AJ74" s="42">
        <v>4</v>
      </c>
      <c r="AK74" s="41">
        <v>3</v>
      </c>
      <c r="AL74" s="41">
        <v>5</v>
      </c>
      <c r="AM74" s="44">
        <v>4</v>
      </c>
    </row>
    <row r="75" spans="3:51">
      <c r="C75" s="8" t="s">
        <v>96</v>
      </c>
      <c r="D75" s="41">
        <v>0</v>
      </c>
      <c r="E75" s="43">
        <v>1</v>
      </c>
      <c r="F75" s="42">
        <v>0</v>
      </c>
      <c r="G75" s="41">
        <v>0</v>
      </c>
      <c r="H75" s="43">
        <v>2</v>
      </c>
      <c r="I75" s="42">
        <v>1</v>
      </c>
      <c r="J75" s="41">
        <v>0</v>
      </c>
      <c r="K75" s="41">
        <v>2</v>
      </c>
      <c r="L75" s="42">
        <v>1</v>
      </c>
      <c r="M75" s="41">
        <v>0</v>
      </c>
      <c r="N75" s="41">
        <v>2</v>
      </c>
      <c r="O75" s="42">
        <v>1</v>
      </c>
      <c r="P75" s="41">
        <v>1</v>
      </c>
      <c r="Q75" s="41">
        <v>3</v>
      </c>
      <c r="R75" s="42">
        <v>2</v>
      </c>
      <c r="S75" s="41">
        <v>1</v>
      </c>
      <c r="T75" s="41">
        <v>3</v>
      </c>
      <c r="U75" s="42">
        <v>2</v>
      </c>
      <c r="V75" s="41">
        <v>1</v>
      </c>
      <c r="W75" s="41">
        <v>3</v>
      </c>
      <c r="X75" s="42">
        <v>2</v>
      </c>
      <c r="Y75" s="41">
        <v>0</v>
      </c>
      <c r="Z75" s="41">
        <v>1</v>
      </c>
      <c r="AA75" s="42">
        <v>0</v>
      </c>
      <c r="AB75" s="41">
        <v>0</v>
      </c>
      <c r="AC75" s="41">
        <v>1</v>
      </c>
      <c r="AD75" s="42">
        <v>0</v>
      </c>
      <c r="AE75" s="41">
        <v>0</v>
      </c>
      <c r="AF75" s="41">
        <v>1</v>
      </c>
      <c r="AG75" s="42">
        <v>0</v>
      </c>
      <c r="AH75" s="41">
        <v>0</v>
      </c>
      <c r="AI75" s="41">
        <v>1</v>
      </c>
      <c r="AJ75" s="42">
        <v>0</v>
      </c>
      <c r="AK75" s="41">
        <v>0</v>
      </c>
      <c r="AL75" s="41">
        <v>1</v>
      </c>
      <c r="AM75" s="44">
        <v>0</v>
      </c>
    </row>
    <row r="76" spans="3:51">
      <c r="C76" s="8" t="s">
        <v>97</v>
      </c>
      <c r="D76" s="41">
        <v>1</v>
      </c>
      <c r="E76" s="43">
        <v>3</v>
      </c>
      <c r="F76" s="42">
        <v>2</v>
      </c>
      <c r="G76" s="43">
        <v>3</v>
      </c>
      <c r="H76" s="43">
        <v>4</v>
      </c>
      <c r="I76" s="42">
        <v>4</v>
      </c>
      <c r="J76" s="41">
        <v>3</v>
      </c>
      <c r="K76" s="41">
        <v>4</v>
      </c>
      <c r="L76" s="42">
        <v>4</v>
      </c>
      <c r="M76" s="41">
        <v>3</v>
      </c>
      <c r="N76" s="41">
        <v>4</v>
      </c>
      <c r="O76" s="42">
        <v>4</v>
      </c>
      <c r="P76" s="41">
        <v>1</v>
      </c>
      <c r="Q76" s="41">
        <v>3</v>
      </c>
      <c r="R76" s="42">
        <v>2</v>
      </c>
      <c r="S76" s="41">
        <v>1</v>
      </c>
      <c r="T76" s="41">
        <v>3</v>
      </c>
      <c r="U76" s="42">
        <v>2</v>
      </c>
      <c r="V76" s="41">
        <v>1</v>
      </c>
      <c r="W76" s="41">
        <v>3</v>
      </c>
      <c r="X76" s="42">
        <v>2</v>
      </c>
      <c r="Y76" s="41">
        <v>3</v>
      </c>
      <c r="Z76" s="41">
        <v>4</v>
      </c>
      <c r="AA76" s="42">
        <v>4</v>
      </c>
      <c r="AB76" s="41">
        <v>3</v>
      </c>
      <c r="AC76" s="41">
        <v>4</v>
      </c>
      <c r="AD76" s="42">
        <v>4</v>
      </c>
      <c r="AE76" s="41">
        <v>3</v>
      </c>
      <c r="AF76" s="41">
        <v>4</v>
      </c>
      <c r="AG76" s="42">
        <v>4</v>
      </c>
      <c r="AH76" s="41">
        <v>1</v>
      </c>
      <c r="AI76" s="41">
        <v>3</v>
      </c>
      <c r="AJ76" s="42">
        <v>2</v>
      </c>
      <c r="AK76" s="41">
        <v>1</v>
      </c>
      <c r="AL76" s="41">
        <v>3</v>
      </c>
      <c r="AM76" s="44">
        <v>2</v>
      </c>
    </row>
    <row r="77" spans="3:51">
      <c r="C77" s="8" t="s">
        <v>98</v>
      </c>
      <c r="D77" s="41">
        <v>0</v>
      </c>
      <c r="E77" s="43">
        <v>1</v>
      </c>
      <c r="F77" s="42">
        <v>0</v>
      </c>
      <c r="G77" s="43">
        <v>2</v>
      </c>
      <c r="H77" s="43">
        <v>4</v>
      </c>
      <c r="I77" s="42">
        <v>3</v>
      </c>
      <c r="J77" s="41">
        <v>2</v>
      </c>
      <c r="K77" s="41">
        <v>4</v>
      </c>
      <c r="L77" s="42">
        <v>3</v>
      </c>
      <c r="M77" s="41">
        <v>2</v>
      </c>
      <c r="N77" s="41">
        <v>4</v>
      </c>
      <c r="O77" s="42">
        <v>3</v>
      </c>
      <c r="P77" s="41">
        <v>3</v>
      </c>
      <c r="Q77" s="41">
        <v>4</v>
      </c>
      <c r="R77" s="42">
        <v>3</v>
      </c>
      <c r="S77" s="41">
        <v>3</v>
      </c>
      <c r="T77" s="41">
        <v>4</v>
      </c>
      <c r="U77" s="42">
        <v>3</v>
      </c>
      <c r="V77" s="41">
        <v>3</v>
      </c>
      <c r="W77" s="41">
        <v>4</v>
      </c>
      <c r="X77" s="42">
        <v>3</v>
      </c>
      <c r="Y77" s="41">
        <v>2</v>
      </c>
      <c r="Z77" s="41">
        <v>4</v>
      </c>
      <c r="AA77" s="42">
        <v>3</v>
      </c>
      <c r="AB77" s="41">
        <v>2</v>
      </c>
      <c r="AC77" s="41">
        <v>4</v>
      </c>
      <c r="AD77" s="42">
        <v>3</v>
      </c>
      <c r="AE77" s="41">
        <v>2</v>
      </c>
      <c r="AF77" s="41">
        <v>4</v>
      </c>
      <c r="AG77" s="42">
        <v>3</v>
      </c>
      <c r="AH77" s="41">
        <v>0</v>
      </c>
      <c r="AI77" s="41">
        <v>1</v>
      </c>
      <c r="AJ77" s="42">
        <v>0</v>
      </c>
      <c r="AK77" s="41">
        <v>0</v>
      </c>
      <c r="AL77" s="41">
        <v>1</v>
      </c>
      <c r="AM77" s="44">
        <v>0</v>
      </c>
    </row>
    <row r="78" spans="3:51" ht="13.5" thickBot="1">
      <c r="C78" s="9" t="s">
        <v>99</v>
      </c>
      <c r="D78" s="46">
        <v>0</v>
      </c>
      <c r="E78" s="46">
        <v>1</v>
      </c>
      <c r="F78" s="47">
        <v>0</v>
      </c>
      <c r="G78" s="46">
        <v>2</v>
      </c>
      <c r="H78" s="46">
        <v>5</v>
      </c>
      <c r="I78" s="47">
        <v>3</v>
      </c>
      <c r="J78" s="46">
        <v>2</v>
      </c>
      <c r="K78" s="46">
        <v>5</v>
      </c>
      <c r="L78" s="47">
        <v>3</v>
      </c>
      <c r="M78" s="46">
        <v>2</v>
      </c>
      <c r="N78" s="46">
        <v>5</v>
      </c>
      <c r="O78" s="47">
        <v>3</v>
      </c>
      <c r="P78" s="46">
        <v>4</v>
      </c>
      <c r="Q78" s="46">
        <v>5</v>
      </c>
      <c r="R78" s="47">
        <v>5</v>
      </c>
      <c r="S78" s="46">
        <v>4</v>
      </c>
      <c r="T78" s="46">
        <v>5</v>
      </c>
      <c r="U78" s="47">
        <v>5</v>
      </c>
      <c r="V78" s="46">
        <v>4</v>
      </c>
      <c r="W78" s="46">
        <v>5</v>
      </c>
      <c r="X78" s="47">
        <v>5</v>
      </c>
      <c r="Y78" s="46">
        <v>0</v>
      </c>
      <c r="Z78" s="46">
        <v>2</v>
      </c>
      <c r="AA78" s="47">
        <v>1</v>
      </c>
      <c r="AB78" s="46">
        <v>0</v>
      </c>
      <c r="AC78" s="46">
        <v>2</v>
      </c>
      <c r="AD78" s="47">
        <v>1</v>
      </c>
      <c r="AE78" s="46">
        <v>0</v>
      </c>
      <c r="AF78" s="46">
        <v>2</v>
      </c>
      <c r="AG78" s="47">
        <v>1</v>
      </c>
      <c r="AH78" s="46">
        <v>0</v>
      </c>
      <c r="AI78" s="46">
        <v>1</v>
      </c>
      <c r="AJ78" s="47">
        <v>0</v>
      </c>
      <c r="AK78" s="46">
        <v>0</v>
      </c>
      <c r="AL78" s="46">
        <v>1</v>
      </c>
      <c r="AM78" s="48">
        <v>0</v>
      </c>
    </row>
    <row r="79" spans="3:51" ht="13.5" thickBot="1"/>
    <row r="80" spans="3:51">
      <c r="C80" s="1" t="s">
        <v>196</v>
      </c>
      <c r="D80" s="10">
        <v>1</v>
      </c>
      <c r="E80" s="10"/>
      <c r="F80" s="10"/>
      <c r="G80" s="10"/>
      <c r="H80" s="10">
        <v>2</v>
      </c>
      <c r="I80" s="10"/>
      <c r="J80" s="10"/>
      <c r="K80" s="10"/>
      <c r="L80" s="10">
        <v>3</v>
      </c>
      <c r="M80" s="10"/>
      <c r="N80" s="10"/>
      <c r="O80" s="10"/>
      <c r="P80" s="10">
        <v>4</v>
      </c>
      <c r="Q80" s="10"/>
      <c r="R80" s="10"/>
      <c r="S80" s="10"/>
      <c r="T80" s="10">
        <v>5</v>
      </c>
      <c r="U80" s="10"/>
      <c r="V80" s="10"/>
      <c r="W80" s="10"/>
      <c r="X80" s="10">
        <v>6</v>
      </c>
      <c r="Y80" s="10"/>
      <c r="Z80" s="10"/>
      <c r="AA80" s="10"/>
      <c r="AB80" s="10">
        <v>7</v>
      </c>
      <c r="AC80" s="10"/>
      <c r="AD80" s="10"/>
      <c r="AE80" s="10"/>
      <c r="AF80" s="10">
        <v>8</v>
      </c>
      <c r="AG80" s="10"/>
      <c r="AH80" s="10"/>
      <c r="AI80" s="10"/>
      <c r="AJ80" s="10">
        <v>9</v>
      </c>
      <c r="AK80" s="10"/>
      <c r="AL80" s="10"/>
      <c r="AM80" s="10"/>
      <c r="AN80" s="10">
        <v>10</v>
      </c>
      <c r="AO80" s="10"/>
      <c r="AP80" s="10"/>
      <c r="AQ80" s="10"/>
      <c r="AR80" s="10">
        <v>11</v>
      </c>
      <c r="AS80" s="10"/>
      <c r="AT80" s="10"/>
      <c r="AU80" s="10"/>
      <c r="AV80" s="10">
        <v>12</v>
      </c>
      <c r="AW80" s="10"/>
      <c r="AX80" s="10"/>
      <c r="AY80" s="2"/>
    </row>
    <row r="81" spans="3:51">
      <c r="C81" s="8" t="s">
        <v>70</v>
      </c>
      <c r="D81" s="43" t="s">
        <v>50</v>
      </c>
      <c r="E81" s="41" t="s">
        <v>48</v>
      </c>
      <c r="F81" s="43" t="s">
        <v>53</v>
      </c>
      <c r="G81" s="70" t="s">
        <v>53</v>
      </c>
      <c r="H81" s="43" t="s">
        <v>50</v>
      </c>
      <c r="I81" s="41" t="s">
        <v>48</v>
      </c>
      <c r="J81" s="43" t="s">
        <v>53</v>
      </c>
      <c r="K81" s="70" t="s">
        <v>53</v>
      </c>
      <c r="L81" s="43" t="s">
        <v>50</v>
      </c>
      <c r="M81" s="41" t="s">
        <v>48</v>
      </c>
      <c r="N81" s="43" t="s">
        <v>53</v>
      </c>
      <c r="O81" s="70" t="s">
        <v>53</v>
      </c>
      <c r="P81" s="43" t="s">
        <v>50</v>
      </c>
      <c r="Q81" s="41" t="s">
        <v>48</v>
      </c>
      <c r="R81" s="43" t="s">
        <v>53</v>
      </c>
      <c r="S81" s="70" t="s">
        <v>53</v>
      </c>
      <c r="T81" s="43" t="s">
        <v>50</v>
      </c>
      <c r="U81" s="41" t="s">
        <v>48</v>
      </c>
      <c r="V81" s="43" t="s">
        <v>53</v>
      </c>
      <c r="W81" s="70" t="s">
        <v>53</v>
      </c>
      <c r="X81" s="43" t="s">
        <v>50</v>
      </c>
      <c r="Y81" s="41" t="s">
        <v>48</v>
      </c>
      <c r="Z81" s="43" t="s">
        <v>53</v>
      </c>
      <c r="AA81" s="70" t="s">
        <v>53</v>
      </c>
      <c r="AB81" s="43" t="s">
        <v>50</v>
      </c>
      <c r="AC81" s="41" t="s">
        <v>48</v>
      </c>
      <c r="AD81" s="43" t="s">
        <v>53</v>
      </c>
      <c r="AE81" s="70" t="s">
        <v>53</v>
      </c>
      <c r="AF81" s="43" t="s">
        <v>50</v>
      </c>
      <c r="AG81" s="41" t="s">
        <v>48</v>
      </c>
      <c r="AH81" s="43" t="s">
        <v>53</v>
      </c>
      <c r="AI81" s="70" t="s">
        <v>53</v>
      </c>
      <c r="AJ81" s="43" t="s">
        <v>50</v>
      </c>
      <c r="AK81" s="41" t="s">
        <v>48</v>
      </c>
      <c r="AL81" s="43" t="s">
        <v>53</v>
      </c>
      <c r="AM81" s="70" t="s">
        <v>53</v>
      </c>
      <c r="AN81" s="43" t="s">
        <v>50</v>
      </c>
      <c r="AO81" s="41" t="s">
        <v>48</v>
      </c>
      <c r="AP81" s="43" t="s">
        <v>53</v>
      </c>
      <c r="AQ81" s="70" t="s">
        <v>53</v>
      </c>
      <c r="AR81" s="43" t="s">
        <v>50</v>
      </c>
      <c r="AS81" s="41" t="s">
        <v>48</v>
      </c>
      <c r="AT81" s="43" t="s">
        <v>53</v>
      </c>
      <c r="AU81" s="70" t="s">
        <v>53</v>
      </c>
      <c r="AV81" s="43" t="s">
        <v>50</v>
      </c>
      <c r="AW81" s="41" t="s">
        <v>48</v>
      </c>
      <c r="AX81" s="43" t="s">
        <v>53</v>
      </c>
      <c r="AY81" s="70" t="s">
        <v>53</v>
      </c>
    </row>
    <row r="82" spans="3:51">
      <c r="C82" s="8" t="s">
        <v>71</v>
      </c>
      <c r="D82" s="43" t="s">
        <v>50</v>
      </c>
      <c r="E82" s="41" t="s">
        <v>48</v>
      </c>
      <c r="F82" s="43" t="s">
        <v>53</v>
      </c>
      <c r="G82" s="70" t="s">
        <v>53</v>
      </c>
      <c r="H82" s="43" t="s">
        <v>50</v>
      </c>
      <c r="I82" s="43" t="s">
        <v>48</v>
      </c>
      <c r="J82" s="43" t="s">
        <v>53</v>
      </c>
      <c r="K82" s="70" t="s">
        <v>54</v>
      </c>
      <c r="L82" s="43" t="s">
        <v>50</v>
      </c>
      <c r="M82" s="43" t="s">
        <v>48</v>
      </c>
      <c r="N82" s="43" t="s">
        <v>53</v>
      </c>
      <c r="O82" s="70" t="s">
        <v>54</v>
      </c>
      <c r="P82" s="43" t="s">
        <v>50</v>
      </c>
      <c r="Q82" s="43" t="s">
        <v>48</v>
      </c>
      <c r="R82" s="43" t="s">
        <v>53</v>
      </c>
      <c r="S82" s="70" t="s">
        <v>54</v>
      </c>
      <c r="T82" s="43" t="s">
        <v>50</v>
      </c>
      <c r="U82" s="43" t="s">
        <v>48</v>
      </c>
      <c r="V82" s="43" t="s">
        <v>53</v>
      </c>
      <c r="W82" s="70" t="s">
        <v>53</v>
      </c>
      <c r="X82" s="43" t="s">
        <v>50</v>
      </c>
      <c r="Y82" s="43" t="s">
        <v>48</v>
      </c>
      <c r="Z82" s="43" t="s">
        <v>53</v>
      </c>
      <c r="AA82" s="70" t="s">
        <v>53</v>
      </c>
      <c r="AB82" s="43" t="s">
        <v>50</v>
      </c>
      <c r="AC82" s="43" t="s">
        <v>48</v>
      </c>
      <c r="AD82" s="43" t="s">
        <v>53</v>
      </c>
      <c r="AE82" s="70" t="s">
        <v>53</v>
      </c>
      <c r="AF82" s="43" t="s">
        <v>50</v>
      </c>
      <c r="AG82" s="43" t="s">
        <v>48</v>
      </c>
      <c r="AH82" s="43" t="s">
        <v>53</v>
      </c>
      <c r="AI82" s="70" t="s">
        <v>53</v>
      </c>
      <c r="AJ82" s="43" t="s">
        <v>50</v>
      </c>
      <c r="AK82" s="43" t="s">
        <v>48</v>
      </c>
      <c r="AL82" s="43" t="s">
        <v>53</v>
      </c>
      <c r="AM82" s="70" t="s">
        <v>53</v>
      </c>
      <c r="AN82" s="43" t="s">
        <v>50</v>
      </c>
      <c r="AO82" s="43" t="s">
        <v>48</v>
      </c>
      <c r="AP82" s="43" t="s">
        <v>53</v>
      </c>
      <c r="AQ82" s="70" t="s">
        <v>53</v>
      </c>
      <c r="AR82" s="43" t="s">
        <v>50</v>
      </c>
      <c r="AS82" s="41" t="s">
        <v>48</v>
      </c>
      <c r="AT82" s="43" t="s">
        <v>53</v>
      </c>
      <c r="AU82" s="70" t="s">
        <v>53</v>
      </c>
      <c r="AV82" s="43" t="s">
        <v>50</v>
      </c>
      <c r="AW82" s="41" t="s">
        <v>48</v>
      </c>
      <c r="AX82" s="43" t="s">
        <v>53</v>
      </c>
      <c r="AY82" s="70" t="s">
        <v>53</v>
      </c>
    </row>
    <row r="83" spans="3:51">
      <c r="C83" s="8" t="s">
        <v>72</v>
      </c>
      <c r="D83" s="43" t="s">
        <v>50</v>
      </c>
      <c r="E83" s="41" t="s">
        <v>48</v>
      </c>
      <c r="F83" s="43" t="s">
        <v>53</v>
      </c>
      <c r="G83" s="70" t="s">
        <v>53</v>
      </c>
      <c r="H83" s="43" t="s">
        <v>50</v>
      </c>
      <c r="I83" s="43" t="s">
        <v>48</v>
      </c>
      <c r="J83" s="43" t="s">
        <v>53</v>
      </c>
      <c r="K83" s="42" t="s">
        <v>54</v>
      </c>
      <c r="L83" s="43" t="s">
        <v>50</v>
      </c>
      <c r="M83" s="43" t="s">
        <v>48</v>
      </c>
      <c r="N83" s="43" t="s">
        <v>53</v>
      </c>
      <c r="O83" s="42" t="s">
        <v>54</v>
      </c>
      <c r="P83" s="43" t="s">
        <v>50</v>
      </c>
      <c r="Q83" s="43" t="s">
        <v>48</v>
      </c>
      <c r="R83" s="43" t="s">
        <v>53</v>
      </c>
      <c r="S83" s="42" t="s">
        <v>54</v>
      </c>
      <c r="T83" s="43" t="s">
        <v>50</v>
      </c>
      <c r="U83" s="43" t="s">
        <v>48</v>
      </c>
      <c r="V83" s="43" t="s">
        <v>53</v>
      </c>
      <c r="W83" s="42" t="s">
        <v>112</v>
      </c>
      <c r="X83" s="43" t="s">
        <v>50</v>
      </c>
      <c r="Y83" s="43" t="s">
        <v>48</v>
      </c>
      <c r="Z83" s="43" t="s">
        <v>53</v>
      </c>
      <c r="AA83" s="42" t="s">
        <v>112</v>
      </c>
      <c r="AB83" s="43" t="s">
        <v>50</v>
      </c>
      <c r="AC83" s="43" t="s">
        <v>48</v>
      </c>
      <c r="AD83" s="43" t="s">
        <v>53</v>
      </c>
      <c r="AE83" s="42" t="s">
        <v>112</v>
      </c>
      <c r="AF83" s="43" t="s">
        <v>50</v>
      </c>
      <c r="AG83" s="43" t="s">
        <v>48</v>
      </c>
      <c r="AH83" s="43" t="s">
        <v>53</v>
      </c>
      <c r="AI83" s="70" t="s">
        <v>53</v>
      </c>
      <c r="AJ83" s="43" t="s">
        <v>50</v>
      </c>
      <c r="AK83" s="43" t="s">
        <v>48</v>
      </c>
      <c r="AL83" s="43" t="s">
        <v>53</v>
      </c>
      <c r="AM83" s="70" t="s">
        <v>53</v>
      </c>
      <c r="AN83" s="43" t="s">
        <v>50</v>
      </c>
      <c r="AO83" s="43" t="s">
        <v>48</v>
      </c>
      <c r="AP83" s="43" t="s">
        <v>53</v>
      </c>
      <c r="AQ83" s="70" t="s">
        <v>53</v>
      </c>
      <c r="AR83" s="43" t="s">
        <v>50</v>
      </c>
      <c r="AS83" s="41" t="s">
        <v>48</v>
      </c>
      <c r="AT83" s="43" t="s">
        <v>53</v>
      </c>
      <c r="AU83" s="70" t="s">
        <v>53</v>
      </c>
      <c r="AV83" s="43" t="s">
        <v>50</v>
      </c>
      <c r="AW83" s="41" t="s">
        <v>48</v>
      </c>
      <c r="AX83" s="43" t="s">
        <v>53</v>
      </c>
      <c r="AY83" s="70" t="s">
        <v>53</v>
      </c>
    </row>
    <row r="84" spans="3:51">
      <c r="C84" s="8" t="s">
        <v>73</v>
      </c>
      <c r="D84" s="43" t="s">
        <v>50</v>
      </c>
      <c r="E84" s="41" t="s">
        <v>48</v>
      </c>
      <c r="F84" s="43" t="s">
        <v>53</v>
      </c>
      <c r="G84" s="70" t="s">
        <v>53</v>
      </c>
      <c r="H84" s="43" t="s">
        <v>50</v>
      </c>
      <c r="I84" s="43" t="s">
        <v>48</v>
      </c>
      <c r="J84" s="43" t="s">
        <v>53</v>
      </c>
      <c r="K84" s="42" t="s">
        <v>54</v>
      </c>
      <c r="L84" s="43" t="s">
        <v>50</v>
      </c>
      <c r="M84" s="43" t="s">
        <v>48</v>
      </c>
      <c r="N84" s="43" t="s">
        <v>53</v>
      </c>
      <c r="O84" s="42" t="s">
        <v>54</v>
      </c>
      <c r="P84" s="43" t="s">
        <v>50</v>
      </c>
      <c r="Q84" s="43" t="s">
        <v>48</v>
      </c>
      <c r="R84" s="43" t="s">
        <v>53</v>
      </c>
      <c r="S84" s="42" t="s">
        <v>54</v>
      </c>
      <c r="T84" s="43" t="s">
        <v>50</v>
      </c>
      <c r="U84" s="43" t="s">
        <v>48</v>
      </c>
      <c r="V84" s="43" t="s">
        <v>54</v>
      </c>
      <c r="W84" s="42" t="s">
        <v>112</v>
      </c>
      <c r="X84" s="43" t="s">
        <v>50</v>
      </c>
      <c r="Y84" s="43" t="s">
        <v>48</v>
      </c>
      <c r="Z84" s="43" t="s">
        <v>54</v>
      </c>
      <c r="AA84" s="42" t="s">
        <v>112</v>
      </c>
      <c r="AB84" s="43" t="s">
        <v>50</v>
      </c>
      <c r="AC84" s="43" t="s">
        <v>48</v>
      </c>
      <c r="AD84" s="43" t="s">
        <v>54</v>
      </c>
      <c r="AE84" s="42" t="s">
        <v>112</v>
      </c>
      <c r="AF84" s="43" t="s">
        <v>50</v>
      </c>
      <c r="AG84" s="43" t="s">
        <v>48</v>
      </c>
      <c r="AH84" s="43" t="s">
        <v>53</v>
      </c>
      <c r="AI84" s="70" t="s">
        <v>54</v>
      </c>
      <c r="AJ84" s="43" t="s">
        <v>50</v>
      </c>
      <c r="AK84" s="43" t="s">
        <v>48</v>
      </c>
      <c r="AL84" s="43" t="s">
        <v>53</v>
      </c>
      <c r="AM84" s="70" t="s">
        <v>54</v>
      </c>
      <c r="AN84" s="43" t="s">
        <v>50</v>
      </c>
      <c r="AO84" s="43" t="s">
        <v>48</v>
      </c>
      <c r="AP84" s="43" t="s">
        <v>53</v>
      </c>
      <c r="AQ84" s="70" t="s">
        <v>54</v>
      </c>
      <c r="AR84" s="43" t="s">
        <v>50</v>
      </c>
      <c r="AS84" s="41" t="s">
        <v>48</v>
      </c>
      <c r="AT84" s="43" t="s">
        <v>53</v>
      </c>
      <c r="AU84" s="70" t="s">
        <v>53</v>
      </c>
      <c r="AV84" s="43" t="s">
        <v>50</v>
      </c>
      <c r="AW84" s="41" t="s">
        <v>48</v>
      </c>
      <c r="AX84" s="43" t="s">
        <v>53</v>
      </c>
      <c r="AY84" s="70" t="s">
        <v>53</v>
      </c>
    </row>
    <row r="85" spans="3:51">
      <c r="C85" s="8" t="s">
        <v>74</v>
      </c>
      <c r="D85" s="43" t="s">
        <v>50</v>
      </c>
      <c r="E85" s="41" t="s">
        <v>48</v>
      </c>
      <c r="F85" s="43" t="s">
        <v>53</v>
      </c>
      <c r="G85" s="70" t="s">
        <v>53</v>
      </c>
      <c r="H85" s="43" t="s">
        <v>48</v>
      </c>
      <c r="I85" s="43" t="s">
        <v>50</v>
      </c>
      <c r="J85" s="43" t="s">
        <v>53</v>
      </c>
      <c r="K85" s="42" t="s">
        <v>54</v>
      </c>
      <c r="L85" s="43" t="s">
        <v>48</v>
      </c>
      <c r="M85" s="43" t="s">
        <v>50</v>
      </c>
      <c r="N85" s="43" t="s">
        <v>53</v>
      </c>
      <c r="O85" s="42" t="s">
        <v>54</v>
      </c>
      <c r="P85" s="43" t="s">
        <v>48</v>
      </c>
      <c r="Q85" s="43" t="s">
        <v>50</v>
      </c>
      <c r="R85" s="43" t="s">
        <v>53</v>
      </c>
      <c r="S85" s="42" t="s">
        <v>54</v>
      </c>
      <c r="T85" s="43" t="s">
        <v>63</v>
      </c>
      <c r="U85" s="43" t="s">
        <v>48</v>
      </c>
      <c r="V85" s="43" t="s">
        <v>53</v>
      </c>
      <c r="W85" s="42" t="s">
        <v>112</v>
      </c>
      <c r="X85" s="43" t="s">
        <v>63</v>
      </c>
      <c r="Y85" s="43" t="s">
        <v>48</v>
      </c>
      <c r="Z85" s="43" t="s">
        <v>53</v>
      </c>
      <c r="AA85" s="42" t="s">
        <v>112</v>
      </c>
      <c r="AB85" s="43" t="s">
        <v>63</v>
      </c>
      <c r="AC85" s="43" t="s">
        <v>48</v>
      </c>
      <c r="AD85" s="43" t="s">
        <v>53</v>
      </c>
      <c r="AE85" s="42" t="s">
        <v>112</v>
      </c>
      <c r="AF85" s="43" t="s">
        <v>50</v>
      </c>
      <c r="AG85" s="43" t="s">
        <v>48</v>
      </c>
      <c r="AH85" s="43" t="s">
        <v>53</v>
      </c>
      <c r="AI85" s="42" t="s">
        <v>112</v>
      </c>
      <c r="AJ85" s="43" t="s">
        <v>50</v>
      </c>
      <c r="AK85" s="43" t="s">
        <v>48</v>
      </c>
      <c r="AL85" s="43" t="s">
        <v>53</v>
      </c>
      <c r="AM85" s="42" t="s">
        <v>112</v>
      </c>
      <c r="AN85" s="43" t="s">
        <v>50</v>
      </c>
      <c r="AO85" s="43" t="s">
        <v>48</v>
      </c>
      <c r="AP85" s="43" t="s">
        <v>53</v>
      </c>
      <c r="AQ85" s="42" t="s">
        <v>112</v>
      </c>
      <c r="AR85" s="43" t="s">
        <v>50</v>
      </c>
      <c r="AS85" s="41" t="s">
        <v>48</v>
      </c>
      <c r="AT85" s="43" t="s">
        <v>53</v>
      </c>
      <c r="AU85" s="70" t="s">
        <v>53</v>
      </c>
      <c r="AV85" s="43" t="s">
        <v>50</v>
      </c>
      <c r="AW85" s="41" t="s">
        <v>48</v>
      </c>
      <c r="AX85" s="43" t="s">
        <v>53</v>
      </c>
      <c r="AY85" s="70" t="s">
        <v>53</v>
      </c>
    </row>
    <row r="86" spans="3:51" ht="13.5" thickBot="1">
      <c r="C86" s="9" t="s">
        <v>75</v>
      </c>
      <c r="D86" s="71" t="s">
        <v>50</v>
      </c>
      <c r="E86" s="46" t="s">
        <v>48</v>
      </c>
      <c r="F86" s="71" t="s">
        <v>53</v>
      </c>
      <c r="G86" s="72" t="s">
        <v>53</v>
      </c>
      <c r="H86" s="46" t="s">
        <v>48</v>
      </c>
      <c r="I86" s="46" t="s">
        <v>50</v>
      </c>
      <c r="J86" s="46" t="s">
        <v>54</v>
      </c>
      <c r="K86" s="47" t="s">
        <v>112</v>
      </c>
      <c r="L86" s="46" t="s">
        <v>48</v>
      </c>
      <c r="M86" s="46" t="s">
        <v>50</v>
      </c>
      <c r="N86" s="46" t="s">
        <v>54</v>
      </c>
      <c r="O86" s="47" t="s">
        <v>112</v>
      </c>
      <c r="P86" s="46" t="s">
        <v>48</v>
      </c>
      <c r="Q86" s="46" t="s">
        <v>50</v>
      </c>
      <c r="R86" s="46" t="s">
        <v>54</v>
      </c>
      <c r="S86" s="47" t="s">
        <v>112</v>
      </c>
      <c r="T86" s="46" t="s">
        <v>50</v>
      </c>
      <c r="U86" s="46" t="s">
        <v>48</v>
      </c>
      <c r="V86" s="46" t="s">
        <v>54</v>
      </c>
      <c r="W86" s="47" t="s">
        <v>112</v>
      </c>
      <c r="X86" s="46" t="s">
        <v>50</v>
      </c>
      <c r="Y86" s="46" t="s">
        <v>48</v>
      </c>
      <c r="Z86" s="46" t="s">
        <v>54</v>
      </c>
      <c r="AA86" s="47" t="s">
        <v>112</v>
      </c>
      <c r="AB86" s="46" t="s">
        <v>50</v>
      </c>
      <c r="AC86" s="46" t="s">
        <v>48</v>
      </c>
      <c r="AD86" s="46" t="s">
        <v>54</v>
      </c>
      <c r="AE86" s="47" t="s">
        <v>112</v>
      </c>
      <c r="AF86" s="46" t="s">
        <v>50</v>
      </c>
      <c r="AG86" s="46" t="s">
        <v>48</v>
      </c>
      <c r="AH86" s="46" t="s">
        <v>54</v>
      </c>
      <c r="AI86" s="47" t="s">
        <v>112</v>
      </c>
      <c r="AJ86" s="46" t="s">
        <v>50</v>
      </c>
      <c r="AK86" s="46" t="s">
        <v>48</v>
      </c>
      <c r="AL86" s="46" t="s">
        <v>54</v>
      </c>
      <c r="AM86" s="47" t="s">
        <v>112</v>
      </c>
      <c r="AN86" s="46" t="s">
        <v>50</v>
      </c>
      <c r="AO86" s="46" t="s">
        <v>48</v>
      </c>
      <c r="AP86" s="46" t="s">
        <v>54</v>
      </c>
      <c r="AQ86" s="47" t="s">
        <v>112</v>
      </c>
      <c r="AR86" s="73" t="s">
        <v>50</v>
      </c>
      <c r="AS86" s="46" t="s">
        <v>48</v>
      </c>
      <c r="AT86" s="71" t="s">
        <v>53</v>
      </c>
      <c r="AU86" s="72" t="s">
        <v>53</v>
      </c>
      <c r="AV86" s="71" t="s">
        <v>50</v>
      </c>
      <c r="AW86" s="46" t="s">
        <v>48</v>
      </c>
      <c r="AX86" s="71" t="s">
        <v>53</v>
      </c>
      <c r="AY86" s="72" t="s">
        <v>53</v>
      </c>
    </row>
    <row r="87" spans="3:51">
      <c r="C87" s="8" t="s">
        <v>76</v>
      </c>
      <c r="D87" s="43" t="s">
        <v>50</v>
      </c>
      <c r="E87" s="41" t="s">
        <v>48</v>
      </c>
      <c r="F87" s="43" t="s">
        <v>53</v>
      </c>
      <c r="G87" s="70" t="s">
        <v>53</v>
      </c>
      <c r="H87" s="43" t="s">
        <v>50</v>
      </c>
      <c r="I87" s="41" t="s">
        <v>48</v>
      </c>
      <c r="J87" s="43" t="s">
        <v>53</v>
      </c>
      <c r="K87" s="70" t="s">
        <v>53</v>
      </c>
      <c r="L87" s="43" t="s">
        <v>50</v>
      </c>
      <c r="M87" s="41" t="s">
        <v>48</v>
      </c>
      <c r="N87" s="43" t="s">
        <v>53</v>
      </c>
      <c r="O87" s="70" t="s">
        <v>53</v>
      </c>
      <c r="P87" s="43" t="s">
        <v>50</v>
      </c>
      <c r="Q87" s="41" t="s">
        <v>48</v>
      </c>
      <c r="R87" s="43" t="s">
        <v>53</v>
      </c>
      <c r="S87" s="70" t="s">
        <v>53</v>
      </c>
      <c r="T87" s="43" t="s">
        <v>48</v>
      </c>
      <c r="U87" s="43" t="s">
        <v>49</v>
      </c>
      <c r="V87" s="43" t="s">
        <v>53</v>
      </c>
      <c r="W87" s="42" t="s">
        <v>53</v>
      </c>
      <c r="X87" s="43" t="s">
        <v>48</v>
      </c>
      <c r="Y87" s="43" t="s">
        <v>49</v>
      </c>
      <c r="Z87" s="43" t="s">
        <v>53</v>
      </c>
      <c r="AA87" s="42" t="s">
        <v>53</v>
      </c>
      <c r="AB87" s="43" t="s">
        <v>48</v>
      </c>
      <c r="AC87" s="43" t="s">
        <v>49</v>
      </c>
      <c r="AD87" s="43" t="s">
        <v>53</v>
      </c>
      <c r="AE87" s="42" t="s">
        <v>53</v>
      </c>
      <c r="AF87" s="43" t="s">
        <v>50</v>
      </c>
      <c r="AG87" s="41" t="s">
        <v>48</v>
      </c>
      <c r="AH87" s="43" t="s">
        <v>53</v>
      </c>
      <c r="AI87" s="70" t="s">
        <v>53</v>
      </c>
      <c r="AJ87" s="43" t="s">
        <v>50</v>
      </c>
      <c r="AK87" s="41" t="s">
        <v>48</v>
      </c>
      <c r="AL87" s="43" t="s">
        <v>53</v>
      </c>
      <c r="AM87" s="70" t="s">
        <v>53</v>
      </c>
      <c r="AN87" s="43" t="s">
        <v>50</v>
      </c>
      <c r="AO87" s="41" t="s">
        <v>48</v>
      </c>
      <c r="AP87" s="43" t="s">
        <v>53</v>
      </c>
      <c r="AQ87" s="70" t="s">
        <v>53</v>
      </c>
      <c r="AR87" s="43" t="s">
        <v>50</v>
      </c>
      <c r="AS87" s="41" t="s">
        <v>48</v>
      </c>
      <c r="AT87" s="43" t="s">
        <v>53</v>
      </c>
      <c r="AU87" s="70" t="s">
        <v>53</v>
      </c>
      <c r="AV87" s="43" t="s">
        <v>50</v>
      </c>
      <c r="AW87" s="41" t="s">
        <v>48</v>
      </c>
      <c r="AX87" s="43" t="s">
        <v>53</v>
      </c>
      <c r="AY87" s="70" t="s">
        <v>53</v>
      </c>
    </row>
    <row r="88" spans="3:51">
      <c r="C88" s="8" t="s">
        <v>77</v>
      </c>
      <c r="D88" s="43" t="s">
        <v>50</v>
      </c>
      <c r="E88" s="43" t="s">
        <v>48</v>
      </c>
      <c r="F88" s="43" t="s">
        <v>53</v>
      </c>
      <c r="G88" s="70" t="s">
        <v>112</v>
      </c>
      <c r="H88" s="43" t="s">
        <v>48</v>
      </c>
      <c r="I88" s="43" t="s">
        <v>252</v>
      </c>
      <c r="J88" s="43" t="s">
        <v>53</v>
      </c>
      <c r="K88" s="42" t="s">
        <v>112</v>
      </c>
      <c r="L88" s="43" t="s">
        <v>48</v>
      </c>
      <c r="M88" s="43" t="s">
        <v>252</v>
      </c>
      <c r="N88" s="43" t="s">
        <v>53</v>
      </c>
      <c r="O88" s="42" t="s">
        <v>112</v>
      </c>
      <c r="P88" s="43" t="s">
        <v>48</v>
      </c>
      <c r="Q88" s="43" t="s">
        <v>63</v>
      </c>
      <c r="R88" s="43" t="s">
        <v>53</v>
      </c>
      <c r="S88" s="42" t="s">
        <v>112</v>
      </c>
      <c r="T88" s="43" t="s">
        <v>63</v>
      </c>
      <c r="U88" s="43" t="s">
        <v>48</v>
      </c>
      <c r="V88" s="43" t="s">
        <v>112</v>
      </c>
      <c r="W88" s="42" t="s">
        <v>53</v>
      </c>
      <c r="X88" s="43" t="s">
        <v>63</v>
      </c>
      <c r="Y88" s="43" t="s">
        <v>48</v>
      </c>
      <c r="Z88" s="43" t="s">
        <v>112</v>
      </c>
      <c r="AA88" s="42" t="s">
        <v>53</v>
      </c>
      <c r="AB88" s="43" t="s">
        <v>63</v>
      </c>
      <c r="AC88" s="43" t="s">
        <v>48</v>
      </c>
      <c r="AD88" s="43" t="s">
        <v>112</v>
      </c>
      <c r="AE88" s="42" t="s">
        <v>53</v>
      </c>
      <c r="AF88" s="43" t="s">
        <v>48</v>
      </c>
      <c r="AG88" s="43" t="s">
        <v>63</v>
      </c>
      <c r="AH88" s="43" t="s">
        <v>54</v>
      </c>
      <c r="AI88" s="42" t="s">
        <v>53</v>
      </c>
      <c r="AJ88" s="43" t="s">
        <v>48</v>
      </c>
      <c r="AK88" s="43" t="s">
        <v>63</v>
      </c>
      <c r="AL88" s="43" t="s">
        <v>54</v>
      </c>
      <c r="AM88" s="42" t="s">
        <v>53</v>
      </c>
      <c r="AN88" s="43" t="s">
        <v>48</v>
      </c>
      <c r="AO88" s="43" t="s">
        <v>252</v>
      </c>
      <c r="AP88" s="43" t="s">
        <v>54</v>
      </c>
      <c r="AQ88" s="42" t="s">
        <v>53</v>
      </c>
      <c r="AR88" s="43" t="s">
        <v>50</v>
      </c>
      <c r="AS88" s="43" t="s">
        <v>48</v>
      </c>
      <c r="AT88" s="43" t="s">
        <v>53</v>
      </c>
      <c r="AU88" s="70" t="s">
        <v>112</v>
      </c>
      <c r="AV88" s="43" t="s">
        <v>50</v>
      </c>
      <c r="AW88" s="43" t="s">
        <v>48</v>
      </c>
      <c r="AX88" s="43" t="s">
        <v>53</v>
      </c>
      <c r="AY88" s="70" t="s">
        <v>112</v>
      </c>
    </row>
    <row r="89" spans="3:51">
      <c r="C89" s="8" t="s">
        <v>78</v>
      </c>
      <c r="D89" s="43" t="s">
        <v>50</v>
      </c>
      <c r="E89" s="43" t="s">
        <v>48</v>
      </c>
      <c r="F89" s="43" t="s">
        <v>54</v>
      </c>
      <c r="G89" s="70" t="s">
        <v>53</v>
      </c>
      <c r="H89" s="43" t="s">
        <v>48</v>
      </c>
      <c r="I89" s="43" t="s">
        <v>50</v>
      </c>
      <c r="J89" s="43" t="s">
        <v>53</v>
      </c>
      <c r="K89" s="42" t="s">
        <v>112</v>
      </c>
      <c r="L89" s="43" t="s">
        <v>48</v>
      </c>
      <c r="M89" s="43" t="s">
        <v>50</v>
      </c>
      <c r="N89" s="43" t="s">
        <v>53</v>
      </c>
      <c r="O89" s="42" t="s">
        <v>112</v>
      </c>
      <c r="P89" s="43" t="s">
        <v>48</v>
      </c>
      <c r="Q89" s="43" t="s">
        <v>50</v>
      </c>
      <c r="R89" s="43" t="s">
        <v>53</v>
      </c>
      <c r="S89" s="42" t="s">
        <v>112</v>
      </c>
      <c r="T89" s="43" t="s">
        <v>48</v>
      </c>
      <c r="U89" s="43" t="s">
        <v>63</v>
      </c>
      <c r="V89" s="43" t="s">
        <v>112</v>
      </c>
      <c r="W89" s="42" t="s">
        <v>53</v>
      </c>
      <c r="X89" s="43" t="s">
        <v>48</v>
      </c>
      <c r="Y89" s="43" t="s">
        <v>63</v>
      </c>
      <c r="Z89" s="43" t="s">
        <v>112</v>
      </c>
      <c r="AA89" s="42" t="s">
        <v>53</v>
      </c>
      <c r="AB89" s="43" t="s">
        <v>48</v>
      </c>
      <c r="AC89" s="43" t="s">
        <v>63</v>
      </c>
      <c r="AD89" s="43" t="s">
        <v>112</v>
      </c>
      <c r="AE89" s="42" t="s">
        <v>53</v>
      </c>
      <c r="AF89" s="43" t="s">
        <v>50</v>
      </c>
      <c r="AG89" s="43" t="s">
        <v>48</v>
      </c>
      <c r="AH89" s="43" t="s">
        <v>54</v>
      </c>
      <c r="AI89" s="42" t="s">
        <v>53</v>
      </c>
      <c r="AJ89" s="43" t="s">
        <v>50</v>
      </c>
      <c r="AK89" s="43" t="s">
        <v>48</v>
      </c>
      <c r="AL89" s="43" t="s">
        <v>54</v>
      </c>
      <c r="AM89" s="42" t="s">
        <v>53</v>
      </c>
      <c r="AN89" s="43" t="s">
        <v>50</v>
      </c>
      <c r="AO89" s="43" t="s">
        <v>48</v>
      </c>
      <c r="AP89" s="43" t="s">
        <v>54</v>
      </c>
      <c r="AQ89" s="42" t="s">
        <v>53</v>
      </c>
      <c r="AR89" s="43" t="s">
        <v>50</v>
      </c>
      <c r="AS89" s="43" t="s">
        <v>48</v>
      </c>
      <c r="AT89" s="43" t="s">
        <v>54</v>
      </c>
      <c r="AU89" s="70" t="s">
        <v>53</v>
      </c>
      <c r="AV89" s="43" t="s">
        <v>50</v>
      </c>
      <c r="AW89" s="43" t="s">
        <v>48</v>
      </c>
      <c r="AX89" s="43" t="s">
        <v>54</v>
      </c>
      <c r="AY89" s="70" t="s">
        <v>53</v>
      </c>
    </row>
    <row r="90" spans="3:51">
      <c r="C90" s="8" t="s">
        <v>79</v>
      </c>
      <c r="D90" s="43" t="s">
        <v>50</v>
      </c>
      <c r="E90" s="43" t="s">
        <v>48</v>
      </c>
      <c r="F90" s="43" t="s">
        <v>53</v>
      </c>
      <c r="G90" s="70" t="s">
        <v>54</v>
      </c>
      <c r="H90" s="43" t="s">
        <v>48</v>
      </c>
      <c r="I90" s="43" t="s">
        <v>252</v>
      </c>
      <c r="J90" s="43" t="s">
        <v>54</v>
      </c>
      <c r="K90" s="42" t="s">
        <v>112</v>
      </c>
      <c r="L90" s="43" t="s">
        <v>48</v>
      </c>
      <c r="M90" s="43" t="s">
        <v>252</v>
      </c>
      <c r="N90" s="43" t="s">
        <v>54</v>
      </c>
      <c r="O90" s="42" t="s">
        <v>112</v>
      </c>
      <c r="P90" s="43" t="s">
        <v>48</v>
      </c>
      <c r="Q90" s="43" t="s">
        <v>63</v>
      </c>
      <c r="R90" s="43" t="s">
        <v>54</v>
      </c>
      <c r="S90" s="42" t="s">
        <v>112</v>
      </c>
      <c r="T90" s="43" t="s">
        <v>48</v>
      </c>
      <c r="U90" s="43" t="s">
        <v>63</v>
      </c>
      <c r="V90" s="43" t="s">
        <v>112</v>
      </c>
      <c r="W90" s="42" t="s">
        <v>53</v>
      </c>
      <c r="X90" s="43" t="s">
        <v>48</v>
      </c>
      <c r="Y90" s="43" t="s">
        <v>63</v>
      </c>
      <c r="Z90" s="43" t="s">
        <v>112</v>
      </c>
      <c r="AA90" s="42" t="s">
        <v>53</v>
      </c>
      <c r="AB90" s="43" t="s">
        <v>48</v>
      </c>
      <c r="AC90" s="43" t="s">
        <v>63</v>
      </c>
      <c r="AD90" s="43" t="s">
        <v>112</v>
      </c>
      <c r="AE90" s="42" t="s">
        <v>53</v>
      </c>
      <c r="AF90" s="43" t="s">
        <v>50</v>
      </c>
      <c r="AG90" s="43" t="s">
        <v>48</v>
      </c>
      <c r="AH90" s="43" t="s">
        <v>54</v>
      </c>
      <c r="AI90" s="42" t="s">
        <v>53</v>
      </c>
      <c r="AJ90" s="43" t="s">
        <v>50</v>
      </c>
      <c r="AK90" s="43" t="s">
        <v>48</v>
      </c>
      <c r="AL90" s="43" t="s">
        <v>54</v>
      </c>
      <c r="AM90" s="42" t="s">
        <v>53</v>
      </c>
      <c r="AN90" s="43" t="s">
        <v>50</v>
      </c>
      <c r="AO90" s="43" t="s">
        <v>48</v>
      </c>
      <c r="AP90" s="43" t="s">
        <v>54</v>
      </c>
      <c r="AQ90" s="42" t="s">
        <v>53</v>
      </c>
      <c r="AR90" s="43" t="s">
        <v>50</v>
      </c>
      <c r="AS90" s="43" t="s">
        <v>48</v>
      </c>
      <c r="AT90" s="43" t="s">
        <v>53</v>
      </c>
      <c r="AU90" s="70" t="s">
        <v>54</v>
      </c>
      <c r="AV90" s="43" t="s">
        <v>50</v>
      </c>
      <c r="AW90" s="43" t="s">
        <v>48</v>
      </c>
      <c r="AX90" s="43" t="s">
        <v>53</v>
      </c>
      <c r="AY90" s="70" t="s">
        <v>54</v>
      </c>
    </row>
    <row r="91" spans="3:51">
      <c r="C91" s="8" t="s">
        <v>80</v>
      </c>
      <c r="D91" s="43" t="s">
        <v>50</v>
      </c>
      <c r="E91" s="43" t="s">
        <v>48</v>
      </c>
      <c r="F91" s="43" t="s">
        <v>54</v>
      </c>
      <c r="G91" s="70" t="s">
        <v>53</v>
      </c>
      <c r="H91" s="43" t="s">
        <v>48</v>
      </c>
      <c r="I91" s="43" t="s">
        <v>252</v>
      </c>
      <c r="J91" s="43" t="s">
        <v>53</v>
      </c>
      <c r="K91" s="42" t="s">
        <v>112</v>
      </c>
      <c r="L91" s="43" t="s">
        <v>48</v>
      </c>
      <c r="M91" s="43" t="s">
        <v>252</v>
      </c>
      <c r="N91" s="43" t="s">
        <v>53</v>
      </c>
      <c r="O91" s="42" t="s">
        <v>112</v>
      </c>
      <c r="P91" s="43" t="s">
        <v>48</v>
      </c>
      <c r="Q91" s="43" t="s">
        <v>63</v>
      </c>
      <c r="R91" s="43" t="s">
        <v>53</v>
      </c>
      <c r="S91" s="42" t="s">
        <v>112</v>
      </c>
      <c r="T91" s="43" t="s">
        <v>112</v>
      </c>
      <c r="U91" s="43" t="s">
        <v>48</v>
      </c>
      <c r="V91" s="43" t="s">
        <v>112</v>
      </c>
      <c r="W91" s="42" t="s">
        <v>53</v>
      </c>
      <c r="X91" s="43" t="s">
        <v>112</v>
      </c>
      <c r="Y91" s="43" t="s">
        <v>48</v>
      </c>
      <c r="Z91" s="43" t="s">
        <v>112</v>
      </c>
      <c r="AA91" s="42" t="s">
        <v>53</v>
      </c>
      <c r="AB91" s="43" t="s">
        <v>112</v>
      </c>
      <c r="AC91" s="43" t="s">
        <v>48</v>
      </c>
      <c r="AD91" s="43" t="s">
        <v>112</v>
      </c>
      <c r="AE91" s="42" t="s">
        <v>53</v>
      </c>
      <c r="AF91" s="43" t="s">
        <v>50</v>
      </c>
      <c r="AG91" s="43" t="s">
        <v>48</v>
      </c>
      <c r="AH91" s="43" t="s">
        <v>53</v>
      </c>
      <c r="AI91" s="42" t="s">
        <v>112</v>
      </c>
      <c r="AJ91" s="43" t="s">
        <v>50</v>
      </c>
      <c r="AK91" s="43" t="s">
        <v>48</v>
      </c>
      <c r="AL91" s="43" t="s">
        <v>53</v>
      </c>
      <c r="AM91" s="42" t="s">
        <v>112</v>
      </c>
      <c r="AN91" s="43" t="s">
        <v>50</v>
      </c>
      <c r="AO91" s="43" t="s">
        <v>48</v>
      </c>
      <c r="AP91" s="43" t="s">
        <v>53</v>
      </c>
      <c r="AQ91" s="42" t="s">
        <v>112</v>
      </c>
      <c r="AR91" s="43" t="s">
        <v>50</v>
      </c>
      <c r="AS91" s="43" t="s">
        <v>48</v>
      </c>
      <c r="AT91" s="43" t="s">
        <v>54</v>
      </c>
      <c r="AU91" s="70" t="s">
        <v>53</v>
      </c>
      <c r="AV91" s="43" t="s">
        <v>50</v>
      </c>
      <c r="AW91" s="43" t="s">
        <v>48</v>
      </c>
      <c r="AX91" s="43" t="s">
        <v>54</v>
      </c>
      <c r="AY91" s="70" t="s">
        <v>53</v>
      </c>
    </row>
    <row r="92" spans="3:51" ht="13.5" thickBot="1">
      <c r="C92" s="9" t="s">
        <v>81</v>
      </c>
      <c r="D92" s="46" t="s">
        <v>50</v>
      </c>
      <c r="E92" s="46" t="s">
        <v>63</v>
      </c>
      <c r="F92" s="46" t="s">
        <v>54</v>
      </c>
      <c r="G92" s="47" t="s">
        <v>112</v>
      </c>
      <c r="H92" s="46" t="s">
        <v>50</v>
      </c>
      <c r="I92" s="46" t="s">
        <v>48</v>
      </c>
      <c r="J92" s="46" t="s">
        <v>54</v>
      </c>
      <c r="K92" s="47" t="s">
        <v>112</v>
      </c>
      <c r="L92" s="46" t="s">
        <v>50</v>
      </c>
      <c r="M92" s="46" t="s">
        <v>48</v>
      </c>
      <c r="N92" s="46" t="s">
        <v>54</v>
      </c>
      <c r="O92" s="47" t="s">
        <v>112</v>
      </c>
      <c r="P92" s="46" t="s">
        <v>50</v>
      </c>
      <c r="Q92" s="46" t="s">
        <v>48</v>
      </c>
      <c r="R92" s="46" t="s">
        <v>54</v>
      </c>
      <c r="S92" s="47" t="s">
        <v>112</v>
      </c>
      <c r="T92" s="46" t="s">
        <v>63</v>
      </c>
      <c r="U92" s="46" t="s">
        <v>48</v>
      </c>
      <c r="V92" s="46" t="s">
        <v>112</v>
      </c>
      <c r="W92" s="47" t="s">
        <v>54</v>
      </c>
      <c r="X92" s="46" t="s">
        <v>63</v>
      </c>
      <c r="Y92" s="46" t="s">
        <v>48</v>
      </c>
      <c r="Z92" s="46" t="s">
        <v>112</v>
      </c>
      <c r="AA92" s="47" t="s">
        <v>54</v>
      </c>
      <c r="AB92" s="46" t="s">
        <v>63</v>
      </c>
      <c r="AC92" s="46" t="s">
        <v>48</v>
      </c>
      <c r="AD92" s="46" t="s">
        <v>112</v>
      </c>
      <c r="AE92" s="47" t="s">
        <v>54</v>
      </c>
      <c r="AF92" s="46" t="s">
        <v>48</v>
      </c>
      <c r="AG92" s="46" t="s">
        <v>50</v>
      </c>
      <c r="AH92" s="46" t="s">
        <v>54</v>
      </c>
      <c r="AI92" s="47" t="s">
        <v>112</v>
      </c>
      <c r="AJ92" s="46" t="s">
        <v>48</v>
      </c>
      <c r="AK92" s="46" t="s">
        <v>50</v>
      </c>
      <c r="AL92" s="46" t="s">
        <v>54</v>
      </c>
      <c r="AM92" s="47" t="s">
        <v>112</v>
      </c>
      <c r="AN92" s="46" t="s">
        <v>48</v>
      </c>
      <c r="AO92" s="46" t="s">
        <v>50</v>
      </c>
      <c r="AP92" s="46" t="s">
        <v>54</v>
      </c>
      <c r="AQ92" s="47" t="s">
        <v>112</v>
      </c>
      <c r="AR92" s="46" t="s">
        <v>50</v>
      </c>
      <c r="AS92" s="46" t="s">
        <v>252</v>
      </c>
      <c r="AT92" s="46" t="s">
        <v>54</v>
      </c>
      <c r="AU92" s="47" t="s">
        <v>112</v>
      </c>
      <c r="AV92" s="46" t="s">
        <v>50</v>
      </c>
      <c r="AW92" s="46" t="s">
        <v>252</v>
      </c>
      <c r="AX92" s="46" t="s">
        <v>54</v>
      </c>
      <c r="AY92" s="47" t="s">
        <v>112</v>
      </c>
    </row>
    <row r="93" spans="3:51">
      <c r="C93" s="8" t="s">
        <v>82</v>
      </c>
      <c r="D93" s="43" t="s">
        <v>48</v>
      </c>
      <c r="E93" s="43" t="s">
        <v>49</v>
      </c>
      <c r="F93" s="43" t="s">
        <v>53</v>
      </c>
      <c r="G93" s="42" t="s">
        <v>112</v>
      </c>
      <c r="H93" s="43" t="s">
        <v>50</v>
      </c>
      <c r="I93" s="43" t="s">
        <v>49</v>
      </c>
      <c r="J93" s="43" t="s">
        <v>53</v>
      </c>
      <c r="K93" s="42" t="s">
        <v>112</v>
      </c>
      <c r="L93" s="43" t="s">
        <v>50</v>
      </c>
      <c r="M93" s="43" t="s">
        <v>59</v>
      </c>
      <c r="N93" s="43" t="s">
        <v>53</v>
      </c>
      <c r="O93" s="42" t="s">
        <v>112</v>
      </c>
      <c r="P93" s="43" t="s">
        <v>50</v>
      </c>
      <c r="Q93" s="43" t="s">
        <v>59</v>
      </c>
      <c r="R93" s="43" t="s">
        <v>53</v>
      </c>
      <c r="S93" s="42" t="s">
        <v>112</v>
      </c>
      <c r="T93" s="43" t="s">
        <v>50</v>
      </c>
      <c r="U93" s="43" t="s">
        <v>59</v>
      </c>
      <c r="V93" s="43" t="s">
        <v>53</v>
      </c>
      <c r="W93" s="42" t="s">
        <v>112</v>
      </c>
      <c r="X93" s="43" t="s">
        <v>50</v>
      </c>
      <c r="Y93" s="43" t="s">
        <v>59</v>
      </c>
      <c r="Z93" s="43" t="s">
        <v>53</v>
      </c>
      <c r="AA93" s="42" t="s">
        <v>112</v>
      </c>
      <c r="AB93" s="43" t="s">
        <v>50</v>
      </c>
      <c r="AC93" s="43" t="s">
        <v>59</v>
      </c>
      <c r="AD93" s="43" t="s">
        <v>53</v>
      </c>
      <c r="AE93" s="42" t="s">
        <v>112</v>
      </c>
      <c r="AF93" s="43" t="s">
        <v>55</v>
      </c>
      <c r="AG93" s="43" t="s">
        <v>50</v>
      </c>
      <c r="AH93" s="43" t="s">
        <v>53</v>
      </c>
      <c r="AI93" s="42" t="s">
        <v>112</v>
      </c>
      <c r="AJ93" s="43" t="s">
        <v>55</v>
      </c>
      <c r="AK93" s="43" t="s">
        <v>50</v>
      </c>
      <c r="AL93" s="43" t="s">
        <v>53</v>
      </c>
      <c r="AM93" s="42" t="s">
        <v>112</v>
      </c>
      <c r="AN93" s="43" t="s">
        <v>55</v>
      </c>
      <c r="AO93" s="43" t="s">
        <v>50</v>
      </c>
      <c r="AP93" s="43" t="s">
        <v>53</v>
      </c>
      <c r="AQ93" s="42" t="s">
        <v>112</v>
      </c>
      <c r="AR93" s="43" t="s">
        <v>48</v>
      </c>
      <c r="AS93" s="43" t="s">
        <v>49</v>
      </c>
      <c r="AT93" s="43" t="s">
        <v>53</v>
      </c>
      <c r="AU93" s="42" t="s">
        <v>112</v>
      </c>
      <c r="AV93" s="43" t="s">
        <v>48</v>
      </c>
      <c r="AW93" s="43" t="s">
        <v>49</v>
      </c>
      <c r="AX93" s="43" t="s">
        <v>53</v>
      </c>
      <c r="AY93" s="42" t="s">
        <v>112</v>
      </c>
    </row>
    <row r="94" spans="3:51">
      <c r="C94" s="8" t="s">
        <v>83</v>
      </c>
      <c r="D94" s="43" t="s">
        <v>48</v>
      </c>
      <c r="E94" s="43" t="s">
        <v>252</v>
      </c>
      <c r="F94" s="43" t="s">
        <v>54</v>
      </c>
      <c r="G94" s="70" t="s">
        <v>112</v>
      </c>
      <c r="H94" s="43" t="s">
        <v>50</v>
      </c>
      <c r="I94" s="43" t="s">
        <v>252</v>
      </c>
      <c r="J94" s="43" t="s">
        <v>54</v>
      </c>
      <c r="K94" s="42" t="s">
        <v>112</v>
      </c>
      <c r="L94" s="43" t="s">
        <v>50</v>
      </c>
      <c r="M94" s="43" t="s">
        <v>249</v>
      </c>
      <c r="N94" s="43" t="s">
        <v>54</v>
      </c>
      <c r="O94" s="42" t="s">
        <v>112</v>
      </c>
      <c r="P94" s="43" t="s">
        <v>50</v>
      </c>
      <c r="Q94" s="43" t="s">
        <v>56</v>
      </c>
      <c r="R94" s="43" t="s">
        <v>54</v>
      </c>
      <c r="S94" s="42" t="s">
        <v>112</v>
      </c>
      <c r="T94" s="43" t="s">
        <v>50</v>
      </c>
      <c r="U94" s="43" t="s">
        <v>63</v>
      </c>
      <c r="V94" s="43" t="s">
        <v>54</v>
      </c>
      <c r="W94" s="42" t="s">
        <v>112</v>
      </c>
      <c r="X94" s="43" t="s">
        <v>50</v>
      </c>
      <c r="Y94" s="43" t="s">
        <v>63</v>
      </c>
      <c r="Z94" s="43" t="s">
        <v>54</v>
      </c>
      <c r="AA94" s="42" t="s">
        <v>112</v>
      </c>
      <c r="AB94" s="43" t="s">
        <v>50</v>
      </c>
      <c r="AC94" s="43" t="s">
        <v>56</v>
      </c>
      <c r="AD94" s="43" t="s">
        <v>54</v>
      </c>
      <c r="AE94" s="42" t="s">
        <v>112</v>
      </c>
      <c r="AF94" s="43" t="s">
        <v>48</v>
      </c>
      <c r="AG94" s="43" t="s">
        <v>56</v>
      </c>
      <c r="AH94" s="43" t="s">
        <v>54</v>
      </c>
      <c r="AI94" s="42" t="s">
        <v>112</v>
      </c>
      <c r="AJ94" s="43" t="s">
        <v>48</v>
      </c>
      <c r="AK94" s="43" t="s">
        <v>56</v>
      </c>
      <c r="AL94" s="43" t="s">
        <v>54</v>
      </c>
      <c r="AM94" s="42" t="s">
        <v>112</v>
      </c>
      <c r="AN94" s="43" t="s">
        <v>48</v>
      </c>
      <c r="AO94" s="43" t="s">
        <v>249</v>
      </c>
      <c r="AP94" s="43" t="s">
        <v>54</v>
      </c>
      <c r="AQ94" s="42" t="s">
        <v>112</v>
      </c>
      <c r="AR94" s="43" t="s">
        <v>48</v>
      </c>
      <c r="AS94" s="43" t="s">
        <v>252</v>
      </c>
      <c r="AT94" s="43" t="s">
        <v>54</v>
      </c>
      <c r="AU94" s="70" t="s">
        <v>112</v>
      </c>
      <c r="AV94" s="43" t="s">
        <v>48</v>
      </c>
      <c r="AW94" s="43" t="s">
        <v>252</v>
      </c>
      <c r="AX94" s="43" t="s">
        <v>54</v>
      </c>
      <c r="AY94" s="70" t="s">
        <v>112</v>
      </c>
    </row>
    <row r="95" spans="3:51">
      <c r="C95" s="8" t="s">
        <v>84</v>
      </c>
      <c r="D95" s="43" t="s">
        <v>48</v>
      </c>
      <c r="E95" s="43" t="s">
        <v>252</v>
      </c>
      <c r="F95" s="43" t="s">
        <v>54</v>
      </c>
      <c r="G95" s="70" t="s">
        <v>112</v>
      </c>
      <c r="H95" s="43" t="s">
        <v>48</v>
      </c>
      <c r="I95" s="43" t="s">
        <v>252</v>
      </c>
      <c r="J95" s="43" t="s">
        <v>112</v>
      </c>
      <c r="K95" s="42" t="s">
        <v>58</v>
      </c>
      <c r="L95" s="43" t="s">
        <v>48</v>
      </c>
      <c r="M95" s="43" t="s">
        <v>249</v>
      </c>
      <c r="N95" s="43" t="s">
        <v>112</v>
      </c>
      <c r="O95" s="42" t="s">
        <v>58</v>
      </c>
      <c r="P95" s="43" t="s">
        <v>48</v>
      </c>
      <c r="Q95" s="43" t="s">
        <v>56</v>
      </c>
      <c r="R95" s="43" t="s">
        <v>112</v>
      </c>
      <c r="S95" s="42" t="s">
        <v>58</v>
      </c>
      <c r="T95" s="43" t="s">
        <v>48</v>
      </c>
      <c r="U95" s="43" t="s">
        <v>63</v>
      </c>
      <c r="V95" s="43" t="s">
        <v>53</v>
      </c>
      <c r="W95" s="42" t="s">
        <v>112</v>
      </c>
      <c r="X95" s="43" t="s">
        <v>48</v>
      </c>
      <c r="Y95" s="43" t="s">
        <v>63</v>
      </c>
      <c r="Z95" s="43" t="s">
        <v>53</v>
      </c>
      <c r="AA95" s="42" t="s">
        <v>112</v>
      </c>
      <c r="AB95" s="43" t="s">
        <v>48</v>
      </c>
      <c r="AC95" s="43" t="s">
        <v>63</v>
      </c>
      <c r="AD95" s="43" t="s">
        <v>53</v>
      </c>
      <c r="AE95" s="42" t="s">
        <v>112</v>
      </c>
      <c r="AF95" s="43" t="s">
        <v>48</v>
      </c>
      <c r="AG95" s="43" t="s">
        <v>56</v>
      </c>
      <c r="AH95" s="43" t="s">
        <v>53</v>
      </c>
      <c r="AI95" s="42" t="s">
        <v>112</v>
      </c>
      <c r="AJ95" s="43" t="s">
        <v>48</v>
      </c>
      <c r="AK95" s="43" t="s">
        <v>56</v>
      </c>
      <c r="AL95" s="43" t="s">
        <v>53</v>
      </c>
      <c r="AM95" s="42" t="s">
        <v>112</v>
      </c>
      <c r="AN95" s="43" t="s">
        <v>48</v>
      </c>
      <c r="AO95" s="43" t="s">
        <v>249</v>
      </c>
      <c r="AP95" s="43" t="s">
        <v>53</v>
      </c>
      <c r="AQ95" s="42" t="s">
        <v>112</v>
      </c>
      <c r="AR95" s="43" t="s">
        <v>48</v>
      </c>
      <c r="AS95" s="43" t="s">
        <v>252</v>
      </c>
      <c r="AT95" s="43" t="s">
        <v>54</v>
      </c>
      <c r="AU95" s="70" t="s">
        <v>112</v>
      </c>
      <c r="AV95" s="43" t="s">
        <v>48</v>
      </c>
      <c r="AW95" s="43" t="s">
        <v>252</v>
      </c>
      <c r="AX95" s="43" t="s">
        <v>54</v>
      </c>
      <c r="AY95" s="70" t="s">
        <v>112</v>
      </c>
    </row>
    <row r="96" spans="3:51">
      <c r="C96" s="8" t="s">
        <v>85</v>
      </c>
      <c r="D96" s="43" t="s">
        <v>48</v>
      </c>
      <c r="E96" s="43" t="s">
        <v>252</v>
      </c>
      <c r="F96" s="43" t="s">
        <v>54</v>
      </c>
      <c r="G96" s="42" t="s">
        <v>53</v>
      </c>
      <c r="H96" s="43" t="s">
        <v>48</v>
      </c>
      <c r="I96" s="43" t="s">
        <v>252</v>
      </c>
      <c r="J96" s="43" t="s">
        <v>54</v>
      </c>
      <c r="K96" s="42" t="s">
        <v>112</v>
      </c>
      <c r="L96" s="43" t="s">
        <v>48</v>
      </c>
      <c r="M96" s="43" t="s">
        <v>249</v>
      </c>
      <c r="N96" s="43" t="s">
        <v>54</v>
      </c>
      <c r="O96" s="42" t="s">
        <v>112</v>
      </c>
      <c r="P96" s="43" t="s">
        <v>48</v>
      </c>
      <c r="Q96" s="43" t="s">
        <v>56</v>
      </c>
      <c r="R96" s="43" t="s">
        <v>54</v>
      </c>
      <c r="S96" s="42" t="s">
        <v>112</v>
      </c>
      <c r="T96" s="43" t="s">
        <v>48</v>
      </c>
      <c r="U96" s="43" t="s">
        <v>63</v>
      </c>
      <c r="V96" s="43" t="s">
        <v>53</v>
      </c>
      <c r="W96" s="42" t="s">
        <v>112</v>
      </c>
      <c r="X96" s="43" t="s">
        <v>48</v>
      </c>
      <c r="Y96" s="43" t="s">
        <v>63</v>
      </c>
      <c r="Z96" s="43" t="s">
        <v>53</v>
      </c>
      <c r="AA96" s="42" t="s">
        <v>112</v>
      </c>
      <c r="AB96" s="43" t="s">
        <v>48</v>
      </c>
      <c r="AC96" s="43" t="s">
        <v>63</v>
      </c>
      <c r="AD96" s="43" t="s">
        <v>53</v>
      </c>
      <c r="AE96" s="42" t="s">
        <v>112</v>
      </c>
      <c r="AF96" s="43" t="s">
        <v>56</v>
      </c>
      <c r="AG96" s="43" t="s">
        <v>48</v>
      </c>
      <c r="AH96" s="43" t="s">
        <v>53</v>
      </c>
      <c r="AI96" s="42" t="s">
        <v>112</v>
      </c>
      <c r="AJ96" s="43" t="s">
        <v>56</v>
      </c>
      <c r="AK96" s="43" t="s">
        <v>48</v>
      </c>
      <c r="AL96" s="43" t="s">
        <v>53</v>
      </c>
      <c r="AM96" s="42" t="s">
        <v>112</v>
      </c>
      <c r="AN96" s="43" t="s">
        <v>249</v>
      </c>
      <c r="AO96" s="43" t="s">
        <v>48</v>
      </c>
      <c r="AP96" s="43" t="s">
        <v>53</v>
      </c>
      <c r="AQ96" s="42" t="s">
        <v>112</v>
      </c>
      <c r="AR96" s="43" t="s">
        <v>48</v>
      </c>
      <c r="AS96" s="43" t="s">
        <v>252</v>
      </c>
      <c r="AT96" s="43" t="s">
        <v>54</v>
      </c>
      <c r="AU96" s="42" t="s">
        <v>53</v>
      </c>
      <c r="AV96" s="43" t="s">
        <v>48</v>
      </c>
      <c r="AW96" s="43" t="s">
        <v>252</v>
      </c>
      <c r="AX96" s="43" t="s">
        <v>54</v>
      </c>
      <c r="AY96" s="42" t="s">
        <v>53</v>
      </c>
    </row>
    <row r="97" spans="2:51">
      <c r="C97" s="8" t="s">
        <v>86</v>
      </c>
      <c r="D97" s="43" t="s">
        <v>48</v>
      </c>
      <c r="E97" s="43" t="s">
        <v>50</v>
      </c>
      <c r="F97" s="43" t="s">
        <v>53</v>
      </c>
      <c r="G97" s="70" t="s">
        <v>112</v>
      </c>
      <c r="H97" s="43" t="s">
        <v>48</v>
      </c>
      <c r="I97" s="43" t="s">
        <v>252</v>
      </c>
      <c r="J97" s="43" t="s">
        <v>58</v>
      </c>
      <c r="K97" s="42" t="s">
        <v>112</v>
      </c>
      <c r="L97" s="43" t="s">
        <v>48</v>
      </c>
      <c r="M97" s="43" t="s">
        <v>249</v>
      </c>
      <c r="N97" s="43" t="s">
        <v>58</v>
      </c>
      <c r="O97" s="42" t="s">
        <v>112</v>
      </c>
      <c r="P97" s="43" t="s">
        <v>48</v>
      </c>
      <c r="Q97" s="43" t="s">
        <v>63</v>
      </c>
      <c r="R97" s="43" t="s">
        <v>58</v>
      </c>
      <c r="S97" s="42" t="s">
        <v>112</v>
      </c>
      <c r="T97" s="43" t="s">
        <v>56</v>
      </c>
      <c r="U97" s="43" t="s">
        <v>50</v>
      </c>
      <c r="V97" s="43" t="s">
        <v>53</v>
      </c>
      <c r="W97" s="42" t="s">
        <v>112</v>
      </c>
      <c r="X97" s="43" t="s">
        <v>56</v>
      </c>
      <c r="Y97" s="43" t="s">
        <v>50</v>
      </c>
      <c r="Z97" s="43" t="s">
        <v>53</v>
      </c>
      <c r="AA97" s="42" t="s">
        <v>112</v>
      </c>
      <c r="AB97" s="43" t="s">
        <v>56</v>
      </c>
      <c r="AC97" s="43" t="s">
        <v>50</v>
      </c>
      <c r="AD97" s="43" t="s">
        <v>53</v>
      </c>
      <c r="AE97" s="42" t="s">
        <v>112</v>
      </c>
      <c r="AF97" s="43" t="s">
        <v>56</v>
      </c>
      <c r="AG97" s="43" t="s">
        <v>48</v>
      </c>
      <c r="AH97" s="43" t="s">
        <v>53</v>
      </c>
      <c r="AI97" s="42" t="s">
        <v>112</v>
      </c>
      <c r="AJ97" s="43" t="s">
        <v>56</v>
      </c>
      <c r="AK97" s="43" t="s">
        <v>48</v>
      </c>
      <c r="AL97" s="43" t="s">
        <v>53</v>
      </c>
      <c r="AM97" s="42" t="s">
        <v>112</v>
      </c>
      <c r="AN97" s="43" t="s">
        <v>249</v>
      </c>
      <c r="AO97" s="43" t="s">
        <v>48</v>
      </c>
      <c r="AP97" s="43" t="s">
        <v>53</v>
      </c>
      <c r="AQ97" s="42" t="s">
        <v>112</v>
      </c>
      <c r="AR97" s="43" t="s">
        <v>48</v>
      </c>
      <c r="AS97" s="43" t="s">
        <v>50</v>
      </c>
      <c r="AT97" s="43" t="s">
        <v>53</v>
      </c>
      <c r="AU97" s="70" t="s">
        <v>112</v>
      </c>
      <c r="AV97" s="43" t="s">
        <v>48</v>
      </c>
      <c r="AW97" s="43" t="s">
        <v>50</v>
      </c>
      <c r="AX97" s="43" t="s">
        <v>53</v>
      </c>
      <c r="AY97" s="70" t="s">
        <v>112</v>
      </c>
    </row>
    <row r="98" spans="2:51" ht="13.5" thickBot="1">
      <c r="C98" s="9" t="s">
        <v>87</v>
      </c>
      <c r="D98" s="46" t="s">
        <v>48</v>
      </c>
      <c r="E98" s="46" t="s">
        <v>63</v>
      </c>
      <c r="F98" s="46" t="s">
        <v>54</v>
      </c>
      <c r="G98" s="47" t="s">
        <v>112</v>
      </c>
      <c r="H98" s="46" t="s">
        <v>51</v>
      </c>
      <c r="I98" s="46" t="s">
        <v>63</v>
      </c>
      <c r="J98" s="46" t="s">
        <v>54</v>
      </c>
      <c r="K98" s="47" t="s">
        <v>112</v>
      </c>
      <c r="L98" s="46" t="s">
        <v>51</v>
      </c>
      <c r="M98" s="46" t="s">
        <v>249</v>
      </c>
      <c r="N98" s="46" t="s">
        <v>54</v>
      </c>
      <c r="O98" s="47" t="s">
        <v>112</v>
      </c>
      <c r="P98" s="46" t="s">
        <v>51</v>
      </c>
      <c r="Q98" s="46" t="s">
        <v>63</v>
      </c>
      <c r="R98" s="46" t="s">
        <v>54</v>
      </c>
      <c r="S98" s="47" t="s">
        <v>112</v>
      </c>
      <c r="T98" s="46" t="s">
        <v>51</v>
      </c>
      <c r="U98" s="46" t="s">
        <v>63</v>
      </c>
      <c r="V98" s="46" t="s">
        <v>54</v>
      </c>
      <c r="W98" s="47" t="s">
        <v>112</v>
      </c>
      <c r="X98" s="46" t="s">
        <v>51</v>
      </c>
      <c r="Y98" s="46" t="s">
        <v>63</v>
      </c>
      <c r="Z98" s="46" t="s">
        <v>54</v>
      </c>
      <c r="AA98" s="47" t="s">
        <v>112</v>
      </c>
      <c r="AB98" s="46" t="s">
        <v>51</v>
      </c>
      <c r="AC98" s="46" t="s">
        <v>63</v>
      </c>
      <c r="AD98" s="46" t="s">
        <v>54</v>
      </c>
      <c r="AE98" s="47" t="s">
        <v>112</v>
      </c>
      <c r="AF98" s="46" t="s">
        <v>48</v>
      </c>
      <c r="AG98" s="46" t="s">
        <v>56</v>
      </c>
      <c r="AH98" s="46" t="s">
        <v>54</v>
      </c>
      <c r="AI98" s="47" t="s">
        <v>112</v>
      </c>
      <c r="AJ98" s="46" t="s">
        <v>48</v>
      </c>
      <c r="AK98" s="46" t="s">
        <v>63</v>
      </c>
      <c r="AL98" s="46" t="s">
        <v>54</v>
      </c>
      <c r="AM98" s="47" t="s">
        <v>112</v>
      </c>
      <c r="AN98" s="46" t="s">
        <v>48</v>
      </c>
      <c r="AO98" s="46" t="s">
        <v>63</v>
      </c>
      <c r="AP98" s="46" t="s">
        <v>54</v>
      </c>
      <c r="AQ98" s="47" t="s">
        <v>112</v>
      </c>
      <c r="AR98" s="46" t="s">
        <v>48</v>
      </c>
      <c r="AS98" s="46" t="s">
        <v>63</v>
      </c>
      <c r="AT98" s="46" t="s">
        <v>54</v>
      </c>
      <c r="AU98" s="47" t="s">
        <v>112</v>
      </c>
      <c r="AV98" s="46" t="s">
        <v>48</v>
      </c>
      <c r="AW98" s="46" t="s">
        <v>63</v>
      </c>
      <c r="AX98" s="46" t="s">
        <v>54</v>
      </c>
      <c r="AY98" s="47" t="s">
        <v>112</v>
      </c>
    </row>
    <row r="99" spans="2:51">
      <c r="C99" s="8" t="s">
        <v>88</v>
      </c>
      <c r="D99" s="43" t="s">
        <v>48</v>
      </c>
      <c r="E99" s="43" t="s">
        <v>55</v>
      </c>
      <c r="F99" s="43" t="s">
        <v>53</v>
      </c>
      <c r="G99" s="42" t="s">
        <v>112</v>
      </c>
      <c r="H99" s="43" t="s">
        <v>50</v>
      </c>
      <c r="I99" s="43" t="s">
        <v>55</v>
      </c>
      <c r="J99" s="43" t="s">
        <v>53</v>
      </c>
      <c r="K99" s="42" t="s">
        <v>112</v>
      </c>
      <c r="L99" s="43" t="s">
        <v>50</v>
      </c>
      <c r="M99" s="43" t="s">
        <v>55</v>
      </c>
      <c r="N99" s="43" t="s">
        <v>53</v>
      </c>
      <c r="O99" s="42" t="s">
        <v>112</v>
      </c>
      <c r="P99" s="43" t="s">
        <v>50</v>
      </c>
      <c r="Q99" s="43" t="s">
        <v>59</v>
      </c>
      <c r="R99" s="43" t="s">
        <v>53</v>
      </c>
      <c r="S99" s="42" t="s">
        <v>112</v>
      </c>
      <c r="T99" s="43" t="s">
        <v>50</v>
      </c>
      <c r="U99" s="43" t="s">
        <v>59</v>
      </c>
      <c r="V99" s="43" t="s">
        <v>53</v>
      </c>
      <c r="W99" s="42" t="s">
        <v>112</v>
      </c>
      <c r="X99" s="43" t="s">
        <v>50</v>
      </c>
      <c r="Y99" s="43" t="s">
        <v>59</v>
      </c>
      <c r="Z99" s="43" t="s">
        <v>53</v>
      </c>
      <c r="AA99" s="42" t="s">
        <v>112</v>
      </c>
      <c r="AB99" s="43" t="s">
        <v>50</v>
      </c>
      <c r="AC99" s="43" t="s">
        <v>59</v>
      </c>
      <c r="AD99" s="43" t="s">
        <v>53</v>
      </c>
      <c r="AE99" s="42" t="s">
        <v>112</v>
      </c>
      <c r="AF99" s="43" t="s">
        <v>50</v>
      </c>
      <c r="AG99" s="43" t="s">
        <v>55</v>
      </c>
      <c r="AH99" s="43" t="s">
        <v>53</v>
      </c>
      <c r="AI99" s="42" t="s">
        <v>112</v>
      </c>
      <c r="AJ99" s="43" t="s">
        <v>50</v>
      </c>
      <c r="AK99" s="43" t="s">
        <v>55</v>
      </c>
      <c r="AL99" s="43" t="s">
        <v>53</v>
      </c>
      <c r="AM99" s="42" t="s">
        <v>112</v>
      </c>
      <c r="AN99" s="43" t="s">
        <v>50</v>
      </c>
      <c r="AO99" s="43" t="s">
        <v>55</v>
      </c>
      <c r="AP99" s="43" t="s">
        <v>53</v>
      </c>
      <c r="AQ99" s="42" t="s">
        <v>112</v>
      </c>
      <c r="AR99" s="43" t="s">
        <v>48</v>
      </c>
      <c r="AS99" s="43" t="s">
        <v>55</v>
      </c>
      <c r="AT99" s="43" t="s">
        <v>53</v>
      </c>
      <c r="AU99" s="42" t="s">
        <v>112</v>
      </c>
      <c r="AV99" s="43" t="s">
        <v>48</v>
      </c>
      <c r="AW99" s="43" t="s">
        <v>55</v>
      </c>
      <c r="AX99" s="43" t="s">
        <v>53</v>
      </c>
      <c r="AY99" s="42" t="s">
        <v>112</v>
      </c>
    </row>
    <row r="100" spans="2:51">
      <c r="C100" s="8" t="s">
        <v>89</v>
      </c>
      <c r="D100" s="43" t="s">
        <v>63</v>
      </c>
      <c r="E100" s="43" t="s">
        <v>48</v>
      </c>
      <c r="F100" s="43" t="s">
        <v>54</v>
      </c>
      <c r="G100" s="70" t="s">
        <v>112</v>
      </c>
      <c r="H100" s="43" t="s">
        <v>63</v>
      </c>
      <c r="I100" s="43" t="s">
        <v>50</v>
      </c>
      <c r="J100" s="43" t="s">
        <v>112</v>
      </c>
      <c r="K100" s="42" t="s">
        <v>54</v>
      </c>
      <c r="L100" s="43" t="s">
        <v>63</v>
      </c>
      <c r="M100" s="43" t="s">
        <v>50</v>
      </c>
      <c r="N100" s="43" t="s">
        <v>112</v>
      </c>
      <c r="O100" s="42" t="s">
        <v>54</v>
      </c>
      <c r="P100" s="43" t="s">
        <v>63</v>
      </c>
      <c r="Q100" s="43" t="s">
        <v>50</v>
      </c>
      <c r="R100" s="43" t="s">
        <v>112</v>
      </c>
      <c r="S100" s="42" t="s">
        <v>54</v>
      </c>
      <c r="T100" s="43" t="s">
        <v>63</v>
      </c>
      <c r="U100" s="43" t="s">
        <v>63</v>
      </c>
      <c r="V100" s="43" t="s">
        <v>112</v>
      </c>
      <c r="W100" s="42" t="s">
        <v>54</v>
      </c>
      <c r="X100" s="43" t="s">
        <v>63</v>
      </c>
      <c r="Y100" s="43" t="s">
        <v>63</v>
      </c>
      <c r="Z100" s="43" t="s">
        <v>112</v>
      </c>
      <c r="AA100" s="42" t="s">
        <v>54</v>
      </c>
      <c r="AB100" s="43" t="s">
        <v>63</v>
      </c>
      <c r="AC100" s="43" t="s">
        <v>63</v>
      </c>
      <c r="AD100" s="43" t="s">
        <v>112</v>
      </c>
      <c r="AE100" s="42" t="s">
        <v>54</v>
      </c>
      <c r="AF100" s="43" t="s">
        <v>48</v>
      </c>
      <c r="AG100" s="43" t="s">
        <v>63</v>
      </c>
      <c r="AH100" s="43" t="s">
        <v>54</v>
      </c>
      <c r="AI100" s="42" t="s">
        <v>112</v>
      </c>
      <c r="AJ100" s="43" t="s">
        <v>48</v>
      </c>
      <c r="AK100" s="43" t="s">
        <v>56</v>
      </c>
      <c r="AL100" s="43" t="s">
        <v>54</v>
      </c>
      <c r="AM100" s="42" t="s">
        <v>112</v>
      </c>
      <c r="AN100" s="43" t="s">
        <v>48</v>
      </c>
      <c r="AO100" s="43" t="s">
        <v>56</v>
      </c>
      <c r="AP100" s="43" t="s">
        <v>54</v>
      </c>
      <c r="AQ100" s="42" t="s">
        <v>112</v>
      </c>
      <c r="AR100" s="43" t="s">
        <v>63</v>
      </c>
      <c r="AS100" s="43" t="s">
        <v>48</v>
      </c>
      <c r="AT100" s="43" t="s">
        <v>54</v>
      </c>
      <c r="AU100" s="70" t="s">
        <v>112</v>
      </c>
      <c r="AV100" s="43" t="s">
        <v>63</v>
      </c>
      <c r="AW100" s="43" t="s">
        <v>48</v>
      </c>
      <c r="AX100" s="43" t="s">
        <v>54</v>
      </c>
      <c r="AY100" s="70" t="s">
        <v>112</v>
      </c>
    </row>
    <row r="101" spans="2:51">
      <c r="C101" s="8" t="s">
        <v>90</v>
      </c>
      <c r="D101" s="43" t="s">
        <v>48</v>
      </c>
      <c r="E101" s="43" t="s">
        <v>52</v>
      </c>
      <c r="F101" s="43" t="s">
        <v>53</v>
      </c>
      <c r="G101" s="70" t="s">
        <v>112</v>
      </c>
      <c r="H101" s="43" t="s">
        <v>48</v>
      </c>
      <c r="I101" s="43" t="s">
        <v>63</v>
      </c>
      <c r="J101" s="43" t="s">
        <v>53</v>
      </c>
      <c r="K101" s="42" t="s">
        <v>58</v>
      </c>
      <c r="L101" s="43" t="s">
        <v>48</v>
      </c>
      <c r="M101" s="43" t="s">
        <v>63</v>
      </c>
      <c r="N101" s="43" t="s">
        <v>53</v>
      </c>
      <c r="O101" s="42" t="s">
        <v>58</v>
      </c>
      <c r="P101" s="43" t="s">
        <v>48</v>
      </c>
      <c r="Q101" s="43" t="s">
        <v>63</v>
      </c>
      <c r="R101" s="43" t="s">
        <v>53</v>
      </c>
      <c r="S101" s="42" t="s">
        <v>58</v>
      </c>
      <c r="T101" s="43" t="s">
        <v>63</v>
      </c>
      <c r="U101" s="43" t="s">
        <v>50</v>
      </c>
      <c r="V101" s="43" t="s">
        <v>53</v>
      </c>
      <c r="W101" s="42" t="s">
        <v>112</v>
      </c>
      <c r="X101" s="43" t="s">
        <v>63</v>
      </c>
      <c r="Y101" s="43" t="s">
        <v>50</v>
      </c>
      <c r="Z101" s="43" t="s">
        <v>53</v>
      </c>
      <c r="AA101" s="42" t="s">
        <v>112</v>
      </c>
      <c r="AB101" s="43" t="s">
        <v>63</v>
      </c>
      <c r="AC101" s="43" t="s">
        <v>50</v>
      </c>
      <c r="AD101" s="43" t="s">
        <v>53</v>
      </c>
      <c r="AE101" s="42" t="s">
        <v>112</v>
      </c>
      <c r="AF101" s="43" t="s">
        <v>48</v>
      </c>
      <c r="AG101" s="43" t="s">
        <v>63</v>
      </c>
      <c r="AH101" s="43" t="s">
        <v>112</v>
      </c>
      <c r="AI101" s="42" t="s">
        <v>54</v>
      </c>
      <c r="AJ101" s="43" t="s">
        <v>48</v>
      </c>
      <c r="AK101" s="43" t="s">
        <v>56</v>
      </c>
      <c r="AL101" s="43" t="s">
        <v>112</v>
      </c>
      <c r="AM101" s="42" t="s">
        <v>54</v>
      </c>
      <c r="AN101" s="43" t="s">
        <v>48</v>
      </c>
      <c r="AO101" s="43" t="s">
        <v>56</v>
      </c>
      <c r="AP101" s="43" t="s">
        <v>112</v>
      </c>
      <c r="AQ101" s="42" t="s">
        <v>54</v>
      </c>
      <c r="AR101" s="43" t="s">
        <v>48</v>
      </c>
      <c r="AS101" s="43" t="s">
        <v>56</v>
      </c>
      <c r="AT101" s="43" t="s">
        <v>53</v>
      </c>
      <c r="AU101" s="70" t="s">
        <v>112</v>
      </c>
      <c r="AV101" s="43" t="s">
        <v>48</v>
      </c>
      <c r="AW101" s="43" t="s">
        <v>52</v>
      </c>
      <c r="AX101" s="43" t="s">
        <v>53</v>
      </c>
      <c r="AY101" s="70" t="s">
        <v>112</v>
      </c>
    </row>
    <row r="102" spans="2:51">
      <c r="C102" s="8" t="s">
        <v>91</v>
      </c>
      <c r="D102" s="43" t="s">
        <v>48</v>
      </c>
      <c r="E102" s="43" t="s">
        <v>52</v>
      </c>
      <c r="F102" s="43" t="s">
        <v>53</v>
      </c>
      <c r="G102" s="70" t="s">
        <v>112</v>
      </c>
      <c r="H102" s="43" t="s">
        <v>48</v>
      </c>
      <c r="I102" s="43" t="s">
        <v>63</v>
      </c>
      <c r="J102" s="43" t="s">
        <v>112</v>
      </c>
      <c r="K102" s="42" t="s">
        <v>54</v>
      </c>
      <c r="L102" s="43" t="s">
        <v>48</v>
      </c>
      <c r="M102" s="43" t="s">
        <v>63</v>
      </c>
      <c r="N102" s="43" t="s">
        <v>112</v>
      </c>
      <c r="O102" s="42" t="s">
        <v>54</v>
      </c>
      <c r="P102" s="43" t="s">
        <v>48</v>
      </c>
      <c r="Q102" s="43" t="s">
        <v>63</v>
      </c>
      <c r="R102" s="43" t="s">
        <v>112</v>
      </c>
      <c r="S102" s="42" t="s">
        <v>54</v>
      </c>
      <c r="T102" s="43" t="s">
        <v>63</v>
      </c>
      <c r="U102" s="43" t="s">
        <v>50</v>
      </c>
      <c r="V102" s="43" t="s">
        <v>112</v>
      </c>
      <c r="W102" s="42" t="s">
        <v>53</v>
      </c>
      <c r="X102" s="43" t="s">
        <v>63</v>
      </c>
      <c r="Y102" s="43" t="s">
        <v>50</v>
      </c>
      <c r="Z102" s="43" t="s">
        <v>112</v>
      </c>
      <c r="AA102" s="42" t="s">
        <v>53</v>
      </c>
      <c r="AB102" s="43" t="s">
        <v>63</v>
      </c>
      <c r="AC102" s="43" t="s">
        <v>50</v>
      </c>
      <c r="AD102" s="43" t="s">
        <v>112</v>
      </c>
      <c r="AE102" s="42" t="s">
        <v>53</v>
      </c>
      <c r="AF102" s="43" t="s">
        <v>63</v>
      </c>
      <c r="AG102" s="43" t="s">
        <v>48</v>
      </c>
      <c r="AH102" s="43" t="s">
        <v>112</v>
      </c>
      <c r="AI102" s="42" t="s">
        <v>54</v>
      </c>
      <c r="AJ102" s="43" t="s">
        <v>63</v>
      </c>
      <c r="AK102" s="43" t="s">
        <v>48</v>
      </c>
      <c r="AL102" s="43" t="s">
        <v>112</v>
      </c>
      <c r="AM102" s="42" t="s">
        <v>54</v>
      </c>
      <c r="AN102" s="43" t="s">
        <v>63</v>
      </c>
      <c r="AO102" s="43" t="s">
        <v>48</v>
      </c>
      <c r="AP102" s="43" t="s">
        <v>112</v>
      </c>
      <c r="AQ102" s="42" t="s">
        <v>54</v>
      </c>
      <c r="AR102" s="43" t="s">
        <v>48</v>
      </c>
      <c r="AS102" s="43" t="s">
        <v>56</v>
      </c>
      <c r="AT102" s="43" t="s">
        <v>53</v>
      </c>
      <c r="AU102" s="70" t="s">
        <v>112</v>
      </c>
      <c r="AV102" s="43" t="s">
        <v>48</v>
      </c>
      <c r="AW102" s="43" t="s">
        <v>52</v>
      </c>
      <c r="AX102" s="43" t="s">
        <v>53</v>
      </c>
      <c r="AY102" s="70" t="s">
        <v>112</v>
      </c>
    </row>
    <row r="103" spans="2:51">
      <c r="C103" s="8" t="s">
        <v>92</v>
      </c>
      <c r="D103" s="43" t="s">
        <v>48</v>
      </c>
      <c r="E103" s="43" t="s">
        <v>52</v>
      </c>
      <c r="F103" s="43" t="s">
        <v>53</v>
      </c>
      <c r="G103" s="70" t="s">
        <v>112</v>
      </c>
      <c r="H103" s="43" t="s">
        <v>63</v>
      </c>
      <c r="I103" s="43" t="s">
        <v>50</v>
      </c>
      <c r="J103" s="43" t="s">
        <v>112</v>
      </c>
      <c r="K103" s="42" t="s">
        <v>58</v>
      </c>
      <c r="L103" s="43" t="s">
        <v>63</v>
      </c>
      <c r="M103" s="43" t="s">
        <v>50</v>
      </c>
      <c r="N103" s="43" t="s">
        <v>112</v>
      </c>
      <c r="O103" s="42" t="s">
        <v>58</v>
      </c>
      <c r="P103" s="43" t="s">
        <v>63</v>
      </c>
      <c r="Q103" s="43" t="s">
        <v>50</v>
      </c>
      <c r="R103" s="43" t="s">
        <v>112</v>
      </c>
      <c r="S103" s="42" t="s">
        <v>58</v>
      </c>
      <c r="T103" s="43" t="s">
        <v>63</v>
      </c>
      <c r="U103" s="43" t="s">
        <v>50</v>
      </c>
      <c r="V103" s="43" t="s">
        <v>53</v>
      </c>
      <c r="W103" s="42" t="s">
        <v>112</v>
      </c>
      <c r="X103" s="43" t="s">
        <v>63</v>
      </c>
      <c r="Y103" s="43" t="s">
        <v>50</v>
      </c>
      <c r="Z103" s="43" t="s">
        <v>53</v>
      </c>
      <c r="AA103" s="42" t="s">
        <v>112</v>
      </c>
      <c r="AB103" s="43" t="s">
        <v>63</v>
      </c>
      <c r="AC103" s="43" t="s">
        <v>50</v>
      </c>
      <c r="AD103" s="43" t="s">
        <v>53</v>
      </c>
      <c r="AE103" s="42" t="s">
        <v>112</v>
      </c>
      <c r="AF103" s="43" t="s">
        <v>50</v>
      </c>
      <c r="AG103" s="43" t="s">
        <v>48</v>
      </c>
      <c r="AH103" s="43" t="s">
        <v>53</v>
      </c>
      <c r="AI103" s="42" t="s">
        <v>112</v>
      </c>
      <c r="AJ103" s="43" t="s">
        <v>50</v>
      </c>
      <c r="AK103" s="43" t="s">
        <v>48</v>
      </c>
      <c r="AL103" s="43" t="s">
        <v>53</v>
      </c>
      <c r="AM103" s="42" t="s">
        <v>112</v>
      </c>
      <c r="AN103" s="43" t="s">
        <v>50</v>
      </c>
      <c r="AO103" s="43" t="s">
        <v>48</v>
      </c>
      <c r="AP103" s="43" t="s">
        <v>53</v>
      </c>
      <c r="AQ103" s="42" t="s">
        <v>112</v>
      </c>
      <c r="AR103" s="43" t="s">
        <v>48</v>
      </c>
      <c r="AS103" s="43" t="s">
        <v>56</v>
      </c>
      <c r="AT103" s="43" t="s">
        <v>53</v>
      </c>
      <c r="AU103" s="70" t="s">
        <v>112</v>
      </c>
      <c r="AV103" s="43" t="s">
        <v>48</v>
      </c>
      <c r="AW103" s="43" t="s">
        <v>52</v>
      </c>
      <c r="AX103" s="43" t="s">
        <v>53</v>
      </c>
      <c r="AY103" s="70" t="s">
        <v>112</v>
      </c>
    </row>
    <row r="104" spans="2:51" ht="13.5" thickBot="1">
      <c r="C104" s="9" t="s">
        <v>93</v>
      </c>
      <c r="D104" s="46" t="s">
        <v>48</v>
      </c>
      <c r="E104" s="46" t="s">
        <v>52</v>
      </c>
      <c r="F104" s="46" t="s">
        <v>53</v>
      </c>
      <c r="G104" s="47" t="s">
        <v>112</v>
      </c>
      <c r="H104" s="46" t="s">
        <v>51</v>
      </c>
      <c r="I104" s="46" t="s">
        <v>63</v>
      </c>
      <c r="J104" s="46" t="s">
        <v>54</v>
      </c>
      <c r="K104" s="47" t="s">
        <v>112</v>
      </c>
      <c r="L104" s="46" t="s">
        <v>51</v>
      </c>
      <c r="M104" s="46" t="s">
        <v>63</v>
      </c>
      <c r="N104" s="46" t="s">
        <v>54</v>
      </c>
      <c r="O104" s="47" t="s">
        <v>112</v>
      </c>
      <c r="P104" s="46" t="s">
        <v>51</v>
      </c>
      <c r="Q104" s="46" t="s">
        <v>63</v>
      </c>
      <c r="R104" s="46" t="s">
        <v>54</v>
      </c>
      <c r="S104" s="47" t="s">
        <v>112</v>
      </c>
      <c r="T104" s="46" t="s">
        <v>51</v>
      </c>
      <c r="U104" s="46" t="s">
        <v>63</v>
      </c>
      <c r="V104" s="46" t="s">
        <v>54</v>
      </c>
      <c r="W104" s="47" t="s">
        <v>112</v>
      </c>
      <c r="X104" s="46" t="s">
        <v>51</v>
      </c>
      <c r="Y104" s="46" t="s">
        <v>63</v>
      </c>
      <c r="Z104" s="46" t="s">
        <v>54</v>
      </c>
      <c r="AA104" s="47" t="s">
        <v>112</v>
      </c>
      <c r="AB104" s="46" t="s">
        <v>51</v>
      </c>
      <c r="AC104" s="46" t="s">
        <v>63</v>
      </c>
      <c r="AD104" s="46" t="s">
        <v>54</v>
      </c>
      <c r="AE104" s="47" t="s">
        <v>112</v>
      </c>
      <c r="AF104" s="46" t="s">
        <v>51</v>
      </c>
      <c r="AG104" s="46" t="s">
        <v>63</v>
      </c>
      <c r="AH104" s="46" t="s">
        <v>53</v>
      </c>
      <c r="AI104" s="47" t="s">
        <v>112</v>
      </c>
      <c r="AJ104" s="46" t="s">
        <v>51</v>
      </c>
      <c r="AK104" s="46" t="s">
        <v>63</v>
      </c>
      <c r="AL104" s="46" t="s">
        <v>53</v>
      </c>
      <c r="AM104" s="47" t="s">
        <v>112</v>
      </c>
      <c r="AN104" s="46" t="s">
        <v>51</v>
      </c>
      <c r="AO104" s="46" t="s">
        <v>63</v>
      </c>
      <c r="AP104" s="46" t="s">
        <v>53</v>
      </c>
      <c r="AQ104" s="47" t="s">
        <v>112</v>
      </c>
      <c r="AR104" s="46" t="s">
        <v>48</v>
      </c>
      <c r="AS104" s="46" t="s">
        <v>63</v>
      </c>
      <c r="AT104" s="46" t="s">
        <v>53</v>
      </c>
      <c r="AU104" s="47" t="s">
        <v>112</v>
      </c>
      <c r="AV104" s="46" t="s">
        <v>48</v>
      </c>
      <c r="AW104" s="46" t="s">
        <v>52</v>
      </c>
      <c r="AX104" s="46" t="s">
        <v>53</v>
      </c>
      <c r="AY104" s="47" t="s">
        <v>112</v>
      </c>
    </row>
    <row r="105" spans="2:51">
      <c r="C105" s="8" t="s">
        <v>94</v>
      </c>
      <c r="D105" s="43" t="s">
        <v>48</v>
      </c>
      <c r="E105" s="43" t="s">
        <v>55</v>
      </c>
      <c r="F105" s="43" t="s">
        <v>53</v>
      </c>
      <c r="G105" s="42" t="s">
        <v>112</v>
      </c>
      <c r="H105" s="43" t="s">
        <v>50</v>
      </c>
      <c r="I105" s="43" t="s">
        <v>59</v>
      </c>
      <c r="J105" s="43" t="s">
        <v>53</v>
      </c>
      <c r="K105" s="42" t="s">
        <v>112</v>
      </c>
      <c r="L105" s="43" t="s">
        <v>50</v>
      </c>
      <c r="M105" s="43" t="s">
        <v>59</v>
      </c>
      <c r="N105" s="43" t="s">
        <v>53</v>
      </c>
      <c r="O105" s="42" t="s">
        <v>112</v>
      </c>
      <c r="P105" s="43" t="s">
        <v>50</v>
      </c>
      <c r="Q105" s="43" t="s">
        <v>59</v>
      </c>
      <c r="R105" s="43" t="s">
        <v>53</v>
      </c>
      <c r="S105" s="42" t="s">
        <v>112</v>
      </c>
      <c r="T105" s="43" t="s">
        <v>50</v>
      </c>
      <c r="U105" s="43" t="s">
        <v>55</v>
      </c>
      <c r="V105" s="43" t="s">
        <v>53</v>
      </c>
      <c r="W105" s="42" t="s">
        <v>112</v>
      </c>
      <c r="X105" s="43" t="s">
        <v>50</v>
      </c>
      <c r="Y105" s="43" t="s">
        <v>55</v>
      </c>
      <c r="Z105" s="43" t="s">
        <v>53</v>
      </c>
      <c r="AA105" s="42" t="s">
        <v>112</v>
      </c>
      <c r="AB105" s="43" t="s">
        <v>50</v>
      </c>
      <c r="AC105" s="43" t="s">
        <v>55</v>
      </c>
      <c r="AD105" s="43" t="s">
        <v>53</v>
      </c>
      <c r="AE105" s="42" t="s">
        <v>112</v>
      </c>
      <c r="AF105" s="43" t="s">
        <v>50</v>
      </c>
      <c r="AG105" s="43" t="s">
        <v>55</v>
      </c>
      <c r="AH105" s="43" t="s">
        <v>53</v>
      </c>
      <c r="AI105" s="42" t="s">
        <v>112</v>
      </c>
      <c r="AJ105" s="43" t="s">
        <v>50</v>
      </c>
      <c r="AK105" s="43" t="s">
        <v>55</v>
      </c>
      <c r="AL105" s="43" t="s">
        <v>53</v>
      </c>
      <c r="AM105" s="42" t="s">
        <v>112</v>
      </c>
      <c r="AN105" s="43" t="s">
        <v>50</v>
      </c>
      <c r="AO105" s="43" t="s">
        <v>55</v>
      </c>
      <c r="AP105" s="43" t="s">
        <v>53</v>
      </c>
      <c r="AQ105" s="42" t="s">
        <v>112</v>
      </c>
      <c r="AR105" s="43" t="s">
        <v>48</v>
      </c>
      <c r="AS105" s="43" t="s">
        <v>59</v>
      </c>
      <c r="AT105" s="43" t="s">
        <v>53</v>
      </c>
      <c r="AU105" s="42" t="s">
        <v>112</v>
      </c>
      <c r="AV105" s="43" t="s">
        <v>48</v>
      </c>
      <c r="AW105" s="43" t="s">
        <v>59</v>
      </c>
      <c r="AX105" s="43" t="s">
        <v>53</v>
      </c>
      <c r="AY105" s="42" t="s">
        <v>112</v>
      </c>
    </row>
    <row r="106" spans="2:51">
      <c r="C106" s="8" t="s">
        <v>95</v>
      </c>
      <c r="D106" s="43" t="s">
        <v>63</v>
      </c>
      <c r="E106" s="43" t="s">
        <v>63</v>
      </c>
      <c r="F106" s="43" t="s">
        <v>54</v>
      </c>
      <c r="G106" s="70" t="s">
        <v>112</v>
      </c>
      <c r="H106" s="43" t="s">
        <v>63</v>
      </c>
      <c r="I106" s="43" t="s">
        <v>56</v>
      </c>
      <c r="J106" s="43" t="s">
        <v>112</v>
      </c>
      <c r="K106" s="42" t="s">
        <v>54</v>
      </c>
      <c r="L106" s="43" t="s">
        <v>63</v>
      </c>
      <c r="M106" s="43" t="s">
        <v>63</v>
      </c>
      <c r="N106" s="43" t="s">
        <v>112</v>
      </c>
      <c r="O106" s="42" t="s">
        <v>54</v>
      </c>
      <c r="P106" s="43" t="s">
        <v>63</v>
      </c>
      <c r="Q106" s="43" t="s">
        <v>56</v>
      </c>
      <c r="R106" s="43" t="s">
        <v>112</v>
      </c>
      <c r="S106" s="42" t="s">
        <v>54</v>
      </c>
      <c r="T106" s="43" t="s">
        <v>63</v>
      </c>
      <c r="U106" s="43" t="s">
        <v>63</v>
      </c>
      <c r="V106" s="43" t="s">
        <v>112</v>
      </c>
      <c r="W106" s="42" t="s">
        <v>54</v>
      </c>
      <c r="X106" s="43" t="s">
        <v>63</v>
      </c>
      <c r="Y106" s="43" t="s">
        <v>63</v>
      </c>
      <c r="Z106" s="43" t="s">
        <v>112</v>
      </c>
      <c r="AA106" s="42" t="s">
        <v>54</v>
      </c>
      <c r="AB106" s="43" t="s">
        <v>63</v>
      </c>
      <c r="AC106" s="43" t="s">
        <v>63</v>
      </c>
      <c r="AD106" s="43" t="s">
        <v>112</v>
      </c>
      <c r="AE106" s="42" t="s">
        <v>54</v>
      </c>
      <c r="AF106" s="43" t="s">
        <v>63</v>
      </c>
      <c r="AG106" s="43" t="s">
        <v>63</v>
      </c>
      <c r="AH106" s="43" t="s">
        <v>54</v>
      </c>
      <c r="AI106" s="42" t="s">
        <v>112</v>
      </c>
      <c r="AJ106" s="43" t="s">
        <v>63</v>
      </c>
      <c r="AK106" s="43" t="s">
        <v>63</v>
      </c>
      <c r="AL106" s="43" t="s">
        <v>54</v>
      </c>
      <c r="AM106" s="42" t="s">
        <v>112</v>
      </c>
      <c r="AN106" s="43" t="s">
        <v>63</v>
      </c>
      <c r="AO106" s="43" t="s">
        <v>63</v>
      </c>
      <c r="AP106" s="43" t="s">
        <v>54</v>
      </c>
      <c r="AQ106" s="42" t="s">
        <v>112</v>
      </c>
      <c r="AR106" s="43" t="s">
        <v>63</v>
      </c>
      <c r="AS106" s="43" t="s">
        <v>63</v>
      </c>
      <c r="AT106" s="43" t="s">
        <v>54</v>
      </c>
      <c r="AU106" s="70" t="s">
        <v>112</v>
      </c>
      <c r="AV106" s="43" t="s">
        <v>63</v>
      </c>
      <c r="AW106" s="43" t="s">
        <v>63</v>
      </c>
      <c r="AX106" s="43" t="s">
        <v>54</v>
      </c>
      <c r="AY106" s="70" t="s">
        <v>112</v>
      </c>
    </row>
    <row r="107" spans="2:51">
      <c r="C107" s="8" t="s">
        <v>96</v>
      </c>
      <c r="D107" s="43" t="s">
        <v>48</v>
      </c>
      <c r="E107" s="43" t="s">
        <v>50</v>
      </c>
      <c r="F107" s="43" t="s">
        <v>53</v>
      </c>
      <c r="G107" s="42" t="s">
        <v>112</v>
      </c>
      <c r="H107" s="43" t="s">
        <v>50</v>
      </c>
      <c r="I107" s="43" t="s">
        <v>56</v>
      </c>
      <c r="J107" s="43" t="s">
        <v>53</v>
      </c>
      <c r="K107" s="42" t="s">
        <v>112</v>
      </c>
      <c r="L107" s="43" t="s">
        <v>50</v>
      </c>
      <c r="M107" s="43" t="s">
        <v>63</v>
      </c>
      <c r="N107" s="43" t="s">
        <v>53</v>
      </c>
      <c r="O107" s="42" t="s">
        <v>112</v>
      </c>
      <c r="P107" s="43" t="s">
        <v>50</v>
      </c>
      <c r="Q107" s="43" t="s">
        <v>56</v>
      </c>
      <c r="R107" s="43" t="s">
        <v>53</v>
      </c>
      <c r="S107" s="42" t="s">
        <v>112</v>
      </c>
      <c r="T107" s="43" t="s">
        <v>50</v>
      </c>
      <c r="U107" s="43" t="s">
        <v>63</v>
      </c>
      <c r="V107" s="43" t="s">
        <v>53</v>
      </c>
      <c r="W107" s="42" t="s">
        <v>112</v>
      </c>
      <c r="X107" s="43" t="s">
        <v>50</v>
      </c>
      <c r="Y107" s="43" t="s">
        <v>63</v>
      </c>
      <c r="Z107" s="43" t="s">
        <v>53</v>
      </c>
      <c r="AA107" s="42" t="s">
        <v>112</v>
      </c>
      <c r="AB107" s="43" t="s">
        <v>50</v>
      </c>
      <c r="AC107" s="43" t="s">
        <v>63</v>
      </c>
      <c r="AD107" s="43" t="s">
        <v>53</v>
      </c>
      <c r="AE107" s="42" t="s">
        <v>112</v>
      </c>
      <c r="AF107" s="43" t="s">
        <v>50</v>
      </c>
      <c r="AG107" s="43" t="s">
        <v>50</v>
      </c>
      <c r="AH107" s="43" t="s">
        <v>112</v>
      </c>
      <c r="AI107" s="42" t="s">
        <v>53</v>
      </c>
      <c r="AJ107" s="43" t="s">
        <v>50</v>
      </c>
      <c r="AK107" s="43" t="s">
        <v>50</v>
      </c>
      <c r="AL107" s="43" t="s">
        <v>112</v>
      </c>
      <c r="AM107" s="42" t="s">
        <v>53</v>
      </c>
      <c r="AN107" s="43" t="s">
        <v>50</v>
      </c>
      <c r="AO107" s="43" t="s">
        <v>50</v>
      </c>
      <c r="AP107" s="43" t="s">
        <v>112</v>
      </c>
      <c r="AQ107" s="42" t="s">
        <v>53</v>
      </c>
      <c r="AR107" s="43" t="s">
        <v>48</v>
      </c>
      <c r="AS107" s="43" t="s">
        <v>50</v>
      </c>
      <c r="AT107" s="43" t="s">
        <v>53</v>
      </c>
      <c r="AU107" s="42" t="s">
        <v>112</v>
      </c>
      <c r="AV107" s="43" t="s">
        <v>48</v>
      </c>
      <c r="AW107" s="43" t="s">
        <v>50</v>
      </c>
      <c r="AX107" s="43" t="s">
        <v>53</v>
      </c>
      <c r="AY107" s="42" t="s">
        <v>112</v>
      </c>
    </row>
    <row r="108" spans="2:51">
      <c r="C108" s="8" t="s">
        <v>97</v>
      </c>
      <c r="D108" s="43" t="s">
        <v>48</v>
      </c>
      <c r="E108" s="43" t="s">
        <v>63</v>
      </c>
      <c r="F108" s="43" t="s">
        <v>54</v>
      </c>
      <c r="G108" s="70" t="s">
        <v>112</v>
      </c>
      <c r="H108" s="43" t="s">
        <v>48</v>
      </c>
      <c r="I108" s="43" t="s">
        <v>56</v>
      </c>
      <c r="J108" s="43" t="s">
        <v>54</v>
      </c>
      <c r="K108" s="42" t="s">
        <v>112</v>
      </c>
      <c r="L108" s="43" t="s">
        <v>48</v>
      </c>
      <c r="M108" s="43" t="s">
        <v>63</v>
      </c>
      <c r="N108" s="43" t="s">
        <v>54</v>
      </c>
      <c r="O108" s="42" t="s">
        <v>112</v>
      </c>
      <c r="P108" s="43" t="s">
        <v>48</v>
      </c>
      <c r="Q108" s="43" t="s">
        <v>56</v>
      </c>
      <c r="R108" s="43" t="s">
        <v>54</v>
      </c>
      <c r="S108" s="42" t="s">
        <v>112</v>
      </c>
      <c r="T108" s="43" t="s">
        <v>63</v>
      </c>
      <c r="U108" s="43" t="s">
        <v>50</v>
      </c>
      <c r="V108" s="43" t="s">
        <v>112</v>
      </c>
      <c r="W108" s="42" t="s">
        <v>54</v>
      </c>
      <c r="X108" s="43" t="s">
        <v>63</v>
      </c>
      <c r="Y108" s="43" t="s">
        <v>50</v>
      </c>
      <c r="Z108" s="43" t="s">
        <v>112</v>
      </c>
      <c r="AA108" s="42" t="s">
        <v>54</v>
      </c>
      <c r="AB108" s="43" t="s">
        <v>63</v>
      </c>
      <c r="AC108" s="43" t="s">
        <v>50</v>
      </c>
      <c r="AD108" s="43" t="s">
        <v>112</v>
      </c>
      <c r="AE108" s="42" t="s">
        <v>54</v>
      </c>
      <c r="AF108" s="43" t="s">
        <v>48</v>
      </c>
      <c r="AG108" s="43" t="s">
        <v>50</v>
      </c>
      <c r="AH108" s="43" t="s">
        <v>54</v>
      </c>
      <c r="AI108" s="42" t="s">
        <v>112</v>
      </c>
      <c r="AJ108" s="43" t="s">
        <v>48</v>
      </c>
      <c r="AK108" s="43" t="s">
        <v>50</v>
      </c>
      <c r="AL108" s="43" t="s">
        <v>54</v>
      </c>
      <c r="AM108" s="42" t="s">
        <v>112</v>
      </c>
      <c r="AN108" s="43" t="s">
        <v>48</v>
      </c>
      <c r="AO108" s="43" t="s">
        <v>50</v>
      </c>
      <c r="AP108" s="43" t="s">
        <v>54</v>
      </c>
      <c r="AQ108" s="42" t="s">
        <v>112</v>
      </c>
      <c r="AR108" s="43" t="s">
        <v>48</v>
      </c>
      <c r="AS108" s="43" t="s">
        <v>63</v>
      </c>
      <c r="AT108" s="43" t="s">
        <v>54</v>
      </c>
      <c r="AU108" s="70" t="s">
        <v>112</v>
      </c>
      <c r="AV108" s="43" t="s">
        <v>48</v>
      </c>
      <c r="AW108" s="43" t="s">
        <v>63</v>
      </c>
      <c r="AX108" s="43" t="s">
        <v>54</v>
      </c>
      <c r="AY108" s="70" t="s">
        <v>112</v>
      </c>
    </row>
    <row r="109" spans="2:51">
      <c r="C109" s="8" t="s">
        <v>98</v>
      </c>
      <c r="D109" s="43" t="s">
        <v>50</v>
      </c>
      <c r="E109" s="43" t="s">
        <v>63</v>
      </c>
      <c r="F109" s="43" t="s">
        <v>53</v>
      </c>
      <c r="G109" s="70" t="s">
        <v>112</v>
      </c>
      <c r="H109" s="43" t="s">
        <v>50</v>
      </c>
      <c r="I109" s="43" t="s">
        <v>56</v>
      </c>
      <c r="J109" s="43" t="s">
        <v>53</v>
      </c>
      <c r="K109" s="42" t="s">
        <v>112</v>
      </c>
      <c r="L109" s="43" t="s">
        <v>50</v>
      </c>
      <c r="M109" s="43" t="s">
        <v>63</v>
      </c>
      <c r="N109" s="43" t="s">
        <v>53</v>
      </c>
      <c r="O109" s="42" t="s">
        <v>112</v>
      </c>
      <c r="P109" s="43" t="s">
        <v>50</v>
      </c>
      <c r="Q109" s="43" t="s">
        <v>56</v>
      </c>
      <c r="R109" s="43" t="s">
        <v>53</v>
      </c>
      <c r="S109" s="42" t="s">
        <v>112</v>
      </c>
      <c r="T109" s="43" t="s">
        <v>55</v>
      </c>
      <c r="U109" s="43" t="s">
        <v>63</v>
      </c>
      <c r="V109" s="43" t="s">
        <v>112</v>
      </c>
      <c r="W109" s="42" t="s">
        <v>53</v>
      </c>
      <c r="X109" s="43" t="s">
        <v>55</v>
      </c>
      <c r="Y109" s="43" t="s">
        <v>63</v>
      </c>
      <c r="Z109" s="43" t="s">
        <v>112</v>
      </c>
      <c r="AA109" s="42" t="s">
        <v>53</v>
      </c>
      <c r="AB109" s="43" t="s">
        <v>55</v>
      </c>
      <c r="AC109" s="43" t="s">
        <v>63</v>
      </c>
      <c r="AD109" s="43" t="s">
        <v>112</v>
      </c>
      <c r="AE109" s="42" t="s">
        <v>53</v>
      </c>
      <c r="AF109" s="43" t="s">
        <v>50</v>
      </c>
      <c r="AG109" s="43" t="s">
        <v>63</v>
      </c>
      <c r="AH109" s="43" t="s">
        <v>112</v>
      </c>
      <c r="AI109" s="42" t="s">
        <v>53</v>
      </c>
      <c r="AJ109" s="43" t="s">
        <v>50</v>
      </c>
      <c r="AK109" s="43" t="s">
        <v>63</v>
      </c>
      <c r="AL109" s="43" t="s">
        <v>112</v>
      </c>
      <c r="AM109" s="42" t="s">
        <v>53</v>
      </c>
      <c r="AN109" s="43" t="s">
        <v>50</v>
      </c>
      <c r="AO109" s="43" t="s">
        <v>63</v>
      </c>
      <c r="AP109" s="43" t="s">
        <v>112</v>
      </c>
      <c r="AQ109" s="42" t="s">
        <v>53</v>
      </c>
      <c r="AR109" s="43" t="s">
        <v>50</v>
      </c>
      <c r="AS109" s="43" t="s">
        <v>63</v>
      </c>
      <c r="AT109" s="43" t="s">
        <v>53</v>
      </c>
      <c r="AU109" s="70" t="s">
        <v>112</v>
      </c>
      <c r="AV109" s="43" t="s">
        <v>50</v>
      </c>
      <c r="AW109" s="43" t="s">
        <v>63</v>
      </c>
      <c r="AX109" s="43" t="s">
        <v>53</v>
      </c>
      <c r="AY109" s="70" t="s">
        <v>112</v>
      </c>
    </row>
    <row r="110" spans="2:51" ht="13.5" thickBot="1">
      <c r="C110" s="9" t="s">
        <v>99</v>
      </c>
      <c r="D110" s="46" t="s">
        <v>63</v>
      </c>
      <c r="E110" s="46" t="s">
        <v>48</v>
      </c>
      <c r="F110" s="46" t="s">
        <v>53</v>
      </c>
      <c r="G110" s="47" t="s">
        <v>112</v>
      </c>
      <c r="H110" s="46" t="s">
        <v>48</v>
      </c>
      <c r="I110" s="46" t="s">
        <v>63</v>
      </c>
      <c r="J110" s="46" t="s">
        <v>54</v>
      </c>
      <c r="K110" s="47" t="s">
        <v>112</v>
      </c>
      <c r="L110" s="46" t="s">
        <v>48</v>
      </c>
      <c r="M110" s="46" t="s">
        <v>63</v>
      </c>
      <c r="N110" s="46" t="s">
        <v>54</v>
      </c>
      <c r="O110" s="47" t="s">
        <v>112</v>
      </c>
      <c r="P110" s="46" t="s">
        <v>48</v>
      </c>
      <c r="Q110" s="46" t="s">
        <v>63</v>
      </c>
      <c r="R110" s="46" t="s">
        <v>54</v>
      </c>
      <c r="S110" s="47" t="s">
        <v>112</v>
      </c>
      <c r="T110" s="46" t="s">
        <v>51</v>
      </c>
      <c r="U110" s="46" t="s">
        <v>63</v>
      </c>
      <c r="V110" s="46" t="s">
        <v>54</v>
      </c>
      <c r="W110" s="47" t="s">
        <v>112</v>
      </c>
      <c r="X110" s="46" t="s">
        <v>51</v>
      </c>
      <c r="Y110" s="46" t="s">
        <v>63</v>
      </c>
      <c r="Z110" s="46" t="s">
        <v>54</v>
      </c>
      <c r="AA110" s="47" t="s">
        <v>112</v>
      </c>
      <c r="AB110" s="46" t="s">
        <v>51</v>
      </c>
      <c r="AC110" s="46" t="s">
        <v>63</v>
      </c>
      <c r="AD110" s="46" t="s">
        <v>54</v>
      </c>
      <c r="AE110" s="47" t="s">
        <v>112</v>
      </c>
      <c r="AF110" s="46" t="s">
        <v>63</v>
      </c>
      <c r="AG110" s="46" t="s">
        <v>48</v>
      </c>
      <c r="AH110" s="46" t="s">
        <v>112</v>
      </c>
      <c r="AI110" s="47" t="s">
        <v>54</v>
      </c>
      <c r="AJ110" s="46" t="s">
        <v>63</v>
      </c>
      <c r="AK110" s="46" t="s">
        <v>48</v>
      </c>
      <c r="AL110" s="46" t="s">
        <v>112</v>
      </c>
      <c r="AM110" s="47" t="s">
        <v>54</v>
      </c>
      <c r="AN110" s="46" t="s">
        <v>63</v>
      </c>
      <c r="AO110" s="46" t="s">
        <v>48</v>
      </c>
      <c r="AP110" s="46" t="s">
        <v>112</v>
      </c>
      <c r="AQ110" s="47" t="s">
        <v>54</v>
      </c>
      <c r="AR110" s="46" t="s">
        <v>63</v>
      </c>
      <c r="AS110" s="46" t="s">
        <v>48</v>
      </c>
      <c r="AT110" s="46" t="s">
        <v>53</v>
      </c>
      <c r="AU110" s="47" t="s">
        <v>112</v>
      </c>
      <c r="AV110" s="46" t="s">
        <v>63</v>
      </c>
      <c r="AW110" s="46" t="s">
        <v>48</v>
      </c>
      <c r="AX110" s="46" t="s">
        <v>53</v>
      </c>
      <c r="AY110" s="47" t="s">
        <v>112</v>
      </c>
    </row>
    <row r="111" spans="2:51" ht="13.5" thickBot="1"/>
    <row r="112" spans="2:51" ht="13.5" thickBot="1">
      <c r="B112" s="194" t="s">
        <v>189</v>
      </c>
      <c r="C112" s="195"/>
      <c r="D112" s="13"/>
      <c r="E112" s="22" t="s">
        <v>239</v>
      </c>
      <c r="F112" s="78"/>
      <c r="G112" s="78"/>
      <c r="H112" s="78"/>
      <c r="I112" s="78"/>
      <c r="J112" s="14"/>
      <c r="K112" s="78"/>
      <c r="L112" s="40"/>
      <c r="M112" s="39"/>
      <c r="N112" s="39"/>
      <c r="O112" s="40"/>
      <c r="P112" s="39"/>
      <c r="Q112" s="38"/>
      <c r="R112" s="40"/>
      <c r="S112" s="38"/>
    </row>
    <row r="113" spans="2:19">
      <c r="B113" s="166" t="s">
        <v>48</v>
      </c>
      <c r="C113" s="167" t="s">
        <v>190</v>
      </c>
      <c r="D113" s="13"/>
      <c r="E113" s="83"/>
      <c r="F113" s="155">
        <v>1</v>
      </c>
      <c r="G113" s="155">
        <v>2</v>
      </c>
      <c r="H113" s="155">
        <v>3</v>
      </c>
      <c r="I113" s="155">
        <v>4</v>
      </c>
      <c r="J113" s="155">
        <v>5</v>
      </c>
      <c r="K113" s="155">
        <v>6</v>
      </c>
      <c r="L113" s="155">
        <v>7</v>
      </c>
      <c r="M113" s="155">
        <v>8</v>
      </c>
      <c r="N113" s="155">
        <v>9</v>
      </c>
      <c r="O113" s="155">
        <v>10</v>
      </c>
      <c r="P113" s="155">
        <v>11</v>
      </c>
      <c r="Q113" s="159">
        <v>12</v>
      </c>
      <c r="R113" s="160" t="s">
        <v>2</v>
      </c>
      <c r="S113" s="84" t="s">
        <v>245</v>
      </c>
    </row>
    <row r="114" spans="2:19">
      <c r="B114" s="88" t="s">
        <v>51</v>
      </c>
      <c r="C114" s="116" t="s">
        <v>222</v>
      </c>
      <c r="D114" s="13">
        <v>1</v>
      </c>
      <c r="E114" s="88">
        <v>90</v>
      </c>
      <c r="F114" s="151">
        <v>0</v>
      </c>
      <c r="G114" s="151">
        <v>0</v>
      </c>
      <c r="H114" s="151">
        <v>0</v>
      </c>
      <c r="I114" s="151">
        <v>24</v>
      </c>
      <c r="J114" s="151">
        <v>24</v>
      </c>
      <c r="K114" s="151">
        <v>24</v>
      </c>
      <c r="L114" s="151">
        <v>24</v>
      </c>
      <c r="M114" s="151">
        <v>24</v>
      </c>
      <c r="N114" s="151">
        <v>24</v>
      </c>
      <c r="O114" s="151">
        <v>0</v>
      </c>
      <c r="P114" s="151">
        <v>0</v>
      </c>
      <c r="Q114" s="156">
        <v>0</v>
      </c>
      <c r="R114" s="161">
        <v>5</v>
      </c>
      <c r="S114" s="116" t="s">
        <v>0</v>
      </c>
    </row>
    <row r="115" spans="2:19">
      <c r="B115" s="88" t="s">
        <v>53</v>
      </c>
      <c r="C115" s="116" t="s">
        <v>191</v>
      </c>
      <c r="D115" s="13">
        <v>2</v>
      </c>
      <c r="E115" s="88">
        <v>80</v>
      </c>
      <c r="F115" s="151">
        <v>0</v>
      </c>
      <c r="G115" s="151">
        <v>0</v>
      </c>
      <c r="H115" s="151">
        <v>11</v>
      </c>
      <c r="I115" s="151">
        <v>24</v>
      </c>
      <c r="J115" s="151">
        <v>24</v>
      </c>
      <c r="K115" s="151">
        <v>24</v>
      </c>
      <c r="L115" s="151">
        <v>24</v>
      </c>
      <c r="M115" s="151">
        <v>24</v>
      </c>
      <c r="N115" s="151">
        <v>15.5</v>
      </c>
      <c r="O115" s="151">
        <v>5</v>
      </c>
      <c r="P115" s="151">
        <v>0</v>
      </c>
      <c r="Q115" s="156">
        <v>0</v>
      </c>
      <c r="R115" s="161">
        <v>5</v>
      </c>
      <c r="S115" s="116" t="s">
        <v>0</v>
      </c>
    </row>
    <row r="116" spans="2:19">
      <c r="B116" s="88" t="s">
        <v>50</v>
      </c>
      <c r="C116" s="116" t="s">
        <v>192</v>
      </c>
      <c r="D116" s="13">
        <v>3</v>
      </c>
      <c r="E116" s="88">
        <v>70</v>
      </c>
      <c r="F116" s="151">
        <v>0</v>
      </c>
      <c r="G116" s="151">
        <v>7.5</v>
      </c>
      <c r="H116" s="151">
        <v>11.5</v>
      </c>
      <c r="I116" s="151">
        <v>16</v>
      </c>
      <c r="J116" s="151">
        <v>22</v>
      </c>
      <c r="K116" s="151">
        <v>24</v>
      </c>
      <c r="L116" s="151">
        <v>24</v>
      </c>
      <c r="M116" s="151">
        <v>18.5</v>
      </c>
      <c r="N116" s="151">
        <v>13.5</v>
      </c>
      <c r="O116" s="151">
        <v>9</v>
      </c>
      <c r="P116" s="151">
        <v>3</v>
      </c>
      <c r="Q116" s="156">
        <v>0</v>
      </c>
      <c r="R116" s="161">
        <v>5</v>
      </c>
      <c r="S116" s="116" t="s">
        <v>0</v>
      </c>
    </row>
    <row r="117" spans="2:19">
      <c r="B117" s="88" t="s">
        <v>54</v>
      </c>
      <c r="C117" s="116" t="s">
        <v>193</v>
      </c>
      <c r="D117" s="13">
        <v>4</v>
      </c>
      <c r="E117" s="88">
        <v>65</v>
      </c>
      <c r="F117" s="151">
        <v>3</v>
      </c>
      <c r="G117" s="151">
        <v>8.5</v>
      </c>
      <c r="H117" s="151">
        <v>11.5</v>
      </c>
      <c r="I117" s="151">
        <v>15</v>
      </c>
      <c r="J117" s="151">
        <v>19.5</v>
      </c>
      <c r="K117" s="151">
        <v>21.5</v>
      </c>
      <c r="L117" s="151">
        <v>20</v>
      </c>
      <c r="M117" s="151">
        <v>17</v>
      </c>
      <c r="N117" s="151">
        <v>13.5</v>
      </c>
      <c r="O117" s="151">
        <v>9.5</v>
      </c>
      <c r="P117" s="151">
        <v>5</v>
      </c>
      <c r="Q117" s="156">
        <v>3</v>
      </c>
      <c r="R117" s="161">
        <v>4</v>
      </c>
      <c r="S117" s="116" t="s">
        <v>9</v>
      </c>
    </row>
    <row r="118" spans="2:19">
      <c r="B118" s="88" t="s">
        <v>55</v>
      </c>
      <c r="C118" s="116" t="s">
        <v>199</v>
      </c>
      <c r="D118" s="13">
        <v>5</v>
      </c>
      <c r="E118" s="88">
        <v>60</v>
      </c>
      <c r="F118" s="151">
        <v>6.5</v>
      </c>
      <c r="G118" s="151">
        <v>9</v>
      </c>
      <c r="H118" s="151">
        <v>11.5</v>
      </c>
      <c r="I118" s="151">
        <v>14.5</v>
      </c>
      <c r="J118" s="151">
        <v>17</v>
      </c>
      <c r="K118" s="151">
        <v>19</v>
      </c>
      <c r="L118" s="151">
        <v>17.5</v>
      </c>
      <c r="M118" s="151">
        <v>16</v>
      </c>
      <c r="N118" s="151">
        <v>13</v>
      </c>
      <c r="O118" s="151">
        <v>10</v>
      </c>
      <c r="P118" s="151">
        <v>7.5</v>
      </c>
      <c r="Q118" s="156">
        <v>6</v>
      </c>
      <c r="R118" s="161">
        <v>4</v>
      </c>
      <c r="S118" s="116" t="s">
        <v>9</v>
      </c>
    </row>
    <row r="119" spans="2:19">
      <c r="B119" s="88" t="s">
        <v>58</v>
      </c>
      <c r="C119" s="116" t="s">
        <v>194</v>
      </c>
      <c r="D119" s="13">
        <v>6</v>
      </c>
      <c r="E119" s="88">
        <v>55</v>
      </c>
      <c r="F119" s="151">
        <v>7.5</v>
      </c>
      <c r="G119" s="151">
        <v>9.5</v>
      </c>
      <c r="H119" s="151">
        <v>11.5</v>
      </c>
      <c r="I119" s="151">
        <v>14</v>
      </c>
      <c r="J119" s="151">
        <v>16</v>
      </c>
      <c r="K119" s="151">
        <v>17.5</v>
      </c>
      <c r="L119" s="151">
        <v>16.5</v>
      </c>
      <c r="M119" s="151">
        <v>15</v>
      </c>
      <c r="N119" s="151">
        <v>13</v>
      </c>
      <c r="O119" s="151">
        <v>10.5</v>
      </c>
      <c r="P119" s="151">
        <v>8.5</v>
      </c>
      <c r="Q119" s="156">
        <v>7</v>
      </c>
      <c r="R119" s="161">
        <v>4</v>
      </c>
      <c r="S119" s="116" t="s">
        <v>9</v>
      </c>
    </row>
    <row r="120" spans="2:19">
      <c r="B120" s="88" t="s">
        <v>63</v>
      </c>
      <c r="C120" s="116" t="s">
        <v>223</v>
      </c>
      <c r="D120" s="13">
        <v>7</v>
      </c>
      <c r="E120" s="88">
        <v>50</v>
      </c>
      <c r="F120" s="151">
        <v>8.5</v>
      </c>
      <c r="G120" s="151">
        <v>10</v>
      </c>
      <c r="H120" s="151">
        <v>12</v>
      </c>
      <c r="I120" s="151">
        <v>13.5</v>
      </c>
      <c r="J120" s="151">
        <v>15.5</v>
      </c>
      <c r="K120" s="151">
        <v>16.5</v>
      </c>
      <c r="L120" s="151">
        <v>15.5</v>
      </c>
      <c r="M120" s="151">
        <v>14.5</v>
      </c>
      <c r="N120" s="151">
        <v>12.5</v>
      </c>
      <c r="O120" s="151">
        <v>11</v>
      </c>
      <c r="P120" s="151">
        <v>9</v>
      </c>
      <c r="Q120" s="156">
        <v>8</v>
      </c>
      <c r="R120" s="161">
        <v>3</v>
      </c>
      <c r="S120" s="116" t="s">
        <v>113</v>
      </c>
    </row>
    <row r="121" spans="2:19">
      <c r="B121" s="88" t="s">
        <v>112</v>
      </c>
      <c r="C121" s="116" t="s">
        <v>195</v>
      </c>
      <c r="D121" s="13">
        <v>8</v>
      </c>
      <c r="E121" s="88">
        <v>40</v>
      </c>
      <c r="F121" s="151">
        <v>9.5</v>
      </c>
      <c r="G121" s="151">
        <v>10.5</v>
      </c>
      <c r="H121" s="151">
        <v>12</v>
      </c>
      <c r="I121" s="151">
        <v>13</v>
      </c>
      <c r="J121" s="151">
        <v>14.5</v>
      </c>
      <c r="K121" s="151">
        <v>15</v>
      </c>
      <c r="L121" s="151">
        <v>14.5</v>
      </c>
      <c r="M121" s="151">
        <v>14</v>
      </c>
      <c r="N121" s="151">
        <v>12.5</v>
      </c>
      <c r="O121" s="151">
        <v>11</v>
      </c>
      <c r="P121" s="151">
        <v>10</v>
      </c>
      <c r="Q121" s="156">
        <v>9.5</v>
      </c>
      <c r="R121" s="161">
        <v>3</v>
      </c>
      <c r="S121" s="116" t="s">
        <v>113</v>
      </c>
    </row>
    <row r="122" spans="2:19">
      <c r="B122" s="88" t="s">
        <v>49</v>
      </c>
      <c r="C122" s="116" t="s">
        <v>197</v>
      </c>
      <c r="D122" s="13">
        <v>9</v>
      </c>
      <c r="E122" s="88">
        <v>35</v>
      </c>
      <c r="F122" s="151">
        <v>10</v>
      </c>
      <c r="G122" s="151">
        <v>11</v>
      </c>
      <c r="H122" s="151">
        <v>12</v>
      </c>
      <c r="I122" s="151">
        <v>13</v>
      </c>
      <c r="J122" s="151">
        <v>14</v>
      </c>
      <c r="K122" s="151">
        <v>14.5</v>
      </c>
      <c r="L122" s="151">
        <v>14</v>
      </c>
      <c r="M122" s="151">
        <v>13.5</v>
      </c>
      <c r="N122" s="151">
        <v>12.5</v>
      </c>
      <c r="O122" s="151">
        <v>11.5</v>
      </c>
      <c r="P122" s="151">
        <v>10</v>
      </c>
      <c r="Q122" s="156">
        <v>10</v>
      </c>
      <c r="R122" s="161">
        <v>3</v>
      </c>
      <c r="S122" s="116" t="s">
        <v>113</v>
      </c>
    </row>
    <row r="123" spans="2:19" ht="13.5" thickBot="1">
      <c r="B123" s="168" t="s">
        <v>59</v>
      </c>
      <c r="C123" s="169" t="s">
        <v>198</v>
      </c>
      <c r="D123" s="13">
        <v>10</v>
      </c>
      <c r="E123" s="89">
        <v>30</v>
      </c>
      <c r="F123" s="151">
        <v>10.5</v>
      </c>
      <c r="G123" s="151">
        <v>11</v>
      </c>
      <c r="H123" s="151">
        <v>12</v>
      </c>
      <c r="I123" s="151">
        <v>13</v>
      </c>
      <c r="J123" s="151">
        <v>13.5</v>
      </c>
      <c r="K123" s="151">
        <v>14</v>
      </c>
      <c r="L123" s="151">
        <v>14</v>
      </c>
      <c r="M123" s="151">
        <v>13</v>
      </c>
      <c r="N123" s="151">
        <v>12.5</v>
      </c>
      <c r="O123" s="151">
        <v>11.5</v>
      </c>
      <c r="P123" s="151">
        <v>10.5</v>
      </c>
      <c r="Q123" s="156">
        <v>10</v>
      </c>
      <c r="R123" s="161">
        <v>2</v>
      </c>
      <c r="S123" s="116" t="s">
        <v>10</v>
      </c>
    </row>
    <row r="124" spans="2:19">
      <c r="B124" s="88" t="s">
        <v>52</v>
      </c>
      <c r="C124" s="116" t="s">
        <v>248</v>
      </c>
      <c r="D124" s="13">
        <v>11</v>
      </c>
      <c r="E124" s="153">
        <v>25</v>
      </c>
      <c r="F124" s="115">
        <v>11</v>
      </c>
      <c r="G124" s="151">
        <v>11.5</v>
      </c>
      <c r="H124" s="151">
        <v>12</v>
      </c>
      <c r="I124" s="115">
        <v>12.5</v>
      </c>
      <c r="J124" s="115">
        <v>13</v>
      </c>
      <c r="K124" s="115">
        <v>13.5</v>
      </c>
      <c r="L124" s="115">
        <v>13.5</v>
      </c>
      <c r="M124" s="115">
        <v>13</v>
      </c>
      <c r="N124" s="115">
        <v>12</v>
      </c>
      <c r="O124" s="115">
        <v>11.5</v>
      </c>
      <c r="P124" s="115">
        <v>11</v>
      </c>
      <c r="Q124" s="157">
        <v>10.5</v>
      </c>
      <c r="R124" s="161">
        <v>2</v>
      </c>
      <c r="S124" s="116" t="s">
        <v>10</v>
      </c>
    </row>
    <row r="125" spans="2:19">
      <c r="B125" s="88" t="s">
        <v>249</v>
      </c>
      <c r="C125" s="116" t="s">
        <v>250</v>
      </c>
      <c r="D125" s="13">
        <v>12</v>
      </c>
      <c r="E125" s="153">
        <v>20</v>
      </c>
      <c r="F125" s="115">
        <v>11</v>
      </c>
      <c r="G125" s="151">
        <v>11.5</v>
      </c>
      <c r="H125" s="151">
        <v>12</v>
      </c>
      <c r="I125" s="115">
        <v>12.5</v>
      </c>
      <c r="J125" s="115">
        <v>13</v>
      </c>
      <c r="K125" s="115">
        <v>13.5</v>
      </c>
      <c r="L125" s="115">
        <v>13</v>
      </c>
      <c r="M125" s="115">
        <v>13</v>
      </c>
      <c r="N125" s="115">
        <v>12</v>
      </c>
      <c r="O125" s="115">
        <v>12</v>
      </c>
      <c r="P125" s="115">
        <v>11</v>
      </c>
      <c r="Q125" s="157">
        <v>11</v>
      </c>
      <c r="R125" s="161">
        <v>2</v>
      </c>
      <c r="S125" s="116" t="s">
        <v>10</v>
      </c>
    </row>
    <row r="126" spans="2:19">
      <c r="B126" s="88" t="s">
        <v>56</v>
      </c>
      <c r="C126" s="116" t="s">
        <v>251</v>
      </c>
      <c r="D126" s="13">
        <v>13</v>
      </c>
      <c r="E126" s="153">
        <v>15</v>
      </c>
      <c r="F126" s="115">
        <v>11.5</v>
      </c>
      <c r="G126" s="151">
        <v>12</v>
      </c>
      <c r="H126" s="151">
        <v>12</v>
      </c>
      <c r="I126" s="115">
        <v>12.5</v>
      </c>
      <c r="J126" s="115">
        <v>12.5</v>
      </c>
      <c r="K126" s="115">
        <v>13</v>
      </c>
      <c r="L126" s="115">
        <v>13</v>
      </c>
      <c r="M126" s="115">
        <v>12.5</v>
      </c>
      <c r="N126" s="115">
        <v>12</v>
      </c>
      <c r="O126" s="115">
        <v>12</v>
      </c>
      <c r="P126" s="115">
        <v>11.5</v>
      </c>
      <c r="Q126" s="157">
        <v>11.5</v>
      </c>
      <c r="R126" s="161">
        <v>1</v>
      </c>
      <c r="S126" s="116" t="s">
        <v>1</v>
      </c>
    </row>
    <row r="127" spans="2:19" ht="13.5" thickBot="1">
      <c r="B127" s="89" t="s">
        <v>252</v>
      </c>
      <c r="C127" s="118" t="s">
        <v>253</v>
      </c>
      <c r="D127" s="13">
        <v>14</v>
      </c>
      <c r="E127" s="153">
        <v>10</v>
      </c>
      <c r="F127" s="115">
        <v>11.5</v>
      </c>
      <c r="G127" s="151">
        <v>12</v>
      </c>
      <c r="H127" s="151">
        <v>12</v>
      </c>
      <c r="I127" s="115">
        <v>12.5</v>
      </c>
      <c r="J127" s="115">
        <v>12.5</v>
      </c>
      <c r="K127" s="115">
        <v>13</v>
      </c>
      <c r="L127" s="115">
        <v>13</v>
      </c>
      <c r="M127" s="115">
        <v>12.5</v>
      </c>
      <c r="N127" s="115">
        <v>12</v>
      </c>
      <c r="O127" s="115">
        <v>12</v>
      </c>
      <c r="P127" s="115">
        <v>11.5</v>
      </c>
      <c r="Q127" s="157">
        <v>11.5</v>
      </c>
      <c r="R127" s="161">
        <v>1</v>
      </c>
      <c r="S127" s="116" t="s">
        <v>1</v>
      </c>
    </row>
    <row r="128" spans="2:19" ht="13.5" thickBot="1">
      <c r="D128" s="13">
        <v>15</v>
      </c>
      <c r="E128" s="154">
        <v>0</v>
      </c>
      <c r="F128" s="117">
        <v>12</v>
      </c>
      <c r="G128" s="152">
        <v>12</v>
      </c>
      <c r="H128" s="152">
        <v>12</v>
      </c>
      <c r="I128" s="117">
        <v>12</v>
      </c>
      <c r="J128" s="117">
        <v>12</v>
      </c>
      <c r="K128" s="117">
        <v>12</v>
      </c>
      <c r="L128" s="117">
        <v>12</v>
      </c>
      <c r="M128" s="117">
        <v>12</v>
      </c>
      <c r="N128" s="117">
        <v>12</v>
      </c>
      <c r="O128" s="117">
        <v>12</v>
      </c>
      <c r="P128" s="117">
        <v>12</v>
      </c>
      <c r="Q128" s="158">
        <v>12</v>
      </c>
      <c r="R128" s="162">
        <v>1</v>
      </c>
      <c r="S128" s="118" t="s">
        <v>1</v>
      </c>
    </row>
  </sheetData>
  <mergeCells count="1">
    <mergeCell ref="B112:C112"/>
  </mergeCells>
  <phoneticPr fontId="0" type="noConversion"/>
  <pageMargins left="0.75" right="0.75" top="1" bottom="1" header="0.5" footer="0.5"/>
  <pageSetup orientation="portrait" horizontalDpi="360" verticalDpi="0" copies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weather calendar</vt:lpstr>
      <vt:lpstr>weather</vt:lpstr>
      <vt:lpstr>lookup</vt:lpstr>
      <vt:lpstr>'weather calendar'!Область_печати</vt:lpstr>
    </vt:vector>
  </TitlesOfParts>
  <Company>3ednd.com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3E Weather Generator</dc:title>
  <dc:subject>3E Dungeons &amp; Dragons Weather Generator</dc:subject>
  <dc:creator>meatpopsicl3@yahoo.com</dc:creator>
  <cp:keywords>rpg dnd 3e weather generator</cp:keywords>
  <dc:description>http://www.3ednd.com</dc:description>
  <cp:lastModifiedBy>Валентина</cp:lastModifiedBy>
  <cp:lastPrinted>2001-03-13T03:28:32Z</cp:lastPrinted>
  <dcterms:created xsi:type="dcterms:W3CDTF">2001-02-25T22:10:32Z</dcterms:created>
  <dcterms:modified xsi:type="dcterms:W3CDTF">2023-10-21T21:31:28Z</dcterms:modified>
  <cp:category>Tools</cp:category>
</cp:coreProperties>
</file>