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W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X48" i="1" l="1"/>
  <c r="T48" i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E20" i="1" s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G21" i="1" l="1"/>
  <c r="E79" i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X139" i="1" l="1"/>
  <c r="W19" i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54" i="1" l="1"/>
  <c r="E89" i="3"/>
  <c r="X204" i="1"/>
  <c r="X324" i="1"/>
  <c r="X174" i="1"/>
  <c r="G101" i="3"/>
  <c r="W204" i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F89" i="3" l="1"/>
  <c r="X355" i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C17" i="3" l="1"/>
  <c r="C155" i="3"/>
  <c r="T206" i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T207" i="1" l="1"/>
  <c r="U207" i="1" s="1"/>
  <c r="W28" i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208" i="1" l="1"/>
  <c r="U208" i="1" s="1"/>
  <c r="T358" i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T38" i="1" l="1"/>
  <c r="U38" i="1" s="1"/>
  <c r="X67" i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338" i="1" l="1"/>
  <c r="E97" i="3"/>
  <c r="T368" i="1"/>
  <c r="U368" i="1" s="1"/>
  <c r="X158" i="1"/>
  <c r="X278" i="1"/>
  <c r="X218" i="1"/>
  <c r="W218" i="1"/>
  <c r="W39" i="1"/>
  <c r="B32" i="3"/>
  <c r="H157" i="3"/>
  <c r="E369" i="1"/>
  <c r="W369" i="1" s="1"/>
  <c r="G370" i="1"/>
  <c r="T39" i="1"/>
  <c r="U39" i="1" s="1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F97" i="3" l="1"/>
  <c r="B159" i="3"/>
  <c r="B21" i="3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C159" i="3" l="1"/>
  <c r="G97" i="3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H97" i="3" l="1"/>
  <c r="T42" i="1"/>
  <c r="U42" i="1" s="1"/>
  <c r="B59" i="3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E159" i="3" l="1"/>
  <c r="B99" i="3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D161" i="3" l="1"/>
  <c r="X378" i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<sst xmlns="http://schemas.openxmlformats.org/spreadsheetml/2006/main" count="1909" uniqueCount="259">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</sst>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0" fillId="7" borderId="13" xfId="0" applyFill="1" applyBorder="1"/>
    <xf numFmtId="0" fontId="12" fillId="8" borderId="13" xfId="0" applyFont="1" applyFill="1" applyBorder="1" applyAlignment="1">
      <alignment wrapText="1" shrinkToFit="1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27" zoomScale="145" zoomScaleNormal="145" workbookViewId="0">
      <selection activeCell="G134" sqref="G134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0" t="s">
        <v>212</v>
      </c>
      <c r="B2" s="181"/>
      <c r="C2" s="181"/>
      <c r="D2" s="181"/>
      <c r="E2" s="181"/>
      <c r="F2" s="181"/>
      <c r="G2" s="181"/>
      <c r="H2" s="181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5" t="s">
        <v>257</v>
      </c>
      <c r="D4" s="185"/>
      <c r="E4" s="185"/>
      <c r="F4" s="185"/>
      <c r="G4" s="185"/>
      <c r="H4" s="185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5" t="s">
        <v>258</v>
      </c>
      <c r="D6" s="185"/>
      <c r="E6" s="185"/>
      <c r="F6" s="105" t="s">
        <v>224</v>
      </c>
      <c r="G6" s="185">
        <v>595</v>
      </c>
      <c r="H6" s="185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6" t="s">
        <v>217</v>
      </c>
      <c r="C8" s="187"/>
      <c r="D8" s="187"/>
      <c r="E8" s="187"/>
      <c r="F8" s="187"/>
      <c r="G8" s="187"/>
      <c r="H8" s="188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-5, Hi: 69,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11, Hi: 76, wind:N at 10,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-1, Hi: 67, wind:N at 20,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-10, Hi: 44, Snow: 1 inch, wind:Tropical at 10,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17, Hi: 73, Rain: 0,5 inch, wind: still,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29, Hi: 74, Rain: 0,75 inch, wind: still,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42, Hi: 71, Rain: 0,16 inch, wind: still,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43, Hi: 62, Rain: 0,5 inch, wind:N at 15,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33, Hi: 57, wind:Artic at 30,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33, Hi: 46, wind:Artic at 45,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9, Hi: 40, Snow: 1 inch, wind:N at 45,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1, Hi: 32, wind:N at 45,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-8, Hi: 20, wind:Artic at 45,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-10, Hi: 13, wind:Artic at 45,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-4, Hi: -2, Snow: 0,5 inch, wind:N at 35,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-7, Hi: -4, wind:Artic at 45,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-14, Hi: 1, wind:Artic at 45,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-14, Hi: 2, Snow: 2 inch, wind:Gusting at 45, Severe Snowstorm,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-1, Hi: -1, Snow: 0,5 inch, wind:N at 35,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-11, Hi: 1, Snow: 0,5 inch, wind:Tropical at 20,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10, Hi: 13, Snow: 2 inch, wind:N at 10,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18, Hi: 20, Snow: 1 inch, wind:N at 25,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14, Hi: 14, Snow: 0,5 inch, wind:N at 15,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9, Hi: 23, Snow: 1 inch, wind:N at 5,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6, Hi: 22, wind:N at 15,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4, Hi: 15, Snow: 1 inch, wind:N at 30,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3, Hi: 3, wind:N at 15,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12, Hi: 13, wind: still,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8, Hi: 22, Snow: 2 inch, wind: still,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19, Hi: 20, wind:N at 10,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9, Hi: 66, Rain: 0,75 inch, wind: still,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22, Hi: 64, wind:N at 10,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14, Hi: 73, wind:N at 20,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5, Hi: 64, wind: still,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32, Hi: 77, Rain: 0,5 inch, wind:N at 15,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28, Hi: 71, wind:Artic at 25,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12, Hi: 54, wind:Artic at 40,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10, Hi: 40, wind:N at 25,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16, Hi: 44, Snow: 1 inch, wind:N at 15,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16, Hi: 41, Snow: 4 inch, wind:Tropical at 5,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33, Hi: 66, wind:N at 15,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24, Hi: 56, Rain: 0,75 inch, wind:N at 5,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36, Hi: 49, wind: still,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29, Hi: 69, wind:Artic at 10,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21, Hi: 48, wind:Artic at 25,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4, Hi: 39, wind:Artic at 40,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5, Hi: 29, Snow: 2 inch, wind:N at 30,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9, Hi: 35, Snow: 1 inch, wind:N at 20,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16, Hi: 29, wind:N at 30,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4, Hi: 35, Snow: 2 inch, wind:N at 20,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11, Hi: 43, Snow: 2 inch, wind:N at 10,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17, Hi: 28, Snow: 1 inch, wind: still,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20, Hi: 37, wind:N at 10,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11, Hi: 28, wind: still,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43, Hi: 53, Rain: 0,75 inch, wind: still,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41, Hi: 68, wind: still,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46, Hi: 77, Rain: 1,5 inch, wind:Gusting at 15,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34, Hi: 36, Rain: 1,5 inch, wind:Gusting at 30, Severe Snowstorm,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6, Hi: 32, Snow: 1 inch, wind:N at 20,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12, Hi: 35, wind:Artic at 35,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26, Hi: 73, wind:Changing at 15,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44, Hi: 84, wind:N at 25,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42, Hi: 84, Rain: 0,5 inch, wind:N at 15,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29, Hi: 76, Rain: 0,75 inch, wind:N at 30,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35, Hi: 79, wind:N at 15,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38, Hi: 83, Rain: 0,75 inch, wind:N at 5,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37, Hi: 91, wind: still,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45, Hi: 79, wind:N at 10,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43, Hi: 87, wind:Artic at 20,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34, Hi: 63, Rain: 0,5 inch, wind:N at 35,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24, Hi: 62, wind:Changing at 15,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46, Hi: 78, Rain: 0,75 inch, wind:N at 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43, Hi: 74, Rain: 0,75 inch, wind: still,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55, Hi: 75, Rain: 1,5 inch, wind: still,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60, Hi: 75, wind:N at 10,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58, Hi: 73, Rain: 0,5 inch, wind: still,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83, Hi: 93, wind: still,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78, Hi: 93, Rain: 0,5 inch, wind: still,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79, Hi: 94, Rain: 1,5 inch, wind: still,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78, Hi: 92, wind:Artic at 10,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69, Hi: 91, wind:Artic at 25,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55, Hi: 82, Rain: 0,5 inch, wind:N at 15,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61, Hi: 73,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43, Hi: 56, Rain: 0,75 inch, wind:N at 15,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50, Hi: 68, wind:Artic at 25,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34, Hi: 57, Rain: 0,75 inch, wind:Tropical at 10,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52, Hi: 59, Rain: 0,75 inch, wind:N at 25,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52, Hi: 54, wind:N at 35,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45, Hi: 50, Rain: 0,5 inch, wind:N at 25,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37, Hi: 55, Rain: 0,75 inch, wind:N at 15,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43, Hi: 96, Rain: 0,5 inch, wind:N at 30,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41, Hi: 91, wind:N at 40,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46, Hi: 93, Rain: 0,5 inch, wind:N at 30,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51, Hi: 84, Rain: 0,75 inch, wind:N at 45,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50, Hi: 77, Rain: 0,5 inch, wind:N at 35,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58, Hi: 93, wind:N at 20,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61, Hi: 79, wind:N at 5,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77, Hi: 97, Rain: 0,75 inch, wind: still,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87, Hi: 91, wind:Artic at 10,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76, Hi: 92, wind: still,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66, Hi: 80, wind:Artic at 10,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67, Hi: 85, wind:N at 20,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55, Hi: 79, Rain: 0,5 inch, wind:N at 10,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54, Hi: 76, Rain: 0,75 inch, wind: still,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57, Hi: 77, wind: still,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58, Hi: 76, wind:Artic at 15,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50, Hi: 75, wind:N at 25,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44, Hi: 70, Rain: 0,75 inch, wind:N at 15,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52, Hi: 67, Rain: 0,5 inch, wind:N at 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38, Hi: 81, Rain: 0,5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67, Hi: 85, Rain: 0,5 inch, wind: still,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82, Hi: 86, wind:N at 10,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64, Hi: 85, wind: still,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64, Hi: 84, Rain: 0,5 inch, wind:N at 15,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71, Hi: 73, wind: still,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74, Hi: 79, wind:N at 10,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78, Hi: 85, Rain: 0,5 inch, wind: still,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58, Hi: 81, Rain: 0,75 inch, wind: still,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68, Hi: 91, Rain: 0,5 inch, wind: still,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76, Hi: 90, Rain: 1,5 inch, wind:Gusting at 15,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56, Hi: 89, wind:N at 25,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58, Hi: 93, wind:N at 35,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55, Hi: 92, Rain: 0,75 inch, wind:N at 25,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57, Hi: 92, Rain: 0,5 inch, wind:N at 40,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44, Hi: 90, wind:Artic at 45,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56, Hi: 83, Rain: 0,5 inch, wind:N at 35,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61, Hi: 86, wind:N at 20,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60, Hi: 95, Rain: 0,75 inch, wind:N at 35,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49, Hi: 91, Rain: 0,75 inch, wind:Tropical at 25,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75, Hi: 96, Rain: 0,5 inch, wind:N at 40,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59, Hi: 96, Rain: 0,75 inch, wind:N at 30,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83, Hi: 94, wind:N at 40,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61, Hi: 86, wind:Artic at 45,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57, Hi: 85, wind:N at 45,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45, Hi: 84, wind:N at 45,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55, Hi: 72, wind:Artic at 45,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57, Hi: 64, Rain: 1,5 inch, wind:N at 35,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57, Hi: 58, Rain: 1,5 inch, wind:Tropical at 25,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70, Hi: 84, wind:N at 10,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73, Hi: 74, wind:N at 20,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69, Hi: 77, Rain: 0,75 inch, wind:N at 35,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61, Hi: 68, Rain: 0,75 inch, wind:N at 25,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58, Hi: 67, Rain: 0,75 inch, wind:N at 15,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63, Hi: 72, wind:N at 25,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60, Hi: 73, Rain: 0,75 inch, wind:N at 15,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75, Hi: 81, Rain: 0,75 inch, wind:Tropical at 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71, Hi: 82, Rain: 0,5 inch, wind: still,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78, Hi: 83, wind:Artic at 15,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64, Hi: 80, wind:Artic at 30,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39, Hi: 48, Rain: 0,75 inch, wind:N at 20,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56, Hi: 102, Rain: 0,75 inch, wind:N at 10,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49, Hi: 115, wind:N at 20,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42, Hi: 99, wind:N at 5,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51, Hi: 104, Rain: 0,75 inch, wind: still,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61, Hi: 116, wind:N at 10,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49, Hi: 103, Rain: 0,75 inch, wind: still,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76, Hi: 109, Rain: 1,5 inch, wind: still,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88, Hi: 111, wind:N at 10,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88, Hi: 94, wind: still,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73, Hi: 103, wind:Artic at 10,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67, Hi: 101, Rain: 0,5 inch, wind: still,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74, Hi: 100, Rain: 0,5 inch, wind: still,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64, Hi: 106, wind:Artic at 10,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51, Hi: 98, wind:N at 20,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42, Hi: 94, Rain: 0,75 inch, wind:N at 10,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38, Hi: 86, Rain: 0,5 inch, wind: still,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58, Hi: 97, wind:N at 10,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55, Hi: 92, wind: still, Heat Wave,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69, Hi: 96, Rain: 0,75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71, Hi: 95, wind:Artic at 15,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64, Hi: 92, wind:N at 25,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64, Hi: 100, wind:N at 10,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68, Hi: 89, wind:Artic at 20,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51, Hi: 93, wind:Artic at 30,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44, Hi: 88, Rain: 1,5 inch, wind:Gusting at 45,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55, Hi: 77, wind:Changing at 25, Drought,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64, Hi: 79, Rain: 0,5 inch, wind:N at 15,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79, Hi: 92, wind:Artic at 25,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62, Hi: 82, Rain: 0,75 inch, wind:N at 15,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54, Hi: 70, wind: still,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59, Hi: 106, wind:N at 10,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70, Hi: 99, Rain: 0,5 inch,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6" t="s">
        <v>216</v>
      </c>
      <c r="C86" s="187"/>
      <c r="D86" s="187"/>
      <c r="E86" s="187"/>
      <c r="F86" s="187"/>
      <c r="G86" s="187"/>
      <c r="H86" s="188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63, Hi: 112, Rain: 0,5 inch, wind:N at 15,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77, Hi: 100, wind:N at 25,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70, Hi: 101, wind:Artic at 35,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68, Hi: 101, wind:N at 45,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72, Hi: 89, Rain: 0,5 inch, wind:N at 35,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71, Hi: 84, wind:N at 20,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74, Hi: 103, Rain: 1,5 inch, wind:Tropical at 10,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76, Hi: 100, Rain: 1,5 inch, wind: still,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73, Hi: 98, Rain: 0,75 inch, wind: still,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87, Hi: 106, wind: still,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91, Hi: 110, Rain: 1,5 inch, wind: still,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100, Hi: 113, Rain: 0,5 inch, wind: still,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101, Hi: 120, Rain: 0,75 inch, wind:N at 15,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97, Hi: 103, wind: still, Heat Wave,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102, Hi: 108, wind:N at 10,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98, Hi: 102, Rain: 0,75 inch,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100, Hi: 118, Rain: 0,5 inch, wind: still,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99, Hi: 107, Rain: 0,75 inch, wind: still,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110, Hi: 127, wind:N at 10,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99, Hi: 107, Rain: 0,75 inch, wind: still,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113, Hi: 116, wind: still,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105, Hi: 127, wind:N at 10,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107, Hi: 118, Rain: 0,5 inch, wind: still,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95, Hi: 109, Rain: 0,5 inch, wind: still,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104, Hi: 104, wind:N at 10,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97, Hi: 116, wind:N at 20,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94, Hi: 115, wind:N at 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102, Hi: 115, wind: still,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61, Hi: 100, Rain: 0,75 inch, wind: still,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69, Hi: 99, Rain: 0,16 inch,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74, Hi: 100, Rain: 0,5 inch, wind: still,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93, Hi: 96, Rain: 0,75 inch, wind:Gusting at 15, Lightning Storm,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87, Hi: 101, wind: still,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80, Hi: 106, Rain: 0,5 inch, wind:N at 15,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75, Hi: 100, Rain: 0,16 inch, wind:Tropical at 5,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90, Hi: 94, wind:N at 15,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79, Hi: 90, Rain: 0,16 inch, wind:N at 5,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82, Hi: 93, wind:N at 15,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81, Hi: 100, Rain: 0,16 inch, wind: still,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86, Hi: 93,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85, Hi: 95, Rain: 0,5 inch, wind:N at 15,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90, Hi: 106, wind:N at 25,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86, Hi: 106, wind:N at 10,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86, Hi: 104, Rain: 0,5 inch, wind: still,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86, Hi: 98, Rain: 0,5 inch, wind: still,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89, Hi: 104, Rain: 0,16 inch, wind: still,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91, Hi: 106, wind:N at 10,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99, Hi: 100, Rain: 0,5 inch, wind: still,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95, Hi: 106, wind:N at 10,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89, Hi: 107, Rain: 0,5 inch, wind: still,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89, Hi: 107, Rain: 0,5 inch, wind: still,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89, Hi: 107, Rain: 0,5 inch, wind: still,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89, Hi: 107, Rain: 0,5 inch, wind: still,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89, Hi: 107, Rain: 0,5 inch, wind: still,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89, Hi: 107, Rain: 0,5 inch, wind: still,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89, Hi: 107, Rain: 0,5 inch, wind: still,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68, Hi: 81, Rain: 0,5 inch, wind:N at 35,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63, Hi: 83, wind:N at 45,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64, Hi: 94, wind:N at 30,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74, Hi: 106, Rain: 0,16 inch, wind:N at 20,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61, Hi: 98, Rain: 0,5 inch, wind:N at 10,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74, Hi: 106, Rain: 0,16 inch, wind: still,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66, Hi: 104, wind:Artic at 15,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50, Hi: 88, Rain: 0,16 inch, wind:N at 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55, Hi: 105, Rain: 0,16 inch, wind: still,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70, Hi: 93, wind:Artic at 15,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63, Hi: 97, wind:Artic at 25,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54, Hi: 94, wind:Artic at 40,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63, Hi: 90, wind:N at 25,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69, Hi: 79, Rain: 0,5 inch, wind:N at 40,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48, Hi: 90, wind:N at 45,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59, Hi: 84, Rain: 0,16 inch, wind:Tropical at 30,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69, Hi: 88, Rain: 0,16 inch, wind:N at 20,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85, Hi: 88, Rain: 0,5 inch, wind:Tropical at 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84, Hi: 94, wind: still,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85, Hi: 97, Rain: 0,16 inch, wind: still,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86, Hi: 102, Rain: 0,16 inch, wind: still,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94, Hi: 106, Rain: 0,16 inch, wind: still,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88, Hi: 108, Rain: 0,5 inch, wind: still,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100, Hi: 113, wind:Artic at 15,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83, Hi: 104, Rain: 0,75 inch, wind:N at 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90, Hi: 93, Rain: 0,5 inch, wind:N at 20,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83, Hi: 105, wind:N at 30,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97, Hi: 101, Rain: 0,5 inch, wind:Tropical at 20,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104, Hi: 105, wind:N at 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93, Hi: 109, Rain: 0,5 inch, wind: still,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93, Hi: 108, wind:Artic at 10,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89, Hi: 103, Rain: 0,5 inch, wind:N at 25,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56, Hi: 91, Rain: 0,5 inch, wind:N at 15,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58, Hi: 103, Rain: 0,5 inch, wind: still,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80, Hi: 92, Rain: 0,5 inch, wind: still,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71, Hi: 102,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85, Hi: 101, Rain: 0,16 inch, wind: still,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69, Hi: 92, Rain: 0,75 inch, wind: still,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86, Hi: 92, Rain: 0,16 inch, wind: still,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83, Hi: 93, wind:Artic at 10,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82, Hi: 93, wind: still,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79, Hi: 85, Rain: 0,5 inch, wind: still,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176">
        <v>286</v>
      </c>
      <c r="H132" s="175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86, Hi: 86, wind: still,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80, Hi: 100, Rain: 0,5 inch, wind: still, daylite: 12 hrs</v>
      </c>
      <c r="D133" s="179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92, Hi: 95, Rain: 0,16 inch, wind: still,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78, Hi: 92, Rain: 0,75 inch, wind:Gusting at 15,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78, Hi: 98, wind:Artic at 25,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61, Hi: 83, Rain: 0,5 inch, wind:N at 15,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72, Hi: 75, Rain: 0,16 inch, wind:N at 5, daylite: 12 hrs</v>
      </c>
    </row>
    <row r="134" spans="2:8">
      <c r="B134" s="175">
        <v>288</v>
      </c>
      <c r="C134" s="176">
        <v>289</v>
      </c>
      <c r="D134" s="175">
        <v>290</v>
      </c>
      <c r="E134" s="176">
        <v>291</v>
      </c>
      <c r="F134" s="175">
        <v>292</v>
      </c>
      <c r="G134" s="176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84, Hi: 90, Rain: 0,5 inch, wind: still,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79, Hi: 97, wind:N at 10,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73, Hi: 98, Rain: 0,16 inch, wind: still,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78, Hi: 94, Rain: 0,5 inch, wind:N at 15,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87, Hi: 88, wind:Artic at 30,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70, Hi: 89, Rain: 0,16 inch, wind:N at 20,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80, Hi: 82, Rain: 0,16 inch, wind:Tropical at 5,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75, Hi: 101, Rain: 0,5 inch, wind: still,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96, Hi: 102, wind:N at 10,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81, Hi: 85, wind: still,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80, Hi: 90, Rain: 0,16 inch, wind: still,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84, Hi: 101, Rain: 0,75 inch, wind: still,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97, Hi: 100, Rain: 0,16 inch, wind: still,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35, Hi: 86, Rain: 0,75 inch,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47, Hi: 91, Rain: 0,5 inch, wind: still,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46, Hi: 88, wind: still,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49, Hi: 84, wind:Artic at 10,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39, Hi: 82, wind:Artic at 25,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36, Hi: 60, wind:Artic at 40,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32, Hi: 44, Rain: 0,16 inch, wind:N at 45,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32, Hi: 33, Snow: 0,5 inch, wind:N at 45,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8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32, Hi: 44, Rain: 0,75 inch, wind:Tropical at 35,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35, Hi: 56, wind:N at 45,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28, Hi: 44, wind:N at 30,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45, Hi: 47, wind:Artic at 40,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30, Hi: 42, Rain: 0,16 inch, wind:N at 30,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43, Hi: 52, Rain: 0,16 inch, wind:N at 20,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34, Hi: 48, Rain: 0,75 inch, wind:Tropical at 10,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50, Hi: 57, wind:N at 20,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46, Hi: 56, Rain: 0,5 inch, wind:N at 10,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47, Hi: 55, wind:Artic at 25,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30, Hi: 46, Rain: 0,75 inch, wind:Tropical at 15,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48, Hi: 58, Rain: 0,16 inch, wind:N at 30,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31, Hi: 42, Rain: 0,16 inch, wind:N at 45,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31, Hi: 37, wind:N at 45,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29, Hi: 42, Rain: 0,16 inch, wind:N at 35,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30, Hi: 45, Rain: 0,16 inch, wind:N at 45,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31, Hi: 31, Snow: 0,5 inch, wind:N at 35,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35, Hi: 38, wind:Artic at 45,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23, Hi: 36, wind:N at 30,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28, Hi: 42, wind:N at 40,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23, Hi: 35, Snow: 0,5 inch, wind:N at 45,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24, Hi: 35, Snow: 1 inch, wind:Tropical at 30,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13, Hi: 83, Rain: 0,5 inch, wind:Tropical at 20,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18, Hi: 63, wind:N at 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36, Hi: 75, Rain: 0,75 inch, wind: still,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34, Hi: 77, Rain: 0,5 inch, wind:N at 15,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32, Hi: 66, Rain: 0,5 inch, wind:N at 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29, Hi: 81, Rain: 0,16 inch, wind: still,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33, Hi: 68, wind:N at 10,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36, Hi: 71, Rain: 0,5 inch, wind: still,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47, Hi: 73, wind: still,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33, Hi: 77, wind:Artic at 15,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40, Hi: 57, wind: still,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33, Hi: 58, Rain: 0,5 inch, wind: still,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38, Hi: 74, Rain: 0,5 inch, wind: still,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44, Hi: 63, Rain: 0,16 inch, wind: still,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51, Hi: 80, Rain: 0,5 inch, wind: still,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52, Hi: 78, wind: still,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69, Hi: 71, Rain: 0,5 inch, wind: still,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65, Hi: 82, wind: still,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67, Hi: 75, Rain: 0,16 inch, wind: still,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63, Hi: 79, Rain: 0,16 inch, wind: still,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62, Hi: 81, Rain: 0,16 inch, wind: still,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69, Hi: 87, Rain: 0,5 inch, wind: still,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67, Hi: 85, wind:N at 10,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69, Hi: 71, wind:Artic at 20,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43, Hi: 49, wind:Artic at 35,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43, Hi: 43, wind:Artic at 45,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34, Hi: 36, Rain: 0,5 inch, wind:N at 35,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32, Hi: 40, Rain: 0,5 inch, wind:N at 45,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28, Hi: 30, Snow: 2 inch, wind:N at 35,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32, Hi: 35, Snow: 1 inch, wind:N at 45,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32, Hi: 36, Snow: 0,5 inch, wind:N at 35,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26, Hi: 39, Snow: 1 inch, wind:Tropical at 20,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37, Hi: 52, Rain: 0,75 inch, wind:N at 10,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38, Hi: 49, wind: still, daylite: 12 hrs</v>
      </c>
    </row>
  </sheetData>
  <mergeCells count="20"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-5</v>
      </c>
      <c r="F18" s="31">
        <f t="shared" ref="F18:F81" ca="1" si="1">RANDBETWEEN(VLOOKUP(H18,$Q$18:$S$43,2,FALSE),VLOOKUP(H18,$Q$18:$S$43,3,FALSE))+$D$12</f>
        <v>69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4</v>
      </c>
      <c r="J18" s="36">
        <f t="shared" ca="1" si="2"/>
        <v>6</v>
      </c>
      <c r="K18" s="31">
        <f ca="1">VLOOKUP(I18+J18,$F$4:$G$14,2,TRUE)</f>
        <v>2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Tropical</v>
      </c>
      <c r="W18" s="136">
        <f ca="1">IF(E18&gt;F18,F18-5,E18)</f>
        <v>-5</v>
      </c>
      <c r="X18" s="58">
        <f ca="1">IF(F18&lt;E18,E18+5,F18)</f>
        <v>69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11</v>
      </c>
      <c r="F19" s="31">
        <f t="shared" ca="1" si="1"/>
        <v>76</v>
      </c>
      <c r="G19" s="131">
        <f ca="1">IF(G18+K18&lt;$G$18,$G$18,IF(G18+K18&gt;$H$18,$H$18,G18+K18))</f>
        <v>4</v>
      </c>
      <c r="H19" s="131">
        <f ca="1">IF(H18+K18&gt;$H$18,$H$18,IF(H18+K18&lt;$G$18,$G$18,H18+K18))</f>
        <v>12</v>
      </c>
      <c r="I19" s="131">
        <f t="shared" ca="1" si="2"/>
        <v>1</v>
      </c>
      <c r="J19" s="131">
        <f t="shared" ca="1" si="2"/>
        <v>5</v>
      </c>
      <c r="K19" s="102">
        <f t="shared" ref="K19:K82" ca="1" si="5">VLOOKUP(I19+J19,$F$4:$G$14,2,TRUE)</f>
        <v>-1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0</v>
      </c>
      <c r="M19" s="102">
        <f ca="1">VLOOKUP((I19+J19),$F$4:$I$14,4,FALSE)</f>
        <v>10</v>
      </c>
      <c r="N19" s="102">
        <f ca="1">IF(N18+M19&lt;0,0,IF(N18+M19&gt;VLOOKUP($C$8,lookup!$A$3:$C$7,2,FALSE),VLOOKUP($C$8,lookup!$A$3:$C$7,2,FALSE),N18+M19))</f>
        <v>10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Rain</v>
      </c>
      <c r="U19" s="137">
        <f t="shared" ref="U19:U82" ca="1" si="7">IF(T19="Snow",3,2)</f>
        <v>2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11</v>
      </c>
      <c r="X19" s="58">
        <f t="shared" ref="X19:X82" ca="1" si="10">IF(F19&lt;E19,E19+5,F19)</f>
        <v>76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-1</v>
      </c>
      <c r="F20" s="31">
        <f t="shared" ca="1" si="1"/>
        <v>67</v>
      </c>
      <c r="G20" s="131">
        <f t="shared" ref="G20:G47" ca="1" si="11">IF(G19+K19&lt;$G$18,$G$18,IF(G19+K19&gt;$H$18,$H$18,G19+K19))</f>
        <v>3</v>
      </c>
      <c r="H20" s="131">
        <f t="shared" ref="H20:H47" ca="1" si="12">IF(H19+K19&gt;$H$18,$H$18,IF(H19+K19&lt;$G$18,$G$18,H19+K19))</f>
        <v>11</v>
      </c>
      <c r="I20" s="131">
        <f t="shared" ca="1" si="2"/>
        <v>5</v>
      </c>
      <c r="J20" s="131">
        <f t="shared" ca="1" si="2"/>
        <v>1</v>
      </c>
      <c r="K20" s="102">
        <f t="shared" ca="1" si="5"/>
        <v>-1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10</v>
      </c>
      <c r="N20" s="102">
        <f ca="1">IF(N19+M20&lt;0,0,IF(N19+M20&gt;VLOOKUP($C$8,lookup!$A$3:$C$7,2,FALSE),VLOOKUP($C$8,lookup!$A$3:$C$7,2,FALSE),N19+M20))</f>
        <v>20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Snow</v>
      </c>
      <c r="U20" s="137">
        <f t="shared" ca="1" si="7"/>
        <v>3</v>
      </c>
      <c r="V20" s="137" t="str">
        <f t="shared" ca="1" si="8"/>
        <v>N</v>
      </c>
      <c r="W20" s="137">
        <f t="shared" ca="1" si="9"/>
        <v>-1</v>
      </c>
      <c r="X20" s="58">
        <f t="shared" ca="1" si="10"/>
        <v>67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-10</v>
      </c>
      <c r="F21" s="31">
        <f t="shared" ca="1" si="1"/>
        <v>44</v>
      </c>
      <c r="G21" s="131">
        <f t="shared" ca="1" si="11"/>
        <v>2</v>
      </c>
      <c r="H21" s="131">
        <f t="shared" ca="1" si="12"/>
        <v>10</v>
      </c>
      <c r="I21" s="131">
        <f t="shared" ca="1" si="2"/>
        <v>4</v>
      </c>
      <c r="J21" s="131">
        <f t="shared" ca="1" si="2"/>
        <v>6</v>
      </c>
      <c r="K21" s="102">
        <f t="shared" ca="1" si="5"/>
        <v>2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2</v>
      </c>
      <c r="M21" s="102">
        <f t="shared" ca="1" si="13"/>
        <v>-10</v>
      </c>
      <c r="N21" s="102">
        <f ca="1">IF(N20+M21&lt;0,0,IF(N20+M21&gt;VLOOKUP($C$8,lookup!$A$3:$C$7,2,FALSE),VLOOKUP($C$8,lookup!$A$3:$C$7,2,FALSE),N20+M21))</f>
        <v>10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Snow</v>
      </c>
      <c r="U21" s="137">
        <f t="shared" ca="1" si="7"/>
        <v>3</v>
      </c>
      <c r="V21" s="137" t="str">
        <f t="shared" ca="1" si="8"/>
        <v>Tropical</v>
      </c>
      <c r="W21" s="137">
        <f t="shared" ca="1" si="9"/>
        <v>-10</v>
      </c>
      <c r="X21" s="58">
        <f t="shared" ca="1" si="10"/>
        <v>44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17</v>
      </c>
      <c r="F22" s="31">
        <f t="shared" ca="1" si="1"/>
        <v>73</v>
      </c>
      <c r="G22" s="131">
        <f t="shared" ca="1" si="11"/>
        <v>4</v>
      </c>
      <c r="H22" s="131">
        <f t="shared" ca="1" si="12"/>
        <v>12</v>
      </c>
      <c r="I22" s="131">
        <f t="shared" ca="1" si="2"/>
        <v>5</v>
      </c>
      <c r="J22" s="131">
        <f t="shared" ca="1" si="2"/>
        <v>6</v>
      </c>
      <c r="K22" s="102">
        <f t="shared" ca="1" si="5"/>
        <v>2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2</v>
      </c>
      <c r="M22" s="102">
        <f t="shared" ca="1" si="13"/>
        <v>-15</v>
      </c>
      <c r="N22" s="102">
        <f ca="1">IF(N21+M22&lt;0,0,IF(N21+M22&gt;VLOOKUP($C$8,lookup!$A$3:$C$7,2,FALSE),VLOOKUP($C$8,lookup!$A$3:$C$7,2,FALSE),N21+M22))</f>
        <v>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Rain</v>
      </c>
      <c r="U22" s="137">
        <f t="shared" ca="1" si="7"/>
        <v>2</v>
      </c>
      <c r="V22" s="137" t="str">
        <f t="shared" ca="1" si="8"/>
        <v>Tropical</v>
      </c>
      <c r="W22" s="137">
        <f t="shared" ca="1" si="9"/>
        <v>17</v>
      </c>
      <c r="X22" s="58">
        <f t="shared" ca="1" si="10"/>
        <v>73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29</v>
      </c>
      <c r="F23" s="31">
        <f t="shared" ca="1" si="1"/>
        <v>74</v>
      </c>
      <c r="G23" s="131">
        <f t="shared" ca="1" si="11"/>
        <v>6</v>
      </c>
      <c r="H23" s="131">
        <f t="shared" ca="1" si="12"/>
        <v>12</v>
      </c>
      <c r="I23" s="131">
        <f t="shared" ca="1" si="2"/>
        <v>5</v>
      </c>
      <c r="J23" s="131">
        <f t="shared" ca="1" si="2"/>
        <v>5</v>
      </c>
      <c r="K23" s="102">
        <f t="shared" ca="1" si="5"/>
        <v>2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3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Rain</v>
      </c>
      <c r="U23" s="137">
        <f t="shared" ca="1" si="7"/>
        <v>2</v>
      </c>
      <c r="V23" s="137" t="str">
        <f t="shared" ca="1" si="8"/>
        <v>Tropical</v>
      </c>
      <c r="W23" s="137">
        <f t="shared" ca="1" si="9"/>
        <v>29</v>
      </c>
      <c r="X23" s="58">
        <f t="shared" ca="1" si="10"/>
        <v>74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42</v>
      </c>
      <c r="F24" s="31">
        <f t="shared" ca="1" si="1"/>
        <v>71</v>
      </c>
      <c r="G24" s="131">
        <f t="shared" ca="1" si="11"/>
        <v>8</v>
      </c>
      <c r="H24" s="131">
        <f t="shared" ca="1" si="12"/>
        <v>12</v>
      </c>
      <c r="I24" s="131">
        <f t="shared" ca="1" si="2"/>
        <v>6</v>
      </c>
      <c r="J24" s="131">
        <f t="shared" ca="1" si="2"/>
        <v>2</v>
      </c>
      <c r="K24" s="102">
        <f t="shared" ca="1" si="5"/>
        <v>1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1</v>
      </c>
      <c r="M24" s="102">
        <f t="shared" ca="1" si="13"/>
        <v>-10</v>
      </c>
      <c r="N24" s="102">
        <f ca="1">IF(N23+M24&lt;0,0,IF(N23+M24&gt;VLOOKUP($C$8,lookup!$A$3:$C$7,2,FALSE),VLOOKUP($C$8,lookup!$A$3:$C$7,2,FALSE),N23+M24))</f>
        <v>0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N</v>
      </c>
      <c r="W24" s="137">
        <f t="shared" ca="1" si="9"/>
        <v>42</v>
      </c>
      <c r="X24" s="58">
        <f t="shared" ca="1" si="10"/>
        <v>71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43</v>
      </c>
      <c r="F25" s="31">
        <f t="shared" ca="1" si="1"/>
        <v>62</v>
      </c>
      <c r="G25" s="131">
        <f t="shared" ca="1" si="11"/>
        <v>9</v>
      </c>
      <c r="H25" s="131">
        <f t="shared" ca="1" si="12"/>
        <v>12</v>
      </c>
      <c r="I25" s="131">
        <f t="shared" ca="1" si="2"/>
        <v>2</v>
      </c>
      <c r="J25" s="131">
        <f t="shared" ca="1" si="2"/>
        <v>3</v>
      </c>
      <c r="K25" s="102">
        <f t="shared" ca="1" si="5"/>
        <v>-1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2</v>
      </c>
      <c r="M25" s="102">
        <f t="shared" ca="1" si="13"/>
        <v>15</v>
      </c>
      <c r="N25" s="102">
        <f ca="1">IF(N24+M25&lt;0,0,IF(N24+M25&gt;VLOOKUP($C$8,lookup!$A$3:$C$7,2,FALSE),VLOOKUP($C$8,lookup!$A$3:$C$7,2,FALSE),N24+M25))</f>
        <v>15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Rain</v>
      </c>
      <c r="U25" s="137">
        <f t="shared" ca="1" si="7"/>
        <v>2</v>
      </c>
      <c r="V25" s="137" t="str">
        <f t="shared" ca="1" si="8"/>
        <v>N</v>
      </c>
      <c r="W25" s="137">
        <f t="shared" ca="1" si="9"/>
        <v>43</v>
      </c>
      <c r="X25" s="58">
        <f t="shared" ca="1" si="10"/>
        <v>62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33</v>
      </c>
      <c r="F26" s="31">
        <f t="shared" ca="1" si="1"/>
        <v>57</v>
      </c>
      <c r="G26" s="131">
        <f t="shared" ca="1" si="11"/>
        <v>8</v>
      </c>
      <c r="H26" s="131">
        <f t="shared" ca="1" si="12"/>
        <v>11</v>
      </c>
      <c r="I26" s="131">
        <f t="shared" ca="1" si="2"/>
        <v>1</v>
      </c>
      <c r="J26" s="131">
        <f t="shared" ca="1" si="2"/>
        <v>2</v>
      </c>
      <c r="K26" s="102">
        <f t="shared" ca="1" si="5"/>
        <v>-2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0</v>
      </c>
      <c r="M26" s="102">
        <f t="shared" ca="1" si="13"/>
        <v>15</v>
      </c>
      <c r="N26" s="102">
        <f ca="1">IF(N25+M26&lt;0,0,IF(N25+M26&gt;VLOOKUP($C$8,lookup!$A$3:$C$7,2,FALSE),VLOOKUP($C$8,lookup!$A$3:$C$7,2,FALSE),N25+M26))</f>
        <v>30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Artic</v>
      </c>
      <c r="W26" s="137">
        <f t="shared" ca="1" si="9"/>
        <v>33</v>
      </c>
      <c r="X26" s="58">
        <f t="shared" ca="1" si="10"/>
        <v>57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33</v>
      </c>
      <c r="F27" s="31">
        <f t="shared" ca="1" si="1"/>
        <v>46</v>
      </c>
      <c r="G27" s="131">
        <f t="shared" ca="1" si="11"/>
        <v>6</v>
      </c>
      <c r="H27" s="131">
        <f t="shared" ca="1" si="12"/>
        <v>9</v>
      </c>
      <c r="I27" s="131">
        <f t="shared" ca="1" si="2"/>
        <v>1</v>
      </c>
      <c r="J27" s="131">
        <f t="shared" ca="1" si="2"/>
        <v>2</v>
      </c>
      <c r="K27" s="102">
        <f t="shared" ca="1" si="5"/>
        <v>-2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15</v>
      </c>
      <c r="N27" s="102">
        <f ca="1">IF(N26+M27&lt;0,0,IF(N26+M27&gt;VLOOKUP($C$8,lookup!$A$3:$C$7,2,FALSE),VLOOKUP($C$8,lookup!$A$3:$C$7,2,FALSE),N26+M27))</f>
        <v>45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Artic</v>
      </c>
      <c r="W27" s="137">
        <f t="shared" ca="1" si="9"/>
        <v>33</v>
      </c>
      <c r="X27" s="58">
        <f t="shared" ca="1" si="10"/>
        <v>46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9</v>
      </c>
      <c r="F28" s="31">
        <f t="shared" ca="1" si="1"/>
        <v>40</v>
      </c>
      <c r="G28" s="131">
        <f t="shared" ca="1" si="11"/>
        <v>4</v>
      </c>
      <c r="H28" s="131">
        <f t="shared" ca="1" si="12"/>
        <v>7</v>
      </c>
      <c r="I28" s="131">
        <f t="shared" ca="1" si="2"/>
        <v>2</v>
      </c>
      <c r="J28" s="131">
        <f t="shared" ca="1" si="2"/>
        <v>3</v>
      </c>
      <c r="K28" s="102">
        <f t="shared" ca="1" si="5"/>
        <v>-1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15</v>
      </c>
      <c r="N28" s="102">
        <f ca="1">IF(N27+M28&lt;0,0,IF(N27+M28&gt;VLOOKUP($C$8,lookup!$A$3:$C$7,2,FALSE),VLOOKUP($C$8,lookup!$A$3:$C$7,2,FALSE),N27+M28))</f>
        <v>45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N</v>
      </c>
      <c r="W28" s="137">
        <f t="shared" ca="1" si="9"/>
        <v>9</v>
      </c>
      <c r="X28" s="58">
        <f t="shared" ca="1" si="10"/>
        <v>40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1</v>
      </c>
      <c r="F29" s="31">
        <f t="shared" ca="1" si="1"/>
        <v>32</v>
      </c>
      <c r="G29" s="131">
        <f t="shared" ca="1" si="11"/>
        <v>3</v>
      </c>
      <c r="H29" s="131">
        <f t="shared" ca="1" si="12"/>
        <v>6</v>
      </c>
      <c r="I29" s="131">
        <f t="shared" ca="1" si="2"/>
        <v>3</v>
      </c>
      <c r="J29" s="131">
        <f t="shared" ca="1" si="2"/>
        <v>3</v>
      </c>
      <c r="K29" s="102">
        <f t="shared" ca="1" si="5"/>
        <v>-1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0</v>
      </c>
      <c r="M29" s="102">
        <f t="shared" ca="1" si="13"/>
        <v>10</v>
      </c>
      <c r="N29" s="102">
        <f ca="1">IF(N28+M29&lt;0,0,IF(N28+M29&gt;VLOOKUP($C$8,lookup!$A$3:$C$7,2,FALSE),VLOOKUP($C$8,lookup!$A$3:$C$7,2,FALSE),N28+M29))</f>
        <v>45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N</v>
      </c>
      <c r="W29" s="137">
        <f t="shared" ca="1" si="9"/>
        <v>1</v>
      </c>
      <c r="X29" s="58">
        <f t="shared" ca="1" si="10"/>
        <v>32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-8</v>
      </c>
      <c r="F30" s="31">
        <f t="shared" ca="1" si="1"/>
        <v>20</v>
      </c>
      <c r="G30" s="131">
        <f t="shared" ca="1" si="11"/>
        <v>2</v>
      </c>
      <c r="H30" s="131">
        <f t="shared" ca="1" si="12"/>
        <v>5</v>
      </c>
      <c r="I30" s="131">
        <f t="shared" ca="1" si="2"/>
        <v>2</v>
      </c>
      <c r="J30" s="131">
        <f t="shared" ca="1" si="2"/>
        <v>1</v>
      </c>
      <c r="K30" s="102">
        <f t="shared" ca="1" si="5"/>
        <v>-2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15</v>
      </c>
      <c r="N30" s="102">
        <f ca="1">IF(N29+M30&lt;0,0,IF(N29+M30&gt;VLOOKUP($C$8,lookup!$A$3:$C$7,2,FALSE),VLOOKUP($C$8,lookup!$A$3:$C$7,2,FALSE),N29+M30))</f>
        <v>45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Snow</v>
      </c>
      <c r="U30" s="137">
        <f t="shared" ca="1" si="7"/>
        <v>3</v>
      </c>
      <c r="V30" s="137" t="str">
        <f t="shared" ca="1" si="8"/>
        <v>Artic</v>
      </c>
      <c r="W30" s="137">
        <f t="shared" ca="1" si="9"/>
        <v>-8</v>
      </c>
      <c r="X30" s="58">
        <f t="shared" ca="1" si="10"/>
        <v>20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-10</v>
      </c>
      <c r="F31" s="31">
        <f t="shared" ca="1" si="1"/>
        <v>13</v>
      </c>
      <c r="G31" s="131">
        <f t="shared" ca="1" si="11"/>
        <v>2</v>
      </c>
      <c r="H31" s="131">
        <f t="shared" ca="1" si="12"/>
        <v>3</v>
      </c>
      <c r="I31" s="131">
        <f t="shared" ca="1" si="2"/>
        <v>2</v>
      </c>
      <c r="J31" s="131">
        <f t="shared" ca="1" si="2"/>
        <v>1</v>
      </c>
      <c r="K31" s="102">
        <f t="shared" ca="1" si="5"/>
        <v>-2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15</v>
      </c>
      <c r="N31" s="102">
        <f ca="1">IF(N30+M31&lt;0,0,IF(N30+M31&gt;VLOOKUP($C$8,lookup!$A$3:$C$7,2,FALSE),VLOOKUP($C$8,lookup!$A$3:$C$7,2,FALSE),N30+M31))</f>
        <v>45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Snow</v>
      </c>
      <c r="U31" s="137">
        <f t="shared" ca="1" si="7"/>
        <v>3</v>
      </c>
      <c r="V31" s="137" t="str">
        <f t="shared" ca="1" si="8"/>
        <v>Artic</v>
      </c>
      <c r="W31" s="137">
        <f t="shared" ca="1" si="9"/>
        <v>-10</v>
      </c>
      <c r="X31" s="58">
        <f t="shared" ca="1" si="10"/>
        <v>13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-4</v>
      </c>
      <c r="F32" s="31">
        <f t="shared" ca="1" si="1"/>
        <v>-2</v>
      </c>
      <c r="G32" s="131">
        <f t="shared" ca="1" si="11"/>
        <v>2</v>
      </c>
      <c r="H32" s="131">
        <f t="shared" ca="1" si="12"/>
        <v>2</v>
      </c>
      <c r="I32" s="131">
        <f t="shared" ca="1" si="2"/>
        <v>4</v>
      </c>
      <c r="J32" s="131">
        <f t="shared" ca="1" si="2"/>
        <v>3</v>
      </c>
      <c r="K32" s="102">
        <f t="shared" ca="1" si="5"/>
        <v>0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1</v>
      </c>
      <c r="M32" s="102">
        <f t="shared" ca="1" si="13"/>
        <v>-10</v>
      </c>
      <c r="N32" s="102">
        <f ca="1">IF(N31+M32&lt;0,0,IF(N31+M32&gt;VLOOKUP($C$8,lookup!$A$3:$C$7,2,FALSE),VLOOKUP($C$8,lookup!$A$3:$C$7,2,FALSE),N31+M32))</f>
        <v>35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Snow</v>
      </c>
      <c r="U32" s="137">
        <f t="shared" ca="1" si="7"/>
        <v>3</v>
      </c>
      <c r="V32" s="137" t="str">
        <f t="shared" ca="1" si="8"/>
        <v>N</v>
      </c>
      <c r="W32" s="137">
        <f t="shared" ca="1" si="9"/>
        <v>-4</v>
      </c>
      <c r="X32" s="58">
        <f t="shared" ca="1" si="10"/>
        <v>-2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-7</v>
      </c>
      <c r="F33" s="31">
        <f t="shared" ca="1" si="1"/>
        <v>-4</v>
      </c>
      <c r="G33" s="131">
        <f t="shared" ca="1" si="11"/>
        <v>2</v>
      </c>
      <c r="H33" s="131">
        <f t="shared" ca="1" si="12"/>
        <v>2</v>
      </c>
      <c r="I33" s="131">
        <f t="shared" ca="1" si="2"/>
        <v>3</v>
      </c>
      <c r="J33" s="131">
        <f t="shared" ca="1" si="2"/>
        <v>1</v>
      </c>
      <c r="K33" s="102">
        <f t="shared" ca="1" si="5"/>
        <v>-2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45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Artic</v>
      </c>
      <c r="W33" s="137">
        <f t="shared" ca="1" si="9"/>
        <v>-7</v>
      </c>
      <c r="X33" s="58">
        <f t="shared" ca="1" si="10"/>
        <v>-4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-4</v>
      </c>
      <c r="F34" s="31">
        <f t="shared" ca="1" si="1"/>
        <v>-9</v>
      </c>
      <c r="G34" s="131">
        <f t="shared" ca="1" si="11"/>
        <v>2</v>
      </c>
      <c r="H34" s="131">
        <f t="shared" ca="1" si="12"/>
        <v>2</v>
      </c>
      <c r="I34" s="131">
        <f t="shared" ca="1" si="2"/>
        <v>1</v>
      </c>
      <c r="J34" s="131">
        <f t="shared" ca="1" si="2"/>
        <v>2</v>
      </c>
      <c r="K34" s="102">
        <f t="shared" ca="1" si="5"/>
        <v>-2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0</v>
      </c>
      <c r="M34" s="102">
        <f t="shared" ca="1" si="13"/>
        <v>15</v>
      </c>
      <c r="N34" s="102">
        <f ca="1">IF(N33+M34&lt;0,0,IF(N33+M34&gt;VLOOKUP($C$8,lookup!$A$3:$C$7,2,FALSE),VLOOKUP($C$8,lookup!$A$3:$C$7,2,FALSE),N33+M34))</f>
        <v>45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Artic</v>
      </c>
      <c r="W34" s="137">
        <f t="shared" ca="1" si="9"/>
        <v>-14</v>
      </c>
      <c r="X34" s="58">
        <f t="shared" ca="1" si="10"/>
        <v>1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-3</v>
      </c>
      <c r="F35" s="31">
        <f t="shared" ca="1" si="1"/>
        <v>-9</v>
      </c>
      <c r="G35" s="131">
        <f t="shared" ca="1" si="11"/>
        <v>2</v>
      </c>
      <c r="H35" s="131">
        <f t="shared" ca="1" si="12"/>
        <v>2</v>
      </c>
      <c r="I35" s="131">
        <f t="shared" ca="1" si="2"/>
        <v>1</v>
      </c>
      <c r="J35" s="131">
        <f t="shared" ca="1" si="2"/>
        <v>1</v>
      </c>
      <c r="K35" s="102">
        <f t="shared" ca="1" si="5"/>
        <v>-3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3</v>
      </c>
      <c r="M35" s="102">
        <f t="shared" ca="1" si="13"/>
        <v>15</v>
      </c>
      <c r="N35" s="102">
        <f ca="1">IF(N34+M35&lt;0,0,IF(N34+M35&gt;VLOOKUP($C$8,lookup!$A$3:$C$7,2,FALSE),VLOOKUP($C$8,lookup!$A$3:$C$7,2,FALSE),N34+M35))</f>
        <v>45</v>
      </c>
      <c r="O35" s="102">
        <f ca="1">IF(ABS(K35)=3,(VLOOKUP((I35+J35)&amp;RANDBETWEEN(2,12),lookup!$AR$4:$AS$25,2,FALSE)),0)</f>
        <v>2</v>
      </c>
      <c r="P35" s="58" t="str">
        <f ca="1">IF(O35=0,"",VLOOKUP(((VLOOKUP(weather!$C$8,lookup!$A$3:$C$7,3,FALSE)&amp;VLOOKUP(weather!$C$4,lookup!$A$9:$B$14,2,FALSE))),lookup!$C$81:$AY$110,((C35-1)*4)+1+O35,FALSE))</f>
        <v>w</v>
      </c>
      <c r="Q35" s="87">
        <v>18</v>
      </c>
      <c r="R35" s="124">
        <v>65</v>
      </c>
      <c r="S35" s="146">
        <v>80</v>
      </c>
      <c r="T35" s="58" t="str">
        <f t="shared" ca="1" si="6"/>
        <v>Snow</v>
      </c>
      <c r="U35" s="137">
        <f t="shared" ca="1" si="7"/>
        <v>3</v>
      </c>
      <c r="V35" s="137" t="str">
        <f t="shared" ca="1" si="8"/>
        <v>Gusting</v>
      </c>
      <c r="W35" s="137">
        <f t="shared" ca="1" si="9"/>
        <v>-14</v>
      </c>
      <c r="X35" s="58">
        <f t="shared" ca="1" si="10"/>
        <v>2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-1</v>
      </c>
      <c r="F36" s="31">
        <f t="shared" ca="1" si="1"/>
        <v>-1</v>
      </c>
      <c r="G36" s="131">
        <f t="shared" ca="1" si="11"/>
        <v>2</v>
      </c>
      <c r="H36" s="131">
        <f t="shared" ca="1" si="12"/>
        <v>2</v>
      </c>
      <c r="I36" s="131">
        <f t="shared" ca="1" si="2"/>
        <v>6</v>
      </c>
      <c r="J36" s="131">
        <f t="shared" ca="1" si="2"/>
        <v>1</v>
      </c>
      <c r="K36" s="102">
        <f t="shared" ca="1" si="5"/>
        <v>0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1</v>
      </c>
      <c r="M36" s="102">
        <f t="shared" ca="1" si="13"/>
        <v>-10</v>
      </c>
      <c r="N36" s="102">
        <f ca="1">IF(N35+M36&lt;0,0,IF(N35+M36&gt;VLOOKUP($C$8,lookup!$A$3:$C$7,2,FALSE),VLOOKUP($C$8,lookup!$A$3:$C$7,2,FALSE),N35+M36))</f>
        <v>35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Snow</v>
      </c>
      <c r="U36" s="137">
        <f t="shared" ca="1" si="7"/>
        <v>3</v>
      </c>
      <c r="V36" s="137" t="str">
        <f t="shared" ca="1" si="8"/>
        <v>N</v>
      </c>
      <c r="W36" s="137">
        <f t="shared" ca="1" si="9"/>
        <v>-1</v>
      </c>
      <c r="X36" s="58">
        <f t="shared" ca="1" si="10"/>
        <v>-1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-4</v>
      </c>
      <c r="F37" s="31">
        <f t="shared" ca="1" si="1"/>
        <v>-6</v>
      </c>
      <c r="G37" s="131">
        <f t="shared" ca="1" si="11"/>
        <v>2</v>
      </c>
      <c r="H37" s="131">
        <f t="shared" ca="1" si="12"/>
        <v>2</v>
      </c>
      <c r="I37" s="131">
        <f t="shared" ca="1" si="2"/>
        <v>6</v>
      </c>
      <c r="J37" s="131">
        <f t="shared" ca="1" si="2"/>
        <v>5</v>
      </c>
      <c r="K37" s="102">
        <f t="shared" ca="1" si="5"/>
        <v>2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1</v>
      </c>
      <c r="M37" s="102">
        <f t="shared" ca="1" si="13"/>
        <v>-15</v>
      </c>
      <c r="N37" s="102">
        <f ca="1">IF(N36+M37&lt;0,0,IF(N36+M37&gt;VLOOKUP($C$8,lookup!$A$3:$C$7,2,FALSE),VLOOKUP($C$8,lookup!$A$3:$C$7,2,FALSE),N36+M37))</f>
        <v>20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Snow</v>
      </c>
      <c r="U37" s="137">
        <f t="shared" ca="1" si="7"/>
        <v>3</v>
      </c>
      <c r="V37" s="137" t="str">
        <f t="shared" ca="1" si="8"/>
        <v>Tropical</v>
      </c>
      <c r="W37" s="137">
        <f t="shared" ca="1" si="9"/>
        <v>-11</v>
      </c>
      <c r="X37" s="58">
        <f t="shared" ca="1" si="10"/>
        <v>1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10</v>
      </c>
      <c r="F38" s="31">
        <f t="shared" ca="1" si="1"/>
        <v>13</v>
      </c>
      <c r="G38" s="131">
        <f t="shared" ca="1" si="11"/>
        <v>4</v>
      </c>
      <c r="H38" s="131">
        <f t="shared" ca="1" si="12"/>
        <v>4</v>
      </c>
      <c r="I38" s="131">
        <f t="shared" ref="I38:J57" ca="1" si="14">RANDBETWEEN(1,6)</f>
        <v>4</v>
      </c>
      <c r="J38" s="131">
        <f t="shared" ca="1" si="14"/>
        <v>4</v>
      </c>
      <c r="K38" s="102">
        <f t="shared" ca="1" si="5"/>
        <v>1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3</v>
      </c>
      <c r="M38" s="102">
        <f t="shared" ca="1" si="13"/>
        <v>-10</v>
      </c>
      <c r="N38" s="102">
        <f ca="1">IF(N37+M38&lt;0,0,IF(N37+M38&gt;VLOOKUP($C$8,lookup!$A$3:$C$7,2,FALSE),VLOOKUP($C$8,lookup!$A$3:$C$7,2,FALSE),N37+M38))</f>
        <v>10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10</v>
      </c>
      <c r="X38" s="58">
        <f t="shared" ca="1" si="10"/>
        <v>13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18</v>
      </c>
      <c r="F39" s="31">
        <f t="shared" ca="1" si="1"/>
        <v>20</v>
      </c>
      <c r="G39" s="131">
        <f t="shared" ca="1" si="11"/>
        <v>5</v>
      </c>
      <c r="H39" s="131">
        <f t="shared" ca="1" si="12"/>
        <v>5</v>
      </c>
      <c r="I39" s="131">
        <f t="shared" ca="1" si="14"/>
        <v>2</v>
      </c>
      <c r="J39" s="131">
        <f t="shared" ca="1" si="14"/>
        <v>3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2</v>
      </c>
      <c r="M39" s="102">
        <f t="shared" ca="1" si="13"/>
        <v>15</v>
      </c>
      <c r="N39" s="102">
        <f ca="1">IF(N38+M39&lt;0,0,IF(N38+M39&gt;VLOOKUP($C$8,lookup!$A$3:$C$7,2,FALSE),VLOOKUP($C$8,lookup!$A$3:$C$7,2,FALSE),N38+M39))</f>
        <v>25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N</v>
      </c>
      <c r="W39" s="137">
        <f t="shared" ca="1" si="9"/>
        <v>18</v>
      </c>
      <c r="X39" s="58">
        <f t="shared" ca="1" si="10"/>
        <v>20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14</v>
      </c>
      <c r="F40" s="31">
        <f t="shared" ca="1" si="1"/>
        <v>14</v>
      </c>
      <c r="G40" s="131">
        <f t="shared" ca="1" si="11"/>
        <v>4</v>
      </c>
      <c r="H40" s="131">
        <f t="shared" ca="1" si="12"/>
        <v>4</v>
      </c>
      <c r="I40" s="131">
        <f t="shared" ca="1" si="14"/>
        <v>5</v>
      </c>
      <c r="J40" s="131">
        <f t="shared" ca="1" si="14"/>
        <v>2</v>
      </c>
      <c r="K40" s="102">
        <f t="shared" ca="1" si="5"/>
        <v>0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1</v>
      </c>
      <c r="M40" s="102">
        <f t="shared" ca="1" si="13"/>
        <v>-10</v>
      </c>
      <c r="N40" s="102">
        <f ca="1">IF(N39+M40&lt;0,0,IF(N39+M40&gt;VLOOKUP($C$8,lookup!$A$3:$C$7,2,FALSE),VLOOKUP($C$8,lookup!$A$3:$C$7,2,FALSE),N39+M40))</f>
        <v>15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14</v>
      </c>
      <c r="X40" s="58">
        <f t="shared" ca="1" si="10"/>
        <v>14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18</v>
      </c>
      <c r="F41" s="31">
        <f t="shared" ca="1" si="1"/>
        <v>14</v>
      </c>
      <c r="G41" s="131">
        <f t="shared" ca="1" si="11"/>
        <v>4</v>
      </c>
      <c r="H41" s="131">
        <f t="shared" ca="1" si="12"/>
        <v>4</v>
      </c>
      <c r="I41" s="131">
        <f t="shared" ca="1" si="14"/>
        <v>3</v>
      </c>
      <c r="J41" s="131">
        <f t="shared" ca="1" si="14"/>
        <v>4</v>
      </c>
      <c r="K41" s="102">
        <f t="shared" ca="1" si="5"/>
        <v>0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2</v>
      </c>
      <c r="M41" s="102">
        <f t="shared" ca="1" si="13"/>
        <v>-10</v>
      </c>
      <c r="N41" s="102">
        <f ca="1">IF(N40+M41&lt;0,0,IF(N40+M41&gt;VLOOKUP($C$8,lookup!$A$3:$C$7,2,FALSE),VLOOKUP($C$8,lookup!$A$3:$C$7,2,FALSE),N40+M41))</f>
        <v>5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N</v>
      </c>
      <c r="W41" s="137">
        <f t="shared" ca="1" si="9"/>
        <v>9</v>
      </c>
      <c r="X41" s="58">
        <f t="shared" ca="1" si="10"/>
        <v>23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17</v>
      </c>
      <c r="F42" s="31">
        <f t="shared" ca="1" si="1"/>
        <v>11</v>
      </c>
      <c r="G42" s="131">
        <f t="shared" ca="1" si="11"/>
        <v>4</v>
      </c>
      <c r="H42" s="131">
        <f t="shared" ca="1" si="12"/>
        <v>4</v>
      </c>
      <c r="I42" s="131">
        <f t="shared" ca="1" si="14"/>
        <v>1</v>
      </c>
      <c r="J42" s="131">
        <f t="shared" ca="1" si="14"/>
        <v>5</v>
      </c>
      <c r="K42" s="102">
        <f t="shared" ca="1" si="5"/>
        <v>-1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0</v>
      </c>
      <c r="M42" s="102">
        <f t="shared" ca="1" si="13"/>
        <v>10</v>
      </c>
      <c r="N42" s="102">
        <f ca="1">IF(N41+M42&lt;0,0,IF(N41+M42&gt;VLOOKUP($C$8,lookup!$A$3:$C$7,2,FALSE),VLOOKUP($C$8,lookup!$A$3:$C$7,2,FALSE),N41+M42))</f>
        <v>15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N</v>
      </c>
      <c r="W42" s="137">
        <f t="shared" ca="1" si="9"/>
        <v>6</v>
      </c>
      <c r="X42" s="58">
        <f t="shared" ca="1" si="10"/>
        <v>22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10</v>
      </c>
      <c r="F43" s="31">
        <f t="shared" ca="1" si="1"/>
        <v>9</v>
      </c>
      <c r="G43" s="131">
        <f t="shared" ca="1" si="11"/>
        <v>3</v>
      </c>
      <c r="H43" s="131">
        <f t="shared" ca="1" si="12"/>
        <v>3</v>
      </c>
      <c r="I43" s="131">
        <f t="shared" ca="1" si="14"/>
        <v>2</v>
      </c>
      <c r="J43" s="131">
        <f t="shared" ca="1" si="14"/>
        <v>3</v>
      </c>
      <c r="K43" s="102">
        <f t="shared" ca="1" si="5"/>
        <v>-1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2</v>
      </c>
      <c r="M43" s="102">
        <f t="shared" ca="1" si="13"/>
        <v>15</v>
      </c>
      <c r="N43" s="102">
        <f ca="1">IF(N42+M43&lt;0,0,IF(N42+M43&gt;VLOOKUP($C$8,lookup!$A$3:$C$7,2,FALSE),VLOOKUP($C$8,lookup!$A$3:$C$7,2,FALSE),N42+M43))</f>
        <v>30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N</v>
      </c>
      <c r="W43" s="137">
        <f t="shared" ca="1" si="9"/>
        <v>4</v>
      </c>
      <c r="X43" s="58">
        <f t="shared" ca="1" si="10"/>
        <v>15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3</v>
      </c>
      <c r="F44" s="31">
        <f t="shared" ca="1" si="1"/>
        <v>3</v>
      </c>
      <c r="G44" s="131">
        <f t="shared" ca="1" si="11"/>
        <v>2</v>
      </c>
      <c r="H44" s="131">
        <f t="shared" ca="1" si="12"/>
        <v>2</v>
      </c>
      <c r="I44" s="131">
        <f t="shared" ca="1" si="14"/>
        <v>5</v>
      </c>
      <c r="J44" s="131">
        <f t="shared" ca="1" si="14"/>
        <v>4</v>
      </c>
      <c r="K44" s="102">
        <f t="shared" ca="1" si="5"/>
        <v>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-15</v>
      </c>
      <c r="N44" s="102">
        <f ca="1">IF(N43+M44&lt;0,0,IF(N43+M44&gt;VLOOKUP($C$8,lookup!$A$3:$C$7,2,FALSE),VLOOKUP($C$8,lookup!$A$3:$C$7,2,FALSE),N43+M44))</f>
        <v>15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Snow</v>
      </c>
      <c r="U44" s="137">
        <f t="shared" ca="1" si="7"/>
        <v>3</v>
      </c>
      <c r="V44" s="137" t="str">
        <f t="shared" ca="1" si="8"/>
        <v>N</v>
      </c>
      <c r="W44" s="137">
        <f t="shared" ca="1" si="9"/>
        <v>3</v>
      </c>
      <c r="X44" s="58">
        <f t="shared" ca="1" si="10"/>
        <v>3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12</v>
      </c>
      <c r="F45" s="31">
        <f t="shared" ca="1" si="1"/>
        <v>13</v>
      </c>
      <c r="G45" s="131">
        <f t="shared" ca="1" si="11"/>
        <v>3</v>
      </c>
      <c r="H45" s="131">
        <f t="shared" ca="1" si="12"/>
        <v>3</v>
      </c>
      <c r="I45" s="131">
        <f t="shared" ca="1" si="14"/>
        <v>6</v>
      </c>
      <c r="J45" s="131">
        <f t="shared" ca="1" si="14"/>
        <v>3</v>
      </c>
      <c r="K45" s="102">
        <f t="shared" ca="1" si="5"/>
        <v>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0</v>
      </c>
      <c r="M45" s="102">
        <f t="shared" ca="1" si="13"/>
        <v>-15</v>
      </c>
      <c r="N45" s="102">
        <f ca="1">IF(N44+M45&lt;0,0,IF(N44+M45&gt;VLOOKUP($C$8,lookup!$A$3:$C$7,2,FALSE),VLOOKUP($C$8,lookup!$A$3:$C$7,2,FALSE),N44+M45))</f>
        <v>0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12</v>
      </c>
      <c r="X45" s="58">
        <f t="shared" ca="1" si="10"/>
        <v>13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17</v>
      </c>
      <c r="F46" s="31">
        <f t="shared" ca="1" si="1"/>
        <v>13</v>
      </c>
      <c r="G46" s="131">
        <f t="shared" ca="1" si="11"/>
        <v>4</v>
      </c>
      <c r="H46" s="131">
        <f t="shared" ca="1" si="12"/>
        <v>4</v>
      </c>
      <c r="I46" s="131">
        <f t="shared" ca="1" si="14"/>
        <v>4</v>
      </c>
      <c r="J46" s="131">
        <f t="shared" ca="1" si="14"/>
        <v>4</v>
      </c>
      <c r="K46" s="102">
        <f t="shared" ca="1" si="5"/>
        <v>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3</v>
      </c>
      <c r="M46" s="102">
        <f t="shared" ca="1" si="13"/>
        <v>-10</v>
      </c>
      <c r="N46" s="102">
        <f ca="1">IF(N45+M46&lt;0,0,IF(N45+M46&gt;VLOOKUP($C$8,lookup!$A$3:$C$7,2,FALSE),VLOOKUP($C$8,lookup!$A$3:$C$7,2,FALSE),N45+M46))</f>
        <v>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N</v>
      </c>
      <c r="W46" s="137">
        <f t="shared" ca="1" si="9"/>
        <v>8</v>
      </c>
      <c r="X46" s="58">
        <f t="shared" ca="1" si="10"/>
        <v>22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19</v>
      </c>
      <c r="F47" s="31">
        <f t="shared" ca="1" si="1"/>
        <v>20</v>
      </c>
      <c r="G47" s="131">
        <f t="shared" ca="1" si="11"/>
        <v>5</v>
      </c>
      <c r="H47" s="131">
        <f t="shared" ca="1" si="12"/>
        <v>5</v>
      </c>
      <c r="I47" s="131">
        <f t="shared" ca="1" si="14"/>
        <v>1</v>
      </c>
      <c r="J47" s="131">
        <f t="shared" ca="1" si="14"/>
        <v>5</v>
      </c>
      <c r="K47" s="102">
        <f t="shared" ca="1" si="5"/>
        <v>-1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0</v>
      </c>
      <c r="M47" s="102">
        <f t="shared" ca="1" si="13"/>
        <v>10</v>
      </c>
      <c r="N47" s="102">
        <f ca="1">IF(N46+M47&lt;0,0,IF(N46+M47&gt;VLOOKUP($C$8,lookup!$A$3:$C$7,2,FALSE),VLOOKUP($C$8,lookup!$A$3:$C$7,2,FALSE),N46+M47))</f>
        <v>10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N</v>
      </c>
      <c r="W47" s="137">
        <f t="shared" ca="1" si="9"/>
        <v>19</v>
      </c>
      <c r="X47" s="58">
        <f t="shared" ca="1" si="10"/>
        <v>20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9</v>
      </c>
      <c r="F48" s="31">
        <f t="shared" ca="1" si="1"/>
        <v>66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5</v>
      </c>
      <c r="J48" s="36">
        <f t="shared" ca="1" si="14"/>
        <v>6</v>
      </c>
      <c r="K48" s="31">
        <f t="shared" ca="1" si="5"/>
        <v>2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3</v>
      </c>
      <c r="M48" s="31">
        <f t="shared" ca="1" si="13"/>
        <v>-15</v>
      </c>
      <c r="N48" s="31">
        <f ca="1">IF(N47+M48&lt;0,0,IF(N47+M48&gt;VLOOKUP($C$8,lookup!$A$3:$C$7,2,FALSE),VLOOKUP($C$8,lookup!$A$3:$C$7,2,FALSE),N47+M48))</f>
        <v>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Tropical</v>
      </c>
      <c r="W48" s="137">
        <f t="shared" ca="1" si="9"/>
        <v>9</v>
      </c>
      <c r="X48" s="58">
        <f t="shared" ca="1" si="10"/>
        <v>66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22</v>
      </c>
      <c r="F49" s="31">
        <f t="shared" ca="1" si="1"/>
        <v>64</v>
      </c>
      <c r="G49" s="131">
        <f ca="1">IF(G48+K48&lt;$G$48,$G$48,IF(G48+K48&gt;$H$48,$H$48,G48+K48))</f>
        <v>5</v>
      </c>
      <c r="H49" s="131">
        <f ca="1">IF(H48+K48&gt;$H$48,$H$48,IF(H48+K48&lt;$G$48,$G$48,H48+K48))</f>
        <v>13</v>
      </c>
      <c r="I49" s="131">
        <f t="shared" ca="1" si="14"/>
        <v>1</v>
      </c>
      <c r="J49" s="131">
        <f t="shared" ca="1" si="14"/>
        <v>5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10</v>
      </c>
      <c r="N49" s="102">
        <f ca="1">IF(N48+M49&lt;0,0,IF(N48+M49&gt;VLOOKUP($C$8,lookup!$A$3:$C$7,2,FALSE),VLOOKUP($C$8,lookup!$A$3:$C$7,2,FALSE),N48+M49))</f>
        <v>10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22</v>
      </c>
      <c r="X49" s="58">
        <f t="shared" ca="1" si="10"/>
        <v>64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14</v>
      </c>
      <c r="F50" s="31">
        <f t="shared" ca="1" si="1"/>
        <v>73</v>
      </c>
      <c r="G50" s="131">
        <f t="shared" ref="G50:G77" ca="1" si="15">IF(G49+K49&lt;$G$48,$G$48,IF(G49+K49&gt;$H$48,$H$48,G49+K49))</f>
        <v>4</v>
      </c>
      <c r="H50" s="131">
        <f t="shared" ref="H50:H77" ca="1" si="16">IF(H49+K49&gt;$H$48,$H$48,IF(H49+K49&lt;$G$48,$G$48,H49+K49))</f>
        <v>12</v>
      </c>
      <c r="I50" s="131">
        <f t="shared" ca="1" si="14"/>
        <v>2</v>
      </c>
      <c r="J50" s="131">
        <f t="shared" ca="1" si="14"/>
        <v>4</v>
      </c>
      <c r="K50" s="102">
        <f t="shared" ca="1" si="5"/>
        <v>-1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10</v>
      </c>
      <c r="N50" s="102">
        <f ca="1">IF(N49+M50&lt;0,0,IF(N49+M50&gt;VLOOKUP($C$8,lookup!$A$3:$C$7,2,FALSE),VLOOKUP($C$8,lookup!$A$3:$C$7,2,FALSE),N49+M50))</f>
        <v>20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14</v>
      </c>
      <c r="X50" s="58">
        <f t="shared" ca="1" si="10"/>
        <v>73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5</v>
      </c>
      <c r="F51" s="31">
        <f t="shared" ca="1" si="1"/>
        <v>64</v>
      </c>
      <c r="G51" s="131">
        <f t="shared" ca="1" si="15"/>
        <v>3</v>
      </c>
      <c r="H51" s="131">
        <f t="shared" ca="1" si="16"/>
        <v>11</v>
      </c>
      <c r="I51" s="131">
        <f t="shared" ca="1" si="14"/>
        <v>6</v>
      </c>
      <c r="J51" s="131">
        <f t="shared" ca="1" si="14"/>
        <v>6</v>
      </c>
      <c r="K51" s="102">
        <f t="shared" ca="1" si="5"/>
        <v>3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-20</v>
      </c>
      <c r="N51" s="102">
        <f ca="1">IF(N50+M51&lt;0,0,IF(N50+M51&gt;VLOOKUP($C$8,lookup!$A$3:$C$7,2,FALSE),VLOOKUP($C$8,lookup!$A$3:$C$7,2,FALSE),N50+M51))</f>
        <v>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Changing</v>
      </c>
      <c r="W51" s="137">
        <f t="shared" ca="1" si="9"/>
        <v>5</v>
      </c>
      <c r="X51" s="58">
        <f t="shared" ca="1" si="10"/>
        <v>64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32</v>
      </c>
      <c r="F52" s="31">
        <f t="shared" ca="1" si="1"/>
        <v>77</v>
      </c>
      <c r="G52" s="131">
        <f t="shared" ca="1" si="15"/>
        <v>6</v>
      </c>
      <c r="H52" s="131">
        <f t="shared" ca="1" si="16"/>
        <v>13</v>
      </c>
      <c r="I52" s="131">
        <f t="shared" ca="1" si="14"/>
        <v>4</v>
      </c>
      <c r="J52" s="131">
        <f t="shared" ca="1" si="14"/>
        <v>1</v>
      </c>
      <c r="K52" s="102">
        <f t="shared" ca="1" si="5"/>
        <v>-1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2</v>
      </c>
      <c r="M52" s="102">
        <f t="shared" ca="1" si="13"/>
        <v>15</v>
      </c>
      <c r="N52" s="102">
        <f ca="1">IF(N51+M52&lt;0,0,IF(N51+M52&gt;VLOOKUP($C$8,lookup!$A$3:$C$7,2,FALSE),VLOOKUP($C$8,lookup!$A$3:$C$7,2,FALSE),N51+M52))</f>
        <v>15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32</v>
      </c>
      <c r="X52" s="58">
        <f t="shared" ca="1" si="10"/>
        <v>77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28</v>
      </c>
      <c r="F53" s="31">
        <f t="shared" ca="1" si="1"/>
        <v>71</v>
      </c>
      <c r="G53" s="131">
        <f t="shared" ca="1" si="15"/>
        <v>5</v>
      </c>
      <c r="H53" s="131">
        <f t="shared" ca="1" si="16"/>
        <v>12</v>
      </c>
      <c r="I53" s="131">
        <f t="shared" ca="1" si="14"/>
        <v>3</v>
      </c>
      <c r="J53" s="131">
        <f t="shared" ca="1" si="14"/>
        <v>1</v>
      </c>
      <c r="K53" s="102">
        <f t="shared" ca="1" si="5"/>
        <v>-2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0</v>
      </c>
      <c r="M53" s="102">
        <f t="shared" ca="1" si="13"/>
        <v>10</v>
      </c>
      <c r="N53" s="102">
        <f ca="1">IF(N52+M53&lt;0,0,IF(N52+M53&gt;VLOOKUP($C$8,lookup!$A$3:$C$7,2,FALSE),VLOOKUP($C$8,lookup!$A$3:$C$7,2,FALSE),N52+M53))</f>
        <v>25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Artic</v>
      </c>
      <c r="W53" s="137">
        <f t="shared" ca="1" si="9"/>
        <v>28</v>
      </c>
      <c r="X53" s="58">
        <f t="shared" ca="1" si="10"/>
        <v>71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12</v>
      </c>
      <c r="F54" s="31">
        <f t="shared" ca="1" si="1"/>
        <v>54</v>
      </c>
      <c r="G54" s="131">
        <f t="shared" ca="1" si="15"/>
        <v>3</v>
      </c>
      <c r="H54" s="131">
        <f t="shared" ca="1" si="16"/>
        <v>10</v>
      </c>
      <c r="I54" s="131">
        <f t="shared" ca="1" si="14"/>
        <v>1</v>
      </c>
      <c r="J54" s="131">
        <f t="shared" ca="1" si="14"/>
        <v>2</v>
      </c>
      <c r="K54" s="102">
        <f t="shared" ca="1" si="5"/>
        <v>-2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0</v>
      </c>
      <c r="M54" s="102">
        <f t="shared" ca="1" si="13"/>
        <v>15</v>
      </c>
      <c r="N54" s="102">
        <f ca="1">IF(N53+M54&lt;0,0,IF(N53+M54&gt;VLOOKUP($C$8,lookup!$A$3:$C$7,2,FALSE),VLOOKUP($C$8,lookup!$A$3:$C$7,2,FALSE),N53+M54))</f>
        <v>40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Snow</v>
      </c>
      <c r="U54" s="137">
        <f t="shared" ca="1" si="7"/>
        <v>3</v>
      </c>
      <c r="V54" s="137" t="str">
        <f t="shared" ca="1" si="8"/>
        <v>Artic</v>
      </c>
      <c r="W54" s="137">
        <f t="shared" ca="1" si="9"/>
        <v>12</v>
      </c>
      <c r="X54" s="58">
        <f t="shared" ca="1" si="10"/>
        <v>54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10</v>
      </c>
      <c r="F55" s="31">
        <f t="shared" ca="1" si="1"/>
        <v>40</v>
      </c>
      <c r="G55" s="131">
        <f t="shared" ca="1" si="15"/>
        <v>3</v>
      </c>
      <c r="H55" s="131">
        <f t="shared" ca="1" si="16"/>
        <v>8</v>
      </c>
      <c r="I55" s="131">
        <f t="shared" ca="1" si="14"/>
        <v>6</v>
      </c>
      <c r="J55" s="131">
        <f t="shared" ca="1" si="14"/>
        <v>3</v>
      </c>
      <c r="K55" s="102">
        <f t="shared" ca="1" si="5"/>
        <v>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-15</v>
      </c>
      <c r="N55" s="102">
        <f ca="1">IF(N54+M55&lt;0,0,IF(N54+M55&gt;VLOOKUP($C$8,lookup!$A$3:$C$7,2,FALSE),VLOOKUP($C$8,lookup!$A$3:$C$7,2,FALSE),N54+M55))</f>
        <v>25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Snow</v>
      </c>
      <c r="U55" s="137">
        <f t="shared" ca="1" si="7"/>
        <v>3</v>
      </c>
      <c r="V55" s="137" t="str">
        <f t="shared" ca="1" si="8"/>
        <v>N</v>
      </c>
      <c r="W55" s="137">
        <f t="shared" ca="1" si="9"/>
        <v>10</v>
      </c>
      <c r="X55" s="58">
        <f t="shared" ca="1" si="10"/>
        <v>40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16</v>
      </c>
      <c r="F56" s="31">
        <f t="shared" ca="1" si="1"/>
        <v>44</v>
      </c>
      <c r="G56" s="131">
        <f t="shared" ca="1" si="15"/>
        <v>4</v>
      </c>
      <c r="H56" s="131">
        <f t="shared" ca="1" si="16"/>
        <v>9</v>
      </c>
      <c r="I56" s="131">
        <f t="shared" ca="1" si="14"/>
        <v>5</v>
      </c>
      <c r="J56" s="131">
        <f t="shared" ca="1" si="14"/>
        <v>2</v>
      </c>
      <c r="K56" s="102">
        <f t="shared" ca="1" si="5"/>
        <v>0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2</v>
      </c>
      <c r="M56" s="102">
        <f t="shared" ca="1" si="13"/>
        <v>-10</v>
      </c>
      <c r="N56" s="102">
        <f ca="1">IF(N55+M56&lt;0,0,IF(N55+M56&gt;VLOOKUP($C$8,lookup!$A$3:$C$7,2,FALSE),VLOOKUP($C$8,lookup!$A$3:$C$7,2,FALSE),N55+M56))</f>
        <v>15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Snow</v>
      </c>
      <c r="U56" s="137">
        <f t="shared" ca="1" si="7"/>
        <v>3</v>
      </c>
      <c r="V56" s="137" t="str">
        <f t="shared" ca="1" si="8"/>
        <v>N</v>
      </c>
      <c r="W56" s="137">
        <f t="shared" ca="1" si="9"/>
        <v>16</v>
      </c>
      <c r="X56" s="58">
        <f t="shared" ca="1" si="10"/>
        <v>44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16</v>
      </c>
      <c r="F57" s="31">
        <f t="shared" ca="1" si="1"/>
        <v>41</v>
      </c>
      <c r="G57" s="131">
        <f t="shared" ca="1" si="15"/>
        <v>4</v>
      </c>
      <c r="H57" s="131">
        <f t="shared" ca="1" si="16"/>
        <v>9</v>
      </c>
      <c r="I57" s="131">
        <f t="shared" ca="1" si="14"/>
        <v>5</v>
      </c>
      <c r="J57" s="131">
        <f t="shared" ca="1" si="14"/>
        <v>5</v>
      </c>
      <c r="K57" s="102">
        <f t="shared" ca="1" si="5"/>
        <v>2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4</v>
      </c>
      <c r="M57" s="102">
        <f t="shared" ca="1" si="13"/>
        <v>-10</v>
      </c>
      <c r="N57" s="102">
        <f ca="1">IF(N56+M57&lt;0,0,IF(N56+M57&gt;VLOOKUP($C$8,lookup!$A$3:$C$7,2,FALSE),VLOOKUP($C$8,lookup!$A$3:$C$7,2,FALSE),N56+M57))</f>
        <v>5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Snow</v>
      </c>
      <c r="U57" s="137">
        <f t="shared" ca="1" si="7"/>
        <v>3</v>
      </c>
      <c r="V57" s="137" t="str">
        <f t="shared" ca="1" si="8"/>
        <v>Tropical</v>
      </c>
      <c r="W57" s="137">
        <f t="shared" ca="1" si="9"/>
        <v>16</v>
      </c>
      <c r="X57" s="58">
        <f t="shared" ca="1" si="10"/>
        <v>41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33</v>
      </c>
      <c r="F58" s="31">
        <f t="shared" ca="1" si="1"/>
        <v>66</v>
      </c>
      <c r="G58" s="131">
        <f t="shared" ca="1" si="15"/>
        <v>6</v>
      </c>
      <c r="H58" s="131">
        <f t="shared" ca="1" si="16"/>
        <v>11</v>
      </c>
      <c r="I58" s="131">
        <f t="shared" ref="I58:J77" ca="1" si="17">RANDBETWEEN(1,6)</f>
        <v>2</v>
      </c>
      <c r="J58" s="131">
        <f t="shared" ca="1" si="17"/>
        <v>4</v>
      </c>
      <c r="K58" s="102">
        <f t="shared" ca="1" si="5"/>
        <v>-1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10</v>
      </c>
      <c r="N58" s="102">
        <f ca="1">IF(N57+M58&lt;0,0,IF(N57+M58&gt;VLOOKUP($C$8,lookup!$A$3:$C$7,2,FALSE),VLOOKUP($C$8,lookup!$A$3:$C$7,2,FALSE),N57+M58))</f>
        <v>15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Rain</v>
      </c>
      <c r="U58" s="137">
        <f t="shared" ca="1" si="7"/>
        <v>2</v>
      </c>
      <c r="V58" s="137" t="str">
        <f t="shared" ca="1" si="8"/>
        <v>N</v>
      </c>
      <c r="W58" s="137">
        <f t="shared" ca="1" si="9"/>
        <v>33</v>
      </c>
      <c r="X58" s="58">
        <f t="shared" ca="1" si="10"/>
        <v>66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24</v>
      </c>
      <c r="F59" s="31">
        <f t="shared" ca="1" si="1"/>
        <v>56</v>
      </c>
      <c r="G59" s="131">
        <f t="shared" ca="1" si="15"/>
        <v>5</v>
      </c>
      <c r="H59" s="131">
        <f t="shared" ca="1" si="16"/>
        <v>10</v>
      </c>
      <c r="I59" s="131">
        <f t="shared" ca="1" si="17"/>
        <v>2</v>
      </c>
      <c r="J59" s="131">
        <f t="shared" ca="1" si="17"/>
        <v>6</v>
      </c>
      <c r="K59" s="102">
        <f t="shared" ca="1" si="5"/>
        <v>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5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24</v>
      </c>
      <c r="X59" s="58">
        <f t="shared" ca="1" si="10"/>
        <v>56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36</v>
      </c>
      <c r="F60" s="31">
        <f t="shared" ca="1" si="1"/>
        <v>49</v>
      </c>
      <c r="G60" s="131">
        <f t="shared" ca="1" si="15"/>
        <v>6</v>
      </c>
      <c r="H60" s="131">
        <f t="shared" ca="1" si="16"/>
        <v>11</v>
      </c>
      <c r="I60" s="131">
        <f t="shared" ca="1" si="17"/>
        <v>5</v>
      </c>
      <c r="J60" s="131">
        <f t="shared" ca="1" si="17"/>
        <v>4</v>
      </c>
      <c r="K60" s="102">
        <f t="shared" ca="1" si="5"/>
        <v>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0</v>
      </c>
      <c r="M60" s="102">
        <f t="shared" ca="1" si="13"/>
        <v>-15</v>
      </c>
      <c r="N60" s="102">
        <f ca="1">IF(N59+M60&lt;0,0,IF(N59+M60&gt;VLOOKUP($C$8,lookup!$A$3:$C$7,2,FALSE),VLOOKUP($C$8,lookup!$A$3:$C$7,2,FALSE),N59+M60))</f>
        <v>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36</v>
      </c>
      <c r="X60" s="58">
        <f t="shared" ca="1" si="10"/>
        <v>49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29</v>
      </c>
      <c r="F61" s="31">
        <f t="shared" ca="1" si="1"/>
        <v>69</v>
      </c>
      <c r="G61" s="131">
        <f t="shared" ca="1" si="15"/>
        <v>7</v>
      </c>
      <c r="H61" s="131">
        <f t="shared" ca="1" si="16"/>
        <v>12</v>
      </c>
      <c r="I61" s="131">
        <f t="shared" ca="1" si="17"/>
        <v>3</v>
      </c>
      <c r="J61" s="131">
        <f t="shared" ca="1" si="17"/>
        <v>1</v>
      </c>
      <c r="K61" s="102">
        <f t="shared" ca="1" si="5"/>
        <v>-2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0</v>
      </c>
      <c r="M61" s="102">
        <f t="shared" ca="1" si="13"/>
        <v>10</v>
      </c>
      <c r="N61" s="102">
        <f ca="1">IF(N60+M61&lt;0,0,IF(N60+M61&gt;VLOOKUP($C$8,lookup!$A$3:$C$7,2,FALSE),VLOOKUP($C$8,lookup!$A$3:$C$7,2,FALSE),N60+M61))</f>
        <v>10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Rain</v>
      </c>
      <c r="U61" s="137">
        <f t="shared" ca="1" si="7"/>
        <v>2</v>
      </c>
      <c r="V61" s="137" t="str">
        <f t="shared" ca="1" si="8"/>
        <v>Artic</v>
      </c>
      <c r="W61" s="137">
        <f t="shared" ca="1" si="9"/>
        <v>29</v>
      </c>
      <c r="X61" s="58">
        <f t="shared" ca="1" si="10"/>
        <v>69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21</v>
      </c>
      <c r="F62" s="31">
        <f t="shared" ca="1" si="1"/>
        <v>48</v>
      </c>
      <c r="G62" s="131">
        <f t="shared" ca="1" si="15"/>
        <v>5</v>
      </c>
      <c r="H62" s="131">
        <f t="shared" ca="1" si="16"/>
        <v>10</v>
      </c>
      <c r="I62" s="131">
        <f t="shared" ca="1" si="17"/>
        <v>1</v>
      </c>
      <c r="J62" s="131">
        <f t="shared" ca="1" si="17"/>
        <v>2</v>
      </c>
      <c r="K62" s="102">
        <f t="shared" ca="1" si="5"/>
        <v>-2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15</v>
      </c>
      <c r="N62" s="102">
        <f ca="1">IF(N61+M62&lt;0,0,IF(N61+M62&gt;VLOOKUP($C$8,lookup!$A$3:$C$7,2,FALSE),VLOOKUP($C$8,lookup!$A$3:$C$7,2,FALSE),N61+M62))</f>
        <v>25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Artic</v>
      </c>
      <c r="W62" s="137">
        <f t="shared" ca="1" si="9"/>
        <v>21</v>
      </c>
      <c r="X62" s="58">
        <f t="shared" ca="1" si="10"/>
        <v>48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4</v>
      </c>
      <c r="F63" s="31">
        <f t="shared" ca="1" si="1"/>
        <v>39</v>
      </c>
      <c r="G63" s="131">
        <f t="shared" ca="1" si="15"/>
        <v>3</v>
      </c>
      <c r="H63" s="131">
        <f t="shared" ca="1" si="16"/>
        <v>8</v>
      </c>
      <c r="I63" s="131">
        <f t="shared" ca="1" si="17"/>
        <v>1</v>
      </c>
      <c r="J63" s="131">
        <f t="shared" ca="1" si="17"/>
        <v>2</v>
      </c>
      <c r="K63" s="102">
        <f t="shared" ca="1" si="5"/>
        <v>-2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15</v>
      </c>
      <c r="N63" s="102">
        <f ca="1">IF(N62+M63&lt;0,0,IF(N62+M63&gt;VLOOKUP($C$8,lookup!$A$3:$C$7,2,FALSE),VLOOKUP($C$8,lookup!$A$3:$C$7,2,FALSE),N62+M63))</f>
        <v>40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Snow</v>
      </c>
      <c r="U63" s="137">
        <f t="shared" ca="1" si="7"/>
        <v>3</v>
      </c>
      <c r="V63" s="137" t="str">
        <f t="shared" ca="1" si="8"/>
        <v>Artic</v>
      </c>
      <c r="W63" s="137">
        <f t="shared" ca="1" si="9"/>
        <v>4</v>
      </c>
      <c r="X63" s="58">
        <f t="shared" ca="1" si="10"/>
        <v>39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5</v>
      </c>
      <c r="F64" s="31">
        <f t="shared" ca="1" si="1"/>
        <v>29</v>
      </c>
      <c r="G64" s="131">
        <f t="shared" ca="1" si="15"/>
        <v>3</v>
      </c>
      <c r="H64" s="131">
        <f t="shared" ca="1" si="16"/>
        <v>6</v>
      </c>
      <c r="I64" s="131">
        <f t="shared" ca="1" si="17"/>
        <v>2</v>
      </c>
      <c r="J64" s="131">
        <f t="shared" ca="1" si="17"/>
        <v>5</v>
      </c>
      <c r="K64" s="102">
        <f t="shared" ca="1" si="5"/>
        <v>0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3</v>
      </c>
      <c r="M64" s="102">
        <f t="shared" ca="1" si="13"/>
        <v>-10</v>
      </c>
      <c r="N64" s="102">
        <f ca="1">IF(N63+M64&lt;0,0,IF(N63+M64&gt;VLOOKUP($C$8,lookup!$A$3:$C$7,2,FALSE),VLOOKUP($C$8,lookup!$A$3:$C$7,2,FALSE),N63+M64))</f>
        <v>30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Snow</v>
      </c>
      <c r="U64" s="137">
        <f t="shared" ca="1" si="7"/>
        <v>3</v>
      </c>
      <c r="V64" s="137" t="str">
        <f t="shared" ca="1" si="8"/>
        <v>N</v>
      </c>
      <c r="W64" s="137">
        <f t="shared" ca="1" si="9"/>
        <v>5</v>
      </c>
      <c r="X64" s="58">
        <f t="shared" ca="1" si="10"/>
        <v>29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9</v>
      </c>
      <c r="F65" s="31">
        <f t="shared" ca="1" si="1"/>
        <v>35</v>
      </c>
      <c r="G65" s="131">
        <f t="shared" ca="1" si="15"/>
        <v>3</v>
      </c>
      <c r="H65" s="131">
        <f t="shared" ca="1" si="16"/>
        <v>6</v>
      </c>
      <c r="I65" s="131">
        <f t="shared" ca="1" si="17"/>
        <v>6</v>
      </c>
      <c r="J65" s="131">
        <f t="shared" ca="1" si="17"/>
        <v>2</v>
      </c>
      <c r="K65" s="102">
        <f t="shared" ca="1" si="5"/>
        <v>1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2</v>
      </c>
      <c r="M65" s="102">
        <f t="shared" ca="1" si="13"/>
        <v>-10</v>
      </c>
      <c r="N65" s="102">
        <f ca="1">IF(N64+M65&lt;0,0,IF(N64+M65&gt;VLOOKUP($C$8,lookup!$A$3:$C$7,2,FALSE),VLOOKUP($C$8,lookup!$A$3:$C$7,2,FALSE),N64+M65))</f>
        <v>20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Snow</v>
      </c>
      <c r="U65" s="137">
        <f t="shared" ca="1" si="7"/>
        <v>3</v>
      </c>
      <c r="V65" s="137" t="str">
        <f t="shared" ca="1" si="8"/>
        <v>N</v>
      </c>
      <c r="W65" s="137">
        <f t="shared" ca="1" si="9"/>
        <v>9</v>
      </c>
      <c r="X65" s="58">
        <f t="shared" ca="1" si="10"/>
        <v>35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16</v>
      </c>
      <c r="F66" s="31">
        <f t="shared" ca="1" si="1"/>
        <v>29</v>
      </c>
      <c r="G66" s="131">
        <f t="shared" ca="1" si="15"/>
        <v>4</v>
      </c>
      <c r="H66" s="131">
        <f t="shared" ca="1" si="16"/>
        <v>7</v>
      </c>
      <c r="I66" s="131">
        <f t="shared" ca="1" si="17"/>
        <v>2</v>
      </c>
      <c r="J66" s="131">
        <f t="shared" ca="1" si="17"/>
        <v>4</v>
      </c>
      <c r="K66" s="102">
        <f t="shared" ca="1" si="5"/>
        <v>-1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0</v>
      </c>
      <c r="M66" s="102">
        <f t="shared" ca="1" si="13"/>
        <v>10</v>
      </c>
      <c r="N66" s="102">
        <f ca="1">IF(N65+M66&lt;0,0,IF(N65+M66&gt;VLOOKUP($C$8,lookup!$A$3:$C$7,2,FALSE),VLOOKUP($C$8,lookup!$A$3:$C$7,2,FALSE),N65+M66))</f>
        <v>30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Snow</v>
      </c>
      <c r="U66" s="137">
        <f t="shared" ca="1" si="7"/>
        <v>3</v>
      </c>
      <c r="V66" s="137" t="str">
        <f t="shared" ca="1" si="8"/>
        <v>N</v>
      </c>
      <c r="W66" s="137">
        <f t="shared" ca="1" si="9"/>
        <v>16</v>
      </c>
      <c r="X66" s="58">
        <f t="shared" ca="1" si="10"/>
        <v>29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4</v>
      </c>
      <c r="F67" s="31">
        <f t="shared" ca="1" si="1"/>
        <v>35</v>
      </c>
      <c r="G67" s="131">
        <f t="shared" ca="1" si="15"/>
        <v>3</v>
      </c>
      <c r="H67" s="131">
        <f t="shared" ca="1" si="16"/>
        <v>6</v>
      </c>
      <c r="I67" s="131">
        <f t="shared" ca="1" si="17"/>
        <v>3</v>
      </c>
      <c r="J67" s="131">
        <f t="shared" ca="1" si="17"/>
        <v>5</v>
      </c>
      <c r="K67" s="102">
        <f t="shared" ca="1" si="5"/>
        <v>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3</v>
      </c>
      <c r="M67" s="102">
        <f t="shared" ca="1" si="13"/>
        <v>-10</v>
      </c>
      <c r="N67" s="102">
        <f ca="1">IF(N66+M67&lt;0,0,IF(N66+M67&gt;VLOOKUP($C$8,lookup!$A$3:$C$7,2,FALSE),VLOOKUP($C$8,lookup!$A$3:$C$7,2,FALSE),N66+M67))</f>
        <v>20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Snow</v>
      </c>
      <c r="U67" s="137">
        <f t="shared" ca="1" si="7"/>
        <v>3</v>
      </c>
      <c r="V67" s="137" t="str">
        <f t="shared" ca="1" si="8"/>
        <v>N</v>
      </c>
      <c r="W67" s="137">
        <f t="shared" ca="1" si="9"/>
        <v>4</v>
      </c>
      <c r="X67" s="58">
        <f t="shared" ca="1" si="10"/>
        <v>35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11</v>
      </c>
      <c r="F68" s="31">
        <f t="shared" ca="1" si="1"/>
        <v>43</v>
      </c>
      <c r="G68" s="131">
        <f t="shared" ca="1" si="15"/>
        <v>4</v>
      </c>
      <c r="H68" s="131">
        <f t="shared" ca="1" si="16"/>
        <v>7</v>
      </c>
      <c r="I68" s="131">
        <f t="shared" ca="1" si="17"/>
        <v>2</v>
      </c>
      <c r="J68" s="131">
        <f t="shared" ca="1" si="17"/>
        <v>5</v>
      </c>
      <c r="K68" s="102">
        <f t="shared" ca="1" si="5"/>
        <v>0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3</v>
      </c>
      <c r="M68" s="102">
        <f t="shared" ca="1" si="13"/>
        <v>-10</v>
      </c>
      <c r="N68" s="102">
        <f ca="1">IF(N67+M68&lt;0,0,IF(N67+M68&gt;VLOOKUP($C$8,lookup!$A$3:$C$7,2,FALSE),VLOOKUP($C$8,lookup!$A$3:$C$7,2,FALSE),N67+M68))</f>
        <v>10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Snow</v>
      </c>
      <c r="U68" s="137">
        <f t="shared" ca="1" si="7"/>
        <v>3</v>
      </c>
      <c r="V68" s="137" t="str">
        <f t="shared" ca="1" si="8"/>
        <v>N</v>
      </c>
      <c r="W68" s="137">
        <f t="shared" ca="1" si="9"/>
        <v>11</v>
      </c>
      <c r="X68" s="58">
        <f t="shared" ca="1" si="10"/>
        <v>43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17</v>
      </c>
      <c r="F69" s="31">
        <f t="shared" ca="1" si="1"/>
        <v>28</v>
      </c>
      <c r="G69" s="131">
        <f t="shared" ca="1" si="15"/>
        <v>4</v>
      </c>
      <c r="H69" s="131">
        <f t="shared" ca="1" si="16"/>
        <v>7</v>
      </c>
      <c r="I69" s="131">
        <f t="shared" ca="1" si="17"/>
        <v>5</v>
      </c>
      <c r="J69" s="131">
        <f t="shared" ca="1" si="17"/>
        <v>3</v>
      </c>
      <c r="K69" s="102">
        <f t="shared" ca="1" si="5"/>
        <v>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2</v>
      </c>
      <c r="M69" s="102">
        <f t="shared" ca="1" si="13"/>
        <v>-10</v>
      </c>
      <c r="N69" s="102">
        <f ca="1">IF(N68+M69&lt;0,0,IF(N68+M69&gt;VLOOKUP($C$8,lookup!$A$3:$C$7,2,FALSE),VLOOKUP($C$8,lookup!$A$3:$C$7,2,FALSE),N68+M69))</f>
        <v>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Snow</v>
      </c>
      <c r="U69" s="137">
        <f t="shared" ca="1" si="7"/>
        <v>3</v>
      </c>
      <c r="V69" s="137" t="str">
        <f t="shared" ca="1" si="8"/>
        <v>N</v>
      </c>
      <c r="W69" s="137">
        <f t="shared" ca="1" si="9"/>
        <v>17</v>
      </c>
      <c r="X69" s="58">
        <f t="shared" ca="1" si="10"/>
        <v>28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20</v>
      </c>
      <c r="F70" s="31">
        <f t="shared" ca="1" si="1"/>
        <v>37</v>
      </c>
      <c r="G70" s="131">
        <f t="shared" ca="1" si="15"/>
        <v>5</v>
      </c>
      <c r="H70" s="131">
        <f t="shared" ca="1" si="16"/>
        <v>8</v>
      </c>
      <c r="I70" s="131">
        <f t="shared" ca="1" si="17"/>
        <v>3</v>
      </c>
      <c r="J70" s="131">
        <f t="shared" ca="1" si="17"/>
        <v>3</v>
      </c>
      <c r="K70" s="102">
        <f t="shared" ca="1" si="5"/>
        <v>-1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10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N</v>
      </c>
      <c r="W70" s="137">
        <f t="shared" ca="1" si="9"/>
        <v>20</v>
      </c>
      <c r="X70" s="58">
        <f t="shared" ca="1" si="10"/>
        <v>37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11</v>
      </c>
      <c r="F71" s="31">
        <f t="shared" ca="1" si="1"/>
        <v>28</v>
      </c>
      <c r="G71" s="131">
        <f t="shared" ca="1" si="15"/>
        <v>4</v>
      </c>
      <c r="H71" s="131">
        <f t="shared" ca="1" si="16"/>
        <v>7</v>
      </c>
      <c r="I71" s="131">
        <f t="shared" ca="1" si="17"/>
        <v>6</v>
      </c>
      <c r="J71" s="131">
        <f t="shared" ca="1" si="17"/>
        <v>6</v>
      </c>
      <c r="K71" s="102">
        <f t="shared" ca="1" si="5"/>
        <v>3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0</v>
      </c>
      <c r="M71" s="102">
        <f t="shared" ca="1" si="13"/>
        <v>-20</v>
      </c>
      <c r="N71" s="102">
        <f ca="1">IF(N70+M71&lt;0,0,IF(N70+M71&gt;VLOOKUP($C$8,lookup!$A$3:$C$7,2,FALSE),VLOOKUP($C$8,lookup!$A$3:$C$7,2,FALSE),N70+M71))</f>
        <v>0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Snow</v>
      </c>
      <c r="U71" s="137">
        <f t="shared" ca="1" si="7"/>
        <v>3</v>
      </c>
      <c r="V71" s="137" t="str">
        <f t="shared" ca="1" si="8"/>
        <v>Changing</v>
      </c>
      <c r="W71" s="137">
        <f t="shared" ca="1" si="9"/>
        <v>11</v>
      </c>
      <c r="X71" s="58">
        <f t="shared" ca="1" si="10"/>
        <v>28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43</v>
      </c>
      <c r="F72" s="31">
        <f t="shared" ca="1" si="1"/>
        <v>53</v>
      </c>
      <c r="G72" s="131">
        <f t="shared" ca="1" si="15"/>
        <v>7</v>
      </c>
      <c r="H72" s="131">
        <f t="shared" ca="1" si="16"/>
        <v>10</v>
      </c>
      <c r="I72" s="131">
        <f t="shared" ca="1" si="17"/>
        <v>2</v>
      </c>
      <c r="J72" s="131">
        <f t="shared" ca="1" si="17"/>
        <v>6</v>
      </c>
      <c r="K72" s="102">
        <f t="shared" ca="1" si="5"/>
        <v>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3</v>
      </c>
      <c r="M72" s="102">
        <f t="shared" ca="1" si="13"/>
        <v>-10</v>
      </c>
      <c r="N72" s="102">
        <f ca="1">IF(N71+M72&lt;0,0,IF(N71+M72&gt;VLOOKUP($C$8,lookup!$A$3:$C$7,2,FALSE),VLOOKUP($C$8,lookup!$A$3:$C$7,2,FALSE),N71+M72))</f>
        <v>0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43</v>
      </c>
      <c r="X72" s="58">
        <f t="shared" ca="1" si="10"/>
        <v>53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41</v>
      </c>
      <c r="F73" s="31">
        <f t="shared" ca="1" si="1"/>
        <v>68</v>
      </c>
      <c r="G73" s="131">
        <f t="shared" ca="1" si="15"/>
        <v>8</v>
      </c>
      <c r="H73" s="131">
        <f t="shared" ca="1" si="16"/>
        <v>11</v>
      </c>
      <c r="I73" s="131">
        <f t="shared" ca="1" si="17"/>
        <v>6</v>
      </c>
      <c r="J73" s="131">
        <f t="shared" ca="1" si="17"/>
        <v>3</v>
      </c>
      <c r="K73" s="102">
        <f t="shared" ca="1" si="5"/>
        <v>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0</v>
      </c>
      <c r="M73" s="102">
        <f t="shared" ca="1" si="13"/>
        <v>-15</v>
      </c>
      <c r="N73" s="102">
        <f ca="1">IF(N72+M73&lt;0,0,IF(N72+M73&gt;VLOOKUP($C$8,lookup!$A$3:$C$7,2,FALSE),VLOOKUP($C$8,lookup!$A$3:$C$7,2,FALSE),N72+M73))</f>
        <v>0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N</v>
      </c>
      <c r="W73" s="137">
        <f t="shared" ca="1" si="9"/>
        <v>41</v>
      </c>
      <c r="X73" s="58">
        <f t="shared" ca="1" si="10"/>
        <v>68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46</v>
      </c>
      <c r="F74" s="31">
        <f t="shared" ca="1" si="1"/>
        <v>77</v>
      </c>
      <c r="G74" s="131">
        <f t="shared" ca="1" si="15"/>
        <v>9</v>
      </c>
      <c r="H74" s="131">
        <f ca="1">IF(H73+K73&gt;$H$48,$H$48,IF(H73+K73&lt;$G$48,$G$48,H73+K73))</f>
        <v>12</v>
      </c>
      <c r="I74" s="131">
        <f t="shared" ca="1" si="17"/>
        <v>1</v>
      </c>
      <c r="J74" s="131">
        <f t="shared" ca="1" si="17"/>
        <v>1</v>
      </c>
      <c r="K74" s="102">
        <f t="shared" ca="1" si="5"/>
        <v>-3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4</v>
      </c>
      <c r="M74" s="102">
        <f t="shared" ca="1" si="13"/>
        <v>15</v>
      </c>
      <c r="N74" s="102">
        <f ca="1">IF(N73+M74&lt;0,0,IF(N73+M74&gt;VLOOKUP($C$8,lookup!$A$3:$C$7,2,FALSE),VLOOKUP($C$8,lookup!$A$3:$C$7,2,FALSE),N73+M74))</f>
        <v>15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Gusting</v>
      </c>
      <c r="W74" s="137">
        <f t="shared" ca="1" si="9"/>
        <v>46</v>
      </c>
      <c r="X74" s="58">
        <f t="shared" ca="1" si="10"/>
        <v>77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34</v>
      </c>
      <c r="F75" s="31">
        <f t="shared" ca="1" si="1"/>
        <v>36</v>
      </c>
      <c r="G75" s="131">
        <f t="shared" ca="1" si="15"/>
        <v>6</v>
      </c>
      <c r="H75" s="131">
        <f t="shared" ca="1" si="16"/>
        <v>9</v>
      </c>
      <c r="I75" s="131">
        <f t="shared" ca="1" si="17"/>
        <v>1</v>
      </c>
      <c r="J75" s="131">
        <f t="shared" ca="1" si="17"/>
        <v>1</v>
      </c>
      <c r="K75" s="102">
        <f t="shared" ca="1" si="5"/>
        <v>-3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4</v>
      </c>
      <c r="M75" s="102">
        <f t="shared" ca="1" si="13"/>
        <v>15</v>
      </c>
      <c r="N75" s="102">
        <f ca="1">IF(N74+M75&lt;0,0,IF(N74+M75&gt;VLOOKUP($C$8,lookup!$A$3:$C$7,2,FALSE),VLOOKUP($C$8,lookup!$A$3:$C$7,2,FALSE),N74+M75))</f>
        <v>30</v>
      </c>
      <c r="O75" s="102">
        <f ca="1">IF(ABS(K75)=3,(VLOOKUP((I75+J75)&amp;RANDBETWEEN(2,12),lookup!$AR$4:$AS$25,2,FALSE)),0)</f>
        <v>2</v>
      </c>
      <c r="P75" s="58" t="str">
        <f ca="1">IF(O75=0,"",VLOOKUP(((VLOOKUP(weather!$C$8,lookup!$A$3:$C$7,3,FALSE)&amp;VLOOKUP(weather!$C$4,lookup!$A$9:$B$14,2,FALSE))),lookup!$C$81:$AY$110,((C75-1)*4)+1+O75,FALSE))</f>
        <v>w</v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Gusting</v>
      </c>
      <c r="W75" s="137">
        <f t="shared" ca="1" si="9"/>
        <v>34</v>
      </c>
      <c r="X75" s="58">
        <f t="shared" ca="1" si="10"/>
        <v>36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6</v>
      </c>
      <c r="F76" s="31">
        <f t="shared" ca="1" si="1"/>
        <v>32</v>
      </c>
      <c r="G76" s="131">
        <f t="shared" ca="1" si="15"/>
        <v>3</v>
      </c>
      <c r="H76" s="131">
        <f t="shared" ca="1" si="16"/>
        <v>6</v>
      </c>
      <c r="I76" s="131">
        <f t="shared" ca="1" si="17"/>
        <v>4</v>
      </c>
      <c r="J76" s="131">
        <f t="shared" ca="1" si="17"/>
        <v>3</v>
      </c>
      <c r="K76" s="102">
        <f t="shared" ca="1" si="5"/>
        <v>0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2</v>
      </c>
      <c r="M76" s="102">
        <f t="shared" ca="1" si="13"/>
        <v>-10</v>
      </c>
      <c r="N76" s="102">
        <f ca="1">IF(N75+M76&lt;0,0,IF(N75+M76&gt;VLOOKUP($C$8,lookup!$A$3:$C$7,2,FALSE),VLOOKUP($C$8,lookup!$A$3:$C$7,2,FALSE),N75+M76))</f>
        <v>20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Snow</v>
      </c>
      <c r="U76" s="137">
        <f t="shared" ca="1" si="7"/>
        <v>3</v>
      </c>
      <c r="V76" s="137" t="str">
        <f t="shared" ca="1" si="8"/>
        <v>N</v>
      </c>
      <c r="W76" s="137">
        <f t="shared" ca="1" si="9"/>
        <v>6</v>
      </c>
      <c r="X76" s="58">
        <f t="shared" ca="1" si="10"/>
        <v>32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12</v>
      </c>
      <c r="F77" s="31">
        <f t="shared" ca="1" si="1"/>
        <v>35</v>
      </c>
      <c r="G77" s="131">
        <f t="shared" ca="1" si="15"/>
        <v>3</v>
      </c>
      <c r="H77" s="131">
        <f t="shared" ca="1" si="16"/>
        <v>6</v>
      </c>
      <c r="I77" s="131">
        <f t="shared" ca="1" si="17"/>
        <v>2</v>
      </c>
      <c r="J77" s="131">
        <f t="shared" ca="1" si="17"/>
        <v>1</v>
      </c>
      <c r="K77" s="102">
        <f t="shared" ca="1" si="5"/>
        <v>-2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0</v>
      </c>
      <c r="M77" s="102">
        <f t="shared" ca="1" si="13"/>
        <v>15</v>
      </c>
      <c r="N77" s="102">
        <f ca="1">IF(N76+M77&lt;0,0,IF(N76+M77&gt;VLOOKUP($C$8,lookup!$A$3:$C$7,2,FALSE),VLOOKUP($C$8,lookup!$A$3:$C$7,2,FALSE),N76+M77))</f>
        <v>35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Snow</v>
      </c>
      <c r="U77" s="137">
        <f t="shared" ca="1" si="7"/>
        <v>3</v>
      </c>
      <c r="V77" s="137" t="str">
        <f t="shared" ca="1" si="8"/>
        <v>Artic</v>
      </c>
      <c r="W77" s="137">
        <f t="shared" ca="1" si="9"/>
        <v>12</v>
      </c>
      <c r="X77" s="58">
        <f t="shared" ca="1" si="10"/>
        <v>35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26</v>
      </c>
      <c r="F78" s="31">
        <f t="shared" ca="1" si="1"/>
        <v>73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6</v>
      </c>
      <c r="J78" s="36">
        <f t="shared" ca="1" si="18"/>
        <v>6</v>
      </c>
      <c r="K78" s="31">
        <f t="shared" ca="1" si="5"/>
        <v>3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0</v>
      </c>
      <c r="M78" s="31">
        <f t="shared" ca="1" si="13"/>
        <v>-20</v>
      </c>
      <c r="N78" s="31">
        <f ca="1">IF(N77+M78&lt;0,0,IF(N77+M78&gt;VLOOKUP($C$8,lookup!$A$3:$C$7,2,FALSE),VLOOKUP($C$8,lookup!$A$3:$C$7,2,FALSE),N77+M78))</f>
        <v>15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Changing</v>
      </c>
      <c r="W78" s="137">
        <f t="shared" ca="1" si="9"/>
        <v>26</v>
      </c>
      <c r="X78" s="58">
        <f t="shared" ca="1" si="10"/>
        <v>73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44</v>
      </c>
      <c r="F79" s="31">
        <f t="shared" ca="1" si="1"/>
        <v>84</v>
      </c>
      <c r="G79" s="131">
        <f ca="1">IF(G78+K78&lt;$G$78,$G$78,IF(G78+K78&gt;$H$78,$H$78,G78+K78))</f>
        <v>8</v>
      </c>
      <c r="H79" s="131">
        <f ca="1">IF(H78+K78&gt;$H$78,$H$78,IF(H78+K78&lt;$G$78,$G$78,H78+K78))</f>
        <v>16</v>
      </c>
      <c r="I79" s="131">
        <f t="shared" ca="1" si="18"/>
        <v>2</v>
      </c>
      <c r="J79" s="131">
        <f t="shared" ca="1" si="18"/>
        <v>4</v>
      </c>
      <c r="K79" s="102">
        <f t="shared" ca="1" si="5"/>
        <v>-1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10</v>
      </c>
      <c r="N79" s="102">
        <f ca="1">IF(N78+M79&lt;0,0,IF(N78+M79&gt;VLOOKUP($C$8,lookup!$A$3:$C$7,2,FALSE),VLOOKUP($C$8,lookup!$A$3:$C$7,2,FALSE),N78+M79))</f>
        <v>25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44</v>
      </c>
      <c r="X79" s="58">
        <f t="shared" ca="1" si="10"/>
        <v>84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42</v>
      </c>
      <c r="F80" s="31">
        <f t="shared" ca="1" si="1"/>
        <v>84</v>
      </c>
      <c r="G80" s="131">
        <f t="shared" ref="G80:G107" ca="1" si="19">IF(G79+K79&lt;$G$78,$G$78,IF(G79+K79&gt;$H$78,$H$78,G79+K79))</f>
        <v>7</v>
      </c>
      <c r="H80" s="131">
        <f t="shared" ref="H80:H107" ca="1" si="20">IF(H79+K79&gt;$H$78,$H$78,IF(H79+K79&lt;$G$78,$G$78,H79+K79))</f>
        <v>15</v>
      </c>
      <c r="I80" s="131">
        <f t="shared" ca="1" si="18"/>
        <v>6</v>
      </c>
      <c r="J80" s="131">
        <f t="shared" ca="1" si="18"/>
        <v>1</v>
      </c>
      <c r="K80" s="102">
        <f t="shared" ca="1" si="5"/>
        <v>0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2</v>
      </c>
      <c r="M80" s="102">
        <f t="shared" ca="1" si="13"/>
        <v>-10</v>
      </c>
      <c r="N80" s="102">
        <f ca="1">IF(N79+M80&lt;0,0,IF(N79+M80&gt;VLOOKUP($C$8,lookup!$A$3:$C$7,2,FALSE),VLOOKUP($C$8,lookup!$A$3:$C$7,2,FALSE),N79+M80))</f>
        <v>15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42</v>
      </c>
      <c r="X80" s="58">
        <f t="shared" ca="1" si="10"/>
        <v>84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29</v>
      </c>
      <c r="F81" s="31">
        <f t="shared" ca="1" si="1"/>
        <v>76</v>
      </c>
      <c r="G81" s="131">
        <f t="shared" ca="1" si="19"/>
        <v>7</v>
      </c>
      <c r="H81" s="131">
        <f t="shared" ca="1" si="20"/>
        <v>15</v>
      </c>
      <c r="I81" s="131">
        <f t="shared" ca="1" si="18"/>
        <v>2</v>
      </c>
      <c r="J81" s="131">
        <f t="shared" ca="1" si="18"/>
        <v>3</v>
      </c>
      <c r="K81" s="102">
        <f t="shared" ca="1" si="5"/>
        <v>-1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3</v>
      </c>
      <c r="M81" s="102">
        <f t="shared" ca="1" si="13"/>
        <v>15</v>
      </c>
      <c r="N81" s="102">
        <f ca="1">IF(N80+M81&lt;0,0,IF(N80+M81&gt;VLOOKUP($C$8,lookup!$A$3:$C$7,2,FALSE),VLOOKUP($C$8,lookup!$A$3:$C$7,2,FALSE),N80+M81))</f>
        <v>30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29</v>
      </c>
      <c r="X81" s="58">
        <f t="shared" ca="1" si="10"/>
        <v>76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35</v>
      </c>
      <c r="F82" s="31">
        <f t="shared" ref="F82:F145" ca="1" si="22">RANDBETWEEN(VLOOKUP(H82,$Q$18:$S$43,2,FALSE),VLOOKUP(H82,$Q$18:$S$43,3,FALSE))+$D$12</f>
        <v>79</v>
      </c>
      <c r="G82" s="131">
        <f t="shared" ca="1" si="19"/>
        <v>6</v>
      </c>
      <c r="H82" s="131">
        <f t="shared" ca="1" si="20"/>
        <v>14</v>
      </c>
      <c r="I82" s="131">
        <f t="shared" ca="1" si="18"/>
        <v>5</v>
      </c>
      <c r="J82" s="131">
        <f t="shared" ca="1" si="18"/>
        <v>4</v>
      </c>
      <c r="K82" s="102">
        <f t="shared" ca="1" si="5"/>
        <v>1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0</v>
      </c>
      <c r="M82" s="102">
        <f t="shared" ca="1" si="13"/>
        <v>-15</v>
      </c>
      <c r="N82" s="102">
        <f ca="1">IF(N81+M82&lt;0,0,IF(N81+M82&gt;VLOOKUP($C$8,lookup!$A$3:$C$7,2,FALSE),VLOOKUP($C$8,lookup!$A$3:$C$7,2,FALSE),N81+M82))</f>
        <v>15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35</v>
      </c>
      <c r="X82" s="58">
        <f t="shared" ca="1" si="10"/>
        <v>79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38</v>
      </c>
      <c r="F83" s="31">
        <f t="shared" ca="1" si="22"/>
        <v>83</v>
      </c>
      <c r="G83" s="131">
        <f t="shared" ca="1" si="19"/>
        <v>7</v>
      </c>
      <c r="H83" s="131">
        <f t="shared" ca="1" si="20"/>
        <v>15</v>
      </c>
      <c r="I83" s="131">
        <f t="shared" ca="1" si="18"/>
        <v>2</v>
      </c>
      <c r="J83" s="131">
        <f t="shared" ca="1" si="18"/>
        <v>6</v>
      </c>
      <c r="K83" s="102">
        <f t="shared" ref="K83:K146" ca="1" si="25">VLOOKUP(I83+J83,$F$4:$G$14,2,TRUE)</f>
        <v>1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3</v>
      </c>
      <c r="M83" s="102">
        <f t="shared" ca="1" si="13"/>
        <v>-10</v>
      </c>
      <c r="N83" s="102">
        <f ca="1">IF(N82+M83&lt;0,0,IF(N82+M83&gt;VLOOKUP($C$8,lookup!$A$3:$C$7,2,FALSE),VLOOKUP($C$8,lookup!$A$3:$C$7,2,FALSE),N82+M83))</f>
        <v>5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38</v>
      </c>
      <c r="X83" s="58">
        <f t="shared" ref="X83:X146" ca="1" si="30">IF(F83&lt;E83,E83+5,F83)</f>
        <v>83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37</v>
      </c>
      <c r="F84" s="31">
        <f t="shared" ca="1" si="22"/>
        <v>91</v>
      </c>
      <c r="G84" s="131">
        <f t="shared" ca="1" si="19"/>
        <v>8</v>
      </c>
      <c r="H84" s="131">
        <f t="shared" ca="1" si="20"/>
        <v>16</v>
      </c>
      <c r="I84" s="131">
        <f t="shared" ca="1" si="18"/>
        <v>4</v>
      </c>
      <c r="J84" s="131">
        <f t="shared" ca="1" si="18"/>
        <v>5</v>
      </c>
      <c r="K84" s="102">
        <f t="shared" ca="1" si="25"/>
        <v>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-15</v>
      </c>
      <c r="N84" s="102">
        <f ca="1">IF(N83+M84&lt;0,0,IF(N83+M84&gt;VLOOKUP($C$8,lookup!$A$3:$C$7,2,FALSE),VLOOKUP($C$8,lookup!$A$3:$C$7,2,FALSE),N83+M84))</f>
        <v>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37</v>
      </c>
      <c r="X84" s="58">
        <f t="shared" ca="1" si="30"/>
        <v>91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45</v>
      </c>
      <c r="F85" s="31">
        <f t="shared" ca="1" si="22"/>
        <v>79</v>
      </c>
      <c r="G85" s="131">
        <f t="shared" ca="1" si="19"/>
        <v>9</v>
      </c>
      <c r="H85" s="131">
        <f t="shared" ca="1" si="20"/>
        <v>16</v>
      </c>
      <c r="I85" s="131">
        <f t="shared" ca="1" si="18"/>
        <v>4</v>
      </c>
      <c r="J85" s="131">
        <f t="shared" ca="1" si="18"/>
        <v>2</v>
      </c>
      <c r="K85" s="102">
        <f t="shared" ca="1" si="25"/>
        <v>-1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10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N</v>
      </c>
      <c r="W85" s="137">
        <f t="shared" ca="1" si="29"/>
        <v>45</v>
      </c>
      <c r="X85" s="58">
        <f t="shared" ca="1" si="30"/>
        <v>79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43</v>
      </c>
      <c r="F86" s="31">
        <f t="shared" ca="1" si="22"/>
        <v>87</v>
      </c>
      <c r="G86" s="131">
        <f t="shared" ca="1" si="19"/>
        <v>8</v>
      </c>
      <c r="H86" s="131">
        <f t="shared" ca="1" si="20"/>
        <v>15</v>
      </c>
      <c r="I86" s="131">
        <f t="shared" ca="1" si="18"/>
        <v>2</v>
      </c>
      <c r="J86" s="131">
        <f t="shared" ca="1" si="18"/>
        <v>2</v>
      </c>
      <c r="K86" s="102">
        <f t="shared" ca="1" si="25"/>
        <v>-2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20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Artic</v>
      </c>
      <c r="W86" s="137">
        <f t="shared" ca="1" si="29"/>
        <v>43</v>
      </c>
      <c r="X86" s="58">
        <f t="shared" ca="1" si="30"/>
        <v>87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34</v>
      </c>
      <c r="F87" s="31">
        <f t="shared" ca="1" si="22"/>
        <v>63</v>
      </c>
      <c r="G87" s="131">
        <f t="shared" ca="1" si="19"/>
        <v>6</v>
      </c>
      <c r="H87" s="131">
        <f t="shared" ca="1" si="20"/>
        <v>13</v>
      </c>
      <c r="I87" s="131">
        <f t="shared" ca="1" si="18"/>
        <v>4</v>
      </c>
      <c r="J87" s="131">
        <f t="shared" ca="1" si="18"/>
        <v>1</v>
      </c>
      <c r="K87" s="102">
        <f t="shared" ca="1" si="25"/>
        <v>-1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2</v>
      </c>
      <c r="M87" s="102">
        <f t="shared" ca="1" si="31"/>
        <v>15</v>
      </c>
      <c r="N87" s="102">
        <f ca="1">IF(N86+M87&lt;0,0,IF(N86+M87&gt;VLOOKUP($C$8,lookup!$A$3:$C$7,2,FALSE),VLOOKUP($C$8,lookup!$A$3:$C$7,2,FALSE),N86+M87))</f>
        <v>35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N</v>
      </c>
      <c r="W87" s="137">
        <f t="shared" ca="1" si="29"/>
        <v>34</v>
      </c>
      <c r="X87" s="58">
        <f t="shared" ca="1" si="30"/>
        <v>63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24</v>
      </c>
      <c r="F88" s="31">
        <f t="shared" ca="1" si="22"/>
        <v>62</v>
      </c>
      <c r="G88" s="131">
        <f t="shared" ca="1" si="19"/>
        <v>5</v>
      </c>
      <c r="H88" s="131">
        <f t="shared" ca="1" si="20"/>
        <v>12</v>
      </c>
      <c r="I88" s="131">
        <f t="shared" ca="1" si="18"/>
        <v>6</v>
      </c>
      <c r="J88" s="131">
        <f t="shared" ca="1" si="18"/>
        <v>6</v>
      </c>
      <c r="K88" s="102">
        <f t="shared" ca="1" si="25"/>
        <v>3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0</v>
      </c>
      <c r="M88" s="102">
        <f t="shared" ca="1" si="31"/>
        <v>-20</v>
      </c>
      <c r="N88" s="102">
        <f ca="1">IF(N87+M88&lt;0,0,IF(N87+M88&gt;VLOOKUP($C$8,lookup!$A$3:$C$7,2,FALSE),VLOOKUP($C$8,lookup!$A$3:$C$7,2,FALSE),N87+M88))</f>
        <v>15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Changing</v>
      </c>
      <c r="W88" s="137">
        <f t="shared" ca="1" si="29"/>
        <v>24</v>
      </c>
      <c r="X88" s="58">
        <f t="shared" ca="1" si="30"/>
        <v>62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46</v>
      </c>
      <c r="F89" s="31">
        <f t="shared" ca="1" si="22"/>
        <v>78</v>
      </c>
      <c r="G89" s="131">
        <f t="shared" ca="1" si="19"/>
        <v>8</v>
      </c>
      <c r="H89" s="131">
        <f t="shared" ca="1" si="20"/>
        <v>15</v>
      </c>
      <c r="I89" s="131">
        <f t="shared" ca="1" si="18"/>
        <v>1</v>
      </c>
      <c r="J89" s="131">
        <f t="shared" ca="1" si="18"/>
        <v>6</v>
      </c>
      <c r="K89" s="102">
        <f t="shared" ca="1" si="25"/>
        <v>0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3</v>
      </c>
      <c r="M89" s="102">
        <f t="shared" ca="1" si="31"/>
        <v>-10</v>
      </c>
      <c r="N89" s="102">
        <f ca="1">IF(N88+M89&lt;0,0,IF(N88+M89&gt;VLOOKUP($C$8,lookup!$A$3:$C$7,2,FALSE),VLOOKUP($C$8,lookup!$A$3:$C$7,2,FALSE),N88+M89))</f>
        <v>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Rain</v>
      </c>
      <c r="U89" s="137">
        <f t="shared" ca="1" si="27"/>
        <v>2</v>
      </c>
      <c r="V89" s="137" t="str">
        <f t="shared" ca="1" si="28"/>
        <v>N</v>
      </c>
      <c r="W89" s="137">
        <f t="shared" ca="1" si="29"/>
        <v>46</v>
      </c>
      <c r="X89" s="58">
        <f t="shared" ca="1" si="30"/>
        <v>78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43</v>
      </c>
      <c r="F90" s="31">
        <f t="shared" ca="1" si="22"/>
        <v>74</v>
      </c>
      <c r="G90" s="131">
        <f t="shared" ca="1" si="19"/>
        <v>8</v>
      </c>
      <c r="H90" s="131">
        <f t="shared" ca="1" si="20"/>
        <v>15</v>
      </c>
      <c r="I90" s="131">
        <f t="shared" ca="1" si="18"/>
        <v>5</v>
      </c>
      <c r="J90" s="131">
        <f t="shared" ca="1" si="18"/>
        <v>6</v>
      </c>
      <c r="K90" s="102">
        <f t="shared" ca="1" si="25"/>
        <v>2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3</v>
      </c>
      <c r="M90" s="102">
        <f t="shared" ca="1" si="31"/>
        <v>-15</v>
      </c>
      <c r="N90" s="102">
        <f ca="1">IF(N89+M90&lt;0,0,IF(N89+M90&gt;VLOOKUP($C$8,lookup!$A$3:$C$7,2,FALSE),VLOOKUP($C$8,lookup!$A$3:$C$7,2,FALSE),N89+M90))</f>
        <v>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Tropical</v>
      </c>
      <c r="W90" s="137">
        <f t="shared" ca="1" si="29"/>
        <v>43</v>
      </c>
      <c r="X90" s="58">
        <f t="shared" ca="1" si="30"/>
        <v>74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55</v>
      </c>
      <c r="F91" s="31">
        <f t="shared" ca="1" si="22"/>
        <v>75</v>
      </c>
      <c r="G91" s="131">
        <f t="shared" ca="1" si="19"/>
        <v>10</v>
      </c>
      <c r="H91" s="131">
        <f t="shared" ca="1" si="20"/>
        <v>16</v>
      </c>
      <c r="I91" s="131">
        <f t="shared" ca="1" si="18"/>
        <v>5</v>
      </c>
      <c r="J91" s="131">
        <f t="shared" ca="1" si="18"/>
        <v>5</v>
      </c>
      <c r="K91" s="102">
        <f t="shared" ca="1" si="25"/>
        <v>2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4</v>
      </c>
      <c r="M91" s="102">
        <f t="shared" ca="1" si="31"/>
        <v>-10</v>
      </c>
      <c r="N91" s="102">
        <f ca="1">IF(N90+M91&lt;0,0,IF(N90+M91&gt;VLOOKUP($C$8,lookup!$A$3:$C$7,2,FALSE),VLOOKUP($C$8,lookup!$A$3:$C$7,2,FALSE),N90+M91))</f>
        <v>0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Tropical</v>
      </c>
      <c r="W91" s="137">
        <f t="shared" ca="1" si="29"/>
        <v>55</v>
      </c>
      <c r="X91" s="58">
        <f t="shared" ca="1" si="30"/>
        <v>75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60</v>
      </c>
      <c r="F92" s="31">
        <f t="shared" ca="1" si="22"/>
        <v>75</v>
      </c>
      <c r="G92" s="131">
        <f t="shared" ca="1" si="19"/>
        <v>12</v>
      </c>
      <c r="H92" s="131">
        <f t="shared" ca="1" si="20"/>
        <v>16</v>
      </c>
      <c r="I92" s="131">
        <f t="shared" ca="1" si="18"/>
        <v>3</v>
      </c>
      <c r="J92" s="131">
        <f t="shared" ca="1" si="18"/>
        <v>3</v>
      </c>
      <c r="K92" s="102">
        <f t="shared" ca="1" si="25"/>
        <v>-1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0</v>
      </c>
      <c r="M92" s="102">
        <f t="shared" ca="1" si="31"/>
        <v>10</v>
      </c>
      <c r="N92" s="102">
        <f ca="1">IF(N91+M92&lt;0,0,IF(N91+M92&gt;VLOOKUP($C$8,lookup!$A$3:$C$7,2,FALSE),VLOOKUP($C$8,lookup!$A$3:$C$7,2,FALSE),N91+M92))</f>
        <v>10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Rain</v>
      </c>
      <c r="U92" s="137">
        <f t="shared" ca="1" si="27"/>
        <v>2</v>
      </c>
      <c r="V92" s="137" t="str">
        <f t="shared" ca="1" si="28"/>
        <v>N</v>
      </c>
      <c r="W92" s="137">
        <f t="shared" ca="1" si="29"/>
        <v>60</v>
      </c>
      <c r="X92" s="58">
        <f t="shared" ca="1" si="30"/>
        <v>75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58</v>
      </c>
      <c r="F93" s="31">
        <f t="shared" ca="1" si="22"/>
        <v>73</v>
      </c>
      <c r="G93" s="131">
        <f t="shared" ca="1" si="19"/>
        <v>11</v>
      </c>
      <c r="H93" s="131">
        <f t="shared" ca="1" si="20"/>
        <v>15</v>
      </c>
      <c r="I93" s="131">
        <f t="shared" ca="1" si="18"/>
        <v>6</v>
      </c>
      <c r="J93" s="131">
        <f t="shared" ca="1" si="18"/>
        <v>4</v>
      </c>
      <c r="K93" s="102">
        <f t="shared" ca="1" si="25"/>
        <v>2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2</v>
      </c>
      <c r="M93" s="102">
        <f t="shared" ca="1" si="31"/>
        <v>-10</v>
      </c>
      <c r="N93" s="102">
        <f ca="1">IF(N92+M93&lt;0,0,IF(N92+M93&gt;VLOOKUP($C$8,lookup!$A$3:$C$7,2,FALSE),VLOOKUP($C$8,lookup!$A$3:$C$7,2,FALSE),N92+M93))</f>
        <v>0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Tropical</v>
      </c>
      <c r="W93" s="137">
        <f t="shared" ca="1" si="29"/>
        <v>58</v>
      </c>
      <c r="X93" s="58">
        <f t="shared" ca="1" si="30"/>
        <v>73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83</v>
      </c>
      <c r="F94" s="31">
        <f t="shared" ca="1" si="22"/>
        <v>93</v>
      </c>
      <c r="G94" s="131">
        <f t="shared" ca="1" si="19"/>
        <v>13</v>
      </c>
      <c r="H94" s="131">
        <f t="shared" ca="1" si="20"/>
        <v>16</v>
      </c>
      <c r="I94" s="131">
        <f t="shared" ca="1" si="18"/>
        <v>6</v>
      </c>
      <c r="J94" s="131">
        <f t="shared" ca="1" si="18"/>
        <v>6</v>
      </c>
      <c r="K94" s="102">
        <f t="shared" ca="1" si="25"/>
        <v>3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0</v>
      </c>
      <c r="M94" s="102">
        <f t="shared" ca="1" si="31"/>
        <v>-20</v>
      </c>
      <c r="N94" s="102">
        <f ca="1">IF(N93+M94&lt;0,0,IF(N93+M94&gt;VLOOKUP($C$8,lookup!$A$3:$C$7,2,FALSE),VLOOKUP($C$8,lookup!$A$3:$C$7,2,FALSE),N93+M94))</f>
        <v>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Changing</v>
      </c>
      <c r="W94" s="137">
        <f t="shared" ca="1" si="29"/>
        <v>83</v>
      </c>
      <c r="X94" s="58">
        <f t="shared" ca="1" si="30"/>
        <v>93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78</v>
      </c>
      <c r="F95" s="31">
        <f t="shared" ca="1" si="22"/>
        <v>93</v>
      </c>
      <c r="G95" s="131">
        <f t="shared" ca="1" si="19"/>
        <v>16</v>
      </c>
      <c r="H95" s="131">
        <f t="shared" ca="1" si="20"/>
        <v>16</v>
      </c>
      <c r="I95" s="131">
        <f t="shared" ca="1" si="18"/>
        <v>5</v>
      </c>
      <c r="J95" s="131">
        <f t="shared" ca="1" si="18"/>
        <v>2</v>
      </c>
      <c r="K95" s="102">
        <f t="shared" ca="1" si="25"/>
        <v>0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2</v>
      </c>
      <c r="M95" s="102">
        <f t="shared" ca="1" si="31"/>
        <v>-10</v>
      </c>
      <c r="N95" s="102">
        <f ca="1">IF(N94+M95&lt;0,0,IF(N94+M95&gt;VLOOKUP($C$8,lookup!$A$3:$C$7,2,FALSE),VLOOKUP($C$8,lookup!$A$3:$C$7,2,FALSE),N94+M95))</f>
        <v>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N</v>
      </c>
      <c r="W95" s="137">
        <f t="shared" ca="1" si="29"/>
        <v>78</v>
      </c>
      <c r="X95" s="58">
        <f t="shared" ca="1" si="30"/>
        <v>93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89</v>
      </c>
      <c r="F96" s="31">
        <f t="shared" ca="1" si="22"/>
        <v>84</v>
      </c>
      <c r="G96" s="131">
        <f t="shared" ca="1" si="19"/>
        <v>16</v>
      </c>
      <c r="H96" s="131">
        <f t="shared" ca="1" si="20"/>
        <v>16</v>
      </c>
      <c r="I96" s="131">
        <f t="shared" ca="1" si="18"/>
        <v>5</v>
      </c>
      <c r="J96" s="131">
        <f t="shared" ca="1" si="18"/>
        <v>5</v>
      </c>
      <c r="K96" s="102">
        <f t="shared" ca="1" si="25"/>
        <v>2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4</v>
      </c>
      <c r="M96" s="102">
        <f t="shared" ca="1" si="31"/>
        <v>-10</v>
      </c>
      <c r="N96" s="102">
        <f ca="1">IF(N95+M96&lt;0,0,IF(N95+M96&gt;VLOOKUP($C$8,lookup!$A$3:$C$7,2,FALSE),VLOOKUP($C$8,lookup!$A$3:$C$7,2,FALSE),N95+M96))</f>
        <v>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Tropical</v>
      </c>
      <c r="W96" s="137">
        <f t="shared" ca="1" si="29"/>
        <v>79</v>
      </c>
      <c r="X96" s="58">
        <f t="shared" ca="1" si="30"/>
        <v>94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78</v>
      </c>
      <c r="F97" s="31">
        <f t="shared" ca="1" si="22"/>
        <v>92</v>
      </c>
      <c r="G97" s="131">
        <f t="shared" ca="1" si="19"/>
        <v>16</v>
      </c>
      <c r="H97" s="131">
        <f t="shared" ca="1" si="20"/>
        <v>16</v>
      </c>
      <c r="I97" s="131">
        <f t="shared" ca="1" si="18"/>
        <v>3</v>
      </c>
      <c r="J97" s="131">
        <f t="shared" ca="1" si="18"/>
        <v>1</v>
      </c>
      <c r="K97" s="102">
        <f t="shared" ca="1" si="25"/>
        <v>-2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0</v>
      </c>
      <c r="M97" s="102">
        <f t="shared" ca="1" si="31"/>
        <v>10</v>
      </c>
      <c r="N97" s="102">
        <f ca="1">IF(N96+M97&lt;0,0,IF(N96+M97&gt;VLOOKUP($C$8,lookup!$A$3:$C$7,2,FALSE),VLOOKUP($C$8,lookup!$A$3:$C$7,2,FALSE),N96+M97))</f>
        <v>10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Rain</v>
      </c>
      <c r="U97" s="137">
        <f t="shared" ca="1" si="27"/>
        <v>2</v>
      </c>
      <c r="V97" s="137" t="str">
        <f t="shared" ca="1" si="28"/>
        <v>Artic</v>
      </c>
      <c r="W97" s="137">
        <f t="shared" ca="1" si="29"/>
        <v>78</v>
      </c>
      <c r="X97" s="58">
        <f t="shared" ca="1" si="30"/>
        <v>92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86</v>
      </c>
      <c r="F98" s="31">
        <f t="shared" ca="1" si="22"/>
        <v>74</v>
      </c>
      <c r="G98" s="131">
        <f t="shared" ca="1" si="19"/>
        <v>14</v>
      </c>
      <c r="H98" s="131">
        <f t="shared" ca="1" si="20"/>
        <v>14</v>
      </c>
      <c r="I98" s="131">
        <f t="shared" ref="I98:J117" ca="1" si="32">RANDBETWEEN(1,6)</f>
        <v>1</v>
      </c>
      <c r="J98" s="131">
        <f t="shared" ca="1" si="32"/>
        <v>2</v>
      </c>
      <c r="K98" s="102">
        <f t="shared" ca="1" si="25"/>
        <v>-2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0</v>
      </c>
      <c r="M98" s="102">
        <f t="shared" ca="1" si="31"/>
        <v>15</v>
      </c>
      <c r="N98" s="102">
        <f ca="1">IF(N97+M98&lt;0,0,IF(N97+M98&gt;VLOOKUP($C$8,lookup!$A$3:$C$7,2,FALSE),VLOOKUP($C$8,lookup!$A$3:$C$7,2,FALSE),N97+M98))</f>
        <v>25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Artic</v>
      </c>
      <c r="W98" s="137">
        <f t="shared" ca="1" si="29"/>
        <v>69</v>
      </c>
      <c r="X98" s="58">
        <f t="shared" ca="1" si="30"/>
        <v>91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77</v>
      </c>
      <c r="F99" s="31">
        <f t="shared" ca="1" si="22"/>
        <v>60</v>
      </c>
      <c r="G99" s="131">
        <f t="shared" ca="1" si="19"/>
        <v>12</v>
      </c>
      <c r="H99" s="131">
        <f t="shared" ca="1" si="20"/>
        <v>12</v>
      </c>
      <c r="I99" s="131">
        <f t="shared" ca="1" si="32"/>
        <v>6</v>
      </c>
      <c r="J99" s="131">
        <f t="shared" ca="1" si="32"/>
        <v>1</v>
      </c>
      <c r="K99" s="102">
        <f t="shared" ca="1" si="25"/>
        <v>0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2</v>
      </c>
      <c r="M99" s="102">
        <f t="shared" ca="1" si="31"/>
        <v>-10</v>
      </c>
      <c r="N99" s="102">
        <f ca="1">IF(N98+M99&lt;0,0,IF(N98+M99&gt;VLOOKUP($C$8,lookup!$A$3:$C$7,2,FALSE),VLOOKUP($C$8,lookup!$A$3:$C$7,2,FALSE),N98+M99))</f>
        <v>15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N</v>
      </c>
      <c r="W99" s="137">
        <f t="shared" ca="1" si="29"/>
        <v>55</v>
      </c>
      <c r="X99" s="58">
        <f t="shared" ca="1" si="30"/>
        <v>82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68</v>
      </c>
      <c r="F100" s="31">
        <f t="shared" ca="1" si="22"/>
        <v>66</v>
      </c>
      <c r="G100" s="131">
        <f t="shared" ca="1" si="19"/>
        <v>12</v>
      </c>
      <c r="H100" s="131">
        <f t="shared" ca="1" si="20"/>
        <v>12</v>
      </c>
      <c r="I100" s="131">
        <f t="shared" ca="1" si="32"/>
        <v>4</v>
      </c>
      <c r="J100" s="131">
        <f t="shared" ca="1" si="32"/>
        <v>2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61</v>
      </c>
      <c r="X100" s="58">
        <f t="shared" ca="1" si="30"/>
        <v>73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51</v>
      </c>
      <c r="F101" s="31">
        <f t="shared" ca="1" si="22"/>
        <v>48</v>
      </c>
      <c r="G101" s="131">
        <f t="shared" ca="1" si="19"/>
        <v>11</v>
      </c>
      <c r="H101" s="131">
        <f t="shared" ca="1" si="20"/>
        <v>11</v>
      </c>
      <c r="I101" s="131">
        <f t="shared" ca="1" si="32"/>
        <v>2</v>
      </c>
      <c r="J101" s="131">
        <f t="shared" ca="1" si="32"/>
        <v>5</v>
      </c>
      <c r="K101" s="102">
        <f t="shared" ca="1" si="25"/>
        <v>0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3</v>
      </c>
      <c r="M101" s="102">
        <f t="shared" ca="1" si="31"/>
        <v>-10</v>
      </c>
      <c r="N101" s="102">
        <f ca="1">IF(N100+M101&lt;0,0,IF(N100+M101&gt;VLOOKUP($C$8,lookup!$A$3:$C$7,2,FALSE),VLOOKUP($C$8,lookup!$A$3:$C$7,2,FALSE),N100+M101))</f>
        <v>15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N</v>
      </c>
      <c r="W101" s="137">
        <f t="shared" ca="1" si="29"/>
        <v>43</v>
      </c>
      <c r="X101" s="58">
        <f t="shared" ca="1" si="30"/>
        <v>56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50</v>
      </c>
      <c r="F102" s="31">
        <f t="shared" ca="1" si="22"/>
        <v>68</v>
      </c>
      <c r="G102" s="131">
        <f t="shared" ca="1" si="19"/>
        <v>11</v>
      </c>
      <c r="H102" s="131">
        <f t="shared" ca="1" si="20"/>
        <v>11</v>
      </c>
      <c r="I102" s="131">
        <f t="shared" ca="1" si="32"/>
        <v>3</v>
      </c>
      <c r="J102" s="131">
        <f t="shared" ca="1" si="32"/>
        <v>1</v>
      </c>
      <c r="K102" s="102">
        <f t="shared" ca="1" si="25"/>
        <v>-2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10</v>
      </c>
      <c r="N102" s="102">
        <f ca="1">IF(N101+M102&lt;0,0,IF(N101+M102&gt;VLOOKUP($C$8,lookup!$A$3:$C$7,2,FALSE),VLOOKUP($C$8,lookup!$A$3:$C$7,2,FALSE),N101+M102))</f>
        <v>25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Artic</v>
      </c>
      <c r="W102" s="137">
        <f t="shared" ca="1" si="29"/>
        <v>50</v>
      </c>
      <c r="X102" s="58">
        <f t="shared" ca="1" si="30"/>
        <v>68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52</v>
      </c>
      <c r="F103" s="31">
        <f t="shared" ca="1" si="22"/>
        <v>39</v>
      </c>
      <c r="G103" s="131">
        <f t="shared" ca="1" si="19"/>
        <v>9</v>
      </c>
      <c r="H103" s="131">
        <f t="shared" ca="1" si="20"/>
        <v>9</v>
      </c>
      <c r="I103" s="131">
        <f t="shared" ca="1" si="32"/>
        <v>5</v>
      </c>
      <c r="J103" s="131">
        <f t="shared" ca="1" si="32"/>
        <v>6</v>
      </c>
      <c r="K103" s="102">
        <f t="shared" ca="1" si="25"/>
        <v>2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3</v>
      </c>
      <c r="M103" s="102">
        <f t="shared" ca="1" si="31"/>
        <v>-15</v>
      </c>
      <c r="N103" s="102">
        <f ca="1">IF(N102+M103&lt;0,0,IF(N102+M103&gt;VLOOKUP($C$8,lookup!$A$3:$C$7,2,FALSE),VLOOKUP($C$8,lookup!$A$3:$C$7,2,FALSE),N102+M103))</f>
        <v>10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Rain</v>
      </c>
      <c r="U103" s="137">
        <f t="shared" ca="1" si="27"/>
        <v>2</v>
      </c>
      <c r="V103" s="137" t="str">
        <f t="shared" ca="1" si="28"/>
        <v>Tropical</v>
      </c>
      <c r="W103" s="137">
        <f t="shared" ca="1" si="29"/>
        <v>34</v>
      </c>
      <c r="X103" s="58">
        <f t="shared" ca="1" si="30"/>
        <v>57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52</v>
      </c>
      <c r="F104" s="31">
        <f t="shared" ca="1" si="22"/>
        <v>59</v>
      </c>
      <c r="G104" s="131">
        <f t="shared" ca="1" si="19"/>
        <v>11</v>
      </c>
      <c r="H104" s="131">
        <f t="shared" ca="1" si="20"/>
        <v>11</v>
      </c>
      <c r="I104" s="131">
        <f t="shared" ca="1" si="32"/>
        <v>1</v>
      </c>
      <c r="J104" s="131">
        <f t="shared" ca="1" si="32"/>
        <v>4</v>
      </c>
      <c r="K104" s="102">
        <f t="shared" ca="1" si="25"/>
        <v>-1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3</v>
      </c>
      <c r="M104" s="102">
        <f t="shared" ca="1" si="31"/>
        <v>15</v>
      </c>
      <c r="N104" s="102">
        <f ca="1">IF(N103+M104&lt;0,0,IF(N103+M104&gt;VLOOKUP($C$8,lookup!$A$3:$C$7,2,FALSE),VLOOKUP($C$8,lookup!$A$3:$C$7,2,FALSE),N103+M104))</f>
        <v>25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Rain</v>
      </c>
      <c r="U104" s="137">
        <f t="shared" ca="1" si="27"/>
        <v>2</v>
      </c>
      <c r="V104" s="137" t="str">
        <f t="shared" ca="1" si="28"/>
        <v>N</v>
      </c>
      <c r="W104" s="137">
        <f t="shared" ca="1" si="29"/>
        <v>52</v>
      </c>
      <c r="X104" s="58">
        <f t="shared" ca="1" si="30"/>
        <v>59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52</v>
      </c>
      <c r="F105" s="31">
        <f t="shared" ca="1" si="22"/>
        <v>54</v>
      </c>
      <c r="G105" s="131">
        <f t="shared" ca="1" si="19"/>
        <v>10</v>
      </c>
      <c r="H105" s="131">
        <f t="shared" ca="1" si="20"/>
        <v>10</v>
      </c>
      <c r="I105" s="131">
        <f t="shared" ca="1" si="32"/>
        <v>5</v>
      </c>
      <c r="J105" s="131">
        <f t="shared" ca="1" si="32"/>
        <v>1</v>
      </c>
      <c r="K105" s="102">
        <f t="shared" ca="1" si="25"/>
        <v>-1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0</v>
      </c>
      <c r="M105" s="102">
        <f t="shared" ca="1" si="31"/>
        <v>10</v>
      </c>
      <c r="N105" s="102">
        <f ca="1">IF(N104+M105&lt;0,0,IF(N104+M105&gt;VLOOKUP($C$8,lookup!$A$3:$C$7,2,FALSE),VLOOKUP($C$8,lookup!$A$3:$C$7,2,FALSE),N104+M105))</f>
        <v>35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52</v>
      </c>
      <c r="X105" s="58">
        <f t="shared" ca="1" si="30"/>
        <v>54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45</v>
      </c>
      <c r="F106" s="31">
        <f t="shared" ca="1" si="22"/>
        <v>50</v>
      </c>
      <c r="G106" s="131">
        <f t="shared" ca="1" si="19"/>
        <v>9</v>
      </c>
      <c r="H106" s="131">
        <f t="shared" ca="1" si="20"/>
        <v>9</v>
      </c>
      <c r="I106" s="131">
        <f t="shared" ca="1" si="32"/>
        <v>5</v>
      </c>
      <c r="J106" s="131">
        <f t="shared" ca="1" si="32"/>
        <v>3</v>
      </c>
      <c r="K106" s="102">
        <f t="shared" ca="1" si="25"/>
        <v>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2</v>
      </c>
      <c r="M106" s="102">
        <f t="shared" ca="1" si="31"/>
        <v>-10</v>
      </c>
      <c r="N106" s="102">
        <f ca="1">IF(N105+M106&lt;0,0,IF(N105+M106&gt;VLOOKUP($C$8,lookup!$A$3:$C$7,2,FALSE),VLOOKUP($C$8,lookup!$A$3:$C$7,2,FALSE),N105+M106))</f>
        <v>25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N</v>
      </c>
      <c r="W106" s="137">
        <f t="shared" ca="1" si="29"/>
        <v>45</v>
      </c>
      <c r="X106" s="58">
        <f t="shared" ca="1" si="30"/>
        <v>50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50</v>
      </c>
      <c r="F107" s="31">
        <f t="shared" ca="1" si="22"/>
        <v>42</v>
      </c>
      <c r="G107" s="131">
        <f t="shared" ca="1" si="19"/>
        <v>10</v>
      </c>
      <c r="H107" s="131">
        <f t="shared" ca="1" si="20"/>
        <v>10</v>
      </c>
      <c r="I107" s="131">
        <f t="shared" ca="1" si="32"/>
        <v>2</v>
      </c>
      <c r="J107" s="131">
        <f t="shared" ca="1" si="32"/>
        <v>5</v>
      </c>
      <c r="K107" s="102">
        <f t="shared" ca="1" si="25"/>
        <v>0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3</v>
      </c>
      <c r="M107" s="102">
        <f t="shared" ca="1" si="31"/>
        <v>-10</v>
      </c>
      <c r="N107" s="102">
        <f ca="1">IF(N106+M107&lt;0,0,IF(N106+M107&gt;VLOOKUP($C$8,lookup!$A$3:$C$7,2,FALSE),VLOOKUP($C$8,lookup!$A$3:$C$7,2,FALSE),N106+M107))</f>
        <v>15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N</v>
      </c>
      <c r="W107" s="137">
        <f t="shared" ca="1" si="29"/>
        <v>37</v>
      </c>
      <c r="X107" s="58">
        <f t="shared" ca="1" si="30"/>
        <v>55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43</v>
      </c>
      <c r="F108" s="31">
        <f t="shared" ca="1" si="22"/>
        <v>96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3</v>
      </c>
      <c r="J108" s="36">
        <f t="shared" ca="1" si="32"/>
        <v>2</v>
      </c>
      <c r="K108" s="31">
        <f t="shared" ca="1" si="25"/>
        <v>-1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2</v>
      </c>
      <c r="M108" s="31">
        <f t="shared" ca="1" si="31"/>
        <v>15</v>
      </c>
      <c r="N108" s="31">
        <f ca="1">IF(N107+M108&lt;0,0,IF(N107+M108&gt;VLOOKUP($C$8,lookup!$A$3:$C$7,2,FALSE),VLOOKUP($C$8,lookup!$A$3:$C$7,2,FALSE),N107+M108))</f>
        <v>30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43</v>
      </c>
      <c r="X108" s="58">
        <f t="shared" ca="1" si="30"/>
        <v>96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41</v>
      </c>
      <c r="F109" s="31">
        <f t="shared" ca="1" si="22"/>
        <v>91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17</v>
      </c>
      <c r="I109" s="131">
        <f t="shared" ca="1" si="32"/>
        <v>2</v>
      </c>
      <c r="J109" s="131">
        <f t="shared" ca="1" si="32"/>
        <v>4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0</v>
      </c>
      <c r="M109" s="102">
        <f t="shared" ca="1" si="31"/>
        <v>10</v>
      </c>
      <c r="N109" s="102">
        <f ca="1">IF(N108+M109&lt;0,0,IF(N108+M109&gt;VLOOKUP($C$8,lookup!$A$3:$C$7,2,FALSE),VLOOKUP($C$8,lookup!$A$3:$C$7,2,FALSE),N108+M109))</f>
        <v>40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41</v>
      </c>
      <c r="X109" s="58">
        <f t="shared" ca="1" si="30"/>
        <v>91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46</v>
      </c>
      <c r="F110" s="31">
        <f t="shared" ca="1" si="22"/>
        <v>93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16</v>
      </c>
      <c r="I110" s="131">
        <f t="shared" ca="1" si="32"/>
        <v>6</v>
      </c>
      <c r="J110" s="131">
        <f t="shared" ca="1" si="32"/>
        <v>1</v>
      </c>
      <c r="K110" s="102">
        <f t="shared" ca="1" si="25"/>
        <v>0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2</v>
      </c>
      <c r="M110" s="102">
        <f t="shared" ca="1" si="31"/>
        <v>-10</v>
      </c>
      <c r="N110" s="102">
        <f ca="1">IF(N109+M110&lt;0,0,IF(N109+M110&gt;VLOOKUP($C$8,lookup!$A$3:$C$7,2,FALSE),VLOOKUP($C$8,lookup!$A$3:$C$7,2,FALSE),N109+M110))</f>
        <v>30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46</v>
      </c>
      <c r="X110" s="58">
        <f t="shared" ca="1" si="30"/>
        <v>93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51</v>
      </c>
      <c r="F111" s="31">
        <f t="shared" ca="1" si="22"/>
        <v>84</v>
      </c>
      <c r="G111" s="131">
        <f t="shared" ca="1" si="33"/>
        <v>9</v>
      </c>
      <c r="H111" s="131">
        <f t="shared" ca="1" si="34"/>
        <v>16</v>
      </c>
      <c r="I111" s="131">
        <f t="shared" ca="1" si="32"/>
        <v>2</v>
      </c>
      <c r="J111" s="131">
        <f t="shared" ca="1" si="32"/>
        <v>3</v>
      </c>
      <c r="K111" s="102">
        <f t="shared" ca="1" si="25"/>
        <v>-1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3</v>
      </c>
      <c r="M111" s="102">
        <f t="shared" ca="1" si="31"/>
        <v>15</v>
      </c>
      <c r="N111" s="102">
        <f ca="1">IF(N110+M111&lt;0,0,IF(N110+M111&gt;VLOOKUP($C$8,lookup!$A$3:$C$7,2,FALSE),VLOOKUP($C$8,lookup!$A$3:$C$7,2,FALSE),N110+M111))</f>
        <v>45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51</v>
      </c>
      <c r="X111" s="58">
        <f t="shared" ca="1" si="30"/>
        <v>84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50</v>
      </c>
      <c r="F112" s="31">
        <f t="shared" ca="1" si="22"/>
        <v>77</v>
      </c>
      <c r="G112" s="131">
        <f t="shared" ca="1" si="33"/>
        <v>9</v>
      </c>
      <c r="H112" s="131">
        <f t="shared" ca="1" si="34"/>
        <v>15</v>
      </c>
      <c r="I112" s="131">
        <f t="shared" ca="1" si="32"/>
        <v>5</v>
      </c>
      <c r="J112" s="131">
        <f t="shared" ca="1" si="32"/>
        <v>3</v>
      </c>
      <c r="K112" s="102">
        <f t="shared" ca="1" si="25"/>
        <v>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2</v>
      </c>
      <c r="M112" s="102">
        <f t="shared" ca="1" si="31"/>
        <v>-10</v>
      </c>
      <c r="N112" s="102">
        <f ca="1">IF(N111+M112&lt;0,0,IF(N111+M112&gt;VLOOKUP($C$8,lookup!$A$3:$C$7,2,FALSE),VLOOKUP($C$8,lookup!$A$3:$C$7,2,FALSE),N111+M112))</f>
        <v>35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50</v>
      </c>
      <c r="X112" s="58">
        <f t="shared" ca="1" si="30"/>
        <v>77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58</v>
      </c>
      <c r="F113" s="31">
        <f t="shared" ca="1" si="22"/>
        <v>93</v>
      </c>
      <c r="G113" s="131">
        <f t="shared" ca="1" si="33"/>
        <v>10</v>
      </c>
      <c r="H113" s="131">
        <f t="shared" ca="1" si="34"/>
        <v>16</v>
      </c>
      <c r="I113" s="131">
        <f t="shared" ca="1" si="32"/>
        <v>6</v>
      </c>
      <c r="J113" s="131">
        <f t="shared" ca="1" si="32"/>
        <v>3</v>
      </c>
      <c r="K113" s="102">
        <f t="shared" ca="1" si="25"/>
        <v>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0</v>
      </c>
      <c r="M113" s="102">
        <f t="shared" ca="1" si="31"/>
        <v>-15</v>
      </c>
      <c r="N113" s="102">
        <f ca="1">IF(N112+M113&lt;0,0,IF(N112+M113&gt;VLOOKUP($C$8,lookup!$A$3:$C$7,2,FALSE),VLOOKUP($C$8,lookup!$A$3:$C$7,2,FALSE),N112+M113))</f>
        <v>20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58</v>
      </c>
      <c r="X113" s="58">
        <f t="shared" ca="1" si="30"/>
        <v>93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61</v>
      </c>
      <c r="F114" s="31">
        <f t="shared" ca="1" si="22"/>
        <v>79</v>
      </c>
      <c r="G114" s="131">
        <f t="shared" ca="1" si="33"/>
        <v>11</v>
      </c>
      <c r="H114" s="131">
        <f t="shared" ca="1" si="34"/>
        <v>17</v>
      </c>
      <c r="I114" s="131">
        <f t="shared" ca="1" si="32"/>
        <v>5</v>
      </c>
      <c r="J114" s="131">
        <f t="shared" ca="1" si="32"/>
        <v>4</v>
      </c>
      <c r="K114" s="102">
        <f t="shared" ca="1" si="25"/>
        <v>1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-15</v>
      </c>
      <c r="N114" s="102">
        <f ca="1">IF(N113+M114&lt;0,0,IF(N113+M114&gt;VLOOKUP($C$8,lookup!$A$3:$C$7,2,FALSE),VLOOKUP($C$8,lookup!$A$3:$C$7,2,FALSE),N113+M114))</f>
        <v>5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N</v>
      </c>
      <c r="W114" s="137">
        <f t="shared" ca="1" si="29"/>
        <v>61</v>
      </c>
      <c r="X114" s="58">
        <f t="shared" ca="1" si="30"/>
        <v>79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77</v>
      </c>
      <c r="F115" s="31">
        <f t="shared" ca="1" si="22"/>
        <v>97</v>
      </c>
      <c r="G115" s="131">
        <f t="shared" ca="1" si="33"/>
        <v>12</v>
      </c>
      <c r="H115" s="131">
        <f t="shared" ca="1" si="34"/>
        <v>18</v>
      </c>
      <c r="I115" s="131">
        <f t="shared" ca="1" si="32"/>
        <v>5</v>
      </c>
      <c r="J115" s="131">
        <f t="shared" ca="1" si="32"/>
        <v>6</v>
      </c>
      <c r="K115" s="102">
        <f t="shared" ca="1" si="25"/>
        <v>2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3</v>
      </c>
      <c r="M115" s="102">
        <f t="shared" ca="1" si="31"/>
        <v>-15</v>
      </c>
      <c r="N115" s="102">
        <f ca="1">IF(N114+M115&lt;0,0,IF(N114+M115&gt;VLOOKUP($C$8,lookup!$A$3:$C$7,2,FALSE),VLOOKUP($C$8,lookup!$A$3:$C$7,2,FALSE),N114+M115))</f>
        <v>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Tropical</v>
      </c>
      <c r="W115" s="137">
        <f t="shared" ca="1" si="29"/>
        <v>77</v>
      </c>
      <c r="X115" s="58">
        <f t="shared" ca="1" si="30"/>
        <v>97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87</v>
      </c>
      <c r="F116" s="31">
        <f t="shared" ca="1" si="22"/>
        <v>91</v>
      </c>
      <c r="G116" s="131">
        <f t="shared" ca="1" si="33"/>
        <v>14</v>
      </c>
      <c r="H116" s="131">
        <f t="shared" ca="1" si="34"/>
        <v>18</v>
      </c>
      <c r="I116" s="131">
        <f t="shared" ca="1" si="32"/>
        <v>1</v>
      </c>
      <c r="J116" s="131">
        <f t="shared" ca="1" si="32"/>
        <v>3</v>
      </c>
      <c r="K116" s="102">
        <f t="shared" ca="1" si="25"/>
        <v>-2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0</v>
      </c>
      <c r="M116" s="102">
        <f t="shared" ca="1" si="31"/>
        <v>10</v>
      </c>
      <c r="N116" s="102">
        <f ca="1">IF(N115+M116&lt;0,0,IF(N115+M116&gt;VLOOKUP($C$8,lookup!$A$3:$C$7,2,FALSE),VLOOKUP($C$8,lookup!$A$3:$C$7,2,FALSE),N115+M116))</f>
        <v>10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Artic</v>
      </c>
      <c r="W116" s="137">
        <f t="shared" ca="1" si="29"/>
        <v>87</v>
      </c>
      <c r="X116" s="58">
        <f t="shared" ca="1" si="30"/>
        <v>91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76</v>
      </c>
      <c r="F117" s="31">
        <f t="shared" ca="1" si="22"/>
        <v>92</v>
      </c>
      <c r="G117" s="131">
        <f t="shared" ca="1" si="33"/>
        <v>12</v>
      </c>
      <c r="H117" s="131">
        <f t="shared" ca="1" si="34"/>
        <v>16</v>
      </c>
      <c r="I117" s="131">
        <f t="shared" ca="1" si="32"/>
        <v>5</v>
      </c>
      <c r="J117" s="131">
        <f t="shared" ca="1" si="32"/>
        <v>4</v>
      </c>
      <c r="K117" s="102">
        <f t="shared" ca="1" si="25"/>
        <v>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0</v>
      </c>
      <c r="M117" s="102">
        <f t="shared" ca="1" si="31"/>
        <v>-15</v>
      </c>
      <c r="N117" s="102">
        <f ca="1">IF(N116+M117&lt;0,0,IF(N116+M117&gt;VLOOKUP($C$8,lookup!$A$3:$C$7,2,FALSE),VLOOKUP($C$8,lookup!$A$3:$C$7,2,FALSE),N116+M117))</f>
        <v>0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76</v>
      </c>
      <c r="X117" s="58">
        <f t="shared" ca="1" si="30"/>
        <v>92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66</v>
      </c>
      <c r="F118" s="31">
        <f t="shared" ca="1" si="22"/>
        <v>80</v>
      </c>
      <c r="G118" s="131">
        <f t="shared" ca="1" si="33"/>
        <v>13</v>
      </c>
      <c r="H118" s="131">
        <f t="shared" ca="1" si="34"/>
        <v>17</v>
      </c>
      <c r="I118" s="131">
        <f t="shared" ref="I118:J137" ca="1" si="35">RANDBETWEEN(1,6)</f>
        <v>3</v>
      </c>
      <c r="J118" s="131">
        <f t="shared" ca="1" si="35"/>
        <v>1</v>
      </c>
      <c r="K118" s="102">
        <f t="shared" ca="1" si="25"/>
        <v>-2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10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Artic</v>
      </c>
      <c r="W118" s="137">
        <f t="shared" ca="1" si="29"/>
        <v>66</v>
      </c>
      <c r="X118" s="58">
        <f t="shared" ca="1" si="30"/>
        <v>80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67</v>
      </c>
      <c r="F119" s="31">
        <f t="shared" ca="1" si="22"/>
        <v>85</v>
      </c>
      <c r="G119" s="131">
        <f t="shared" ca="1" si="33"/>
        <v>11</v>
      </c>
      <c r="H119" s="131">
        <f t="shared" ca="1" si="34"/>
        <v>15</v>
      </c>
      <c r="I119" s="131">
        <f t="shared" ca="1" si="35"/>
        <v>1</v>
      </c>
      <c r="J119" s="131">
        <f t="shared" ca="1" si="35"/>
        <v>5</v>
      </c>
      <c r="K119" s="102">
        <f t="shared" ca="1" si="25"/>
        <v>-1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10</v>
      </c>
      <c r="N119" s="102">
        <f ca="1">IF(N118+M119&lt;0,0,IF(N118+M119&gt;VLOOKUP($C$8,lookup!$A$3:$C$7,2,FALSE),VLOOKUP($C$8,lookup!$A$3:$C$7,2,FALSE),N118+M119))</f>
        <v>20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N</v>
      </c>
      <c r="W119" s="137">
        <f t="shared" ca="1" si="29"/>
        <v>67</v>
      </c>
      <c r="X119" s="58">
        <f t="shared" ca="1" si="30"/>
        <v>85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55</v>
      </c>
      <c r="F120" s="31">
        <f t="shared" ca="1" si="22"/>
        <v>79</v>
      </c>
      <c r="G120" s="131">
        <f t="shared" ca="1" si="33"/>
        <v>10</v>
      </c>
      <c r="H120" s="131">
        <f t="shared" ca="1" si="34"/>
        <v>14</v>
      </c>
      <c r="I120" s="131">
        <f t="shared" ca="1" si="35"/>
        <v>5</v>
      </c>
      <c r="J120" s="131">
        <f t="shared" ca="1" si="35"/>
        <v>2</v>
      </c>
      <c r="K120" s="102">
        <f t="shared" ca="1" si="25"/>
        <v>0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2</v>
      </c>
      <c r="M120" s="102">
        <f t="shared" ca="1" si="31"/>
        <v>-10</v>
      </c>
      <c r="N120" s="102">
        <f ca="1">IF(N119+M120&lt;0,0,IF(N119+M120&gt;VLOOKUP($C$8,lookup!$A$3:$C$7,2,FALSE),VLOOKUP($C$8,lookup!$A$3:$C$7,2,FALSE),N119+M120))</f>
        <v>10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55</v>
      </c>
      <c r="X120" s="58">
        <f t="shared" ca="1" si="30"/>
        <v>79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54</v>
      </c>
      <c r="F121" s="31">
        <f t="shared" ca="1" si="22"/>
        <v>76</v>
      </c>
      <c r="G121" s="131">
        <f t="shared" ca="1" si="33"/>
        <v>10</v>
      </c>
      <c r="H121" s="131">
        <f t="shared" ca="1" si="34"/>
        <v>14</v>
      </c>
      <c r="I121" s="131">
        <f t="shared" ca="1" si="35"/>
        <v>2</v>
      </c>
      <c r="J121" s="131">
        <f t="shared" ca="1" si="35"/>
        <v>5</v>
      </c>
      <c r="K121" s="102">
        <f t="shared" ca="1" si="25"/>
        <v>0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3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0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54</v>
      </c>
      <c r="X121" s="58">
        <f t="shared" ca="1" si="30"/>
        <v>76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57</v>
      </c>
      <c r="F122" s="31">
        <f t="shared" ca="1" si="22"/>
        <v>77</v>
      </c>
      <c r="G122" s="131">
        <f t="shared" ca="1" si="33"/>
        <v>10</v>
      </c>
      <c r="H122" s="131">
        <f t="shared" ca="1" si="34"/>
        <v>14</v>
      </c>
      <c r="I122" s="131">
        <f t="shared" ca="1" si="35"/>
        <v>5</v>
      </c>
      <c r="J122" s="131">
        <f t="shared" ca="1" si="35"/>
        <v>4</v>
      </c>
      <c r="K122" s="102">
        <f t="shared" ca="1" si="25"/>
        <v>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0</v>
      </c>
      <c r="M122" s="102">
        <f t="shared" ca="1" si="31"/>
        <v>-15</v>
      </c>
      <c r="N122" s="102">
        <f ca="1">IF(N121+M122&lt;0,0,IF(N121+M122&gt;VLOOKUP($C$8,lookup!$A$3:$C$7,2,FALSE),VLOOKUP($C$8,lookup!$A$3:$C$7,2,FALSE),N121+M122))</f>
        <v>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57</v>
      </c>
      <c r="X122" s="58">
        <f t="shared" ca="1" si="30"/>
        <v>77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58</v>
      </c>
      <c r="F123" s="31">
        <f t="shared" ca="1" si="22"/>
        <v>76</v>
      </c>
      <c r="G123" s="131">
        <f t="shared" ca="1" si="33"/>
        <v>11</v>
      </c>
      <c r="H123" s="131">
        <f t="shared" ca="1" si="34"/>
        <v>15</v>
      </c>
      <c r="I123" s="131">
        <f t="shared" ca="1" si="35"/>
        <v>1</v>
      </c>
      <c r="J123" s="131">
        <f t="shared" ca="1" si="35"/>
        <v>2</v>
      </c>
      <c r="K123" s="102">
        <f t="shared" ca="1" si="25"/>
        <v>-2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15</v>
      </c>
      <c r="N123" s="102">
        <f ca="1">IF(N122+M123&lt;0,0,IF(N122+M123&gt;VLOOKUP($C$8,lookup!$A$3:$C$7,2,FALSE),VLOOKUP($C$8,lookup!$A$3:$C$7,2,FALSE),N122+M123))</f>
        <v>15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Artic</v>
      </c>
      <c r="W123" s="137">
        <f t="shared" ca="1" si="29"/>
        <v>58</v>
      </c>
      <c r="X123" s="58">
        <f t="shared" ca="1" si="30"/>
        <v>76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50</v>
      </c>
      <c r="F124" s="31">
        <f t="shared" ca="1" si="22"/>
        <v>75</v>
      </c>
      <c r="G124" s="131">
        <f t="shared" ca="1" si="33"/>
        <v>9</v>
      </c>
      <c r="H124" s="131">
        <f t="shared" ca="1" si="34"/>
        <v>13</v>
      </c>
      <c r="I124" s="131">
        <f t="shared" ca="1" si="35"/>
        <v>5</v>
      </c>
      <c r="J124" s="131">
        <f t="shared" ca="1" si="35"/>
        <v>1</v>
      </c>
      <c r="K124" s="102">
        <f t="shared" ca="1" si="25"/>
        <v>-1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10</v>
      </c>
      <c r="N124" s="102">
        <f ca="1">IF(N123+M124&lt;0,0,IF(N123+M124&gt;VLOOKUP($C$8,lookup!$A$3:$C$7,2,FALSE),VLOOKUP($C$8,lookup!$A$3:$C$7,2,FALSE),N123+M124))</f>
        <v>25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50</v>
      </c>
      <c r="X124" s="58">
        <f t="shared" ca="1" si="30"/>
        <v>75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44</v>
      </c>
      <c r="F125" s="31">
        <f t="shared" ca="1" si="22"/>
        <v>70</v>
      </c>
      <c r="G125" s="131">
        <f t="shared" ca="1" si="33"/>
        <v>9</v>
      </c>
      <c r="H125" s="131">
        <f t="shared" ca="1" si="34"/>
        <v>12</v>
      </c>
      <c r="I125" s="131">
        <f t="shared" ca="1" si="35"/>
        <v>2</v>
      </c>
      <c r="J125" s="131">
        <f t="shared" ca="1" si="35"/>
        <v>6</v>
      </c>
      <c r="K125" s="102">
        <f t="shared" ca="1" si="25"/>
        <v>1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3</v>
      </c>
      <c r="M125" s="102">
        <f t="shared" ca="1" si="31"/>
        <v>-10</v>
      </c>
      <c r="N125" s="102">
        <f ca="1">IF(N124+M125&lt;0,0,IF(N124+M125&gt;VLOOKUP($C$8,lookup!$A$3:$C$7,2,FALSE),VLOOKUP($C$8,lookup!$A$3:$C$7,2,FALSE),N124+M125))</f>
        <v>15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N</v>
      </c>
      <c r="W125" s="137">
        <f t="shared" ca="1" si="29"/>
        <v>44</v>
      </c>
      <c r="X125" s="58">
        <f t="shared" ca="1" si="30"/>
        <v>70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52</v>
      </c>
      <c r="F126" s="31">
        <f t="shared" ca="1" si="22"/>
        <v>67</v>
      </c>
      <c r="G126" s="131">
        <f t="shared" ca="1" si="33"/>
        <v>10</v>
      </c>
      <c r="H126" s="131">
        <f t="shared" ca="1" si="34"/>
        <v>13</v>
      </c>
      <c r="I126" s="131">
        <f t="shared" ca="1" si="35"/>
        <v>4</v>
      </c>
      <c r="J126" s="131">
        <f t="shared" ca="1" si="35"/>
        <v>3</v>
      </c>
      <c r="K126" s="102">
        <f t="shared" ca="1" si="25"/>
        <v>0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2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52</v>
      </c>
      <c r="X126" s="58">
        <f t="shared" ca="1" si="30"/>
        <v>67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38</v>
      </c>
      <c r="F127" s="31">
        <f t="shared" ca="1" si="22"/>
        <v>81</v>
      </c>
      <c r="G127" s="131">
        <f t="shared" ca="1" si="33"/>
        <v>10</v>
      </c>
      <c r="H127" s="131">
        <f t="shared" ca="1" si="34"/>
        <v>13</v>
      </c>
      <c r="I127" s="131">
        <f t="shared" ca="1" si="35"/>
        <v>6</v>
      </c>
      <c r="J127" s="131">
        <f t="shared" ca="1" si="35"/>
        <v>4</v>
      </c>
      <c r="K127" s="102">
        <f t="shared" ca="1" si="25"/>
        <v>2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2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Tropical</v>
      </c>
      <c r="W127" s="137">
        <f t="shared" ca="1" si="29"/>
        <v>38</v>
      </c>
      <c r="X127" s="58">
        <f t="shared" ca="1" si="30"/>
        <v>81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67</v>
      </c>
      <c r="F128" s="31">
        <f t="shared" ca="1" si="22"/>
        <v>85</v>
      </c>
      <c r="G128" s="131">
        <f t="shared" ca="1" si="33"/>
        <v>12</v>
      </c>
      <c r="H128" s="131">
        <f t="shared" ca="1" si="34"/>
        <v>15</v>
      </c>
      <c r="I128" s="131">
        <f t="shared" ca="1" si="35"/>
        <v>6</v>
      </c>
      <c r="J128" s="131">
        <f t="shared" ca="1" si="35"/>
        <v>2</v>
      </c>
      <c r="K128" s="102">
        <f t="shared" ca="1" si="25"/>
        <v>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2</v>
      </c>
      <c r="M128" s="102">
        <f t="shared" ca="1" si="31"/>
        <v>-10</v>
      </c>
      <c r="N128" s="102">
        <f ca="1">IF(N127+M128&lt;0,0,IF(N127+M128&gt;VLOOKUP($C$8,lookup!$A$3:$C$7,2,FALSE),VLOOKUP($C$8,lookup!$A$3:$C$7,2,FALSE),N127+M128))</f>
        <v>0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67</v>
      </c>
      <c r="X128" s="58">
        <f t="shared" ca="1" si="30"/>
        <v>85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82</v>
      </c>
      <c r="F129" s="31">
        <f t="shared" ca="1" si="22"/>
        <v>86</v>
      </c>
      <c r="G129" s="131">
        <f t="shared" ca="1" si="33"/>
        <v>13</v>
      </c>
      <c r="H129" s="131">
        <f t="shared" ca="1" si="34"/>
        <v>16</v>
      </c>
      <c r="I129" s="131">
        <f t="shared" ca="1" si="35"/>
        <v>5</v>
      </c>
      <c r="J129" s="131">
        <f t="shared" ca="1" si="35"/>
        <v>1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10</v>
      </c>
      <c r="N129" s="102">
        <f ca="1">IF(N128+M129&lt;0,0,IF(N128+M129&gt;VLOOKUP($C$8,lookup!$A$3:$C$7,2,FALSE),VLOOKUP($C$8,lookup!$A$3:$C$7,2,FALSE),N128+M129))</f>
        <v>10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82</v>
      </c>
      <c r="X129" s="58">
        <f t="shared" ca="1" si="30"/>
        <v>86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64</v>
      </c>
      <c r="F130" s="31">
        <f t="shared" ca="1" si="22"/>
        <v>85</v>
      </c>
      <c r="G130" s="131">
        <f t="shared" ca="1" si="33"/>
        <v>12</v>
      </c>
      <c r="H130" s="131">
        <f t="shared" ca="1" si="34"/>
        <v>15</v>
      </c>
      <c r="I130" s="131">
        <f t="shared" ca="1" si="35"/>
        <v>3</v>
      </c>
      <c r="J130" s="131">
        <f t="shared" ca="1" si="35"/>
        <v>6</v>
      </c>
      <c r="K130" s="102">
        <f t="shared" ca="1" si="25"/>
        <v>1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-15</v>
      </c>
      <c r="N130" s="102">
        <f ca="1">IF(N129+M130&lt;0,0,IF(N129+M130&gt;VLOOKUP($C$8,lookup!$A$3:$C$7,2,FALSE),VLOOKUP($C$8,lookup!$A$3:$C$7,2,FALSE),N129+M130))</f>
        <v>0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64</v>
      </c>
      <c r="X130" s="58">
        <f t="shared" ca="1" si="30"/>
        <v>85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64</v>
      </c>
      <c r="F131" s="31">
        <f t="shared" ca="1" si="22"/>
        <v>84</v>
      </c>
      <c r="G131" s="131">
        <f t="shared" ca="1" si="33"/>
        <v>13</v>
      </c>
      <c r="H131" s="131">
        <f t="shared" ca="1" si="34"/>
        <v>16</v>
      </c>
      <c r="I131" s="131">
        <f t="shared" ca="1" si="35"/>
        <v>3</v>
      </c>
      <c r="J131" s="131">
        <f t="shared" ca="1" si="35"/>
        <v>2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2</v>
      </c>
      <c r="M131" s="102">
        <f t="shared" ca="1" si="31"/>
        <v>15</v>
      </c>
      <c r="N131" s="102">
        <f ca="1">IF(N130+M131&lt;0,0,IF(N130+M131&gt;VLOOKUP($C$8,lookup!$A$3:$C$7,2,FALSE),VLOOKUP($C$8,lookup!$A$3:$C$7,2,FALSE),N130+M131))</f>
        <v>15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64</v>
      </c>
      <c r="X131" s="58">
        <f t="shared" ca="1" si="30"/>
        <v>84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71</v>
      </c>
      <c r="F132" s="31">
        <f t="shared" ca="1" si="22"/>
        <v>73</v>
      </c>
      <c r="G132" s="131">
        <f t="shared" ca="1" si="33"/>
        <v>12</v>
      </c>
      <c r="H132" s="131">
        <f t="shared" ca="1" si="34"/>
        <v>15</v>
      </c>
      <c r="I132" s="131">
        <f t="shared" ca="1" si="35"/>
        <v>4</v>
      </c>
      <c r="J132" s="131">
        <f t="shared" ca="1" si="35"/>
        <v>5</v>
      </c>
      <c r="K132" s="102">
        <f t="shared" ca="1" si="25"/>
        <v>1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0</v>
      </c>
      <c r="M132" s="102">
        <f t="shared" ca="1" si="31"/>
        <v>-15</v>
      </c>
      <c r="N132" s="102">
        <f ca="1">IF(N131+M132&lt;0,0,IF(N131+M132&gt;VLOOKUP($C$8,lookup!$A$3:$C$7,2,FALSE),VLOOKUP($C$8,lookup!$A$3:$C$7,2,FALSE),N131+M132))</f>
        <v>0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71</v>
      </c>
      <c r="X132" s="58">
        <f t="shared" ca="1" si="30"/>
        <v>73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74</v>
      </c>
      <c r="F133" s="31">
        <f t="shared" ca="1" si="22"/>
        <v>79</v>
      </c>
      <c r="G133" s="131">
        <f t="shared" ca="1" si="33"/>
        <v>13</v>
      </c>
      <c r="H133" s="131">
        <f t="shared" ca="1" si="34"/>
        <v>16</v>
      </c>
      <c r="I133" s="131">
        <f t="shared" ca="1" si="35"/>
        <v>1</v>
      </c>
      <c r="J133" s="131">
        <f t="shared" ca="1" si="35"/>
        <v>5</v>
      </c>
      <c r="K133" s="102">
        <f t="shared" ca="1" si="25"/>
        <v>-1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0</v>
      </c>
      <c r="M133" s="102">
        <f t="shared" ca="1" si="31"/>
        <v>10</v>
      </c>
      <c r="N133" s="102">
        <f ca="1">IF(N132+M133&lt;0,0,IF(N132+M133&gt;VLOOKUP($C$8,lookup!$A$3:$C$7,2,FALSE),VLOOKUP($C$8,lookup!$A$3:$C$7,2,FALSE),N132+M133))</f>
        <v>10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74</v>
      </c>
      <c r="X133" s="58">
        <f t="shared" ca="1" si="30"/>
        <v>79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78</v>
      </c>
      <c r="F134" s="31">
        <f t="shared" ca="1" si="22"/>
        <v>85</v>
      </c>
      <c r="G134" s="131">
        <f t="shared" ca="1" si="33"/>
        <v>12</v>
      </c>
      <c r="H134" s="131">
        <f t="shared" ca="1" si="34"/>
        <v>15</v>
      </c>
      <c r="I134" s="131">
        <f t="shared" ca="1" si="35"/>
        <v>5</v>
      </c>
      <c r="J134" s="131">
        <f t="shared" ca="1" si="35"/>
        <v>2</v>
      </c>
      <c r="K134" s="102">
        <f t="shared" ca="1" si="25"/>
        <v>0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2</v>
      </c>
      <c r="M134" s="102">
        <f t="shared" ca="1" si="31"/>
        <v>-10</v>
      </c>
      <c r="N134" s="102">
        <f ca="1">IF(N133+M134&lt;0,0,IF(N133+M134&gt;VLOOKUP($C$8,lookup!$A$3:$C$7,2,FALSE),VLOOKUP($C$8,lookup!$A$3:$C$7,2,FALSE),N133+M134))</f>
        <v>0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N</v>
      </c>
      <c r="W134" s="137">
        <f t="shared" ca="1" si="29"/>
        <v>78</v>
      </c>
      <c r="X134" s="58">
        <f t="shared" ca="1" si="30"/>
        <v>85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58</v>
      </c>
      <c r="F135" s="31">
        <f t="shared" ca="1" si="22"/>
        <v>81</v>
      </c>
      <c r="G135" s="131">
        <f t="shared" ca="1" si="33"/>
        <v>12</v>
      </c>
      <c r="H135" s="131">
        <f t="shared" ca="1" si="34"/>
        <v>15</v>
      </c>
      <c r="I135" s="131">
        <f t="shared" ca="1" si="35"/>
        <v>4</v>
      </c>
      <c r="J135" s="131">
        <f t="shared" ca="1" si="35"/>
        <v>6</v>
      </c>
      <c r="K135" s="102">
        <f t="shared" ca="1" si="25"/>
        <v>2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3</v>
      </c>
      <c r="M135" s="102">
        <f t="shared" ca="1" si="31"/>
        <v>-10</v>
      </c>
      <c r="N135" s="102">
        <f ca="1">IF(N134+M135&lt;0,0,IF(N134+M135&gt;VLOOKUP($C$8,lookup!$A$3:$C$7,2,FALSE),VLOOKUP($C$8,lookup!$A$3:$C$7,2,FALSE),N134+M135))</f>
        <v>0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Tropical</v>
      </c>
      <c r="W135" s="137">
        <f t="shared" ca="1" si="29"/>
        <v>58</v>
      </c>
      <c r="X135" s="58">
        <f t="shared" ca="1" si="30"/>
        <v>81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68</v>
      </c>
      <c r="F136" s="31">
        <f t="shared" ca="1" si="22"/>
        <v>91</v>
      </c>
      <c r="G136" s="131">
        <f t="shared" ca="1" si="33"/>
        <v>14</v>
      </c>
      <c r="H136" s="131">
        <f t="shared" ca="1" si="34"/>
        <v>17</v>
      </c>
      <c r="I136" s="131">
        <f t="shared" ca="1" si="35"/>
        <v>4</v>
      </c>
      <c r="J136" s="131">
        <f t="shared" ca="1" si="35"/>
        <v>3</v>
      </c>
      <c r="K136" s="102">
        <f t="shared" ca="1" si="25"/>
        <v>0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-10</v>
      </c>
      <c r="N136" s="102">
        <f ca="1">IF(N135+M136&lt;0,0,IF(N135+M136&gt;VLOOKUP($C$8,lookup!$A$3:$C$7,2,FALSE),VLOOKUP($C$8,lookup!$A$3:$C$7,2,FALSE),N135+M136))</f>
        <v>0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68</v>
      </c>
      <c r="X136" s="58">
        <f t="shared" ca="1" si="30"/>
        <v>91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85</v>
      </c>
      <c r="F137" s="31">
        <f t="shared" ca="1" si="22"/>
        <v>81</v>
      </c>
      <c r="G137" s="131">
        <f t="shared" ca="1" si="33"/>
        <v>14</v>
      </c>
      <c r="H137" s="131">
        <f t="shared" ca="1" si="34"/>
        <v>17</v>
      </c>
      <c r="I137" s="131">
        <f t="shared" ca="1" si="35"/>
        <v>1</v>
      </c>
      <c r="J137" s="131">
        <f t="shared" ca="1" si="35"/>
        <v>1</v>
      </c>
      <c r="K137" s="102">
        <f t="shared" ca="1" si="25"/>
        <v>-3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4</v>
      </c>
      <c r="M137" s="102">
        <f t="shared" ca="1" si="31"/>
        <v>15</v>
      </c>
      <c r="N137" s="102">
        <f ca="1">IF(N136+M137&lt;0,0,IF(N136+M137&gt;VLOOKUP($C$8,lookup!$A$3:$C$7,2,FALSE),VLOOKUP($C$8,lookup!$A$3:$C$7,2,FALSE),N136+M137))</f>
        <v>15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Gusting</v>
      </c>
      <c r="W137" s="137">
        <f t="shared" ca="1" si="29"/>
        <v>76</v>
      </c>
      <c r="X137" s="58">
        <f t="shared" ca="1" si="30"/>
        <v>90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56</v>
      </c>
      <c r="F138" s="31">
        <f t="shared" ca="1" si="22"/>
        <v>89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2</v>
      </c>
      <c r="J138" s="36">
        <f t="shared" ca="1" si="36"/>
        <v>4</v>
      </c>
      <c r="K138" s="31">
        <f t="shared" ca="1" si="25"/>
        <v>-1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25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N</v>
      </c>
      <c r="W138" s="137">
        <f t="shared" ca="1" si="29"/>
        <v>56</v>
      </c>
      <c r="X138" s="58">
        <f t="shared" ca="1" si="30"/>
        <v>89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58</v>
      </c>
      <c r="F139" s="31">
        <f t="shared" ca="1" si="22"/>
        <v>93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19</v>
      </c>
      <c r="I139" s="131">
        <f t="shared" ca="1" si="36"/>
        <v>4</v>
      </c>
      <c r="J139" s="131">
        <f t="shared" ca="1" si="36"/>
        <v>2</v>
      </c>
      <c r="K139" s="102">
        <f t="shared" ca="1" si="25"/>
        <v>-1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10</v>
      </c>
      <c r="N139" s="102">
        <f ca="1">IF(N138+M139&lt;0,0,IF(N138+M139&gt;VLOOKUP($C$8,lookup!$A$3:$C$7,2,FALSE),VLOOKUP($C$8,lookup!$A$3:$C$7,2,FALSE),N138+M139))</f>
        <v>35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58</v>
      </c>
      <c r="X139" s="58">
        <f t="shared" ca="1" si="30"/>
        <v>93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55</v>
      </c>
      <c r="F140" s="31">
        <f t="shared" ca="1" si="22"/>
        <v>92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2</v>
      </c>
      <c r="J140" s="131">
        <f t="shared" ca="1" si="36"/>
        <v>5</v>
      </c>
      <c r="K140" s="102">
        <f t="shared" ca="1" si="25"/>
        <v>0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3</v>
      </c>
      <c r="M140" s="102">
        <f t="shared" ca="1" si="31"/>
        <v>-10</v>
      </c>
      <c r="N140" s="102">
        <f ca="1">IF(N139+M140&lt;0,0,IF(N139+M140&gt;VLOOKUP($C$8,lookup!$A$3:$C$7,2,FALSE),VLOOKUP($C$8,lookup!$A$3:$C$7,2,FALSE),N139+M140))</f>
        <v>25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55</v>
      </c>
      <c r="X140" s="58">
        <f t="shared" ca="1" si="30"/>
        <v>92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57</v>
      </c>
      <c r="F141" s="31">
        <f t="shared" ca="1" si="22"/>
        <v>92</v>
      </c>
      <c r="G141" s="131">
        <f t="shared" ca="1" si="37"/>
        <v>10</v>
      </c>
      <c r="H141" s="131">
        <f t="shared" ca="1" si="38"/>
        <v>18</v>
      </c>
      <c r="I141" s="131">
        <f t="shared" ca="1" si="36"/>
        <v>4</v>
      </c>
      <c r="J141" s="131">
        <f t="shared" ca="1" si="36"/>
        <v>1</v>
      </c>
      <c r="K141" s="102">
        <f t="shared" ca="1" si="25"/>
        <v>-1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15</v>
      </c>
      <c r="N141" s="102">
        <f ca="1">IF(N140+M141&lt;0,0,IF(N140+M141&gt;VLOOKUP($C$8,lookup!$A$3:$C$7,2,FALSE),VLOOKUP($C$8,lookup!$A$3:$C$7,2,FALSE),N140+M141))</f>
        <v>40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57</v>
      </c>
      <c r="X141" s="58">
        <f t="shared" ca="1" si="30"/>
        <v>92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44</v>
      </c>
      <c r="F142" s="31">
        <f t="shared" ca="1" si="22"/>
        <v>90</v>
      </c>
      <c r="G142" s="131">
        <f t="shared" ca="1" si="37"/>
        <v>10</v>
      </c>
      <c r="H142" s="131">
        <f t="shared" ca="1" si="38"/>
        <v>17</v>
      </c>
      <c r="I142" s="131">
        <f t="shared" ca="1" si="36"/>
        <v>1</v>
      </c>
      <c r="J142" s="131">
        <f t="shared" ca="1" si="36"/>
        <v>3</v>
      </c>
      <c r="K142" s="102">
        <f t="shared" ca="1" si="25"/>
        <v>-2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0</v>
      </c>
      <c r="M142" s="102">
        <f t="shared" ca="1" si="31"/>
        <v>10</v>
      </c>
      <c r="N142" s="102">
        <f ca="1">IF(N141+M142&lt;0,0,IF(N141+M142&gt;VLOOKUP($C$8,lookup!$A$3:$C$7,2,FALSE),VLOOKUP($C$8,lookup!$A$3:$C$7,2,FALSE),N141+M142))</f>
        <v>45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Artic</v>
      </c>
      <c r="W142" s="137">
        <f t="shared" ca="1" si="29"/>
        <v>44</v>
      </c>
      <c r="X142" s="58">
        <f t="shared" ca="1" si="30"/>
        <v>90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56</v>
      </c>
      <c r="F143" s="31">
        <f t="shared" ca="1" si="22"/>
        <v>83</v>
      </c>
      <c r="G143" s="131">
        <f t="shared" ca="1" si="37"/>
        <v>10</v>
      </c>
      <c r="H143" s="131">
        <f t="shared" ca="1" si="38"/>
        <v>15</v>
      </c>
      <c r="I143" s="131">
        <f t="shared" ca="1" si="36"/>
        <v>6</v>
      </c>
      <c r="J143" s="131">
        <f t="shared" ca="1" si="36"/>
        <v>2</v>
      </c>
      <c r="K143" s="102">
        <f t="shared" ca="1" si="25"/>
        <v>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2</v>
      </c>
      <c r="M143" s="102">
        <f t="shared" ca="1" si="31"/>
        <v>-10</v>
      </c>
      <c r="N143" s="102">
        <f ca="1">IF(N142+M143&lt;0,0,IF(N142+M143&gt;VLOOKUP($C$8,lookup!$A$3:$C$7,2,FALSE),VLOOKUP($C$8,lookup!$A$3:$C$7,2,FALSE),N142+M143))</f>
        <v>35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56</v>
      </c>
      <c r="X143" s="58">
        <f t="shared" ca="1" si="30"/>
        <v>83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61</v>
      </c>
      <c r="F144" s="31">
        <f t="shared" ca="1" si="22"/>
        <v>86</v>
      </c>
      <c r="G144" s="131">
        <f t="shared" ca="1" si="37"/>
        <v>11</v>
      </c>
      <c r="H144" s="131">
        <f t="shared" ca="1" si="38"/>
        <v>16</v>
      </c>
      <c r="I144" s="131">
        <f t="shared" ca="1" si="36"/>
        <v>6</v>
      </c>
      <c r="J144" s="131">
        <f t="shared" ca="1" si="36"/>
        <v>3</v>
      </c>
      <c r="K144" s="102">
        <f t="shared" ca="1" si="25"/>
        <v>1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0</v>
      </c>
      <c r="M144" s="102">
        <f t="shared" ca="1" si="31"/>
        <v>-15</v>
      </c>
      <c r="N144" s="102">
        <f ca="1">IF(N143+M144&lt;0,0,IF(N143+M144&gt;VLOOKUP($C$8,lookup!$A$3:$C$7,2,FALSE),VLOOKUP($C$8,lookup!$A$3:$C$7,2,FALSE),N143+M144))</f>
        <v>20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61</v>
      </c>
      <c r="X144" s="58">
        <f t="shared" ca="1" si="30"/>
        <v>86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60</v>
      </c>
      <c r="F145" s="31">
        <f t="shared" ca="1" si="22"/>
        <v>95</v>
      </c>
      <c r="G145" s="131">
        <f t="shared" ca="1" si="37"/>
        <v>12</v>
      </c>
      <c r="H145" s="131">
        <f t="shared" ca="1" si="38"/>
        <v>17</v>
      </c>
      <c r="I145" s="131">
        <f t="shared" ca="1" si="36"/>
        <v>2</v>
      </c>
      <c r="J145" s="131">
        <f t="shared" ca="1" si="36"/>
        <v>3</v>
      </c>
      <c r="K145" s="102">
        <f t="shared" ca="1" si="25"/>
        <v>-1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3</v>
      </c>
      <c r="M145" s="102">
        <f t="shared" ca="1" si="31"/>
        <v>15</v>
      </c>
      <c r="N145" s="102">
        <f ca="1">IF(N144+M145&lt;0,0,IF(N144+M145&gt;VLOOKUP($C$8,lookup!$A$3:$C$7,2,FALSE),VLOOKUP($C$8,lookup!$A$3:$C$7,2,FALSE),N144+M145))</f>
        <v>35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60</v>
      </c>
      <c r="X145" s="58">
        <f t="shared" ca="1" si="30"/>
        <v>95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49</v>
      </c>
      <c r="F146" s="31">
        <f t="shared" ref="F146:F209" ca="1" si="40">RANDBETWEEN(VLOOKUP(H146,$Q$18:$S$43,2,FALSE),VLOOKUP(H146,$Q$18:$S$43,3,FALSE))+$D$12</f>
        <v>91</v>
      </c>
      <c r="G146" s="131">
        <f t="shared" ca="1" si="37"/>
        <v>11</v>
      </c>
      <c r="H146" s="131">
        <f t="shared" ca="1" si="38"/>
        <v>16</v>
      </c>
      <c r="I146" s="131">
        <f t="shared" ca="1" si="36"/>
        <v>4</v>
      </c>
      <c r="J146" s="131">
        <f t="shared" ca="1" si="36"/>
        <v>6</v>
      </c>
      <c r="K146" s="102">
        <f t="shared" ca="1" si="25"/>
        <v>2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25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Tropical</v>
      </c>
      <c r="W146" s="137">
        <f t="shared" ca="1" si="29"/>
        <v>49</v>
      </c>
      <c r="X146" s="58">
        <f t="shared" ca="1" si="30"/>
        <v>91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75</v>
      </c>
      <c r="F147" s="31">
        <f t="shared" ca="1" si="40"/>
        <v>96</v>
      </c>
      <c r="G147" s="131">
        <f t="shared" ca="1" si="37"/>
        <v>13</v>
      </c>
      <c r="H147" s="131">
        <f t="shared" ca="1" si="38"/>
        <v>18</v>
      </c>
      <c r="I147" s="131">
        <f t="shared" ca="1" si="36"/>
        <v>3</v>
      </c>
      <c r="J147" s="131">
        <f t="shared" ca="1" si="36"/>
        <v>2</v>
      </c>
      <c r="K147" s="102">
        <f t="shared" ref="K147:K210" ca="1" si="43">VLOOKUP(I147+J147,$F$4:$G$14,2,TRUE)</f>
        <v>-1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2</v>
      </c>
      <c r="M147" s="102">
        <f t="shared" ca="1" si="31"/>
        <v>15</v>
      </c>
      <c r="N147" s="102">
        <f ca="1">IF(N146+M147&lt;0,0,IF(N146+M147&gt;VLOOKUP($C$8,lookup!$A$3:$C$7,2,FALSE),VLOOKUP($C$8,lookup!$A$3:$C$7,2,FALSE),N146+M147))</f>
        <v>40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75</v>
      </c>
      <c r="X147" s="58">
        <f t="shared" ref="X147:X210" ca="1" si="48">IF(F147&lt;E147,E147+5,F147)</f>
        <v>96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59</v>
      </c>
      <c r="F148" s="31">
        <f t="shared" ca="1" si="40"/>
        <v>96</v>
      </c>
      <c r="G148" s="131">
        <f t="shared" ca="1" si="37"/>
        <v>12</v>
      </c>
      <c r="H148" s="131">
        <f t="shared" ca="1" si="38"/>
        <v>17</v>
      </c>
      <c r="I148" s="131">
        <f t="shared" ca="1" si="36"/>
        <v>2</v>
      </c>
      <c r="J148" s="131">
        <f t="shared" ca="1" si="36"/>
        <v>6</v>
      </c>
      <c r="K148" s="102">
        <f t="shared" ca="1" si="43"/>
        <v>1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30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59</v>
      </c>
      <c r="X148" s="58">
        <f t="shared" ca="1" si="48"/>
        <v>96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83</v>
      </c>
      <c r="F149" s="31">
        <f t="shared" ca="1" si="40"/>
        <v>94</v>
      </c>
      <c r="G149" s="131">
        <f t="shared" ca="1" si="37"/>
        <v>13</v>
      </c>
      <c r="H149" s="131">
        <f t="shared" ca="1" si="38"/>
        <v>18</v>
      </c>
      <c r="I149" s="131">
        <f t="shared" ca="1" si="36"/>
        <v>5</v>
      </c>
      <c r="J149" s="131">
        <f t="shared" ca="1" si="36"/>
        <v>1</v>
      </c>
      <c r="K149" s="102">
        <f t="shared" ca="1" si="43"/>
        <v>-1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0</v>
      </c>
      <c r="M149" s="102">
        <f t="shared" ca="1" si="49"/>
        <v>10</v>
      </c>
      <c r="N149" s="102">
        <f ca="1">IF(N148+M149&lt;0,0,IF(N148+M149&gt;VLOOKUP($C$8,lookup!$A$3:$C$7,2,FALSE),VLOOKUP($C$8,lookup!$A$3:$C$7,2,FALSE),N148+M149))</f>
        <v>40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83</v>
      </c>
      <c r="X149" s="58">
        <f t="shared" ca="1" si="48"/>
        <v>94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61</v>
      </c>
      <c r="F150" s="31">
        <f t="shared" ca="1" si="40"/>
        <v>86</v>
      </c>
      <c r="G150" s="131">
        <f t="shared" ca="1" si="37"/>
        <v>12</v>
      </c>
      <c r="H150" s="131">
        <f t="shared" ca="1" si="38"/>
        <v>17</v>
      </c>
      <c r="I150" s="131">
        <f t="shared" ca="1" si="36"/>
        <v>1</v>
      </c>
      <c r="J150" s="131">
        <f t="shared" ca="1" si="36"/>
        <v>2</v>
      </c>
      <c r="K150" s="102">
        <f t="shared" ca="1" si="43"/>
        <v>-2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15</v>
      </c>
      <c r="N150" s="102">
        <f ca="1">IF(N149+M150&lt;0,0,IF(N149+M150&gt;VLOOKUP($C$8,lookup!$A$3:$C$7,2,FALSE),VLOOKUP($C$8,lookup!$A$3:$C$7,2,FALSE),N149+M150))</f>
        <v>45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Artic</v>
      </c>
      <c r="W150" s="137">
        <f t="shared" ca="1" si="47"/>
        <v>61</v>
      </c>
      <c r="X150" s="58">
        <f t="shared" ca="1" si="48"/>
        <v>86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57</v>
      </c>
      <c r="F151" s="31">
        <f t="shared" ca="1" si="40"/>
        <v>85</v>
      </c>
      <c r="G151" s="131">
        <f t="shared" ca="1" si="37"/>
        <v>10</v>
      </c>
      <c r="H151" s="131">
        <f t="shared" ca="1" si="38"/>
        <v>15</v>
      </c>
      <c r="I151" s="131">
        <f t="shared" ca="1" si="36"/>
        <v>3</v>
      </c>
      <c r="J151" s="131">
        <f t="shared" ca="1" si="36"/>
        <v>3</v>
      </c>
      <c r="K151" s="102">
        <f t="shared" ca="1" si="43"/>
        <v>-1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0</v>
      </c>
      <c r="M151" s="102">
        <f t="shared" ca="1" si="49"/>
        <v>10</v>
      </c>
      <c r="N151" s="102">
        <f ca="1">IF(N150+M151&lt;0,0,IF(N150+M151&gt;VLOOKUP($C$8,lookup!$A$3:$C$7,2,FALSE),VLOOKUP($C$8,lookup!$A$3:$C$7,2,FALSE),N150+M151))</f>
        <v>45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57</v>
      </c>
      <c r="X151" s="58">
        <f t="shared" ca="1" si="48"/>
        <v>85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45</v>
      </c>
      <c r="F152" s="31">
        <f t="shared" ca="1" si="40"/>
        <v>84</v>
      </c>
      <c r="G152" s="131">
        <f t="shared" ca="1" si="37"/>
        <v>10</v>
      </c>
      <c r="H152" s="131">
        <f t="shared" ca="1" si="38"/>
        <v>14</v>
      </c>
      <c r="I152" s="131">
        <f t="shared" ca="1" si="36"/>
        <v>2</v>
      </c>
      <c r="J152" s="131">
        <f t="shared" ca="1" si="36"/>
        <v>4</v>
      </c>
      <c r="K152" s="102">
        <f t="shared" ca="1" si="43"/>
        <v>-1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10</v>
      </c>
      <c r="N152" s="102">
        <f ca="1">IF(N151+M152&lt;0,0,IF(N151+M152&gt;VLOOKUP($C$8,lookup!$A$3:$C$7,2,FALSE),VLOOKUP($C$8,lookup!$A$3:$C$7,2,FALSE),N151+M152))</f>
        <v>45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45</v>
      </c>
      <c r="X152" s="58">
        <f t="shared" ca="1" si="48"/>
        <v>84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55</v>
      </c>
      <c r="F153" s="31">
        <f t="shared" ca="1" si="40"/>
        <v>72</v>
      </c>
      <c r="G153" s="131">
        <f t="shared" ca="1" si="37"/>
        <v>10</v>
      </c>
      <c r="H153" s="131">
        <f t="shared" ca="1" si="38"/>
        <v>13</v>
      </c>
      <c r="I153" s="131">
        <f t="shared" ca="1" si="36"/>
        <v>1</v>
      </c>
      <c r="J153" s="131">
        <f t="shared" ca="1" si="36"/>
        <v>2</v>
      </c>
      <c r="K153" s="102">
        <f t="shared" ca="1" si="43"/>
        <v>-2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15</v>
      </c>
      <c r="N153" s="102">
        <f ca="1">IF(N152+M153&lt;0,0,IF(N152+M153&gt;VLOOKUP($C$8,lookup!$A$3:$C$7,2,FALSE),VLOOKUP($C$8,lookup!$A$3:$C$7,2,FALSE),N152+M153))</f>
        <v>45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Artic</v>
      </c>
      <c r="W153" s="137">
        <f t="shared" ca="1" si="47"/>
        <v>55</v>
      </c>
      <c r="X153" s="58">
        <f t="shared" ca="1" si="48"/>
        <v>72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57</v>
      </c>
      <c r="F154" s="31">
        <f t="shared" ca="1" si="40"/>
        <v>64</v>
      </c>
      <c r="G154" s="131">
        <f t="shared" ca="1" si="37"/>
        <v>10</v>
      </c>
      <c r="H154" s="131">
        <f t="shared" ca="1" si="38"/>
        <v>11</v>
      </c>
      <c r="I154" s="131">
        <f t="shared" ca="1" si="36"/>
        <v>4</v>
      </c>
      <c r="J154" s="131">
        <f t="shared" ca="1" si="36"/>
        <v>4</v>
      </c>
      <c r="K154" s="102">
        <f t="shared" ca="1" si="43"/>
        <v>1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4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35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57</v>
      </c>
      <c r="X154" s="58">
        <f t="shared" ca="1" si="48"/>
        <v>64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57</v>
      </c>
      <c r="F155" s="31">
        <f t="shared" ca="1" si="40"/>
        <v>58</v>
      </c>
      <c r="G155" s="131">
        <f t="shared" ca="1" si="37"/>
        <v>11</v>
      </c>
      <c r="H155" s="131">
        <f t="shared" ca="1" si="38"/>
        <v>12</v>
      </c>
      <c r="I155" s="131">
        <f t="shared" ca="1" si="36"/>
        <v>5</v>
      </c>
      <c r="J155" s="131">
        <f t="shared" ca="1" si="36"/>
        <v>5</v>
      </c>
      <c r="K155" s="102">
        <f t="shared" ca="1" si="43"/>
        <v>2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4</v>
      </c>
      <c r="M155" s="102">
        <f t="shared" ca="1" si="49"/>
        <v>-10</v>
      </c>
      <c r="N155" s="102">
        <f ca="1">IF(N154+M155&lt;0,0,IF(N154+M155&gt;VLOOKUP($C$8,lookup!$A$3:$C$7,2,FALSE),VLOOKUP($C$8,lookup!$A$3:$C$7,2,FALSE),N154+M155))</f>
        <v>25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Tropical</v>
      </c>
      <c r="W155" s="137">
        <f t="shared" ca="1" si="47"/>
        <v>57</v>
      </c>
      <c r="X155" s="58">
        <f t="shared" ca="1" si="48"/>
        <v>58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70</v>
      </c>
      <c r="F156" s="31">
        <f t="shared" ca="1" si="40"/>
        <v>84</v>
      </c>
      <c r="G156" s="131">
        <f t="shared" ca="1" si="37"/>
        <v>13</v>
      </c>
      <c r="H156" s="131">
        <f t="shared" ca="1" si="38"/>
        <v>14</v>
      </c>
      <c r="I156" s="131">
        <f t="shared" ca="1" si="36"/>
        <v>4</v>
      </c>
      <c r="J156" s="131">
        <f t="shared" ca="1" si="36"/>
        <v>5</v>
      </c>
      <c r="K156" s="102">
        <f t="shared" ca="1" si="43"/>
        <v>1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-15</v>
      </c>
      <c r="N156" s="102">
        <f ca="1">IF(N155+M156&lt;0,0,IF(N155+M156&gt;VLOOKUP($C$8,lookup!$A$3:$C$7,2,FALSE),VLOOKUP($C$8,lookup!$A$3:$C$7,2,FALSE),N155+M156))</f>
        <v>10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70</v>
      </c>
      <c r="X156" s="58">
        <f t="shared" ca="1" si="48"/>
        <v>84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73</v>
      </c>
      <c r="F157" s="31">
        <f t="shared" ca="1" si="40"/>
        <v>74</v>
      </c>
      <c r="G157" s="131">
        <f t="shared" ca="1" si="37"/>
        <v>14</v>
      </c>
      <c r="H157" s="131">
        <f t="shared" ca="1" si="38"/>
        <v>15</v>
      </c>
      <c r="I157" s="131">
        <f t="shared" ca="1" si="36"/>
        <v>5</v>
      </c>
      <c r="J157" s="131">
        <f t="shared" ca="1" si="36"/>
        <v>1</v>
      </c>
      <c r="K157" s="102">
        <f t="shared" ca="1" si="43"/>
        <v>-1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10</v>
      </c>
      <c r="N157" s="102">
        <f ca="1">IF(N156+M157&lt;0,0,IF(N156+M157&gt;VLOOKUP($C$8,lookup!$A$3:$C$7,2,FALSE),VLOOKUP($C$8,lookup!$A$3:$C$7,2,FALSE),N156+M157))</f>
        <v>20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N</v>
      </c>
      <c r="W157" s="137">
        <f t="shared" ca="1" si="47"/>
        <v>73</v>
      </c>
      <c r="X157" s="58">
        <f t="shared" ca="1" si="48"/>
        <v>74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69</v>
      </c>
      <c r="F158" s="31">
        <f t="shared" ca="1" si="40"/>
        <v>77</v>
      </c>
      <c r="G158" s="131">
        <f t="shared" ca="1" si="37"/>
        <v>13</v>
      </c>
      <c r="H158" s="131">
        <f t="shared" ca="1" si="38"/>
        <v>14</v>
      </c>
      <c r="I158" s="131">
        <f t="shared" ref="I158:J177" ca="1" si="50">RANDBETWEEN(1,6)</f>
        <v>2</v>
      </c>
      <c r="J158" s="131">
        <f t="shared" ca="1" si="50"/>
        <v>3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3</v>
      </c>
      <c r="M158" s="102">
        <f t="shared" ca="1" si="49"/>
        <v>15</v>
      </c>
      <c r="N158" s="102">
        <f ca="1">IF(N157+M158&lt;0,0,IF(N157+M158&gt;VLOOKUP($C$8,lookup!$A$3:$C$7,2,FALSE),VLOOKUP($C$8,lookup!$A$3:$C$7,2,FALSE),N157+M158))</f>
        <v>35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69</v>
      </c>
      <c r="X158" s="58">
        <f t="shared" ca="1" si="48"/>
        <v>77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61</v>
      </c>
      <c r="F159" s="31">
        <f t="shared" ca="1" si="40"/>
        <v>68</v>
      </c>
      <c r="G159" s="131">
        <f t="shared" ca="1" si="37"/>
        <v>12</v>
      </c>
      <c r="H159" s="131">
        <f t="shared" ca="1" si="38"/>
        <v>13</v>
      </c>
      <c r="I159" s="131">
        <f t="shared" ca="1" si="50"/>
        <v>3</v>
      </c>
      <c r="J159" s="131">
        <f t="shared" ca="1" si="50"/>
        <v>4</v>
      </c>
      <c r="K159" s="102">
        <f t="shared" ca="1" si="43"/>
        <v>0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3</v>
      </c>
      <c r="M159" s="102">
        <f t="shared" ca="1" si="49"/>
        <v>-10</v>
      </c>
      <c r="N159" s="102">
        <f ca="1">IF(N158+M159&lt;0,0,IF(N158+M159&gt;VLOOKUP($C$8,lookup!$A$3:$C$7,2,FALSE),VLOOKUP($C$8,lookup!$A$3:$C$7,2,FALSE),N158+M159))</f>
        <v>25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61</v>
      </c>
      <c r="X159" s="58">
        <f t="shared" ca="1" si="48"/>
        <v>68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58</v>
      </c>
      <c r="F160" s="31">
        <f t="shared" ca="1" si="40"/>
        <v>67</v>
      </c>
      <c r="G160" s="131">
        <f t="shared" ca="1" si="37"/>
        <v>12</v>
      </c>
      <c r="H160" s="131">
        <f t="shared" ca="1" si="38"/>
        <v>13</v>
      </c>
      <c r="I160" s="131">
        <f t="shared" ca="1" si="50"/>
        <v>3</v>
      </c>
      <c r="J160" s="131">
        <f t="shared" ca="1" si="50"/>
        <v>5</v>
      </c>
      <c r="K160" s="102">
        <f t="shared" ca="1" si="43"/>
        <v>1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3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15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N</v>
      </c>
      <c r="W160" s="137">
        <f t="shared" ca="1" si="47"/>
        <v>58</v>
      </c>
      <c r="X160" s="58">
        <f t="shared" ca="1" si="48"/>
        <v>67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63</v>
      </c>
      <c r="F161" s="31">
        <f t="shared" ca="1" si="40"/>
        <v>72</v>
      </c>
      <c r="G161" s="131">
        <f t="shared" ca="1" si="37"/>
        <v>13</v>
      </c>
      <c r="H161" s="131">
        <f t="shared" ca="1" si="38"/>
        <v>14</v>
      </c>
      <c r="I161" s="131">
        <f t="shared" ca="1" si="50"/>
        <v>2</v>
      </c>
      <c r="J161" s="131">
        <f t="shared" ca="1" si="50"/>
        <v>4</v>
      </c>
      <c r="K161" s="102">
        <f t="shared" ca="1" si="43"/>
        <v>-1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0</v>
      </c>
      <c r="M161" s="102">
        <f t="shared" ca="1" si="49"/>
        <v>10</v>
      </c>
      <c r="N161" s="102">
        <f ca="1">IF(N160+M161&lt;0,0,IF(N160+M161&gt;VLOOKUP($C$8,lookup!$A$3:$C$7,2,FALSE),VLOOKUP($C$8,lookup!$A$3:$C$7,2,FALSE),N160+M161))</f>
        <v>25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63</v>
      </c>
      <c r="X161" s="58">
        <f t="shared" ca="1" si="48"/>
        <v>72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68</v>
      </c>
      <c r="F162" s="31">
        <f t="shared" ca="1" si="40"/>
        <v>65</v>
      </c>
      <c r="G162" s="131">
        <f t="shared" ca="1" si="37"/>
        <v>12</v>
      </c>
      <c r="H162" s="131">
        <f t="shared" ca="1" si="38"/>
        <v>13</v>
      </c>
      <c r="I162" s="131">
        <f t="shared" ca="1" si="50"/>
        <v>3</v>
      </c>
      <c r="J162" s="131">
        <f t="shared" ca="1" si="50"/>
        <v>4</v>
      </c>
      <c r="K162" s="102">
        <f t="shared" ca="1" si="43"/>
        <v>0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3</v>
      </c>
      <c r="M162" s="102">
        <f t="shared" ca="1" si="49"/>
        <v>-10</v>
      </c>
      <c r="N162" s="102">
        <f ca="1">IF(N161+M162&lt;0,0,IF(N161+M162&gt;VLOOKUP($C$8,lookup!$A$3:$C$7,2,FALSE),VLOOKUP($C$8,lookup!$A$3:$C$7,2,FALSE),N161+M162))</f>
        <v>15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60</v>
      </c>
      <c r="X162" s="58">
        <f t="shared" ca="1" si="48"/>
        <v>73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75</v>
      </c>
      <c r="F163" s="31">
        <f t="shared" ca="1" si="40"/>
        <v>81</v>
      </c>
      <c r="G163" s="131">
        <f t="shared" ca="1" si="37"/>
        <v>12</v>
      </c>
      <c r="H163" s="131">
        <f t="shared" ca="1" si="38"/>
        <v>13</v>
      </c>
      <c r="I163" s="131">
        <f t="shared" ca="1" si="50"/>
        <v>4</v>
      </c>
      <c r="J163" s="131">
        <f t="shared" ca="1" si="50"/>
        <v>6</v>
      </c>
      <c r="K163" s="102">
        <f t="shared" ca="1" si="43"/>
        <v>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3</v>
      </c>
      <c r="M163" s="102">
        <f t="shared" ca="1" si="49"/>
        <v>-10</v>
      </c>
      <c r="N163" s="102">
        <f ca="1">IF(N162+M163&lt;0,0,IF(N162+M163&gt;VLOOKUP($C$8,lookup!$A$3:$C$7,2,FALSE),VLOOKUP($C$8,lookup!$A$3:$C$7,2,FALSE),N162+M163))</f>
        <v>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Tropical</v>
      </c>
      <c r="W163" s="137">
        <f t="shared" ca="1" si="47"/>
        <v>75</v>
      </c>
      <c r="X163" s="58">
        <f t="shared" ca="1" si="48"/>
        <v>81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71</v>
      </c>
      <c r="F164" s="31">
        <f t="shared" ca="1" si="40"/>
        <v>82</v>
      </c>
      <c r="G164" s="131">
        <f t="shared" ca="1" si="37"/>
        <v>14</v>
      </c>
      <c r="H164" s="131">
        <f t="shared" ca="1" si="38"/>
        <v>15</v>
      </c>
      <c r="I164" s="131">
        <f t="shared" ca="1" si="50"/>
        <v>6</v>
      </c>
      <c r="J164" s="131">
        <f t="shared" ca="1" si="50"/>
        <v>1</v>
      </c>
      <c r="K164" s="102">
        <f t="shared" ca="1" si="43"/>
        <v>0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2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0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71</v>
      </c>
      <c r="X164" s="58">
        <f t="shared" ca="1" si="48"/>
        <v>82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78</v>
      </c>
      <c r="F165" s="31">
        <f t="shared" ca="1" si="40"/>
        <v>83</v>
      </c>
      <c r="G165" s="131">
        <f t="shared" ca="1" si="37"/>
        <v>14</v>
      </c>
      <c r="H165" s="131">
        <f t="shared" ca="1" si="38"/>
        <v>15</v>
      </c>
      <c r="I165" s="131">
        <f t="shared" ca="1" si="50"/>
        <v>1</v>
      </c>
      <c r="J165" s="131">
        <f t="shared" ca="1" si="50"/>
        <v>2</v>
      </c>
      <c r="K165" s="102">
        <f t="shared" ca="1" si="43"/>
        <v>-2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0</v>
      </c>
      <c r="M165" s="102">
        <f t="shared" ca="1" si="49"/>
        <v>15</v>
      </c>
      <c r="N165" s="102">
        <f ca="1">IF(N164+M165&lt;0,0,IF(N164+M165&gt;VLOOKUP($C$8,lookup!$A$3:$C$7,2,FALSE),VLOOKUP($C$8,lookup!$A$3:$C$7,2,FALSE),N164+M165))</f>
        <v>15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Artic</v>
      </c>
      <c r="W165" s="137">
        <f t="shared" ca="1" si="47"/>
        <v>78</v>
      </c>
      <c r="X165" s="58">
        <f t="shared" ca="1" si="48"/>
        <v>83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64</v>
      </c>
      <c r="F166" s="31">
        <f t="shared" ca="1" si="40"/>
        <v>80</v>
      </c>
      <c r="G166" s="131">
        <f t="shared" ca="1" si="37"/>
        <v>12</v>
      </c>
      <c r="H166" s="131">
        <f t="shared" ca="1" si="38"/>
        <v>13</v>
      </c>
      <c r="I166" s="131">
        <f t="shared" ca="1" si="50"/>
        <v>2</v>
      </c>
      <c r="J166" s="131">
        <f t="shared" ca="1" si="50"/>
        <v>1</v>
      </c>
      <c r="K166" s="102">
        <f t="shared" ca="1" si="43"/>
        <v>-2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15</v>
      </c>
      <c r="N166" s="102">
        <f ca="1">IF(N165+M166&lt;0,0,IF(N165+M166&gt;VLOOKUP($C$8,lookup!$A$3:$C$7,2,FALSE),VLOOKUP($C$8,lookup!$A$3:$C$7,2,FALSE),N165+M166))</f>
        <v>30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Artic</v>
      </c>
      <c r="W166" s="137">
        <f t="shared" ca="1" si="47"/>
        <v>64</v>
      </c>
      <c r="X166" s="58">
        <f t="shared" ca="1" si="48"/>
        <v>80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39</v>
      </c>
      <c r="F167" s="31">
        <f t="shared" ca="1" si="40"/>
        <v>48</v>
      </c>
      <c r="G167" s="131">
        <f t="shared" ca="1" si="37"/>
        <v>10</v>
      </c>
      <c r="H167" s="131">
        <f t="shared" ca="1" si="38"/>
        <v>11</v>
      </c>
      <c r="I167" s="131">
        <f t="shared" ca="1" si="50"/>
        <v>2</v>
      </c>
      <c r="J167" s="131">
        <f t="shared" ca="1" si="50"/>
        <v>5</v>
      </c>
      <c r="K167" s="102">
        <f t="shared" ca="1" si="43"/>
        <v>0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3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20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N</v>
      </c>
      <c r="W167" s="137">
        <f t="shared" ca="1" si="47"/>
        <v>39</v>
      </c>
      <c r="X167" s="58">
        <f t="shared" ca="1" si="48"/>
        <v>48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56</v>
      </c>
      <c r="F168" s="31">
        <f t="shared" ca="1" si="40"/>
        <v>102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3</v>
      </c>
      <c r="J168" s="36">
        <f t="shared" ca="1" si="50"/>
        <v>4</v>
      </c>
      <c r="K168" s="31">
        <f t="shared" ca="1" si="43"/>
        <v>0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3</v>
      </c>
      <c r="M168" s="31">
        <f t="shared" ca="1" si="49"/>
        <v>-10</v>
      </c>
      <c r="N168" s="31">
        <f ca="1">IF(N167+M168&lt;0,0,IF(N167+M168&gt;VLOOKUP($C$8,lookup!$A$3:$C$7,2,FALSE),VLOOKUP($C$8,lookup!$A$3:$C$7,2,FALSE),N167+M168))</f>
        <v>10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56</v>
      </c>
      <c r="X168" s="58">
        <f t="shared" ca="1" si="48"/>
        <v>102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49</v>
      </c>
      <c r="F169" s="31">
        <f t="shared" ca="1" si="40"/>
        <v>115</v>
      </c>
      <c r="G169" s="131">
        <f ca="1">IF(G168+K168&lt;$G$168,$G$168,IF(G168+K168&gt;$H$168,$H$168,G168+K168))</f>
        <v>10</v>
      </c>
      <c r="H169" s="131">
        <f ca="1">IF(H168+K168&gt;$H$168,$H$168,IF(H168+K168&lt;$G$168,$G$168,H168+K168))</f>
        <v>24</v>
      </c>
      <c r="I169" s="131">
        <f t="shared" ca="1" si="50"/>
        <v>5</v>
      </c>
      <c r="J169" s="131">
        <f t="shared" ca="1" si="50"/>
        <v>1</v>
      </c>
      <c r="K169" s="102">
        <f t="shared" ca="1" si="43"/>
        <v>-1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10</v>
      </c>
      <c r="N169" s="102">
        <f ca="1">IF(N168+M169&lt;0,0,IF(N168+M169&gt;VLOOKUP($C$8,lookup!$A$3:$C$7,2,FALSE),VLOOKUP($C$8,lookup!$A$3:$C$7,2,FALSE),N168+M169))</f>
        <v>20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49</v>
      </c>
      <c r="X169" s="58">
        <f t="shared" ca="1" si="48"/>
        <v>115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42</v>
      </c>
      <c r="F170" s="31">
        <f t="shared" ca="1" si="40"/>
        <v>99</v>
      </c>
      <c r="G170" s="131">
        <f t="shared" ref="G170:G197" ca="1" si="51">IF(G169+K169&lt;$G$168,$G$168,IF(G169+K169&gt;$H$168,$H$168,G169+K169))</f>
        <v>10</v>
      </c>
      <c r="H170" s="131">
        <f t="shared" ref="H170:H197" ca="1" si="52">IF(H169+K169&gt;$H$168,$H$168,IF(H169+K169&lt;$G$168,$G$168,H169+K169))</f>
        <v>23</v>
      </c>
      <c r="I170" s="131">
        <f t="shared" ca="1" si="50"/>
        <v>5</v>
      </c>
      <c r="J170" s="131">
        <f t="shared" ca="1" si="50"/>
        <v>4</v>
      </c>
      <c r="K170" s="102">
        <f t="shared" ca="1" si="43"/>
        <v>1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0</v>
      </c>
      <c r="M170" s="102">
        <f t="shared" ca="1" si="49"/>
        <v>-15</v>
      </c>
      <c r="N170" s="102">
        <f ca="1">IF(N169+M170&lt;0,0,IF(N169+M170&gt;VLOOKUP($C$8,lookup!$A$3:$C$7,2,FALSE),VLOOKUP($C$8,lookup!$A$3:$C$7,2,FALSE),N169+M170))</f>
        <v>5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42</v>
      </c>
      <c r="X170" s="58">
        <f t="shared" ca="1" si="48"/>
        <v>99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51</v>
      </c>
      <c r="F171" s="31">
        <f t="shared" ca="1" si="40"/>
        <v>104</v>
      </c>
      <c r="G171" s="131">
        <f t="shared" ca="1" si="51"/>
        <v>11</v>
      </c>
      <c r="H171" s="131">
        <f t="shared" ca="1" si="52"/>
        <v>24</v>
      </c>
      <c r="I171" s="131">
        <f t="shared" ca="1" si="50"/>
        <v>3</v>
      </c>
      <c r="J171" s="131">
        <f t="shared" ca="1" si="50"/>
        <v>5</v>
      </c>
      <c r="K171" s="102">
        <f t="shared" ca="1" si="43"/>
        <v>1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3</v>
      </c>
      <c r="M171" s="102">
        <f t="shared" ca="1" si="49"/>
        <v>-10</v>
      </c>
      <c r="N171" s="102">
        <f ca="1">IF(N170+M171&lt;0,0,IF(N170+M171&gt;VLOOKUP($C$8,lookup!$A$3:$C$7,2,FALSE),VLOOKUP($C$8,lookup!$A$3:$C$7,2,FALSE),N170+M171))</f>
        <v>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N</v>
      </c>
      <c r="W171" s="137">
        <f t="shared" ca="1" si="47"/>
        <v>51</v>
      </c>
      <c r="X171" s="58">
        <f t="shared" ca="1" si="48"/>
        <v>104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61</v>
      </c>
      <c r="F172" s="31">
        <f t="shared" ca="1" si="40"/>
        <v>116</v>
      </c>
      <c r="G172" s="131">
        <f t="shared" ca="1" si="51"/>
        <v>12</v>
      </c>
      <c r="H172" s="131">
        <f t="shared" ca="1" si="52"/>
        <v>24</v>
      </c>
      <c r="I172" s="131">
        <f t="shared" ca="1" si="50"/>
        <v>4</v>
      </c>
      <c r="J172" s="131">
        <f t="shared" ca="1" si="50"/>
        <v>2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0</v>
      </c>
      <c r="M172" s="102">
        <f t="shared" ca="1" si="49"/>
        <v>10</v>
      </c>
      <c r="N172" s="102">
        <f ca="1">IF(N171+M172&lt;0,0,IF(N171+M172&gt;VLOOKUP($C$8,lookup!$A$3:$C$7,2,FALSE),VLOOKUP($C$8,lookup!$A$3:$C$7,2,FALSE),N171+M172))</f>
        <v>10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61</v>
      </c>
      <c r="X172" s="58">
        <f t="shared" ca="1" si="48"/>
        <v>116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49</v>
      </c>
      <c r="F173" s="31">
        <f t="shared" ca="1" si="40"/>
        <v>103</v>
      </c>
      <c r="G173" s="131">
        <f t="shared" ca="1" si="51"/>
        <v>11</v>
      </c>
      <c r="H173" s="131">
        <f t="shared" ca="1" si="52"/>
        <v>23</v>
      </c>
      <c r="I173" s="131">
        <f t="shared" ca="1" si="50"/>
        <v>4</v>
      </c>
      <c r="J173" s="131">
        <f t="shared" ca="1" si="50"/>
        <v>6</v>
      </c>
      <c r="K173" s="102">
        <f t="shared" ca="1" si="43"/>
        <v>2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3</v>
      </c>
      <c r="M173" s="102">
        <f t="shared" ca="1" si="49"/>
        <v>-10</v>
      </c>
      <c r="N173" s="102">
        <f ca="1">IF(N172+M173&lt;0,0,IF(N172+M173&gt;VLOOKUP($C$8,lookup!$A$3:$C$7,2,FALSE),VLOOKUP($C$8,lookup!$A$3:$C$7,2,FALSE),N172+M173))</f>
        <v>0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Tropical</v>
      </c>
      <c r="W173" s="137">
        <f t="shared" ca="1" si="47"/>
        <v>49</v>
      </c>
      <c r="X173" s="58">
        <f t="shared" ca="1" si="48"/>
        <v>103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76</v>
      </c>
      <c r="F174" s="31">
        <f t="shared" ca="1" si="40"/>
        <v>109</v>
      </c>
      <c r="G174" s="131">
        <f t="shared" ca="1" si="51"/>
        <v>13</v>
      </c>
      <c r="H174" s="131">
        <f t="shared" ca="1" si="52"/>
        <v>24</v>
      </c>
      <c r="I174" s="131">
        <f t="shared" ca="1" si="50"/>
        <v>5</v>
      </c>
      <c r="J174" s="131">
        <f t="shared" ca="1" si="50"/>
        <v>5</v>
      </c>
      <c r="K174" s="102">
        <f t="shared" ca="1" si="43"/>
        <v>2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4</v>
      </c>
      <c r="M174" s="102">
        <f t="shared" ca="1" si="49"/>
        <v>-10</v>
      </c>
      <c r="N174" s="102">
        <f ca="1">IF(N173+M174&lt;0,0,IF(N173+M174&gt;VLOOKUP($C$8,lookup!$A$3:$C$7,2,FALSE),VLOOKUP($C$8,lookup!$A$3:$C$7,2,FALSE),N173+M174))</f>
        <v>0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Tropical</v>
      </c>
      <c r="W174" s="137">
        <f t="shared" ca="1" si="47"/>
        <v>76</v>
      </c>
      <c r="X174" s="58">
        <f t="shared" ca="1" si="48"/>
        <v>109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88</v>
      </c>
      <c r="F175" s="31">
        <f t="shared" ca="1" si="40"/>
        <v>111</v>
      </c>
      <c r="G175" s="131">
        <f t="shared" ca="1" si="51"/>
        <v>15</v>
      </c>
      <c r="H175" s="131">
        <f t="shared" ca="1" si="52"/>
        <v>24</v>
      </c>
      <c r="I175" s="131">
        <f t="shared" ca="1" si="50"/>
        <v>1</v>
      </c>
      <c r="J175" s="131">
        <f t="shared" ca="1" si="50"/>
        <v>5</v>
      </c>
      <c r="K175" s="102">
        <f t="shared" ca="1" si="43"/>
        <v>-1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0</v>
      </c>
      <c r="M175" s="102">
        <f t="shared" ca="1" si="49"/>
        <v>10</v>
      </c>
      <c r="N175" s="102">
        <f ca="1">IF(N174+M175&lt;0,0,IF(N174+M175&gt;VLOOKUP($C$8,lookup!$A$3:$C$7,2,FALSE),VLOOKUP($C$8,lookup!$A$3:$C$7,2,FALSE),N174+M175))</f>
        <v>10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88</v>
      </c>
      <c r="X175" s="58">
        <f t="shared" ca="1" si="48"/>
        <v>111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88</v>
      </c>
      <c r="F176" s="31">
        <f t="shared" ca="1" si="40"/>
        <v>94</v>
      </c>
      <c r="G176" s="131">
        <f t="shared" ca="1" si="51"/>
        <v>14</v>
      </c>
      <c r="H176" s="131">
        <f t="shared" ca="1" si="52"/>
        <v>23</v>
      </c>
      <c r="I176" s="131">
        <f t="shared" ca="1" si="50"/>
        <v>5</v>
      </c>
      <c r="J176" s="131">
        <f t="shared" ca="1" si="50"/>
        <v>4</v>
      </c>
      <c r="K176" s="102">
        <f t="shared" ca="1" si="43"/>
        <v>1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-15</v>
      </c>
      <c r="N176" s="102">
        <f ca="1">IF(N175+M176&lt;0,0,IF(N175+M176&gt;VLOOKUP($C$8,lookup!$A$3:$C$7,2,FALSE),VLOOKUP($C$8,lookup!$A$3:$C$7,2,FALSE),N175+M176))</f>
        <v>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88</v>
      </c>
      <c r="X176" s="58">
        <f t="shared" ca="1" si="48"/>
        <v>94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73</v>
      </c>
      <c r="F177" s="31">
        <f t="shared" ca="1" si="40"/>
        <v>103</v>
      </c>
      <c r="G177" s="131">
        <f t="shared" ca="1" si="51"/>
        <v>15</v>
      </c>
      <c r="H177" s="131">
        <f t="shared" ca="1" si="52"/>
        <v>24</v>
      </c>
      <c r="I177" s="131">
        <f t="shared" ca="1" si="50"/>
        <v>2</v>
      </c>
      <c r="J177" s="131">
        <f t="shared" ca="1" si="50"/>
        <v>2</v>
      </c>
      <c r="K177" s="102">
        <f t="shared" ca="1" si="43"/>
        <v>-2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10</v>
      </c>
      <c r="N177" s="102">
        <f ca="1">IF(N176+M177&lt;0,0,IF(N176+M177&gt;VLOOKUP($C$8,lookup!$A$3:$C$7,2,FALSE),VLOOKUP($C$8,lookup!$A$3:$C$7,2,FALSE),N176+M177))</f>
        <v>10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Artic</v>
      </c>
      <c r="W177" s="137">
        <f t="shared" ca="1" si="47"/>
        <v>73</v>
      </c>
      <c r="X177" s="58">
        <f t="shared" ca="1" si="48"/>
        <v>103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67</v>
      </c>
      <c r="F178" s="31">
        <f t="shared" ca="1" si="40"/>
        <v>101</v>
      </c>
      <c r="G178" s="131">
        <f t="shared" ca="1" si="51"/>
        <v>13</v>
      </c>
      <c r="H178" s="131">
        <f t="shared" ca="1" si="52"/>
        <v>22</v>
      </c>
      <c r="I178" s="131">
        <f t="shared" ref="I178:J197" ca="1" si="53">RANDBETWEEN(1,6)</f>
        <v>5</v>
      </c>
      <c r="J178" s="131">
        <f t="shared" ca="1" si="53"/>
        <v>2</v>
      </c>
      <c r="K178" s="102">
        <f t="shared" ca="1" si="43"/>
        <v>0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2</v>
      </c>
      <c r="M178" s="102">
        <f t="shared" ca="1" si="49"/>
        <v>-10</v>
      </c>
      <c r="N178" s="102">
        <f ca="1">IF(N177+M178&lt;0,0,IF(N177+M178&gt;VLOOKUP($C$8,lookup!$A$3:$C$7,2,FALSE),VLOOKUP($C$8,lookup!$A$3:$C$7,2,FALSE),N177+M178))</f>
        <v>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67</v>
      </c>
      <c r="X178" s="58">
        <f t="shared" ca="1" si="48"/>
        <v>101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74</v>
      </c>
      <c r="F179" s="31">
        <f t="shared" ca="1" si="40"/>
        <v>100</v>
      </c>
      <c r="G179" s="131">
        <f t="shared" ca="1" si="51"/>
        <v>13</v>
      </c>
      <c r="H179" s="131">
        <f t="shared" ca="1" si="52"/>
        <v>22</v>
      </c>
      <c r="I179" s="131">
        <f t="shared" ca="1" si="53"/>
        <v>4</v>
      </c>
      <c r="J179" s="131">
        <f t="shared" ca="1" si="53"/>
        <v>3</v>
      </c>
      <c r="K179" s="102">
        <f t="shared" ca="1" si="43"/>
        <v>0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2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74</v>
      </c>
      <c r="X179" s="58">
        <f t="shared" ca="1" si="48"/>
        <v>100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64</v>
      </c>
      <c r="F180" s="31">
        <f t="shared" ca="1" si="40"/>
        <v>106</v>
      </c>
      <c r="G180" s="131">
        <f t="shared" ca="1" si="51"/>
        <v>13</v>
      </c>
      <c r="H180" s="131">
        <f t="shared" ca="1" si="52"/>
        <v>22</v>
      </c>
      <c r="I180" s="131">
        <f t="shared" ca="1" si="53"/>
        <v>1</v>
      </c>
      <c r="J180" s="131">
        <f t="shared" ca="1" si="53"/>
        <v>3</v>
      </c>
      <c r="K180" s="102">
        <f t="shared" ca="1" si="43"/>
        <v>-2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10</v>
      </c>
      <c r="N180" s="102">
        <f ca="1">IF(N179+M180&lt;0,0,IF(N179+M180&gt;VLOOKUP($C$8,lookup!$A$3:$C$7,2,FALSE),VLOOKUP($C$8,lookup!$A$3:$C$7,2,FALSE),N179+M180))</f>
        <v>10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Artic</v>
      </c>
      <c r="W180" s="137">
        <f t="shared" ca="1" si="47"/>
        <v>64</v>
      </c>
      <c r="X180" s="58">
        <f t="shared" ca="1" si="48"/>
        <v>106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51</v>
      </c>
      <c r="F181" s="31">
        <f t="shared" ca="1" si="40"/>
        <v>98</v>
      </c>
      <c r="G181" s="131">
        <f t="shared" ca="1" si="51"/>
        <v>11</v>
      </c>
      <c r="H181" s="131">
        <f t="shared" ca="1" si="52"/>
        <v>20</v>
      </c>
      <c r="I181" s="131">
        <f t="shared" ca="1" si="53"/>
        <v>3</v>
      </c>
      <c r="J181" s="131">
        <f t="shared" ca="1" si="53"/>
        <v>3</v>
      </c>
      <c r="K181" s="102">
        <f t="shared" ca="1" si="43"/>
        <v>-1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0</v>
      </c>
      <c r="M181" s="102">
        <f t="shared" ca="1" si="49"/>
        <v>10</v>
      </c>
      <c r="N181" s="102">
        <f ca="1">IF(N180+M181&lt;0,0,IF(N180+M181&gt;VLOOKUP($C$8,lookup!$A$3:$C$7,2,FALSE),VLOOKUP($C$8,lookup!$A$3:$C$7,2,FALSE),N180+M181))</f>
        <v>20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51</v>
      </c>
      <c r="X181" s="58">
        <f t="shared" ca="1" si="48"/>
        <v>98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42</v>
      </c>
      <c r="F182" s="31">
        <f t="shared" ca="1" si="40"/>
        <v>94</v>
      </c>
      <c r="G182" s="131">
        <f t="shared" ca="1" si="51"/>
        <v>10</v>
      </c>
      <c r="H182" s="131">
        <f t="shared" ca="1" si="52"/>
        <v>19</v>
      </c>
      <c r="I182" s="131">
        <f t="shared" ca="1" si="53"/>
        <v>2</v>
      </c>
      <c r="J182" s="131">
        <f t="shared" ca="1" si="53"/>
        <v>5</v>
      </c>
      <c r="K182" s="102">
        <f t="shared" ca="1" si="43"/>
        <v>0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-10</v>
      </c>
      <c r="N182" s="102">
        <f ca="1">IF(N181+M182&lt;0,0,IF(N181+M182&gt;VLOOKUP($C$8,lookup!$A$3:$C$7,2,FALSE),VLOOKUP($C$8,lookup!$A$3:$C$7,2,FALSE),N181+M182))</f>
        <v>10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42</v>
      </c>
      <c r="X182" s="58">
        <f t="shared" ca="1" si="48"/>
        <v>94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38</v>
      </c>
      <c r="F183" s="31">
        <f t="shared" ca="1" si="40"/>
        <v>86</v>
      </c>
      <c r="G183" s="131">
        <f t="shared" ca="1" si="51"/>
        <v>10</v>
      </c>
      <c r="H183" s="131">
        <f t="shared" ca="1" si="52"/>
        <v>19</v>
      </c>
      <c r="I183" s="131">
        <f t="shared" ca="1" si="53"/>
        <v>5</v>
      </c>
      <c r="J183" s="131">
        <f t="shared" ca="1" si="53"/>
        <v>2</v>
      </c>
      <c r="K183" s="102">
        <f t="shared" ca="1" si="43"/>
        <v>0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2</v>
      </c>
      <c r="M183" s="102">
        <f t="shared" ca="1" si="49"/>
        <v>-10</v>
      </c>
      <c r="N183" s="102">
        <f ca="1">IF(N182+M183&lt;0,0,IF(N182+M183&gt;VLOOKUP($C$8,lookup!$A$3:$C$7,2,FALSE),VLOOKUP($C$8,lookup!$A$3:$C$7,2,FALSE),N182+M183))</f>
        <v>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38</v>
      </c>
      <c r="X183" s="58">
        <f t="shared" ca="1" si="48"/>
        <v>86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58</v>
      </c>
      <c r="F184" s="31">
        <f t="shared" ca="1" si="40"/>
        <v>97</v>
      </c>
      <c r="G184" s="131">
        <f t="shared" ca="1" si="51"/>
        <v>10</v>
      </c>
      <c r="H184" s="131">
        <f t="shared" ca="1" si="52"/>
        <v>19</v>
      </c>
      <c r="I184" s="131">
        <f t="shared" ca="1" si="53"/>
        <v>2</v>
      </c>
      <c r="J184" s="131">
        <f t="shared" ca="1" si="53"/>
        <v>4</v>
      </c>
      <c r="K184" s="102">
        <f t="shared" ca="1" si="43"/>
        <v>-1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10</v>
      </c>
      <c r="N184" s="102">
        <f ca="1">IF(N183+M184&lt;0,0,IF(N183+M184&gt;VLOOKUP($C$8,lookup!$A$3:$C$7,2,FALSE),VLOOKUP($C$8,lookup!$A$3:$C$7,2,FALSE),N183+M184))</f>
        <v>10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58</v>
      </c>
      <c r="X184" s="58">
        <f t="shared" ca="1" si="48"/>
        <v>97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55</v>
      </c>
      <c r="F185" s="31">
        <f t="shared" ca="1" si="40"/>
        <v>92</v>
      </c>
      <c r="G185" s="131">
        <f t="shared" ca="1" si="51"/>
        <v>10</v>
      </c>
      <c r="H185" s="131">
        <f t="shared" ca="1" si="52"/>
        <v>18</v>
      </c>
      <c r="I185" s="131">
        <f t="shared" ca="1" si="53"/>
        <v>6</v>
      </c>
      <c r="J185" s="131">
        <f t="shared" ca="1" si="53"/>
        <v>6</v>
      </c>
      <c r="K185" s="102">
        <f t="shared" ca="1" si="43"/>
        <v>3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0</v>
      </c>
      <c r="M185" s="102">
        <f t="shared" ca="1" si="49"/>
        <v>-20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4</v>
      </c>
      <c r="P185" s="58" t="str">
        <f ca="1">IF(O185=0,"",VLOOKUP(((VLOOKUP(weather!$C$8,lookup!$A$3:$C$7,3,FALSE)&amp;VLOOKUP(weather!$C$4,lookup!$A$9:$B$14,2,FALSE))),lookup!$C$81:$AY$110,((C185-1)*4)+1+O185,FALSE))</f>
        <v>z</v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Changing</v>
      </c>
      <c r="W185" s="137">
        <f t="shared" ca="1" si="47"/>
        <v>55</v>
      </c>
      <c r="X185" s="58">
        <f t="shared" ca="1" si="48"/>
        <v>92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69</v>
      </c>
      <c r="F186" s="31">
        <f t="shared" ca="1" si="40"/>
        <v>96</v>
      </c>
      <c r="G186" s="131">
        <f t="shared" ca="1" si="51"/>
        <v>13</v>
      </c>
      <c r="H186" s="131">
        <f t="shared" ca="1" si="52"/>
        <v>21</v>
      </c>
      <c r="I186" s="131">
        <f t="shared" ca="1" si="53"/>
        <v>2</v>
      </c>
      <c r="J186" s="131">
        <f t="shared" ca="1" si="53"/>
        <v>6</v>
      </c>
      <c r="K186" s="102">
        <f t="shared" ca="1" si="43"/>
        <v>1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3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69</v>
      </c>
      <c r="X186" s="58">
        <f t="shared" ca="1" si="48"/>
        <v>96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71</v>
      </c>
      <c r="F187" s="31">
        <f t="shared" ca="1" si="40"/>
        <v>95</v>
      </c>
      <c r="G187" s="131">
        <f t="shared" ca="1" si="51"/>
        <v>14</v>
      </c>
      <c r="H187" s="131">
        <f t="shared" ca="1" si="52"/>
        <v>22</v>
      </c>
      <c r="I187" s="131">
        <f t="shared" ca="1" si="53"/>
        <v>1</v>
      </c>
      <c r="J187" s="131">
        <f t="shared" ca="1" si="53"/>
        <v>2</v>
      </c>
      <c r="K187" s="102">
        <f t="shared" ca="1" si="43"/>
        <v>-2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0</v>
      </c>
      <c r="M187" s="102">
        <f t="shared" ca="1" si="49"/>
        <v>15</v>
      </c>
      <c r="N187" s="102">
        <f ca="1">IF(N186+M187&lt;0,0,IF(N186+M187&gt;VLOOKUP($C$8,lookup!$A$3:$C$7,2,FALSE),VLOOKUP($C$8,lookup!$A$3:$C$7,2,FALSE),N186+M187))</f>
        <v>15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Artic</v>
      </c>
      <c r="W187" s="137">
        <f t="shared" ca="1" si="47"/>
        <v>71</v>
      </c>
      <c r="X187" s="58">
        <f t="shared" ca="1" si="48"/>
        <v>95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64</v>
      </c>
      <c r="F188" s="31">
        <f t="shared" ca="1" si="40"/>
        <v>92</v>
      </c>
      <c r="G188" s="131">
        <f t="shared" ca="1" si="51"/>
        <v>12</v>
      </c>
      <c r="H188" s="131">
        <f t="shared" ca="1" si="52"/>
        <v>20</v>
      </c>
      <c r="I188" s="131">
        <f t="shared" ca="1" si="53"/>
        <v>5</v>
      </c>
      <c r="J188" s="131">
        <f t="shared" ca="1" si="53"/>
        <v>1</v>
      </c>
      <c r="K188" s="102">
        <f t="shared" ca="1" si="43"/>
        <v>-1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0</v>
      </c>
      <c r="M188" s="102">
        <f t="shared" ca="1" si="49"/>
        <v>10</v>
      </c>
      <c r="N188" s="102">
        <f ca="1">IF(N187+M188&lt;0,0,IF(N187+M188&gt;VLOOKUP($C$8,lookup!$A$3:$C$7,2,FALSE),VLOOKUP($C$8,lookup!$A$3:$C$7,2,FALSE),N187+M188))</f>
        <v>25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64</v>
      </c>
      <c r="X188" s="58">
        <f t="shared" ca="1" si="48"/>
        <v>92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64</v>
      </c>
      <c r="F189" s="31">
        <f t="shared" ca="1" si="40"/>
        <v>100</v>
      </c>
      <c r="G189" s="131">
        <f t="shared" ca="1" si="51"/>
        <v>11</v>
      </c>
      <c r="H189" s="131">
        <f t="shared" ca="1" si="52"/>
        <v>19</v>
      </c>
      <c r="I189" s="131">
        <f t="shared" ca="1" si="53"/>
        <v>6</v>
      </c>
      <c r="J189" s="131">
        <f t="shared" ca="1" si="53"/>
        <v>3</v>
      </c>
      <c r="K189" s="102">
        <f t="shared" ca="1" si="43"/>
        <v>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0</v>
      </c>
      <c r="M189" s="102">
        <f t="shared" ca="1" si="49"/>
        <v>-15</v>
      </c>
      <c r="N189" s="102">
        <f ca="1">IF(N188+M189&lt;0,0,IF(N188+M189&gt;VLOOKUP($C$8,lookup!$A$3:$C$7,2,FALSE),VLOOKUP($C$8,lookup!$A$3:$C$7,2,FALSE),N188+M189))</f>
        <v>10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64</v>
      </c>
      <c r="X189" s="58">
        <f t="shared" ca="1" si="48"/>
        <v>100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68</v>
      </c>
      <c r="F190" s="31">
        <f t="shared" ca="1" si="40"/>
        <v>89</v>
      </c>
      <c r="G190" s="131">
        <f t="shared" ca="1" si="51"/>
        <v>12</v>
      </c>
      <c r="H190" s="131">
        <f t="shared" ca="1" si="52"/>
        <v>20</v>
      </c>
      <c r="I190" s="131">
        <f t="shared" ca="1" si="53"/>
        <v>1</v>
      </c>
      <c r="J190" s="131">
        <f t="shared" ca="1" si="53"/>
        <v>3</v>
      </c>
      <c r="K190" s="102">
        <f t="shared" ca="1" si="43"/>
        <v>-2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0</v>
      </c>
      <c r="M190" s="102">
        <f t="shared" ca="1" si="49"/>
        <v>10</v>
      </c>
      <c r="N190" s="102">
        <f ca="1">IF(N189+M190&lt;0,0,IF(N189+M190&gt;VLOOKUP($C$8,lookup!$A$3:$C$7,2,FALSE),VLOOKUP($C$8,lookup!$A$3:$C$7,2,FALSE),N189+M190))</f>
        <v>20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Artic</v>
      </c>
      <c r="W190" s="137">
        <f t="shared" ca="1" si="47"/>
        <v>68</v>
      </c>
      <c r="X190" s="58">
        <f t="shared" ca="1" si="48"/>
        <v>89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51</v>
      </c>
      <c r="F191" s="31">
        <f t="shared" ca="1" si="40"/>
        <v>93</v>
      </c>
      <c r="G191" s="131">
        <f t="shared" ca="1" si="51"/>
        <v>10</v>
      </c>
      <c r="H191" s="131">
        <f t="shared" ca="1" si="52"/>
        <v>18</v>
      </c>
      <c r="I191" s="131">
        <f t="shared" ca="1" si="53"/>
        <v>3</v>
      </c>
      <c r="J191" s="131">
        <f t="shared" ca="1" si="53"/>
        <v>1</v>
      </c>
      <c r="K191" s="102">
        <f t="shared" ca="1" si="43"/>
        <v>-2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0</v>
      </c>
      <c r="M191" s="102">
        <f t="shared" ca="1" si="49"/>
        <v>10</v>
      </c>
      <c r="N191" s="102">
        <f ca="1">IF(N190+M191&lt;0,0,IF(N190+M191&gt;VLOOKUP($C$8,lookup!$A$3:$C$7,2,FALSE),VLOOKUP($C$8,lookup!$A$3:$C$7,2,FALSE),N190+M191))</f>
        <v>30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Artic</v>
      </c>
      <c r="W191" s="137">
        <f t="shared" ca="1" si="47"/>
        <v>51</v>
      </c>
      <c r="X191" s="58">
        <f t="shared" ca="1" si="48"/>
        <v>93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44</v>
      </c>
      <c r="F192" s="31">
        <f t="shared" ca="1" si="40"/>
        <v>88</v>
      </c>
      <c r="G192" s="131">
        <f t="shared" ca="1" si="51"/>
        <v>10</v>
      </c>
      <c r="H192" s="131">
        <f t="shared" ca="1" si="52"/>
        <v>16</v>
      </c>
      <c r="I192" s="131">
        <f t="shared" ca="1" si="53"/>
        <v>1</v>
      </c>
      <c r="J192" s="131">
        <f t="shared" ca="1" si="53"/>
        <v>1</v>
      </c>
      <c r="K192" s="102">
        <f t="shared" ca="1" si="43"/>
        <v>-3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4</v>
      </c>
      <c r="M192" s="102">
        <f t="shared" ca="1" si="49"/>
        <v>15</v>
      </c>
      <c r="N192" s="102">
        <f ca="1">IF(N191+M192&lt;0,0,IF(N191+M192&gt;VLOOKUP($C$8,lookup!$A$3:$C$7,2,FALSE),VLOOKUP($C$8,lookup!$A$3:$C$7,2,FALSE),N191+M192))</f>
        <v>45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Gusting</v>
      </c>
      <c r="W192" s="137">
        <f t="shared" ca="1" si="47"/>
        <v>44</v>
      </c>
      <c r="X192" s="58">
        <f t="shared" ca="1" si="48"/>
        <v>88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55</v>
      </c>
      <c r="F193" s="31">
        <f t="shared" ca="1" si="40"/>
        <v>77</v>
      </c>
      <c r="G193" s="131">
        <f t="shared" ca="1" si="51"/>
        <v>10</v>
      </c>
      <c r="H193" s="131">
        <f t="shared" ca="1" si="52"/>
        <v>13</v>
      </c>
      <c r="I193" s="131">
        <f t="shared" ca="1" si="53"/>
        <v>6</v>
      </c>
      <c r="J193" s="131">
        <f t="shared" ca="1" si="53"/>
        <v>6</v>
      </c>
      <c r="K193" s="102">
        <f t="shared" ca="1" si="43"/>
        <v>3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0</v>
      </c>
      <c r="M193" s="102">
        <f t="shared" ca="1" si="49"/>
        <v>-20</v>
      </c>
      <c r="N193" s="102">
        <f ca="1">IF(N192+M193&lt;0,0,IF(N192+M193&gt;VLOOKUP($C$8,lookup!$A$3:$C$7,2,FALSE),VLOOKUP($C$8,lookup!$A$3:$C$7,2,FALSE),N192+M193))</f>
        <v>25</v>
      </c>
      <c r="O193" s="102">
        <f ca="1">IF(ABS(K193)=3,(VLOOKUP((I193+J193)&amp;RANDBETWEEN(2,12),lookup!$AR$4:$AS$25,2,FALSE)),0)</f>
        <v>3</v>
      </c>
      <c r="P193" s="58" t="str">
        <f ca="1">IF(O193=0,"",VLOOKUP(((VLOOKUP(weather!$C$8,lookup!$A$3:$C$7,3,FALSE)&amp;VLOOKUP(weather!$C$4,lookup!$A$9:$B$14,2,FALSE))),lookup!$C$81:$AY$110,((C193-1)*4)+1+O193,FALSE))</f>
        <v>d</v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Changing</v>
      </c>
      <c r="W193" s="137">
        <f t="shared" ca="1" si="47"/>
        <v>55</v>
      </c>
      <c r="X193" s="58">
        <f t="shared" ca="1" si="48"/>
        <v>77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64</v>
      </c>
      <c r="F194" s="31">
        <f t="shared" ca="1" si="40"/>
        <v>79</v>
      </c>
      <c r="G194" s="131">
        <f t="shared" ca="1" si="51"/>
        <v>13</v>
      </c>
      <c r="H194" s="131">
        <f t="shared" ca="1" si="52"/>
        <v>16</v>
      </c>
      <c r="I194" s="131">
        <f t="shared" ca="1" si="53"/>
        <v>5</v>
      </c>
      <c r="J194" s="131">
        <f t="shared" ca="1" si="53"/>
        <v>2</v>
      </c>
      <c r="K194" s="102">
        <f t="shared" ca="1" si="43"/>
        <v>0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2</v>
      </c>
      <c r="M194" s="102">
        <f t="shared" ca="1" si="49"/>
        <v>-10</v>
      </c>
      <c r="N194" s="102">
        <f ca="1">IF(N193+M194&lt;0,0,IF(N193+M194&gt;VLOOKUP($C$8,lookup!$A$3:$C$7,2,FALSE),VLOOKUP($C$8,lookup!$A$3:$C$7,2,FALSE),N193+M194))</f>
        <v>15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64</v>
      </c>
      <c r="X194" s="58">
        <f t="shared" ca="1" si="48"/>
        <v>79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79</v>
      </c>
      <c r="F195" s="31">
        <f t="shared" ca="1" si="40"/>
        <v>92</v>
      </c>
      <c r="G195" s="131">
        <f t="shared" ca="1" si="51"/>
        <v>13</v>
      </c>
      <c r="H195" s="131">
        <f t="shared" ca="1" si="52"/>
        <v>16</v>
      </c>
      <c r="I195" s="131">
        <f t="shared" ca="1" si="53"/>
        <v>2</v>
      </c>
      <c r="J195" s="131">
        <f t="shared" ca="1" si="53"/>
        <v>2</v>
      </c>
      <c r="K195" s="102">
        <f t="shared" ca="1" si="43"/>
        <v>-2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0</v>
      </c>
      <c r="M195" s="102">
        <f t="shared" ca="1" si="49"/>
        <v>10</v>
      </c>
      <c r="N195" s="102">
        <f ca="1">IF(N194+M195&lt;0,0,IF(N194+M195&gt;VLOOKUP($C$8,lookup!$A$3:$C$7,2,FALSE),VLOOKUP($C$8,lookup!$A$3:$C$7,2,FALSE),N194+M195))</f>
        <v>25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Artic</v>
      </c>
      <c r="W195" s="137">
        <f t="shared" ca="1" si="47"/>
        <v>79</v>
      </c>
      <c r="X195" s="58">
        <f t="shared" ca="1" si="48"/>
        <v>92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62</v>
      </c>
      <c r="F196" s="31">
        <f t="shared" ca="1" si="40"/>
        <v>82</v>
      </c>
      <c r="G196" s="131">
        <f t="shared" ca="1" si="51"/>
        <v>11</v>
      </c>
      <c r="H196" s="131">
        <f t="shared" ca="1" si="52"/>
        <v>14</v>
      </c>
      <c r="I196" s="131">
        <f t="shared" ca="1" si="53"/>
        <v>3</v>
      </c>
      <c r="J196" s="131">
        <f t="shared" ca="1" si="53"/>
        <v>4</v>
      </c>
      <c r="K196" s="102">
        <f t="shared" ca="1" si="43"/>
        <v>0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15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62</v>
      </c>
      <c r="X196" s="58">
        <f t="shared" ca="1" si="48"/>
        <v>82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54</v>
      </c>
      <c r="F197" s="31">
        <f t="shared" ca="1" si="40"/>
        <v>70</v>
      </c>
      <c r="G197" s="131">
        <f t="shared" ca="1" si="51"/>
        <v>11</v>
      </c>
      <c r="H197" s="131">
        <f t="shared" ca="1" si="52"/>
        <v>14</v>
      </c>
      <c r="I197" s="131">
        <f t="shared" ca="1" si="53"/>
        <v>5</v>
      </c>
      <c r="J197" s="131">
        <f t="shared" ca="1" si="53"/>
        <v>4</v>
      </c>
      <c r="K197" s="102">
        <f t="shared" ca="1" si="43"/>
        <v>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0</v>
      </c>
      <c r="M197" s="102">
        <f t="shared" ca="1" si="49"/>
        <v>-15</v>
      </c>
      <c r="N197" s="102">
        <f ca="1">IF(N196+M197&lt;0,0,IF(N196+M197&gt;VLOOKUP($C$8,lookup!$A$3:$C$7,2,FALSE),VLOOKUP($C$8,lookup!$A$3:$C$7,2,FALSE),N196+M197))</f>
        <v>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54</v>
      </c>
      <c r="X197" s="58">
        <f t="shared" ca="1" si="48"/>
        <v>70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59</v>
      </c>
      <c r="F198" s="31">
        <f t="shared" ca="1" si="40"/>
        <v>106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5</v>
      </c>
      <c r="J198" s="36">
        <f t="shared" ca="1" si="54"/>
        <v>1</v>
      </c>
      <c r="K198" s="31">
        <f t="shared" ca="1" si="43"/>
        <v>-1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0</v>
      </c>
      <c r="M198" s="31">
        <f t="shared" ca="1" si="49"/>
        <v>10</v>
      </c>
      <c r="N198" s="31">
        <f ca="1">IF(N197+M198&lt;0,0,IF(N197+M198&gt;VLOOKUP($C$8,lookup!$A$3:$C$7,2,FALSE),VLOOKUP($C$8,lookup!$A$3:$C$7,2,FALSE),N197+M198))</f>
        <v>10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59</v>
      </c>
      <c r="X198" s="58">
        <f t="shared" ca="1" si="48"/>
        <v>106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70</v>
      </c>
      <c r="F199" s="31">
        <f t="shared" ca="1" si="40"/>
        <v>99</v>
      </c>
      <c r="G199" s="131">
        <f ca="1">IF(G198+K198&lt;$G$198,$G$198,IF(G198+K198&gt;$H$198,$H$198,G198+K198))</f>
        <v>12</v>
      </c>
      <c r="H199" s="131">
        <f ca="1">IF(H198+K198&gt;$H$198,$H$198,IF(H198+K198&lt;$G$198,$G$198,H198+K198))</f>
        <v>24</v>
      </c>
      <c r="I199" s="131">
        <f t="shared" ca="1" si="54"/>
        <v>4</v>
      </c>
      <c r="J199" s="131">
        <f t="shared" ca="1" si="54"/>
        <v>3</v>
      </c>
      <c r="K199" s="102">
        <f t="shared" ca="1" si="43"/>
        <v>0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2</v>
      </c>
      <c r="M199" s="102">
        <f t="shared" ca="1" si="49"/>
        <v>-10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70</v>
      </c>
      <c r="X199" s="58">
        <f t="shared" ca="1" si="48"/>
        <v>99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63</v>
      </c>
      <c r="F200" s="31">
        <f t="shared" ca="1" si="40"/>
        <v>112</v>
      </c>
      <c r="G200" s="131">
        <f t="shared" ref="G200:G227" ca="1" si="55">IF(G199+K199&lt;$G$198,$G$198,IF(G199+K199&gt;$H$198,$H$198,G199+K199))</f>
        <v>12</v>
      </c>
      <c r="H200" s="131">
        <f t="shared" ref="H200:H227" ca="1" si="56">IF(H199+K199&gt;$H$198,$H$198,IF(H199+K199&lt;$G$198,$G$198,H199+K199))</f>
        <v>24</v>
      </c>
      <c r="I200" s="131">
        <f t="shared" ca="1" si="54"/>
        <v>4</v>
      </c>
      <c r="J200" s="131">
        <f t="shared" ca="1" si="54"/>
        <v>1</v>
      </c>
      <c r="K200" s="102">
        <f t="shared" ca="1" si="43"/>
        <v>-1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2</v>
      </c>
      <c r="M200" s="102">
        <f t="shared" ca="1" si="49"/>
        <v>15</v>
      </c>
      <c r="N200" s="102">
        <f ca="1">IF(N199+M200&lt;0,0,IF(N199+M200&gt;VLOOKUP($C$8,lookup!$A$3:$C$7,2,FALSE),VLOOKUP($C$8,lookup!$A$3:$C$7,2,FALSE),N199+M200))</f>
        <v>15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63</v>
      </c>
      <c r="X200" s="58">
        <f t="shared" ca="1" si="48"/>
        <v>112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77</v>
      </c>
      <c r="F201" s="31">
        <f t="shared" ca="1" si="40"/>
        <v>100</v>
      </c>
      <c r="G201" s="131">
        <f t="shared" ca="1" si="55"/>
        <v>12</v>
      </c>
      <c r="H201" s="131">
        <f t="shared" ca="1" si="56"/>
        <v>23</v>
      </c>
      <c r="I201" s="131">
        <f t="shared" ca="1" si="54"/>
        <v>5</v>
      </c>
      <c r="J201" s="131">
        <f t="shared" ca="1" si="54"/>
        <v>1</v>
      </c>
      <c r="K201" s="102">
        <f t="shared" ca="1" si="43"/>
        <v>-1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10</v>
      </c>
      <c r="N201" s="102">
        <f ca="1">IF(N200+M201&lt;0,0,IF(N200+M201&gt;VLOOKUP($C$8,lookup!$A$3:$C$7,2,FALSE),VLOOKUP($C$8,lookup!$A$3:$C$7,2,FALSE),N200+M201))</f>
        <v>25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77</v>
      </c>
      <c r="X201" s="58">
        <f t="shared" ca="1" si="48"/>
        <v>100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70</v>
      </c>
      <c r="F202" s="31">
        <f t="shared" ca="1" si="40"/>
        <v>101</v>
      </c>
      <c r="G202" s="131">
        <f t="shared" ca="1" si="55"/>
        <v>12</v>
      </c>
      <c r="H202" s="131">
        <f t="shared" ca="1" si="56"/>
        <v>22</v>
      </c>
      <c r="I202" s="131">
        <f t="shared" ca="1" si="54"/>
        <v>1</v>
      </c>
      <c r="J202" s="131">
        <f t="shared" ca="1" si="54"/>
        <v>3</v>
      </c>
      <c r="K202" s="102">
        <f t="shared" ca="1" si="43"/>
        <v>-2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0</v>
      </c>
      <c r="M202" s="102">
        <f t="shared" ca="1" si="49"/>
        <v>10</v>
      </c>
      <c r="N202" s="102">
        <f ca="1">IF(N201+M202&lt;0,0,IF(N201+M202&gt;VLOOKUP($C$8,lookup!$A$3:$C$7,2,FALSE),VLOOKUP($C$8,lookup!$A$3:$C$7,2,FALSE),N201+M202))</f>
        <v>35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Artic</v>
      </c>
      <c r="W202" s="137">
        <f t="shared" ca="1" si="47"/>
        <v>70</v>
      </c>
      <c r="X202" s="58">
        <f t="shared" ca="1" si="48"/>
        <v>101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68</v>
      </c>
      <c r="F203" s="31">
        <f t="shared" ca="1" si="40"/>
        <v>101</v>
      </c>
      <c r="G203" s="131">
        <f t="shared" ca="1" si="55"/>
        <v>12</v>
      </c>
      <c r="H203" s="131">
        <f t="shared" ca="1" si="56"/>
        <v>20</v>
      </c>
      <c r="I203" s="131">
        <f t="shared" ca="1" si="54"/>
        <v>2</v>
      </c>
      <c r="J203" s="131">
        <f t="shared" ca="1" si="54"/>
        <v>4</v>
      </c>
      <c r="K203" s="102">
        <f t="shared" ca="1" si="43"/>
        <v>-1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0</v>
      </c>
      <c r="M203" s="102">
        <f t="shared" ca="1" si="49"/>
        <v>10</v>
      </c>
      <c r="N203" s="102">
        <f ca="1">IF(N202+M203&lt;0,0,IF(N202+M203&gt;VLOOKUP($C$8,lookup!$A$3:$C$7,2,FALSE),VLOOKUP($C$8,lookup!$A$3:$C$7,2,FALSE),N202+M203))</f>
        <v>45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N</v>
      </c>
      <c r="W203" s="137">
        <f t="shared" ca="1" si="47"/>
        <v>68</v>
      </c>
      <c r="X203" s="58">
        <f t="shared" ca="1" si="48"/>
        <v>101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72</v>
      </c>
      <c r="F204" s="31">
        <f t="shared" ca="1" si="40"/>
        <v>89</v>
      </c>
      <c r="G204" s="131">
        <f t="shared" ca="1" si="55"/>
        <v>12</v>
      </c>
      <c r="H204" s="131">
        <f t="shared" ca="1" si="56"/>
        <v>19</v>
      </c>
      <c r="I204" s="131">
        <f t="shared" ca="1" si="54"/>
        <v>5</v>
      </c>
      <c r="J204" s="131">
        <f t="shared" ca="1" si="54"/>
        <v>2</v>
      </c>
      <c r="K204" s="102">
        <f t="shared" ca="1" si="43"/>
        <v>0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2</v>
      </c>
      <c r="M204" s="102">
        <f t="shared" ca="1" si="49"/>
        <v>-10</v>
      </c>
      <c r="N204" s="102">
        <f ca="1">IF(N203+M204&lt;0,0,IF(N203+M204&gt;VLOOKUP($C$8,lookup!$A$3:$C$7,2,FALSE),VLOOKUP($C$8,lookup!$A$3:$C$7,2,FALSE),N203+M204))</f>
        <v>35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72</v>
      </c>
      <c r="X204" s="58">
        <f t="shared" ca="1" si="48"/>
        <v>89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71</v>
      </c>
      <c r="F205" s="31">
        <f t="shared" ca="1" si="40"/>
        <v>84</v>
      </c>
      <c r="G205" s="131">
        <f t="shared" ca="1" si="55"/>
        <v>12</v>
      </c>
      <c r="H205" s="131">
        <f t="shared" ca="1" si="56"/>
        <v>19</v>
      </c>
      <c r="I205" s="131">
        <f t="shared" ca="1" si="54"/>
        <v>6</v>
      </c>
      <c r="J205" s="131">
        <f t="shared" ca="1" si="54"/>
        <v>3</v>
      </c>
      <c r="K205" s="102">
        <f t="shared" ca="1" si="43"/>
        <v>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0</v>
      </c>
      <c r="M205" s="102">
        <f t="shared" ca="1" si="49"/>
        <v>-15</v>
      </c>
      <c r="N205" s="102">
        <f ca="1">IF(N204+M205&lt;0,0,IF(N204+M205&gt;VLOOKUP($C$8,lookup!$A$3:$C$7,2,FALSE),VLOOKUP($C$8,lookup!$A$3:$C$7,2,FALSE),N204+M205))</f>
        <v>20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71</v>
      </c>
      <c r="X205" s="58">
        <f t="shared" ca="1" si="48"/>
        <v>84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74</v>
      </c>
      <c r="F206" s="31">
        <f t="shared" ca="1" si="40"/>
        <v>103</v>
      </c>
      <c r="G206" s="131">
        <f t="shared" ca="1" si="55"/>
        <v>13</v>
      </c>
      <c r="H206" s="131">
        <f t="shared" ca="1" si="56"/>
        <v>20</v>
      </c>
      <c r="I206" s="131">
        <f t="shared" ca="1" si="54"/>
        <v>5</v>
      </c>
      <c r="J206" s="131">
        <f t="shared" ca="1" si="54"/>
        <v>5</v>
      </c>
      <c r="K206" s="102">
        <f t="shared" ca="1" si="43"/>
        <v>2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4</v>
      </c>
      <c r="M206" s="102">
        <f t="shared" ca="1" si="49"/>
        <v>-10</v>
      </c>
      <c r="N206" s="102">
        <f ca="1">IF(N205+M206&lt;0,0,IF(N205+M206&gt;VLOOKUP($C$8,lookup!$A$3:$C$7,2,FALSE),VLOOKUP($C$8,lookup!$A$3:$C$7,2,FALSE),N205+M206))</f>
        <v>10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Tropical</v>
      </c>
      <c r="W206" s="137">
        <f t="shared" ca="1" si="47"/>
        <v>74</v>
      </c>
      <c r="X206" s="58">
        <f t="shared" ca="1" si="48"/>
        <v>103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76</v>
      </c>
      <c r="F207" s="31">
        <f t="shared" ca="1" si="40"/>
        <v>100</v>
      </c>
      <c r="G207" s="131">
        <f t="shared" ca="1" si="55"/>
        <v>15</v>
      </c>
      <c r="H207" s="131">
        <f t="shared" ca="1" si="56"/>
        <v>22</v>
      </c>
      <c r="I207" s="131">
        <f t="shared" ca="1" si="54"/>
        <v>4</v>
      </c>
      <c r="J207" s="131">
        <f t="shared" ca="1" si="54"/>
        <v>4</v>
      </c>
      <c r="K207" s="102">
        <f t="shared" ca="1" si="43"/>
        <v>1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4</v>
      </c>
      <c r="M207" s="102">
        <f t="shared" ca="1" si="49"/>
        <v>-10</v>
      </c>
      <c r="N207" s="102">
        <f ca="1">IF(N206+M207&lt;0,0,IF(N206+M207&gt;VLOOKUP($C$8,lookup!$A$3:$C$7,2,FALSE),VLOOKUP($C$8,lookup!$A$3:$C$7,2,FALSE),N206+M207))</f>
        <v>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N</v>
      </c>
      <c r="W207" s="137">
        <f t="shared" ca="1" si="47"/>
        <v>76</v>
      </c>
      <c r="X207" s="58">
        <f t="shared" ca="1" si="48"/>
        <v>100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73</v>
      </c>
      <c r="F208" s="31">
        <f t="shared" ca="1" si="40"/>
        <v>98</v>
      </c>
      <c r="G208" s="131">
        <f t="shared" ca="1" si="55"/>
        <v>16</v>
      </c>
      <c r="H208" s="131">
        <f t="shared" ca="1" si="56"/>
        <v>23</v>
      </c>
      <c r="I208" s="131">
        <f t="shared" ca="1" si="54"/>
        <v>4</v>
      </c>
      <c r="J208" s="131">
        <f t="shared" ca="1" si="54"/>
        <v>6</v>
      </c>
      <c r="K208" s="102">
        <f t="shared" ca="1" si="43"/>
        <v>2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3</v>
      </c>
      <c r="M208" s="102">
        <f t="shared" ca="1" si="49"/>
        <v>-10</v>
      </c>
      <c r="N208" s="102">
        <f ca="1">IF(N207+M208&lt;0,0,IF(N207+M208&gt;VLOOKUP($C$8,lookup!$A$3:$C$7,2,FALSE),VLOOKUP($C$8,lookup!$A$3:$C$7,2,FALSE),N207+M208))</f>
        <v>0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Tropical</v>
      </c>
      <c r="W208" s="137">
        <f t="shared" ca="1" si="47"/>
        <v>73</v>
      </c>
      <c r="X208" s="58">
        <f t="shared" ca="1" si="48"/>
        <v>98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87</v>
      </c>
      <c r="F209" s="31">
        <f t="shared" ca="1" si="40"/>
        <v>106</v>
      </c>
      <c r="G209" s="131">
        <f t="shared" ca="1" si="55"/>
        <v>18</v>
      </c>
      <c r="H209" s="131">
        <f t="shared" ca="1" si="56"/>
        <v>25</v>
      </c>
      <c r="I209" s="131">
        <f t="shared" ca="1" si="54"/>
        <v>6</v>
      </c>
      <c r="J209" s="131">
        <f t="shared" ca="1" si="54"/>
        <v>3</v>
      </c>
      <c r="K209" s="102">
        <f t="shared" ca="1" si="43"/>
        <v>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-15</v>
      </c>
      <c r="N209" s="102">
        <f ca="1">IF(N208+M209&lt;0,0,IF(N208+M209&gt;VLOOKUP($C$8,lookup!$A$3:$C$7,2,FALSE),VLOOKUP($C$8,lookup!$A$3:$C$7,2,FALSE),N208+M209))</f>
        <v>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87</v>
      </c>
      <c r="X209" s="58">
        <f t="shared" ca="1" si="48"/>
        <v>106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91</v>
      </c>
      <c r="F210" s="31">
        <f t="shared" ref="F210:F273" ca="1" si="58">RANDBETWEEN(VLOOKUP(H210,$Q$18:$S$43,2,FALSE),VLOOKUP(H210,$Q$18:$S$43,3,FALSE))+$D$12</f>
        <v>110</v>
      </c>
      <c r="G210" s="131">
        <f t="shared" ca="1" si="55"/>
        <v>19</v>
      </c>
      <c r="H210" s="131">
        <f t="shared" ca="1" si="56"/>
        <v>25</v>
      </c>
      <c r="I210" s="131">
        <f t="shared" ca="1" si="54"/>
        <v>4</v>
      </c>
      <c r="J210" s="131">
        <f t="shared" ca="1" si="54"/>
        <v>4</v>
      </c>
      <c r="K210" s="102">
        <f t="shared" ca="1" si="43"/>
        <v>1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4</v>
      </c>
      <c r="M210" s="102">
        <f t="shared" ca="1" si="49"/>
        <v>-10</v>
      </c>
      <c r="N210" s="102">
        <f ca="1">IF(N209+M210&lt;0,0,IF(N209+M210&gt;VLOOKUP($C$8,lookup!$A$3:$C$7,2,FALSE),VLOOKUP($C$8,lookup!$A$3:$C$7,2,FALSE),N209+M210))</f>
        <v>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N</v>
      </c>
      <c r="W210" s="137">
        <f t="shared" ca="1" si="47"/>
        <v>91</v>
      </c>
      <c r="X210" s="58">
        <f t="shared" ca="1" si="48"/>
        <v>110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100</v>
      </c>
      <c r="F211" s="31">
        <f t="shared" ca="1" si="58"/>
        <v>113</v>
      </c>
      <c r="G211" s="131">
        <f t="shared" ca="1" si="55"/>
        <v>20</v>
      </c>
      <c r="H211" s="131">
        <f t="shared" ca="1" si="56"/>
        <v>25</v>
      </c>
      <c r="I211" s="131">
        <f t="shared" ca="1" si="54"/>
        <v>6</v>
      </c>
      <c r="J211" s="131">
        <f t="shared" ca="1" si="54"/>
        <v>5</v>
      </c>
      <c r="K211" s="102">
        <f t="shared" ref="K211:K274" ca="1" si="61">VLOOKUP(I211+J211,$F$4:$G$14,2,TRUE)</f>
        <v>2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2</v>
      </c>
      <c r="M211" s="102">
        <f t="shared" ca="1" si="49"/>
        <v>-15</v>
      </c>
      <c r="N211" s="102">
        <f ca="1">IF(N210+M211&lt;0,0,IF(N210+M211&gt;VLOOKUP($C$8,lookup!$A$3:$C$7,2,FALSE),VLOOKUP($C$8,lookup!$A$3:$C$7,2,FALSE),N210+M211))</f>
        <v>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Tropical</v>
      </c>
      <c r="W211" s="137">
        <f t="shared" ref="W211:W274" ca="1" si="65">IF(E211&gt;F211,F211-5,E211)</f>
        <v>100</v>
      </c>
      <c r="X211" s="58">
        <f t="shared" ref="X211:X274" ca="1" si="66">IF(F211&lt;E211,E211+5,F211)</f>
        <v>113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101</v>
      </c>
      <c r="F212" s="31">
        <f t="shared" ca="1" si="58"/>
        <v>120</v>
      </c>
      <c r="G212" s="131">
        <f t="shared" ca="1" si="55"/>
        <v>22</v>
      </c>
      <c r="H212" s="131">
        <f t="shared" ca="1" si="56"/>
        <v>25</v>
      </c>
      <c r="I212" s="131">
        <f t="shared" ca="1" si="54"/>
        <v>2</v>
      </c>
      <c r="J212" s="131">
        <f t="shared" ca="1" si="54"/>
        <v>3</v>
      </c>
      <c r="K212" s="102">
        <f t="shared" ca="1" si="61"/>
        <v>-1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3</v>
      </c>
      <c r="M212" s="102">
        <f t="shared" ref="M212:M275" ca="1" si="67">VLOOKUP((I212+J212),$F$4:$I$14,4,FALSE)</f>
        <v>15</v>
      </c>
      <c r="N212" s="102">
        <f ca="1">IF(N211+M212&lt;0,0,IF(N211+M212&gt;VLOOKUP($C$8,lookup!$A$3:$C$7,2,FALSE),VLOOKUP($C$8,lookup!$A$3:$C$7,2,FALSE),N211+M212))</f>
        <v>15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101</v>
      </c>
      <c r="X212" s="58">
        <f t="shared" ca="1" si="66"/>
        <v>120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97</v>
      </c>
      <c r="F213" s="31">
        <f t="shared" ca="1" si="58"/>
        <v>103</v>
      </c>
      <c r="G213" s="131">
        <f t="shared" ca="1" si="55"/>
        <v>21</v>
      </c>
      <c r="H213" s="131">
        <f t="shared" ca="1" si="56"/>
        <v>24</v>
      </c>
      <c r="I213" s="131">
        <f t="shared" ca="1" si="54"/>
        <v>6</v>
      </c>
      <c r="J213" s="131">
        <f t="shared" ca="1" si="54"/>
        <v>6</v>
      </c>
      <c r="K213" s="102">
        <f t="shared" ca="1" si="61"/>
        <v>3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-20</v>
      </c>
      <c r="N213" s="102">
        <f ca="1">IF(N212+M213&lt;0,0,IF(N212+M213&gt;VLOOKUP($C$8,lookup!$A$3:$C$7,2,FALSE),VLOOKUP($C$8,lookup!$A$3:$C$7,2,FALSE),N212+M213))</f>
        <v>0</v>
      </c>
      <c r="O213" s="102">
        <f ca="1">IF(ABS(K213)=3,(VLOOKUP((I213+J213)&amp;RANDBETWEEN(2,12),lookup!$AR$4:$AS$25,2,FALSE)),0)</f>
        <v>4</v>
      </c>
      <c r="P213" s="58" t="str">
        <f ca="1">IF(O213=0,"",VLOOKUP(((VLOOKUP(weather!$C$8,lookup!$A$3:$C$7,3,FALSE)&amp;VLOOKUP(weather!$C$4,lookup!$A$9:$B$14,2,FALSE))),lookup!$C$81:$AY$110,((C213-1)*4)+1+O213,FALSE))</f>
        <v>z</v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Changing</v>
      </c>
      <c r="W213" s="137">
        <f t="shared" ca="1" si="65"/>
        <v>97</v>
      </c>
      <c r="X213" s="58">
        <f t="shared" ca="1" si="66"/>
        <v>103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102</v>
      </c>
      <c r="F214" s="31">
        <f t="shared" ca="1" si="58"/>
        <v>108</v>
      </c>
      <c r="G214" s="131">
        <f t="shared" ca="1" si="55"/>
        <v>24</v>
      </c>
      <c r="H214" s="131">
        <f t="shared" ca="1" si="56"/>
        <v>25</v>
      </c>
      <c r="I214" s="131">
        <f t="shared" ca="1" si="54"/>
        <v>2</v>
      </c>
      <c r="J214" s="131">
        <f t="shared" ca="1" si="54"/>
        <v>4</v>
      </c>
      <c r="K214" s="102">
        <f t="shared" ca="1" si="61"/>
        <v>-1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0</v>
      </c>
      <c r="M214" s="102">
        <f t="shared" ca="1" si="67"/>
        <v>10</v>
      </c>
      <c r="N214" s="102">
        <f ca="1">IF(N213+M214&lt;0,0,IF(N213+M214&gt;VLOOKUP($C$8,lookup!$A$3:$C$7,2,FALSE),VLOOKUP($C$8,lookup!$A$3:$C$7,2,FALSE),N213+M214))</f>
        <v>10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102</v>
      </c>
      <c r="X214" s="58">
        <f t="shared" ca="1" si="66"/>
        <v>108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98</v>
      </c>
      <c r="F215" s="31">
        <f t="shared" ca="1" si="58"/>
        <v>102</v>
      </c>
      <c r="G215" s="131">
        <f t="shared" ca="1" si="55"/>
        <v>23</v>
      </c>
      <c r="H215" s="131">
        <f t="shared" ca="1" si="56"/>
        <v>24</v>
      </c>
      <c r="I215" s="131">
        <f t="shared" ca="1" si="54"/>
        <v>1</v>
      </c>
      <c r="J215" s="131">
        <f t="shared" ca="1" si="54"/>
        <v>6</v>
      </c>
      <c r="K215" s="102">
        <f t="shared" ca="1" si="61"/>
        <v>0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3</v>
      </c>
      <c r="M215" s="102">
        <f t="shared" ca="1" si="67"/>
        <v>-10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98</v>
      </c>
      <c r="X215" s="58">
        <f t="shared" ca="1" si="66"/>
        <v>102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100</v>
      </c>
      <c r="F216" s="31">
        <f t="shared" ca="1" si="58"/>
        <v>118</v>
      </c>
      <c r="G216" s="131">
        <f t="shared" ca="1" si="55"/>
        <v>23</v>
      </c>
      <c r="H216" s="131">
        <f t="shared" ca="1" si="56"/>
        <v>24</v>
      </c>
      <c r="I216" s="131">
        <f t="shared" ca="1" si="54"/>
        <v>6</v>
      </c>
      <c r="J216" s="131">
        <f t="shared" ca="1" si="54"/>
        <v>4</v>
      </c>
      <c r="K216" s="102">
        <f t="shared" ca="1" si="61"/>
        <v>2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2</v>
      </c>
      <c r="M216" s="102">
        <f t="shared" ca="1" si="67"/>
        <v>-10</v>
      </c>
      <c r="N216" s="102">
        <f ca="1">IF(N215+M216&lt;0,0,IF(N215+M216&gt;VLOOKUP($C$8,lookup!$A$3:$C$7,2,FALSE),VLOOKUP($C$8,lookup!$A$3:$C$7,2,FALSE),N215+M216))</f>
        <v>0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Tropical</v>
      </c>
      <c r="W216" s="137">
        <f t="shared" ca="1" si="65"/>
        <v>100</v>
      </c>
      <c r="X216" s="58">
        <f t="shared" ca="1" si="66"/>
        <v>118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99</v>
      </c>
      <c r="F217" s="31">
        <f t="shared" ca="1" si="58"/>
        <v>107</v>
      </c>
      <c r="G217" s="131">
        <f t="shared" ca="1" si="55"/>
        <v>25</v>
      </c>
      <c r="H217" s="131">
        <f t="shared" ca="1" si="56"/>
        <v>25</v>
      </c>
      <c r="I217" s="131">
        <f t="shared" ca="1" si="54"/>
        <v>5</v>
      </c>
      <c r="J217" s="131">
        <f t="shared" ca="1" si="54"/>
        <v>6</v>
      </c>
      <c r="K217" s="102">
        <f t="shared" ca="1" si="61"/>
        <v>2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3</v>
      </c>
      <c r="M217" s="102">
        <f t="shared" ca="1" si="67"/>
        <v>-15</v>
      </c>
      <c r="N217" s="102">
        <f ca="1">IF(N216+M217&lt;0,0,IF(N216+M217&gt;VLOOKUP($C$8,lookup!$A$3:$C$7,2,FALSE),VLOOKUP($C$8,lookup!$A$3:$C$7,2,FALSE),N216+M217))</f>
        <v>0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Tropical</v>
      </c>
      <c r="W217" s="137">
        <f t="shared" ca="1" si="65"/>
        <v>99</v>
      </c>
      <c r="X217" s="58">
        <f t="shared" ca="1" si="66"/>
        <v>107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122</v>
      </c>
      <c r="F218" s="31">
        <f t="shared" ca="1" si="58"/>
        <v>115</v>
      </c>
      <c r="G218" s="131">
        <f t="shared" ca="1" si="55"/>
        <v>25</v>
      </c>
      <c r="H218" s="131">
        <f t="shared" ca="1" si="56"/>
        <v>25</v>
      </c>
      <c r="I218" s="131">
        <f t="shared" ref="I218:J237" ca="1" si="68">RANDBETWEEN(1,6)</f>
        <v>1</v>
      </c>
      <c r="J218" s="131">
        <f t="shared" ca="1" si="68"/>
        <v>5</v>
      </c>
      <c r="K218" s="102">
        <f t="shared" ca="1" si="61"/>
        <v>-1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10</v>
      </c>
      <c r="N218" s="102">
        <f ca="1">IF(N217+M218&lt;0,0,IF(N217+M218&gt;VLOOKUP($C$8,lookup!$A$3:$C$7,2,FALSE),VLOOKUP($C$8,lookup!$A$3:$C$7,2,FALSE),N217+M218))</f>
        <v>10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110</v>
      </c>
      <c r="X218" s="58">
        <f t="shared" ca="1" si="66"/>
        <v>127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99</v>
      </c>
      <c r="F219" s="31">
        <f t="shared" ca="1" si="58"/>
        <v>107</v>
      </c>
      <c r="G219" s="131">
        <f t="shared" ca="1" si="55"/>
        <v>24</v>
      </c>
      <c r="H219" s="131">
        <f t="shared" ca="1" si="56"/>
        <v>24</v>
      </c>
      <c r="I219" s="131">
        <f t="shared" ca="1" si="68"/>
        <v>5</v>
      </c>
      <c r="J219" s="131">
        <f t="shared" ca="1" si="68"/>
        <v>6</v>
      </c>
      <c r="K219" s="102">
        <f t="shared" ca="1" si="61"/>
        <v>2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3</v>
      </c>
      <c r="M219" s="102">
        <f t="shared" ca="1" si="67"/>
        <v>-15</v>
      </c>
      <c r="N219" s="102">
        <f ca="1">IF(N218+M219&lt;0,0,IF(N218+M219&gt;VLOOKUP($C$8,lookup!$A$3:$C$7,2,FALSE),VLOOKUP($C$8,lookup!$A$3:$C$7,2,FALSE),N218+M219))</f>
        <v>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Tropical</v>
      </c>
      <c r="W219" s="137">
        <f t="shared" ca="1" si="65"/>
        <v>99</v>
      </c>
      <c r="X219" s="58">
        <f t="shared" ca="1" si="66"/>
        <v>107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113</v>
      </c>
      <c r="F220" s="31">
        <f t="shared" ca="1" si="58"/>
        <v>116</v>
      </c>
      <c r="G220" s="131">
        <f t="shared" ca="1" si="55"/>
        <v>25</v>
      </c>
      <c r="H220" s="131">
        <f t="shared" ca="1" si="56"/>
        <v>25</v>
      </c>
      <c r="I220" s="131">
        <f t="shared" ca="1" si="68"/>
        <v>6</v>
      </c>
      <c r="J220" s="131">
        <f t="shared" ca="1" si="68"/>
        <v>3</v>
      </c>
      <c r="K220" s="102">
        <f t="shared" ca="1" si="61"/>
        <v>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0</v>
      </c>
      <c r="M220" s="102">
        <f t="shared" ca="1" si="67"/>
        <v>-15</v>
      </c>
      <c r="N220" s="102">
        <f ca="1">IF(N219+M220&lt;0,0,IF(N219+M220&gt;VLOOKUP($C$8,lookup!$A$3:$C$7,2,FALSE),VLOOKUP($C$8,lookup!$A$3:$C$7,2,FALSE),N219+M220))</f>
        <v>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113</v>
      </c>
      <c r="X220" s="58">
        <f t="shared" ca="1" si="66"/>
        <v>116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122</v>
      </c>
      <c r="F221" s="31">
        <f t="shared" ca="1" si="58"/>
        <v>110</v>
      </c>
      <c r="G221" s="131">
        <f t="shared" ca="1" si="55"/>
        <v>25</v>
      </c>
      <c r="H221" s="131">
        <f t="shared" ca="1" si="56"/>
        <v>25</v>
      </c>
      <c r="I221" s="131">
        <f t="shared" ca="1" si="68"/>
        <v>4</v>
      </c>
      <c r="J221" s="131">
        <f t="shared" ca="1" si="68"/>
        <v>2</v>
      </c>
      <c r="K221" s="102">
        <f t="shared" ca="1" si="61"/>
        <v>-1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0</v>
      </c>
      <c r="M221" s="102">
        <f t="shared" ca="1" si="67"/>
        <v>10</v>
      </c>
      <c r="N221" s="102">
        <f ca="1">IF(N220+M221&lt;0,0,IF(N220+M221&gt;VLOOKUP($C$8,lookup!$A$3:$C$7,2,FALSE),VLOOKUP($C$8,lookup!$A$3:$C$7,2,FALSE),N220+M221))</f>
        <v>10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105</v>
      </c>
      <c r="X221" s="58">
        <f t="shared" ca="1" si="66"/>
        <v>127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113</v>
      </c>
      <c r="F222" s="31">
        <f t="shared" ca="1" si="58"/>
        <v>112</v>
      </c>
      <c r="G222" s="131">
        <f t="shared" ca="1" si="55"/>
        <v>24</v>
      </c>
      <c r="H222" s="131">
        <f t="shared" ca="1" si="56"/>
        <v>24</v>
      </c>
      <c r="I222" s="131">
        <f t="shared" ca="1" si="68"/>
        <v>5</v>
      </c>
      <c r="J222" s="131">
        <f t="shared" ca="1" si="68"/>
        <v>3</v>
      </c>
      <c r="K222" s="102">
        <f t="shared" ca="1" si="61"/>
        <v>1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2</v>
      </c>
      <c r="M222" s="102">
        <f t="shared" ca="1" si="67"/>
        <v>-10</v>
      </c>
      <c r="N222" s="102">
        <f ca="1">IF(N221+M222&lt;0,0,IF(N221+M222&gt;VLOOKUP($C$8,lookup!$A$3:$C$7,2,FALSE),VLOOKUP($C$8,lookup!$A$3:$C$7,2,FALSE),N221+M222))</f>
        <v>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107</v>
      </c>
      <c r="X222" s="58">
        <f t="shared" ca="1" si="66"/>
        <v>118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104</v>
      </c>
      <c r="F223" s="31">
        <f t="shared" ca="1" si="58"/>
        <v>100</v>
      </c>
      <c r="G223" s="131">
        <f t="shared" ca="1" si="55"/>
        <v>25</v>
      </c>
      <c r="H223" s="131">
        <f t="shared" ca="1" si="56"/>
        <v>25</v>
      </c>
      <c r="I223" s="131">
        <f t="shared" ca="1" si="68"/>
        <v>6</v>
      </c>
      <c r="J223" s="131">
        <f t="shared" ca="1" si="68"/>
        <v>5</v>
      </c>
      <c r="K223" s="102">
        <f t="shared" ca="1" si="61"/>
        <v>2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2</v>
      </c>
      <c r="M223" s="102">
        <f t="shared" ca="1" si="67"/>
        <v>-15</v>
      </c>
      <c r="N223" s="102">
        <f ca="1">IF(N222+M223&lt;0,0,IF(N222+M223&gt;VLOOKUP($C$8,lookup!$A$3:$C$7,2,FALSE),VLOOKUP($C$8,lookup!$A$3:$C$7,2,FALSE),N222+M223))</f>
        <v>0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Tropical</v>
      </c>
      <c r="W223" s="137">
        <f t="shared" ca="1" si="65"/>
        <v>95</v>
      </c>
      <c r="X223" s="58">
        <f t="shared" ca="1" si="66"/>
        <v>109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104</v>
      </c>
      <c r="F224" s="31">
        <f t="shared" ca="1" si="58"/>
        <v>104</v>
      </c>
      <c r="G224" s="131">
        <f t="shared" ca="1" si="55"/>
        <v>25</v>
      </c>
      <c r="H224" s="131">
        <f t="shared" ca="1" si="56"/>
        <v>25</v>
      </c>
      <c r="I224" s="131">
        <f t="shared" ca="1" si="68"/>
        <v>2</v>
      </c>
      <c r="J224" s="131">
        <f t="shared" ca="1" si="68"/>
        <v>4</v>
      </c>
      <c r="K224" s="102">
        <f t="shared" ca="1" si="61"/>
        <v>-1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10</v>
      </c>
      <c r="N224" s="102">
        <f ca="1">IF(N223+M224&lt;0,0,IF(N223+M224&gt;VLOOKUP($C$8,lookup!$A$3:$C$7,2,FALSE),VLOOKUP($C$8,lookup!$A$3:$C$7,2,FALSE),N223+M224))</f>
        <v>10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104</v>
      </c>
      <c r="X224" s="58">
        <f t="shared" ca="1" si="66"/>
        <v>104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111</v>
      </c>
      <c r="F225" s="31">
        <f t="shared" ca="1" si="58"/>
        <v>102</v>
      </c>
      <c r="G225" s="131">
        <f t="shared" ca="1" si="55"/>
        <v>24</v>
      </c>
      <c r="H225" s="131">
        <f t="shared" ca="1" si="56"/>
        <v>24</v>
      </c>
      <c r="I225" s="131">
        <f t="shared" ca="1" si="68"/>
        <v>4</v>
      </c>
      <c r="J225" s="131">
        <f t="shared" ca="1" si="68"/>
        <v>2</v>
      </c>
      <c r="K225" s="102">
        <f t="shared" ca="1" si="61"/>
        <v>-1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0</v>
      </c>
      <c r="M225" s="102">
        <f t="shared" ca="1" si="67"/>
        <v>10</v>
      </c>
      <c r="N225" s="102">
        <f ca="1">IF(N224+M225&lt;0,0,IF(N224+M225&gt;VLOOKUP($C$8,lookup!$A$3:$C$7,2,FALSE),VLOOKUP($C$8,lookup!$A$3:$C$7,2,FALSE),N224+M225))</f>
        <v>20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97</v>
      </c>
      <c r="X225" s="58">
        <f t="shared" ca="1" si="66"/>
        <v>116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110</v>
      </c>
      <c r="F226" s="31">
        <f t="shared" ca="1" si="58"/>
        <v>99</v>
      </c>
      <c r="G226" s="131">
        <f t="shared" ca="1" si="55"/>
        <v>23</v>
      </c>
      <c r="H226" s="131">
        <f t="shared" ca="1" si="56"/>
        <v>23</v>
      </c>
      <c r="I226" s="131">
        <f t="shared" ca="1" si="68"/>
        <v>6</v>
      </c>
      <c r="J226" s="131">
        <f t="shared" ca="1" si="68"/>
        <v>3</v>
      </c>
      <c r="K226" s="102">
        <f t="shared" ca="1" si="61"/>
        <v>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-15</v>
      </c>
      <c r="N226" s="102">
        <f ca="1">IF(N225+M226&lt;0,0,IF(N225+M226&gt;VLOOKUP($C$8,lookup!$A$3:$C$7,2,FALSE),VLOOKUP($C$8,lookup!$A$3:$C$7,2,FALSE),N225+M226))</f>
        <v>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94</v>
      </c>
      <c r="X226" s="58">
        <f t="shared" ca="1" si="66"/>
        <v>115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102</v>
      </c>
      <c r="F227" s="31">
        <f t="shared" ca="1" si="58"/>
        <v>115</v>
      </c>
      <c r="G227" s="131">
        <f t="shared" ca="1" si="55"/>
        <v>24</v>
      </c>
      <c r="H227" s="131">
        <f t="shared" ca="1" si="56"/>
        <v>24</v>
      </c>
      <c r="I227" s="131">
        <f t="shared" ca="1" si="68"/>
        <v>5</v>
      </c>
      <c r="J227" s="131">
        <f t="shared" ca="1" si="68"/>
        <v>4</v>
      </c>
      <c r="K227" s="102">
        <f t="shared" ca="1" si="61"/>
        <v>1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0</v>
      </c>
      <c r="M227" s="102">
        <f t="shared" ca="1" si="67"/>
        <v>-15</v>
      </c>
      <c r="N227" s="102">
        <f ca="1">IF(N226+M227&lt;0,0,IF(N226+M227&gt;VLOOKUP($C$8,lookup!$A$3:$C$7,2,FALSE),VLOOKUP($C$8,lookup!$A$3:$C$7,2,FALSE),N226+M227))</f>
        <v>0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102</v>
      </c>
      <c r="X227" s="58">
        <f t="shared" ca="1" si="66"/>
        <v>115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61</v>
      </c>
      <c r="F228" s="31">
        <f t="shared" ca="1" si="58"/>
        <v>100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5</v>
      </c>
      <c r="J228" s="36">
        <f t="shared" ca="1" si="68"/>
        <v>5</v>
      </c>
      <c r="K228" s="31">
        <f t="shared" ca="1" si="61"/>
        <v>2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3</v>
      </c>
      <c r="M228" s="31">
        <f t="shared" ca="1" si="67"/>
        <v>-10</v>
      </c>
      <c r="N228" s="31">
        <f ca="1">IF(N227+M228&lt;0,0,IF(N227+M228&gt;VLOOKUP($C$8,lookup!$A$3:$C$7,2,FALSE),VLOOKUP($C$8,lookup!$A$3:$C$7,2,FALSE),N227+M228))</f>
        <v>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Tropical</v>
      </c>
      <c r="W228" s="137">
        <f t="shared" ca="1" si="65"/>
        <v>61</v>
      </c>
      <c r="X228" s="58">
        <f t="shared" ca="1" si="66"/>
        <v>100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69</v>
      </c>
      <c r="F229" s="31">
        <f t="shared" ca="1" si="58"/>
        <v>99</v>
      </c>
      <c r="G229" s="131">
        <f ca="1">IF(G228+K228&lt;$G$228,$G$228,IF(G228+K228&gt;$H$228,$H$228,G228+K228))</f>
        <v>14</v>
      </c>
      <c r="H229" s="131">
        <f ca="1">IF(H228+K228&gt;$H$228,$H$228,IF(H228+K228&lt;$G$228,$G$228,H228+K228))</f>
        <v>23</v>
      </c>
      <c r="I229" s="131">
        <f t="shared" ca="1" si="68"/>
        <v>6</v>
      </c>
      <c r="J229" s="131">
        <f t="shared" ca="1" si="68"/>
        <v>5</v>
      </c>
      <c r="K229" s="102">
        <f t="shared" ca="1" si="61"/>
        <v>2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1</v>
      </c>
      <c r="M229" s="102">
        <f t="shared" ca="1" si="67"/>
        <v>-15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Tropical</v>
      </c>
      <c r="W229" s="137">
        <f t="shared" ca="1" si="65"/>
        <v>69</v>
      </c>
      <c r="X229" s="58">
        <f t="shared" ca="1" si="66"/>
        <v>99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74</v>
      </c>
      <c r="F230" s="31">
        <f t="shared" ca="1" si="58"/>
        <v>100</v>
      </c>
      <c r="G230" s="131">
        <f t="shared" ref="G230:G257" ca="1" si="69">IF(G229+K229&lt;$G$228,$G$228,IF(G229+K229&gt;$H$228,$H$228,G229+K229))</f>
        <v>16</v>
      </c>
      <c r="H230" s="131">
        <f t="shared" ref="H230:H257" ca="1" si="70">IF(H229+K229&gt;$H$228,$H$228,IF(H229+K229&lt;$G$228,$G$228,H229+K229))</f>
        <v>23</v>
      </c>
      <c r="I230" s="131">
        <f t="shared" ca="1" si="68"/>
        <v>4</v>
      </c>
      <c r="J230" s="131">
        <f t="shared" ca="1" si="68"/>
        <v>6</v>
      </c>
      <c r="K230" s="102">
        <f t="shared" ca="1" si="61"/>
        <v>2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2</v>
      </c>
      <c r="M230" s="102">
        <f t="shared" ca="1" si="67"/>
        <v>-10</v>
      </c>
      <c r="N230" s="102">
        <f ca="1">IF(N229+M230&lt;0,0,IF(N229+M230&gt;VLOOKUP($C$8,lookup!$A$3:$C$7,2,FALSE),VLOOKUP($C$8,lookup!$A$3:$C$7,2,FALSE),N229+M230))</f>
        <v>0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Tropical</v>
      </c>
      <c r="W230" s="137">
        <f t="shared" ca="1" si="65"/>
        <v>74</v>
      </c>
      <c r="X230" s="58">
        <f t="shared" ca="1" si="66"/>
        <v>100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93</v>
      </c>
      <c r="F231" s="31">
        <f t="shared" ca="1" si="58"/>
        <v>96</v>
      </c>
      <c r="G231" s="131">
        <f t="shared" ca="1" si="69"/>
        <v>18</v>
      </c>
      <c r="H231" s="131">
        <f t="shared" ca="1" si="70"/>
        <v>23</v>
      </c>
      <c r="I231" s="131">
        <f t="shared" ca="1" si="68"/>
        <v>1</v>
      </c>
      <c r="J231" s="131">
        <f t="shared" ca="1" si="68"/>
        <v>1</v>
      </c>
      <c r="K231" s="102">
        <f t="shared" ca="1" si="61"/>
        <v>-3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3</v>
      </c>
      <c r="M231" s="102">
        <f t="shared" ca="1" si="67"/>
        <v>15</v>
      </c>
      <c r="N231" s="102">
        <f ca="1">IF(N230+M231&lt;0,0,IF(N230+M231&gt;VLOOKUP($C$8,lookup!$A$3:$C$7,2,FALSE),VLOOKUP($C$8,lookup!$A$3:$C$7,2,FALSE),N230+M231))</f>
        <v>15</v>
      </c>
      <c r="O231" s="102">
        <f ca="1">IF(ABS(K231)=3,(VLOOKUP((I231+J231)&amp;RANDBETWEEN(2,12),lookup!$AR$4:$AS$25,2,FALSE)),0)</f>
        <v>2</v>
      </c>
      <c r="P231" s="58" t="str">
        <f ca="1">IF(O231=0,"",VLOOKUP(((VLOOKUP(weather!$C$8,lookup!$A$3:$C$7,3,FALSE)&amp;VLOOKUP(weather!$C$4,lookup!$A$9:$B$14,2,FALSE))),lookup!$C$81:$AY$110,((C231-1)*4)+1+O231,FALSE))</f>
        <v>l</v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Gusting</v>
      </c>
      <c r="W231" s="137">
        <f t="shared" ca="1" si="65"/>
        <v>93</v>
      </c>
      <c r="X231" s="58">
        <f t="shared" ca="1" si="66"/>
        <v>96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87</v>
      </c>
      <c r="F232" s="31">
        <f t="shared" ca="1" si="58"/>
        <v>101</v>
      </c>
      <c r="G232" s="131">
        <f t="shared" ca="1" si="69"/>
        <v>15</v>
      </c>
      <c r="H232" s="131">
        <f t="shared" ca="1" si="70"/>
        <v>20</v>
      </c>
      <c r="I232" s="131">
        <f t="shared" ca="1" si="68"/>
        <v>4</v>
      </c>
      <c r="J232" s="131">
        <f t="shared" ca="1" si="68"/>
        <v>5</v>
      </c>
      <c r="K232" s="102">
        <f t="shared" ca="1" si="61"/>
        <v>1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0</v>
      </c>
      <c r="M232" s="102">
        <f t="shared" ca="1" si="67"/>
        <v>-15</v>
      </c>
      <c r="N232" s="102">
        <f ca="1">IF(N231+M232&lt;0,0,IF(N231+M232&gt;VLOOKUP($C$8,lookup!$A$3:$C$7,2,FALSE),VLOOKUP($C$8,lookup!$A$3:$C$7,2,FALSE),N231+M232))</f>
        <v>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87</v>
      </c>
      <c r="X232" s="58">
        <f t="shared" ca="1" si="66"/>
        <v>101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80</v>
      </c>
      <c r="F233" s="31">
        <f t="shared" ca="1" si="58"/>
        <v>106</v>
      </c>
      <c r="G233" s="131">
        <f t="shared" ca="1" si="69"/>
        <v>16</v>
      </c>
      <c r="H233" s="131">
        <f t="shared" ca="1" si="70"/>
        <v>21</v>
      </c>
      <c r="I233" s="131">
        <f t="shared" ca="1" si="68"/>
        <v>1</v>
      </c>
      <c r="J233" s="131">
        <f t="shared" ca="1" si="68"/>
        <v>4</v>
      </c>
      <c r="K233" s="102">
        <f t="shared" ca="1" si="61"/>
        <v>-1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2</v>
      </c>
      <c r="M233" s="102">
        <f t="shared" ca="1" si="67"/>
        <v>15</v>
      </c>
      <c r="N233" s="102">
        <f ca="1">IF(N232+M233&lt;0,0,IF(N232+M233&gt;VLOOKUP($C$8,lookup!$A$3:$C$7,2,FALSE),VLOOKUP($C$8,lookup!$A$3:$C$7,2,FALSE),N232+M233))</f>
        <v>15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80</v>
      </c>
      <c r="X233" s="58">
        <f t="shared" ca="1" si="66"/>
        <v>106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75</v>
      </c>
      <c r="F234" s="31">
        <f t="shared" ca="1" si="58"/>
        <v>100</v>
      </c>
      <c r="G234" s="131">
        <f t="shared" ca="1" si="69"/>
        <v>15</v>
      </c>
      <c r="H234" s="131">
        <f t="shared" ca="1" si="70"/>
        <v>20</v>
      </c>
      <c r="I234" s="131">
        <f t="shared" ca="1" si="68"/>
        <v>6</v>
      </c>
      <c r="J234" s="131">
        <f t="shared" ca="1" si="68"/>
        <v>4</v>
      </c>
      <c r="K234" s="102">
        <f t="shared" ca="1" si="61"/>
        <v>2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1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5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Tropical</v>
      </c>
      <c r="W234" s="137">
        <f t="shared" ca="1" si="65"/>
        <v>75</v>
      </c>
      <c r="X234" s="58">
        <f t="shared" ca="1" si="66"/>
        <v>100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90</v>
      </c>
      <c r="F235" s="31">
        <f t="shared" ca="1" si="58"/>
        <v>94</v>
      </c>
      <c r="G235" s="131">
        <f t="shared" ca="1" si="69"/>
        <v>17</v>
      </c>
      <c r="H235" s="131">
        <f t="shared" ca="1" si="70"/>
        <v>22</v>
      </c>
      <c r="I235" s="131">
        <f t="shared" ca="1" si="68"/>
        <v>4</v>
      </c>
      <c r="J235" s="131">
        <f t="shared" ca="1" si="68"/>
        <v>2</v>
      </c>
      <c r="K235" s="102">
        <f t="shared" ca="1" si="61"/>
        <v>-1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0</v>
      </c>
      <c r="M235" s="102">
        <f t="shared" ca="1" si="67"/>
        <v>10</v>
      </c>
      <c r="N235" s="102">
        <f ca="1">IF(N234+M235&lt;0,0,IF(N234+M235&gt;VLOOKUP($C$8,lookup!$A$3:$C$7,2,FALSE),VLOOKUP($C$8,lookup!$A$3:$C$7,2,FALSE),N234+M235))</f>
        <v>15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90</v>
      </c>
      <c r="X235" s="58">
        <f t="shared" ca="1" si="66"/>
        <v>94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79</v>
      </c>
      <c r="F236" s="31">
        <f t="shared" ca="1" si="58"/>
        <v>90</v>
      </c>
      <c r="G236" s="131">
        <f t="shared" ca="1" si="69"/>
        <v>16</v>
      </c>
      <c r="H236" s="131">
        <f t="shared" ca="1" si="70"/>
        <v>21</v>
      </c>
      <c r="I236" s="131">
        <f t="shared" ca="1" si="68"/>
        <v>4</v>
      </c>
      <c r="J236" s="131">
        <f t="shared" ca="1" si="68"/>
        <v>3</v>
      </c>
      <c r="K236" s="102">
        <f t="shared" ca="1" si="61"/>
        <v>0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1</v>
      </c>
      <c r="M236" s="102">
        <f t="shared" ca="1" si="67"/>
        <v>-10</v>
      </c>
      <c r="N236" s="102">
        <f ca="1">IF(N235+M236&lt;0,0,IF(N235+M236&gt;VLOOKUP($C$8,lookup!$A$3:$C$7,2,FALSE),VLOOKUP($C$8,lookup!$A$3:$C$7,2,FALSE),N235+M236))</f>
        <v>5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N</v>
      </c>
      <c r="W236" s="137">
        <f t="shared" ca="1" si="65"/>
        <v>79</v>
      </c>
      <c r="X236" s="58">
        <f t="shared" ca="1" si="66"/>
        <v>90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82</v>
      </c>
      <c r="F237" s="31">
        <f t="shared" ca="1" si="58"/>
        <v>93</v>
      </c>
      <c r="G237" s="131">
        <f t="shared" ca="1" si="69"/>
        <v>16</v>
      </c>
      <c r="H237" s="131">
        <f t="shared" ca="1" si="70"/>
        <v>21</v>
      </c>
      <c r="I237" s="131">
        <f t="shared" ca="1" si="68"/>
        <v>5</v>
      </c>
      <c r="J237" s="131">
        <f t="shared" ca="1" si="68"/>
        <v>1</v>
      </c>
      <c r="K237" s="102">
        <f t="shared" ca="1" si="61"/>
        <v>-1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0</v>
      </c>
      <c r="M237" s="102">
        <f t="shared" ca="1" si="67"/>
        <v>10</v>
      </c>
      <c r="N237" s="102">
        <f ca="1">IF(N236+M237&lt;0,0,IF(N236+M237&gt;VLOOKUP($C$8,lookup!$A$3:$C$7,2,FALSE),VLOOKUP($C$8,lookup!$A$3:$C$7,2,FALSE),N236+M237))</f>
        <v>15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82</v>
      </c>
      <c r="X237" s="58">
        <f t="shared" ca="1" si="66"/>
        <v>93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81</v>
      </c>
      <c r="F238" s="31">
        <f t="shared" ca="1" si="58"/>
        <v>100</v>
      </c>
      <c r="G238" s="131">
        <f t="shared" ca="1" si="69"/>
        <v>15</v>
      </c>
      <c r="H238" s="131">
        <f t="shared" ca="1" si="70"/>
        <v>20</v>
      </c>
      <c r="I238" s="131">
        <f t="shared" ref="I238:J257" ca="1" si="71">RANDBETWEEN(1,6)</f>
        <v>6</v>
      </c>
      <c r="J238" s="131">
        <f t="shared" ca="1" si="71"/>
        <v>5</v>
      </c>
      <c r="K238" s="102">
        <f t="shared" ca="1" si="61"/>
        <v>2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1</v>
      </c>
      <c r="M238" s="102">
        <f t="shared" ca="1" si="67"/>
        <v>-15</v>
      </c>
      <c r="N238" s="102">
        <f ca="1">IF(N237+M238&lt;0,0,IF(N237+M238&gt;VLOOKUP($C$8,lookup!$A$3:$C$7,2,FALSE),VLOOKUP($C$8,lookup!$A$3:$C$7,2,FALSE),N237+M238))</f>
        <v>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Tropical</v>
      </c>
      <c r="W238" s="137">
        <f t="shared" ca="1" si="65"/>
        <v>81</v>
      </c>
      <c r="X238" s="58">
        <f t="shared" ca="1" si="66"/>
        <v>100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86</v>
      </c>
      <c r="F239" s="31">
        <f t="shared" ca="1" si="58"/>
        <v>93</v>
      </c>
      <c r="G239" s="131">
        <f t="shared" ca="1" si="69"/>
        <v>17</v>
      </c>
      <c r="H239" s="131">
        <f t="shared" ca="1" si="70"/>
        <v>22</v>
      </c>
      <c r="I239" s="131">
        <f t="shared" ca="1" si="71"/>
        <v>5</v>
      </c>
      <c r="J239" s="131">
        <f t="shared" ca="1" si="71"/>
        <v>4</v>
      </c>
      <c r="K239" s="102">
        <f t="shared" ca="1" si="61"/>
        <v>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-15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86</v>
      </c>
      <c r="X239" s="58">
        <f t="shared" ca="1" si="66"/>
        <v>93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85</v>
      </c>
      <c r="F240" s="31">
        <f t="shared" ca="1" si="58"/>
        <v>95</v>
      </c>
      <c r="G240" s="131">
        <f t="shared" ca="1" si="69"/>
        <v>18</v>
      </c>
      <c r="H240" s="131">
        <f t="shared" ca="1" si="70"/>
        <v>23</v>
      </c>
      <c r="I240" s="131">
        <f t="shared" ca="1" si="71"/>
        <v>1</v>
      </c>
      <c r="J240" s="131">
        <f t="shared" ca="1" si="71"/>
        <v>4</v>
      </c>
      <c r="K240" s="102">
        <f t="shared" ca="1" si="61"/>
        <v>-1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2</v>
      </c>
      <c r="M240" s="102">
        <f t="shared" ca="1" si="67"/>
        <v>15</v>
      </c>
      <c r="N240" s="102">
        <f ca="1">IF(N239+M240&lt;0,0,IF(N239+M240&gt;VLOOKUP($C$8,lookup!$A$3:$C$7,2,FALSE),VLOOKUP($C$8,lookup!$A$3:$C$7,2,FALSE),N239+M240))</f>
        <v>15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N</v>
      </c>
      <c r="W240" s="137">
        <f t="shared" ca="1" si="65"/>
        <v>85</v>
      </c>
      <c r="X240" s="58">
        <f t="shared" ca="1" si="66"/>
        <v>95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90</v>
      </c>
      <c r="F241" s="31">
        <f t="shared" ca="1" si="58"/>
        <v>106</v>
      </c>
      <c r="G241" s="131">
        <f t="shared" ca="1" si="69"/>
        <v>17</v>
      </c>
      <c r="H241" s="131">
        <f t="shared" ca="1" si="70"/>
        <v>22</v>
      </c>
      <c r="I241" s="131">
        <f t="shared" ca="1" si="71"/>
        <v>2</v>
      </c>
      <c r="J241" s="131">
        <f t="shared" ca="1" si="71"/>
        <v>4</v>
      </c>
      <c r="K241" s="102">
        <f t="shared" ca="1" si="61"/>
        <v>-1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10</v>
      </c>
      <c r="N241" s="102">
        <f ca="1">IF(N240+M241&lt;0,0,IF(N240+M241&gt;VLOOKUP($C$8,lookup!$A$3:$C$7,2,FALSE),VLOOKUP($C$8,lookup!$A$3:$C$7,2,FALSE),N240+M241))</f>
        <v>25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N</v>
      </c>
      <c r="W241" s="137">
        <f t="shared" ca="1" si="65"/>
        <v>90</v>
      </c>
      <c r="X241" s="58">
        <f t="shared" ca="1" si="66"/>
        <v>106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86</v>
      </c>
      <c r="F242" s="31">
        <f t="shared" ca="1" si="58"/>
        <v>106</v>
      </c>
      <c r="G242" s="131">
        <f t="shared" ca="1" si="69"/>
        <v>16</v>
      </c>
      <c r="H242" s="131">
        <f t="shared" ca="1" si="70"/>
        <v>21</v>
      </c>
      <c r="I242" s="131">
        <f t="shared" ca="1" si="71"/>
        <v>4</v>
      </c>
      <c r="J242" s="131">
        <f t="shared" ca="1" si="71"/>
        <v>5</v>
      </c>
      <c r="K242" s="102">
        <f t="shared" ca="1" si="61"/>
        <v>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0</v>
      </c>
      <c r="M242" s="102">
        <f t="shared" ca="1" si="67"/>
        <v>-15</v>
      </c>
      <c r="N242" s="102">
        <f ca="1">IF(N241+M242&lt;0,0,IF(N241+M242&gt;VLOOKUP($C$8,lookup!$A$3:$C$7,2,FALSE),VLOOKUP($C$8,lookup!$A$3:$C$7,2,FALSE),N241+M242))</f>
        <v>10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86</v>
      </c>
      <c r="X242" s="58">
        <f t="shared" ca="1" si="66"/>
        <v>106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86</v>
      </c>
      <c r="F243" s="31">
        <f t="shared" ca="1" si="58"/>
        <v>104</v>
      </c>
      <c r="G243" s="131">
        <f t="shared" ca="1" si="69"/>
        <v>17</v>
      </c>
      <c r="H243" s="131">
        <f t="shared" ca="1" si="70"/>
        <v>22</v>
      </c>
      <c r="I243" s="131">
        <f t="shared" ca="1" si="71"/>
        <v>5</v>
      </c>
      <c r="J243" s="131">
        <f t="shared" ca="1" si="71"/>
        <v>6</v>
      </c>
      <c r="K243" s="102">
        <f t="shared" ca="1" si="61"/>
        <v>2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2</v>
      </c>
      <c r="M243" s="102">
        <f t="shared" ca="1" si="67"/>
        <v>-15</v>
      </c>
      <c r="N243" s="102">
        <f ca="1">IF(N242+M243&lt;0,0,IF(N242+M243&gt;VLOOKUP($C$8,lookup!$A$3:$C$7,2,FALSE),VLOOKUP($C$8,lookup!$A$3:$C$7,2,FALSE),N242+M243))</f>
        <v>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Tropical</v>
      </c>
      <c r="W243" s="137">
        <f t="shared" ca="1" si="65"/>
        <v>86</v>
      </c>
      <c r="X243" s="58">
        <f t="shared" ca="1" si="66"/>
        <v>104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86</v>
      </c>
      <c r="F244" s="31">
        <f t="shared" ca="1" si="58"/>
        <v>98</v>
      </c>
      <c r="G244" s="131">
        <f t="shared" ca="1" si="69"/>
        <v>19</v>
      </c>
      <c r="H244" s="131">
        <f t="shared" ca="1" si="70"/>
        <v>23</v>
      </c>
      <c r="I244" s="131">
        <f t="shared" ca="1" si="71"/>
        <v>2</v>
      </c>
      <c r="J244" s="131">
        <f t="shared" ca="1" si="71"/>
        <v>6</v>
      </c>
      <c r="K244" s="102">
        <f t="shared" ca="1" si="61"/>
        <v>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2</v>
      </c>
      <c r="M244" s="102">
        <f t="shared" ca="1" si="67"/>
        <v>-10</v>
      </c>
      <c r="N244" s="102">
        <f ca="1">IF(N243+M244&lt;0,0,IF(N243+M244&gt;VLOOKUP($C$8,lookup!$A$3:$C$7,2,FALSE),VLOOKUP($C$8,lookup!$A$3:$C$7,2,FALSE),N243+M244))</f>
        <v>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86</v>
      </c>
      <c r="X244" s="58">
        <f t="shared" ca="1" si="66"/>
        <v>98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99</v>
      </c>
      <c r="F245" s="31">
        <f t="shared" ca="1" si="58"/>
        <v>94</v>
      </c>
      <c r="G245" s="131">
        <f t="shared" ca="1" si="69"/>
        <v>20</v>
      </c>
      <c r="H245" s="131">
        <f t="shared" ca="1" si="70"/>
        <v>23</v>
      </c>
      <c r="I245" s="131">
        <f t="shared" ca="1" si="71"/>
        <v>6</v>
      </c>
      <c r="J245" s="131">
        <f t="shared" ca="1" si="71"/>
        <v>2</v>
      </c>
      <c r="K245" s="102">
        <f t="shared" ca="1" si="61"/>
        <v>1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1</v>
      </c>
      <c r="M245" s="102">
        <f t="shared" ca="1" si="67"/>
        <v>-10</v>
      </c>
      <c r="N245" s="102">
        <f ca="1">IF(N244+M245&lt;0,0,IF(N244+M245&gt;VLOOKUP($C$8,lookup!$A$3:$C$7,2,FALSE),VLOOKUP($C$8,lookup!$A$3:$C$7,2,FALSE),N244+M245))</f>
        <v>0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N</v>
      </c>
      <c r="W245" s="137">
        <f t="shared" ca="1" si="65"/>
        <v>89</v>
      </c>
      <c r="X245" s="58">
        <f t="shared" ca="1" si="66"/>
        <v>104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101</v>
      </c>
      <c r="F246" s="31">
        <f t="shared" ca="1" si="58"/>
        <v>96</v>
      </c>
      <c r="G246" s="131">
        <f t="shared" ca="1" si="69"/>
        <v>21</v>
      </c>
      <c r="H246" s="131">
        <f t="shared" ca="1" si="70"/>
        <v>23</v>
      </c>
      <c r="I246" s="131">
        <f t="shared" ca="1" si="71"/>
        <v>4</v>
      </c>
      <c r="J246" s="131">
        <f t="shared" ca="1" si="71"/>
        <v>2</v>
      </c>
      <c r="K246" s="102">
        <f t="shared" ca="1" si="61"/>
        <v>-1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0</v>
      </c>
      <c r="M246" s="102">
        <f t="shared" ca="1" si="67"/>
        <v>10</v>
      </c>
      <c r="N246" s="102">
        <f ca="1">IF(N245+M246&lt;0,0,IF(N245+M246&gt;VLOOKUP($C$8,lookup!$A$3:$C$7,2,FALSE),VLOOKUP($C$8,lookup!$A$3:$C$7,2,FALSE),N245+M246))</f>
        <v>10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91</v>
      </c>
      <c r="X246" s="58">
        <f t="shared" ca="1" si="66"/>
        <v>106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99</v>
      </c>
      <c r="F247" s="31">
        <f t="shared" ca="1" si="58"/>
        <v>100</v>
      </c>
      <c r="G247" s="131">
        <f t="shared" ca="1" si="69"/>
        <v>20</v>
      </c>
      <c r="H247" s="131">
        <f t="shared" ca="1" si="70"/>
        <v>22</v>
      </c>
      <c r="I247" s="131">
        <f t="shared" ca="1" si="71"/>
        <v>2</v>
      </c>
      <c r="J247" s="131">
        <f t="shared" ca="1" si="71"/>
        <v>5</v>
      </c>
      <c r="K247" s="102">
        <f t="shared" ca="1" si="61"/>
        <v>0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2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0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99</v>
      </c>
      <c r="X247" s="58">
        <f t="shared" ca="1" si="66"/>
        <v>100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101</v>
      </c>
      <c r="F248" s="31">
        <f t="shared" ca="1" si="58"/>
        <v>100</v>
      </c>
      <c r="G248" s="131">
        <f t="shared" ca="1" si="69"/>
        <v>20</v>
      </c>
      <c r="H248" s="131">
        <f t="shared" ca="1" si="70"/>
        <v>22</v>
      </c>
      <c r="I248" s="131">
        <f t="shared" ca="1" si="71"/>
        <v>1</v>
      </c>
      <c r="J248" s="131">
        <f t="shared" ca="1" si="71"/>
        <v>5</v>
      </c>
      <c r="K248" s="102">
        <f t="shared" ca="1" si="61"/>
        <v>-1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0</v>
      </c>
      <c r="M248" s="102">
        <f t="shared" ca="1" si="67"/>
        <v>10</v>
      </c>
      <c r="N248" s="102">
        <f ca="1">IF(N247+M248&lt;0,0,IF(N247+M248&gt;VLOOKUP($C$8,lookup!$A$3:$C$7,2,FALSE),VLOOKUP($C$8,lookup!$A$3:$C$7,2,FALSE),N247+M248))</f>
        <v>10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95</v>
      </c>
      <c r="X248" s="58">
        <f t="shared" ca="1" si="66"/>
        <v>106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89</v>
      </c>
      <c r="F249" s="31">
        <f t="shared" ca="1" si="58"/>
        <v>107</v>
      </c>
      <c r="G249" s="131">
        <f t="shared" ca="1" si="69"/>
        <v>19</v>
      </c>
      <c r="H249" s="131">
        <f t="shared" ca="1" si="70"/>
        <v>21</v>
      </c>
      <c r="I249" s="131">
        <f t="shared" ca="1" si="71"/>
        <v>2</v>
      </c>
      <c r="J249" s="131">
        <f t="shared" ca="1" si="71"/>
        <v>5</v>
      </c>
      <c r="K249" s="102">
        <f t="shared" ca="1" si="61"/>
        <v>0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-10</v>
      </c>
      <c r="N249" s="102">
        <f ca="1">IF(N248+M249&lt;0,0,IF(N248+M249&gt;VLOOKUP($C$8,lookup!$A$3:$C$7,2,FALSE),VLOOKUP($C$8,lookup!$A$3:$C$7,2,FALSE),N248+M249))</f>
        <v>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89</v>
      </c>
      <c r="X249" s="58">
        <f t="shared" ca="1" si="66"/>
        <v>107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91</v>
      </c>
      <c r="F250" s="31">
        <f t="shared" ca="1" si="58"/>
        <v>105</v>
      </c>
      <c r="G250" s="131">
        <f t="shared" ca="1" si="69"/>
        <v>19</v>
      </c>
      <c r="H250" s="131">
        <f t="shared" ca="1" si="70"/>
        <v>21</v>
      </c>
      <c r="I250" s="131">
        <f t="shared" ca="1" si="71"/>
        <v>2</v>
      </c>
      <c r="J250" s="131">
        <f t="shared" ca="1" si="71"/>
        <v>2</v>
      </c>
      <c r="K250" s="102">
        <f t="shared" ca="1" si="61"/>
        <v>-2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0</v>
      </c>
      <c r="M250" s="102">
        <f t="shared" ca="1" si="67"/>
        <v>10</v>
      </c>
      <c r="N250" s="102">
        <f ca="1">IF(N249+M250&lt;0,0,IF(N249+M250&gt;VLOOKUP($C$8,lookup!$A$3:$C$7,2,FALSE),VLOOKUP($C$8,lookup!$A$3:$C$7,2,FALSE),N249+M250))</f>
        <v>10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Artic</v>
      </c>
      <c r="W250" s="137">
        <f t="shared" ca="1" si="65"/>
        <v>91</v>
      </c>
      <c r="X250" s="58">
        <f t="shared" ca="1" si="66"/>
        <v>105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86</v>
      </c>
      <c r="F251" s="31">
        <f t="shared" ca="1" si="58"/>
        <v>87</v>
      </c>
      <c r="G251" s="131">
        <f t="shared" ca="1" si="69"/>
        <v>17</v>
      </c>
      <c r="H251" s="131">
        <f t="shared" ca="1" si="70"/>
        <v>19</v>
      </c>
      <c r="I251" s="131">
        <f t="shared" ca="1" si="71"/>
        <v>1</v>
      </c>
      <c r="J251" s="131">
        <f t="shared" ca="1" si="71"/>
        <v>2</v>
      </c>
      <c r="K251" s="102">
        <f t="shared" ca="1" si="61"/>
        <v>-2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0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25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Artic</v>
      </c>
      <c r="W251" s="137">
        <f t="shared" ca="1" si="65"/>
        <v>86</v>
      </c>
      <c r="X251" s="58">
        <f t="shared" ca="1" si="66"/>
        <v>87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79</v>
      </c>
      <c r="F252" s="31">
        <f t="shared" ca="1" si="58"/>
        <v>97</v>
      </c>
      <c r="G252" s="131">
        <f t="shared" ca="1" si="69"/>
        <v>15</v>
      </c>
      <c r="H252" s="131">
        <f t="shared" ca="1" si="70"/>
        <v>17</v>
      </c>
      <c r="I252" s="131">
        <f t="shared" ca="1" si="71"/>
        <v>6</v>
      </c>
      <c r="J252" s="131">
        <f t="shared" ca="1" si="71"/>
        <v>3</v>
      </c>
      <c r="K252" s="102">
        <f t="shared" ca="1" si="61"/>
        <v>1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-15</v>
      </c>
      <c r="N252" s="102">
        <f ca="1">IF(N251+M252&lt;0,0,IF(N251+M252&gt;VLOOKUP($C$8,lookup!$A$3:$C$7,2,FALSE),VLOOKUP($C$8,lookup!$A$3:$C$7,2,FALSE),N251+M252))</f>
        <v>10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N</v>
      </c>
      <c r="W252" s="137">
        <f t="shared" ca="1" si="65"/>
        <v>79</v>
      </c>
      <c r="X252" s="58">
        <f t="shared" ca="1" si="66"/>
        <v>97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92</v>
      </c>
      <c r="F253" s="31">
        <f t="shared" ca="1" si="58"/>
        <v>95</v>
      </c>
      <c r="G253" s="131">
        <f t="shared" ca="1" si="69"/>
        <v>16</v>
      </c>
      <c r="H253" s="131">
        <f t="shared" ca="1" si="70"/>
        <v>18</v>
      </c>
      <c r="I253" s="131">
        <f t="shared" ca="1" si="71"/>
        <v>5</v>
      </c>
      <c r="J253" s="131">
        <f t="shared" ca="1" si="71"/>
        <v>2</v>
      </c>
      <c r="K253" s="102">
        <f t="shared" ca="1" si="61"/>
        <v>0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1</v>
      </c>
      <c r="M253" s="102">
        <f t="shared" ca="1" si="67"/>
        <v>-10</v>
      </c>
      <c r="N253" s="102">
        <f ca="1">IF(N252+M253&lt;0,0,IF(N252+M253&gt;VLOOKUP($C$8,lookup!$A$3:$C$7,2,FALSE),VLOOKUP($C$8,lookup!$A$3:$C$7,2,FALSE),N252+M253))</f>
        <v>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92</v>
      </c>
      <c r="X253" s="58">
        <f t="shared" ca="1" si="66"/>
        <v>95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90</v>
      </c>
      <c r="F254" s="31">
        <f t="shared" ca="1" si="58"/>
        <v>84</v>
      </c>
      <c r="G254" s="131">
        <f t="shared" ca="1" si="69"/>
        <v>16</v>
      </c>
      <c r="H254" s="131">
        <f t="shared" ca="1" si="70"/>
        <v>18</v>
      </c>
      <c r="I254" s="131">
        <f t="shared" ca="1" si="71"/>
        <v>5</v>
      </c>
      <c r="J254" s="131">
        <f t="shared" ca="1" si="71"/>
        <v>1</v>
      </c>
      <c r="K254" s="102">
        <f t="shared" ca="1" si="61"/>
        <v>-1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0</v>
      </c>
      <c r="M254" s="102">
        <f t="shared" ca="1" si="67"/>
        <v>10</v>
      </c>
      <c r="N254" s="102">
        <f ca="1">IF(N253+M254&lt;0,0,IF(N253+M254&gt;VLOOKUP($C$8,lookup!$A$3:$C$7,2,FALSE),VLOOKUP($C$8,lookup!$A$3:$C$7,2,FALSE),N253+M254))</f>
        <v>10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79</v>
      </c>
      <c r="X254" s="58">
        <f t="shared" ca="1" si="66"/>
        <v>95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86</v>
      </c>
      <c r="F255" s="31">
        <f t="shared" ca="1" si="58"/>
        <v>98</v>
      </c>
      <c r="G255" s="131">
        <f t="shared" ca="1" si="69"/>
        <v>15</v>
      </c>
      <c r="H255" s="131">
        <f t="shared" ca="1" si="70"/>
        <v>17</v>
      </c>
      <c r="I255" s="131">
        <f t="shared" ca="1" si="71"/>
        <v>3</v>
      </c>
      <c r="J255" s="131">
        <f t="shared" ca="1" si="71"/>
        <v>1</v>
      </c>
      <c r="K255" s="102">
        <f t="shared" ca="1" si="61"/>
        <v>-2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20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Artic</v>
      </c>
      <c r="W255" s="137">
        <f t="shared" ca="1" si="65"/>
        <v>86</v>
      </c>
      <c r="X255" s="58">
        <f t="shared" ca="1" si="66"/>
        <v>98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76</v>
      </c>
      <c r="F256" s="31">
        <f t="shared" ca="1" si="58"/>
        <v>73</v>
      </c>
      <c r="G256" s="131">
        <f t="shared" ca="1" si="69"/>
        <v>13</v>
      </c>
      <c r="H256" s="131">
        <f t="shared" ca="1" si="70"/>
        <v>15</v>
      </c>
      <c r="I256" s="131">
        <f t="shared" ca="1" si="71"/>
        <v>2</v>
      </c>
      <c r="J256" s="131">
        <f t="shared" ca="1" si="71"/>
        <v>3</v>
      </c>
      <c r="K256" s="102">
        <f t="shared" ca="1" si="61"/>
        <v>-1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2</v>
      </c>
      <c r="M256" s="102">
        <f t="shared" ca="1" si="67"/>
        <v>15</v>
      </c>
      <c r="N256" s="102">
        <f ca="1">IF(N255+M256&lt;0,0,IF(N255+M256&gt;VLOOKUP($C$8,lookup!$A$3:$C$7,2,FALSE),VLOOKUP($C$8,lookup!$A$3:$C$7,2,FALSE),N255+M256))</f>
        <v>35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68</v>
      </c>
      <c r="X256" s="58">
        <f t="shared" ca="1" si="66"/>
        <v>81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78</v>
      </c>
      <c r="F257" s="31">
        <f t="shared" ca="1" si="58"/>
        <v>68</v>
      </c>
      <c r="G257" s="131">
        <f t="shared" ca="1" si="69"/>
        <v>12</v>
      </c>
      <c r="H257" s="131">
        <f t="shared" ca="1" si="70"/>
        <v>14</v>
      </c>
      <c r="I257" s="131">
        <f t="shared" ca="1" si="71"/>
        <v>5</v>
      </c>
      <c r="J257" s="131">
        <f t="shared" ca="1" si="71"/>
        <v>1</v>
      </c>
      <c r="K257" s="102">
        <f t="shared" ca="1" si="61"/>
        <v>-1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0</v>
      </c>
      <c r="M257" s="102">
        <f t="shared" ca="1" si="67"/>
        <v>10</v>
      </c>
      <c r="N257" s="102">
        <f ca="1">IF(N256+M257&lt;0,0,IF(N256+M257&gt;VLOOKUP($C$8,lookup!$A$3:$C$7,2,FALSE),VLOOKUP($C$8,lookup!$A$3:$C$7,2,FALSE),N256+M257))</f>
        <v>45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63</v>
      </c>
      <c r="X257" s="58">
        <f t="shared" ca="1" si="66"/>
        <v>83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64</v>
      </c>
      <c r="F258" s="31">
        <f t="shared" ca="1" si="58"/>
        <v>94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6</v>
      </c>
      <c r="J258" s="36">
        <f t="shared" ca="1" si="72"/>
        <v>3</v>
      </c>
      <c r="K258" s="31">
        <f t="shared" ca="1" si="61"/>
        <v>1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0</v>
      </c>
      <c r="M258" s="31">
        <f t="shared" ca="1" si="67"/>
        <v>-15</v>
      </c>
      <c r="N258" s="31">
        <f ca="1">IF(N257+M258&lt;0,0,IF(N257+M258&gt;VLOOKUP($C$8,lookup!$A$3:$C$7,2,FALSE),VLOOKUP($C$8,lookup!$A$3:$C$7,2,FALSE),N257+M258))</f>
        <v>30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64</v>
      </c>
      <c r="X258" s="58">
        <f t="shared" ca="1" si="66"/>
        <v>94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74</v>
      </c>
      <c r="F259" s="31">
        <f t="shared" ca="1" si="58"/>
        <v>106</v>
      </c>
      <c r="G259" s="131">
        <f ca="1">IF(G258+K258&lt;$G$258,$G$258,IF(G258+K258&gt;$H$258,$H$258,G258+K258))</f>
        <v>12</v>
      </c>
      <c r="H259" s="131">
        <f ca="1">IF(H258+K258&gt;$H$258,$H$258,IF(H258+K258&lt;$G$258,$G$258,H258+K258))</f>
        <v>23</v>
      </c>
      <c r="I259" s="131">
        <f t="shared" ca="1" si="72"/>
        <v>5</v>
      </c>
      <c r="J259" s="131">
        <f t="shared" ca="1" si="72"/>
        <v>2</v>
      </c>
      <c r="K259" s="102">
        <f t="shared" ca="1" si="61"/>
        <v>0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1</v>
      </c>
      <c r="M259" s="102">
        <f t="shared" ca="1" si="67"/>
        <v>-10</v>
      </c>
      <c r="N259" s="102">
        <f ca="1">IF(N258+M259&lt;0,0,IF(N258+M259&gt;VLOOKUP($C$8,lookup!$A$3:$C$7,2,FALSE),VLOOKUP($C$8,lookup!$A$3:$C$7,2,FALSE),N258+M259))</f>
        <v>20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N</v>
      </c>
      <c r="W259" s="137">
        <f t="shared" ca="1" si="65"/>
        <v>74</v>
      </c>
      <c r="X259" s="58">
        <f t="shared" ca="1" si="66"/>
        <v>106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61</v>
      </c>
      <c r="F260" s="31">
        <f t="shared" ca="1" si="58"/>
        <v>98</v>
      </c>
      <c r="G260" s="131">
        <f t="shared" ref="G260:G287" ca="1" si="73">IF(G259+K259&lt;$G$258,$G$258,IF(G259+K259&gt;$H$258,$H$258,G259+K259))</f>
        <v>12</v>
      </c>
      <c r="H260" s="131">
        <f t="shared" ref="H260:H287" ca="1" si="74">IF(H259+K259&gt;$H$258,$H$258,IF(H259+K259&lt;$G$258,$G$258,H259+K259))</f>
        <v>23</v>
      </c>
      <c r="I260" s="131">
        <f t="shared" ca="1" si="72"/>
        <v>3</v>
      </c>
      <c r="J260" s="131">
        <f t="shared" ca="1" si="72"/>
        <v>4</v>
      </c>
      <c r="K260" s="102">
        <f t="shared" ca="1" si="61"/>
        <v>0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2</v>
      </c>
      <c r="M260" s="102">
        <f t="shared" ca="1" si="67"/>
        <v>-10</v>
      </c>
      <c r="N260" s="102">
        <f ca="1">IF(N259+M260&lt;0,0,IF(N259+M260&gt;VLOOKUP($C$8,lookup!$A$3:$C$7,2,FALSE),VLOOKUP($C$8,lookup!$A$3:$C$7,2,FALSE),N259+M260))</f>
        <v>10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61</v>
      </c>
      <c r="X260" s="58">
        <f t="shared" ca="1" si="66"/>
        <v>98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74</v>
      </c>
      <c r="F261" s="31">
        <f t="shared" ca="1" si="58"/>
        <v>106</v>
      </c>
      <c r="G261" s="131">
        <f t="shared" ca="1" si="73"/>
        <v>12</v>
      </c>
      <c r="H261" s="131">
        <f t="shared" ca="1" si="74"/>
        <v>23</v>
      </c>
      <c r="I261" s="131">
        <f t="shared" ca="1" si="72"/>
        <v>5</v>
      </c>
      <c r="J261" s="131">
        <f t="shared" ca="1" si="72"/>
        <v>2</v>
      </c>
      <c r="K261" s="102">
        <f t="shared" ca="1" si="61"/>
        <v>0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1</v>
      </c>
      <c r="M261" s="102">
        <f t="shared" ca="1" si="67"/>
        <v>-10</v>
      </c>
      <c r="N261" s="102">
        <f ca="1">IF(N260+M261&lt;0,0,IF(N260+M261&gt;VLOOKUP($C$8,lookup!$A$3:$C$7,2,FALSE),VLOOKUP($C$8,lookup!$A$3:$C$7,2,FALSE),N260+M261))</f>
        <v>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74</v>
      </c>
      <c r="X261" s="58">
        <f t="shared" ca="1" si="66"/>
        <v>106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66</v>
      </c>
      <c r="F262" s="31">
        <f t="shared" ca="1" si="58"/>
        <v>104</v>
      </c>
      <c r="G262" s="131">
        <f t="shared" ca="1" si="73"/>
        <v>12</v>
      </c>
      <c r="H262" s="131">
        <f t="shared" ca="1" si="74"/>
        <v>23</v>
      </c>
      <c r="I262" s="131">
        <f t="shared" ca="1" si="72"/>
        <v>2</v>
      </c>
      <c r="J262" s="131">
        <f t="shared" ca="1" si="72"/>
        <v>1</v>
      </c>
      <c r="K262" s="102">
        <f t="shared" ca="1" si="61"/>
        <v>-2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0</v>
      </c>
      <c r="M262" s="102">
        <f t="shared" ca="1" si="67"/>
        <v>15</v>
      </c>
      <c r="N262" s="102">
        <f ca="1">IF(N261+M262&lt;0,0,IF(N261+M262&gt;VLOOKUP($C$8,lookup!$A$3:$C$7,2,FALSE),VLOOKUP($C$8,lookup!$A$3:$C$7,2,FALSE),N261+M262))</f>
        <v>15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Artic</v>
      </c>
      <c r="W262" s="137">
        <f t="shared" ca="1" si="65"/>
        <v>66</v>
      </c>
      <c r="X262" s="58">
        <f t="shared" ca="1" si="66"/>
        <v>104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50</v>
      </c>
      <c r="F263" s="31">
        <f t="shared" ca="1" si="58"/>
        <v>88</v>
      </c>
      <c r="G263" s="131">
        <f t="shared" ca="1" si="73"/>
        <v>11</v>
      </c>
      <c r="H263" s="131">
        <f t="shared" ca="1" si="74"/>
        <v>21</v>
      </c>
      <c r="I263" s="131">
        <f t="shared" ca="1" si="72"/>
        <v>5</v>
      </c>
      <c r="J263" s="131">
        <f t="shared" ca="1" si="72"/>
        <v>2</v>
      </c>
      <c r="K263" s="102">
        <f t="shared" ca="1" si="61"/>
        <v>0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1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50</v>
      </c>
      <c r="X263" s="58">
        <f t="shared" ca="1" si="66"/>
        <v>88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55</v>
      </c>
      <c r="F264" s="31">
        <f t="shared" ca="1" si="58"/>
        <v>105</v>
      </c>
      <c r="G264" s="131">
        <f t="shared" ca="1" si="73"/>
        <v>11</v>
      </c>
      <c r="H264" s="131">
        <f t="shared" ca="1" si="74"/>
        <v>21</v>
      </c>
      <c r="I264" s="131">
        <f t="shared" ca="1" si="72"/>
        <v>5</v>
      </c>
      <c r="J264" s="131">
        <f t="shared" ca="1" si="72"/>
        <v>3</v>
      </c>
      <c r="K264" s="102">
        <f t="shared" ca="1" si="61"/>
        <v>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1</v>
      </c>
      <c r="M264" s="102">
        <f t="shared" ca="1" si="67"/>
        <v>-10</v>
      </c>
      <c r="N264" s="102">
        <f ca="1">IF(N263+M264&lt;0,0,IF(N263+M264&gt;VLOOKUP($C$8,lookup!$A$3:$C$7,2,FALSE),VLOOKUP($C$8,lookup!$A$3:$C$7,2,FALSE),N263+M264))</f>
        <v>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55</v>
      </c>
      <c r="X264" s="58">
        <f t="shared" ca="1" si="66"/>
        <v>105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70</v>
      </c>
      <c r="F265" s="31">
        <f t="shared" ca="1" si="58"/>
        <v>93</v>
      </c>
      <c r="G265" s="131">
        <f t="shared" ca="1" si="73"/>
        <v>12</v>
      </c>
      <c r="H265" s="131">
        <f t="shared" ca="1" si="74"/>
        <v>22</v>
      </c>
      <c r="I265" s="131">
        <f t="shared" ca="1" si="72"/>
        <v>2</v>
      </c>
      <c r="J265" s="131">
        <f t="shared" ca="1" si="72"/>
        <v>1</v>
      </c>
      <c r="K265" s="102">
        <f t="shared" ca="1" si="61"/>
        <v>-2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0</v>
      </c>
      <c r="M265" s="102">
        <f t="shared" ca="1" si="67"/>
        <v>15</v>
      </c>
      <c r="N265" s="102">
        <f ca="1">IF(N264+M265&lt;0,0,IF(N264+M265&gt;VLOOKUP($C$8,lookup!$A$3:$C$7,2,FALSE),VLOOKUP($C$8,lookup!$A$3:$C$7,2,FALSE),N264+M265))</f>
        <v>15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Artic</v>
      </c>
      <c r="W265" s="137">
        <f t="shared" ca="1" si="65"/>
        <v>70</v>
      </c>
      <c r="X265" s="58">
        <f t="shared" ca="1" si="66"/>
        <v>93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63</v>
      </c>
      <c r="F266" s="31">
        <f t="shared" ca="1" si="58"/>
        <v>97</v>
      </c>
      <c r="G266" s="131">
        <f t="shared" ca="1" si="73"/>
        <v>11</v>
      </c>
      <c r="H266" s="131">
        <f t="shared" ca="1" si="74"/>
        <v>20</v>
      </c>
      <c r="I266" s="131">
        <f t="shared" ca="1" si="72"/>
        <v>3</v>
      </c>
      <c r="J266" s="131">
        <f t="shared" ca="1" si="72"/>
        <v>1</v>
      </c>
      <c r="K266" s="102">
        <f t="shared" ca="1" si="61"/>
        <v>-2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0</v>
      </c>
      <c r="M266" s="102">
        <f t="shared" ca="1" si="67"/>
        <v>10</v>
      </c>
      <c r="N266" s="102">
        <f ca="1">IF(N265+M266&lt;0,0,IF(N265+M266&gt;VLOOKUP($C$8,lookup!$A$3:$C$7,2,FALSE),VLOOKUP($C$8,lookup!$A$3:$C$7,2,FALSE),N265+M266))</f>
        <v>25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Artic</v>
      </c>
      <c r="W266" s="137">
        <f t="shared" ca="1" si="65"/>
        <v>63</v>
      </c>
      <c r="X266" s="58">
        <f t="shared" ca="1" si="66"/>
        <v>97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54</v>
      </c>
      <c r="F267" s="31">
        <f t="shared" ca="1" si="58"/>
        <v>94</v>
      </c>
      <c r="G267" s="131">
        <f t="shared" ca="1" si="73"/>
        <v>11</v>
      </c>
      <c r="H267" s="131">
        <f t="shared" ca="1" si="74"/>
        <v>18</v>
      </c>
      <c r="I267" s="131">
        <f t="shared" ca="1" si="72"/>
        <v>1</v>
      </c>
      <c r="J267" s="131">
        <f t="shared" ca="1" si="72"/>
        <v>2</v>
      </c>
      <c r="K267" s="102">
        <f t="shared" ca="1" si="61"/>
        <v>-2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0</v>
      </c>
      <c r="M267" s="102">
        <f t="shared" ca="1" si="67"/>
        <v>15</v>
      </c>
      <c r="N267" s="102">
        <f ca="1">IF(N266+M267&lt;0,0,IF(N266+M267&gt;VLOOKUP($C$8,lookup!$A$3:$C$7,2,FALSE),VLOOKUP($C$8,lookup!$A$3:$C$7,2,FALSE),N266+M267))</f>
        <v>40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Artic</v>
      </c>
      <c r="W267" s="137">
        <f t="shared" ca="1" si="65"/>
        <v>54</v>
      </c>
      <c r="X267" s="58">
        <f t="shared" ca="1" si="66"/>
        <v>94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63</v>
      </c>
      <c r="F268" s="31">
        <f t="shared" ca="1" si="58"/>
        <v>90</v>
      </c>
      <c r="G268" s="131">
        <f t="shared" ca="1" si="73"/>
        <v>11</v>
      </c>
      <c r="H268" s="131">
        <f t="shared" ca="1" si="74"/>
        <v>16</v>
      </c>
      <c r="I268" s="131">
        <f t="shared" ca="1" si="72"/>
        <v>4</v>
      </c>
      <c r="J268" s="131">
        <f t="shared" ca="1" si="72"/>
        <v>5</v>
      </c>
      <c r="K268" s="102">
        <f t="shared" ca="1" si="61"/>
        <v>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0</v>
      </c>
      <c r="M268" s="102">
        <f t="shared" ca="1" si="67"/>
        <v>-15</v>
      </c>
      <c r="N268" s="102">
        <f ca="1">IF(N267+M268&lt;0,0,IF(N267+M268&gt;VLOOKUP($C$8,lookup!$A$3:$C$7,2,FALSE),VLOOKUP($C$8,lookup!$A$3:$C$7,2,FALSE),N267+M268))</f>
        <v>25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63</v>
      </c>
      <c r="X268" s="58">
        <f t="shared" ca="1" si="66"/>
        <v>90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69</v>
      </c>
      <c r="F269" s="31">
        <f t="shared" ca="1" si="58"/>
        <v>79</v>
      </c>
      <c r="G269" s="131">
        <f t="shared" ca="1" si="73"/>
        <v>12</v>
      </c>
      <c r="H269" s="131">
        <f t="shared" ca="1" si="74"/>
        <v>17</v>
      </c>
      <c r="I269" s="131">
        <f t="shared" ca="1" si="72"/>
        <v>2</v>
      </c>
      <c r="J269" s="131">
        <f t="shared" ca="1" si="72"/>
        <v>3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2</v>
      </c>
      <c r="M269" s="102">
        <f t="shared" ca="1" si="67"/>
        <v>15</v>
      </c>
      <c r="N269" s="102">
        <f ca="1">IF(N268+M269&lt;0,0,IF(N268+M269&gt;VLOOKUP($C$8,lookup!$A$3:$C$7,2,FALSE),VLOOKUP($C$8,lookup!$A$3:$C$7,2,FALSE),N268+M269))</f>
        <v>40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69</v>
      </c>
      <c r="X269" s="58">
        <f t="shared" ca="1" si="66"/>
        <v>79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48</v>
      </c>
      <c r="F270" s="31">
        <f t="shared" ca="1" si="58"/>
        <v>90</v>
      </c>
      <c r="G270" s="131">
        <f t="shared" ca="1" si="73"/>
        <v>11</v>
      </c>
      <c r="H270" s="131">
        <f t="shared" ca="1" si="74"/>
        <v>16</v>
      </c>
      <c r="I270" s="131">
        <f t="shared" ca="1" si="72"/>
        <v>4</v>
      </c>
      <c r="J270" s="131">
        <f t="shared" ca="1" si="72"/>
        <v>2</v>
      </c>
      <c r="K270" s="102">
        <f t="shared" ca="1" si="61"/>
        <v>-1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0</v>
      </c>
      <c r="M270" s="102">
        <f t="shared" ca="1" si="67"/>
        <v>10</v>
      </c>
      <c r="N270" s="102">
        <f ca="1">IF(N269+M270&lt;0,0,IF(N269+M270&gt;VLOOKUP($C$8,lookup!$A$3:$C$7,2,FALSE),VLOOKUP($C$8,lookup!$A$3:$C$7,2,FALSE),N269+M270))</f>
        <v>45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48</v>
      </c>
      <c r="X270" s="58">
        <f t="shared" ca="1" si="66"/>
        <v>90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59</v>
      </c>
      <c r="F271" s="31">
        <f t="shared" ca="1" si="58"/>
        <v>84</v>
      </c>
      <c r="G271" s="131">
        <f t="shared" ca="1" si="73"/>
        <v>11</v>
      </c>
      <c r="H271" s="131">
        <f t="shared" ca="1" si="74"/>
        <v>15</v>
      </c>
      <c r="I271" s="131">
        <f t="shared" ca="1" si="72"/>
        <v>6</v>
      </c>
      <c r="J271" s="131">
        <f t="shared" ca="1" si="72"/>
        <v>5</v>
      </c>
      <c r="K271" s="102">
        <f t="shared" ca="1" si="61"/>
        <v>2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1</v>
      </c>
      <c r="M271" s="102">
        <f t="shared" ca="1" si="67"/>
        <v>-15</v>
      </c>
      <c r="N271" s="102">
        <f ca="1">IF(N270+M271&lt;0,0,IF(N270+M271&gt;VLOOKUP($C$8,lookup!$A$3:$C$7,2,FALSE),VLOOKUP($C$8,lookup!$A$3:$C$7,2,FALSE),N270+M271))</f>
        <v>30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Tropical</v>
      </c>
      <c r="W271" s="137">
        <f t="shared" ca="1" si="65"/>
        <v>59</v>
      </c>
      <c r="X271" s="58">
        <f t="shared" ca="1" si="66"/>
        <v>84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69</v>
      </c>
      <c r="F272" s="31">
        <f t="shared" ca="1" si="58"/>
        <v>88</v>
      </c>
      <c r="G272" s="131">
        <f t="shared" ca="1" si="73"/>
        <v>13</v>
      </c>
      <c r="H272" s="131">
        <f t="shared" ca="1" si="74"/>
        <v>17</v>
      </c>
      <c r="I272" s="131">
        <f t="shared" ca="1" si="72"/>
        <v>6</v>
      </c>
      <c r="J272" s="131">
        <f t="shared" ca="1" si="72"/>
        <v>2</v>
      </c>
      <c r="K272" s="102">
        <f t="shared" ca="1" si="61"/>
        <v>1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1</v>
      </c>
      <c r="M272" s="102">
        <f t="shared" ca="1" si="67"/>
        <v>-10</v>
      </c>
      <c r="N272" s="102">
        <f ca="1">IF(N271+M272&lt;0,0,IF(N271+M272&gt;VLOOKUP($C$8,lookup!$A$3:$C$7,2,FALSE),VLOOKUP($C$8,lookup!$A$3:$C$7,2,FALSE),N271+M272))</f>
        <v>20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69</v>
      </c>
      <c r="X272" s="58">
        <f t="shared" ca="1" si="66"/>
        <v>88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85</v>
      </c>
      <c r="F273" s="31">
        <f t="shared" ca="1" si="58"/>
        <v>88</v>
      </c>
      <c r="G273" s="131">
        <f t="shared" ca="1" si="73"/>
        <v>14</v>
      </c>
      <c r="H273" s="131">
        <f t="shared" ca="1" si="74"/>
        <v>18</v>
      </c>
      <c r="I273" s="131">
        <f t="shared" ca="1" si="72"/>
        <v>5</v>
      </c>
      <c r="J273" s="131">
        <f t="shared" ca="1" si="72"/>
        <v>6</v>
      </c>
      <c r="K273" s="102">
        <f t="shared" ca="1" si="61"/>
        <v>2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2</v>
      </c>
      <c r="M273" s="102">
        <f t="shared" ca="1" si="67"/>
        <v>-15</v>
      </c>
      <c r="N273" s="102">
        <f ca="1">IF(N272+M273&lt;0,0,IF(N272+M273&gt;VLOOKUP($C$8,lookup!$A$3:$C$7,2,FALSE),VLOOKUP($C$8,lookup!$A$3:$C$7,2,FALSE),N272+M273))</f>
        <v>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Tropical</v>
      </c>
      <c r="W273" s="137">
        <f t="shared" ca="1" si="65"/>
        <v>85</v>
      </c>
      <c r="X273" s="58">
        <f t="shared" ca="1" si="66"/>
        <v>88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84</v>
      </c>
      <c r="F274" s="31">
        <f t="shared" ref="F274:F337" ca="1" si="76">RANDBETWEEN(VLOOKUP(H274,$Q$18:$S$43,2,FALSE),VLOOKUP(H274,$Q$18:$S$43,3,FALSE))+$D$12</f>
        <v>94</v>
      </c>
      <c r="G274" s="131">
        <f t="shared" ca="1" si="73"/>
        <v>16</v>
      </c>
      <c r="H274" s="131">
        <f t="shared" ca="1" si="74"/>
        <v>20</v>
      </c>
      <c r="I274" s="131">
        <f t="shared" ca="1" si="72"/>
        <v>6</v>
      </c>
      <c r="J274" s="131">
        <f t="shared" ca="1" si="72"/>
        <v>3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0</v>
      </c>
      <c r="M274" s="102">
        <f t="shared" ca="1" si="67"/>
        <v>-15</v>
      </c>
      <c r="N274" s="102">
        <f ca="1">IF(N273+M274&lt;0,0,IF(N273+M274&gt;VLOOKUP($C$8,lookup!$A$3:$C$7,2,FALSE),VLOOKUP($C$8,lookup!$A$3:$C$7,2,FALSE),N273+M274))</f>
        <v>0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84</v>
      </c>
      <c r="X274" s="58">
        <f t="shared" ca="1" si="66"/>
        <v>94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92</v>
      </c>
      <c r="F275" s="31">
        <f t="shared" ca="1" si="76"/>
        <v>90</v>
      </c>
      <c r="G275" s="131">
        <f t="shared" ca="1" si="73"/>
        <v>17</v>
      </c>
      <c r="H275" s="131">
        <f t="shared" ca="1" si="74"/>
        <v>21</v>
      </c>
      <c r="I275" s="131">
        <f t="shared" ca="1" si="72"/>
        <v>5</v>
      </c>
      <c r="J275" s="131">
        <f t="shared" ca="1" si="72"/>
        <v>3</v>
      </c>
      <c r="K275" s="102">
        <f t="shared" ref="K275:K338" ca="1" si="79">VLOOKUP(I275+J275,$F$4:$G$14,2,TRUE)</f>
        <v>1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1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0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85</v>
      </c>
      <c r="X275" s="58">
        <f t="shared" ref="X275:X338" ca="1" si="84">IF(F275&lt;E275,E275+5,F275)</f>
        <v>97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86</v>
      </c>
      <c r="F276" s="31">
        <f t="shared" ca="1" si="76"/>
        <v>102</v>
      </c>
      <c r="G276" s="131">
        <f t="shared" ca="1" si="73"/>
        <v>18</v>
      </c>
      <c r="H276" s="131">
        <f t="shared" ca="1" si="74"/>
        <v>22</v>
      </c>
      <c r="I276" s="131">
        <f t="shared" ca="1" si="72"/>
        <v>5</v>
      </c>
      <c r="J276" s="131">
        <f t="shared" ca="1" si="72"/>
        <v>3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1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86</v>
      </c>
      <c r="X276" s="58">
        <f t="shared" ca="1" si="84"/>
        <v>102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101</v>
      </c>
      <c r="F277" s="31">
        <f t="shared" ca="1" si="76"/>
        <v>99</v>
      </c>
      <c r="G277" s="131">
        <f t="shared" ca="1" si="73"/>
        <v>19</v>
      </c>
      <c r="H277" s="131">
        <f t="shared" ca="1" si="74"/>
        <v>23</v>
      </c>
      <c r="I277" s="131">
        <f t="shared" ca="1" si="72"/>
        <v>6</v>
      </c>
      <c r="J277" s="131">
        <f t="shared" ca="1" si="72"/>
        <v>2</v>
      </c>
      <c r="K277" s="102">
        <f t="shared" ca="1" si="79"/>
        <v>1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1</v>
      </c>
      <c r="M277" s="102">
        <f t="shared" ca="1" si="85"/>
        <v>-10</v>
      </c>
      <c r="N277" s="102">
        <f ca="1">IF(N276+M277&lt;0,0,IF(N276+M277&gt;VLOOKUP($C$8,lookup!$A$3:$C$7,2,FALSE),VLOOKUP($C$8,lookup!$A$3:$C$7,2,FALSE),N276+M277))</f>
        <v>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N</v>
      </c>
      <c r="W277" s="137">
        <f t="shared" ca="1" si="83"/>
        <v>94</v>
      </c>
      <c r="X277" s="58">
        <f t="shared" ca="1" si="84"/>
        <v>106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103</v>
      </c>
      <c r="F278" s="31">
        <f t="shared" ca="1" si="76"/>
        <v>93</v>
      </c>
      <c r="G278" s="131">
        <f t="shared" ca="1" si="73"/>
        <v>20</v>
      </c>
      <c r="H278" s="131">
        <f t="shared" ca="1" si="74"/>
        <v>23</v>
      </c>
      <c r="I278" s="131">
        <f t="shared" ref="I278:J297" ca="1" si="86">RANDBETWEEN(1,6)</f>
        <v>4</v>
      </c>
      <c r="J278" s="131">
        <f t="shared" ca="1" si="86"/>
        <v>6</v>
      </c>
      <c r="K278" s="102">
        <f t="shared" ca="1" si="79"/>
        <v>2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2</v>
      </c>
      <c r="M278" s="102">
        <f t="shared" ca="1" si="85"/>
        <v>-10</v>
      </c>
      <c r="N278" s="102">
        <f ca="1">IF(N277+M278&lt;0,0,IF(N277+M278&gt;VLOOKUP($C$8,lookup!$A$3:$C$7,2,FALSE),VLOOKUP($C$8,lookup!$A$3:$C$7,2,FALSE),N277+M278))</f>
        <v>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Tropical</v>
      </c>
      <c r="W278" s="137">
        <f t="shared" ca="1" si="83"/>
        <v>88</v>
      </c>
      <c r="X278" s="58">
        <f t="shared" ca="1" si="84"/>
        <v>108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108</v>
      </c>
      <c r="F279" s="31">
        <f t="shared" ca="1" si="76"/>
        <v>105</v>
      </c>
      <c r="G279" s="131">
        <f t="shared" ca="1" si="73"/>
        <v>22</v>
      </c>
      <c r="H279" s="131">
        <f t="shared" ca="1" si="74"/>
        <v>23</v>
      </c>
      <c r="I279" s="131">
        <f t="shared" ca="1" si="86"/>
        <v>2</v>
      </c>
      <c r="J279" s="131">
        <f t="shared" ca="1" si="86"/>
        <v>1</v>
      </c>
      <c r="K279" s="102">
        <f t="shared" ca="1" si="79"/>
        <v>-2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0</v>
      </c>
      <c r="M279" s="102">
        <f t="shared" ca="1" si="85"/>
        <v>15</v>
      </c>
      <c r="N279" s="102">
        <f ca="1">IF(N278+M279&lt;0,0,IF(N278+M279&gt;VLOOKUP($C$8,lookup!$A$3:$C$7,2,FALSE),VLOOKUP($C$8,lookup!$A$3:$C$7,2,FALSE),N278+M279))</f>
        <v>15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Artic</v>
      </c>
      <c r="W279" s="137">
        <f t="shared" ca="1" si="83"/>
        <v>100</v>
      </c>
      <c r="X279" s="58">
        <f t="shared" ca="1" si="84"/>
        <v>113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99</v>
      </c>
      <c r="F280" s="31">
        <f t="shared" ca="1" si="76"/>
        <v>88</v>
      </c>
      <c r="G280" s="131">
        <f t="shared" ca="1" si="73"/>
        <v>20</v>
      </c>
      <c r="H280" s="131">
        <f t="shared" ca="1" si="74"/>
        <v>21</v>
      </c>
      <c r="I280" s="131">
        <f t="shared" ca="1" si="86"/>
        <v>4</v>
      </c>
      <c r="J280" s="131">
        <f t="shared" ca="1" si="86"/>
        <v>4</v>
      </c>
      <c r="K280" s="102">
        <f t="shared" ca="1" si="79"/>
        <v>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3</v>
      </c>
      <c r="M280" s="102">
        <f t="shared" ca="1" si="85"/>
        <v>-10</v>
      </c>
      <c r="N280" s="102">
        <f ca="1">IF(N279+M280&lt;0,0,IF(N279+M280&gt;VLOOKUP($C$8,lookup!$A$3:$C$7,2,FALSE),VLOOKUP($C$8,lookup!$A$3:$C$7,2,FALSE),N279+M280))</f>
        <v>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83</v>
      </c>
      <c r="X280" s="58">
        <f t="shared" ca="1" si="84"/>
        <v>104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90</v>
      </c>
      <c r="F281" s="31">
        <f t="shared" ca="1" si="76"/>
        <v>93</v>
      </c>
      <c r="G281" s="131">
        <f t="shared" ca="1" si="73"/>
        <v>21</v>
      </c>
      <c r="H281" s="131">
        <f t="shared" ca="1" si="74"/>
        <v>22</v>
      </c>
      <c r="I281" s="131">
        <f t="shared" ca="1" si="86"/>
        <v>2</v>
      </c>
      <c r="J281" s="131">
        <f t="shared" ca="1" si="86"/>
        <v>3</v>
      </c>
      <c r="K281" s="102">
        <f t="shared" ca="1" si="79"/>
        <v>-1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15</v>
      </c>
      <c r="N281" s="102">
        <f ca="1">IF(N280+M281&lt;0,0,IF(N280+M281&gt;VLOOKUP($C$8,lookup!$A$3:$C$7,2,FALSE),VLOOKUP($C$8,lookup!$A$3:$C$7,2,FALSE),N280+M281))</f>
        <v>20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90</v>
      </c>
      <c r="X281" s="58">
        <f t="shared" ca="1" si="84"/>
        <v>93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100</v>
      </c>
      <c r="F282" s="31">
        <f t="shared" ca="1" si="76"/>
        <v>88</v>
      </c>
      <c r="G282" s="131">
        <f t="shared" ca="1" si="73"/>
        <v>20</v>
      </c>
      <c r="H282" s="131">
        <f t="shared" ca="1" si="74"/>
        <v>21</v>
      </c>
      <c r="I282" s="131">
        <f t="shared" ca="1" si="86"/>
        <v>2</v>
      </c>
      <c r="J282" s="131">
        <f t="shared" ca="1" si="86"/>
        <v>4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0</v>
      </c>
      <c r="M282" s="102">
        <f t="shared" ca="1" si="85"/>
        <v>10</v>
      </c>
      <c r="N282" s="102">
        <f ca="1">IF(N281+M282&lt;0,0,IF(N281+M282&gt;VLOOKUP($C$8,lookup!$A$3:$C$7,2,FALSE),VLOOKUP($C$8,lookup!$A$3:$C$7,2,FALSE),N281+M282))</f>
        <v>30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83</v>
      </c>
      <c r="X282" s="58">
        <f t="shared" ca="1" si="84"/>
        <v>105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97</v>
      </c>
      <c r="F283" s="31">
        <f t="shared" ca="1" si="76"/>
        <v>101</v>
      </c>
      <c r="G283" s="131">
        <f t="shared" ca="1" si="73"/>
        <v>19</v>
      </c>
      <c r="H283" s="131">
        <f t="shared" ca="1" si="74"/>
        <v>20</v>
      </c>
      <c r="I283" s="131">
        <f t="shared" ca="1" si="86"/>
        <v>4</v>
      </c>
      <c r="J283" s="131">
        <f t="shared" ca="1" si="86"/>
        <v>6</v>
      </c>
      <c r="K283" s="102">
        <f t="shared" ca="1" si="79"/>
        <v>2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2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20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Tropical</v>
      </c>
      <c r="W283" s="137">
        <f t="shared" ca="1" si="83"/>
        <v>97</v>
      </c>
      <c r="X283" s="58">
        <f t="shared" ca="1" si="84"/>
        <v>101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104</v>
      </c>
      <c r="F284" s="31">
        <f t="shared" ca="1" si="76"/>
        <v>105</v>
      </c>
      <c r="G284" s="131">
        <f t="shared" ca="1" si="73"/>
        <v>21</v>
      </c>
      <c r="H284" s="131">
        <f t="shared" ca="1" si="74"/>
        <v>22</v>
      </c>
      <c r="I284" s="131">
        <f t="shared" ca="1" si="86"/>
        <v>6</v>
      </c>
      <c r="J284" s="131">
        <f t="shared" ca="1" si="86"/>
        <v>3</v>
      </c>
      <c r="K284" s="102">
        <f t="shared" ca="1" si="79"/>
        <v>1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0</v>
      </c>
      <c r="M284" s="102">
        <f t="shared" ca="1" si="85"/>
        <v>-15</v>
      </c>
      <c r="N284" s="102">
        <f ca="1">IF(N283+M284&lt;0,0,IF(N283+M284&gt;VLOOKUP($C$8,lookup!$A$3:$C$7,2,FALSE),VLOOKUP($C$8,lookup!$A$3:$C$7,2,FALSE),N283+M284))</f>
        <v>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104</v>
      </c>
      <c r="X284" s="58">
        <f t="shared" ca="1" si="84"/>
        <v>105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104</v>
      </c>
      <c r="F285" s="31">
        <f t="shared" ca="1" si="76"/>
        <v>98</v>
      </c>
      <c r="G285" s="131">
        <f t="shared" ca="1" si="73"/>
        <v>22</v>
      </c>
      <c r="H285" s="131">
        <f t="shared" ca="1" si="74"/>
        <v>23</v>
      </c>
      <c r="I285" s="131">
        <f t="shared" ca="1" si="86"/>
        <v>2</v>
      </c>
      <c r="J285" s="131">
        <f t="shared" ca="1" si="86"/>
        <v>6</v>
      </c>
      <c r="K285" s="102">
        <f t="shared" ca="1" si="79"/>
        <v>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2</v>
      </c>
      <c r="M285" s="102">
        <f t="shared" ca="1" si="85"/>
        <v>-10</v>
      </c>
      <c r="N285" s="102">
        <f ca="1">IF(N284+M285&lt;0,0,IF(N284+M285&gt;VLOOKUP($C$8,lookup!$A$3:$C$7,2,FALSE),VLOOKUP($C$8,lookup!$A$3:$C$7,2,FALSE),N284+M285))</f>
        <v>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93</v>
      </c>
      <c r="X285" s="58">
        <f t="shared" ca="1" si="84"/>
        <v>109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103</v>
      </c>
      <c r="F286" s="31">
        <f t="shared" ca="1" si="76"/>
        <v>98</v>
      </c>
      <c r="G286" s="131">
        <f t="shared" ca="1" si="73"/>
        <v>23</v>
      </c>
      <c r="H286" s="131">
        <f t="shared" ca="1" si="74"/>
        <v>23</v>
      </c>
      <c r="I286" s="131">
        <f t="shared" ca="1" si="86"/>
        <v>3</v>
      </c>
      <c r="J286" s="131">
        <f t="shared" ca="1" si="86"/>
        <v>1</v>
      </c>
      <c r="K286" s="102">
        <f t="shared" ca="1" si="79"/>
        <v>-2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0</v>
      </c>
      <c r="M286" s="102">
        <f t="shared" ca="1" si="85"/>
        <v>10</v>
      </c>
      <c r="N286" s="102">
        <f ca="1">IF(N285+M286&lt;0,0,IF(N285+M286&gt;VLOOKUP($C$8,lookup!$A$3:$C$7,2,FALSE),VLOOKUP($C$8,lookup!$A$3:$C$7,2,FALSE),N285+M286))</f>
        <v>10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Artic</v>
      </c>
      <c r="W286" s="137">
        <f t="shared" ca="1" si="83"/>
        <v>93</v>
      </c>
      <c r="X286" s="58">
        <f t="shared" ca="1" si="84"/>
        <v>108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89</v>
      </c>
      <c r="F287" s="31">
        <f t="shared" ca="1" si="76"/>
        <v>103</v>
      </c>
      <c r="G287" s="131">
        <f t="shared" ca="1" si="73"/>
        <v>21</v>
      </c>
      <c r="H287" s="131">
        <f t="shared" ca="1" si="74"/>
        <v>21</v>
      </c>
      <c r="I287" s="131">
        <f t="shared" ca="1" si="86"/>
        <v>2</v>
      </c>
      <c r="J287" s="131">
        <f t="shared" ca="1" si="86"/>
        <v>3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2</v>
      </c>
      <c r="M287" s="102">
        <f t="shared" ca="1" si="85"/>
        <v>15</v>
      </c>
      <c r="N287" s="102">
        <f ca="1">IF(N286+M287&lt;0,0,IF(N286+M287&gt;VLOOKUP($C$8,lookup!$A$3:$C$7,2,FALSE),VLOOKUP($C$8,lookup!$A$3:$C$7,2,FALSE),N286+M287))</f>
        <v>25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89</v>
      </c>
      <c r="X287" s="58">
        <f t="shared" ca="1" si="84"/>
        <v>103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56</v>
      </c>
      <c r="F288" s="31">
        <f t="shared" ca="1" si="76"/>
        <v>91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3</v>
      </c>
      <c r="J288" s="36">
        <f t="shared" ca="1" si="86"/>
        <v>5</v>
      </c>
      <c r="K288" s="31">
        <f t="shared" ca="1" si="79"/>
        <v>1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2</v>
      </c>
      <c r="M288" s="31">
        <f t="shared" ca="1" si="85"/>
        <v>-10</v>
      </c>
      <c r="N288" s="31">
        <f ca="1">IF(N287+M288&lt;0,0,IF(N287+M288&gt;VLOOKUP($C$8,lookup!$A$3:$C$7,2,FALSE),VLOOKUP($C$8,lookup!$A$3:$C$7,2,FALSE),N287+M288))</f>
        <v>15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56</v>
      </c>
      <c r="X288" s="58">
        <f t="shared" ca="1" si="84"/>
        <v>91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58</v>
      </c>
      <c r="F289" s="31">
        <f t="shared" ca="1" si="76"/>
        <v>103</v>
      </c>
      <c r="G289" s="131">
        <f ca="1">IF(G288+K288&lt;$G$288,$G$288,IF(G288+K288&gt;$H$288,$H$288,G288+K288))</f>
        <v>11</v>
      </c>
      <c r="H289" s="131">
        <f ca="1">IF(H288+K288&gt;$H$288,$H$288,IF(H288+K288&lt;$G$288,$G$288,H288+K288))</f>
        <v>20</v>
      </c>
      <c r="I289" s="131">
        <f t="shared" ca="1" si="86"/>
        <v>5</v>
      </c>
      <c r="J289" s="131">
        <f t="shared" ca="1" si="86"/>
        <v>6</v>
      </c>
      <c r="K289" s="102">
        <f t="shared" ca="1" si="79"/>
        <v>2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2</v>
      </c>
      <c r="M289" s="102">
        <f t="shared" ca="1" si="85"/>
        <v>-15</v>
      </c>
      <c r="N289" s="102">
        <f ca="1">IF(N288+M289&lt;0,0,IF(N288+M289&gt;VLOOKUP($C$8,lookup!$A$3:$C$7,2,FALSE),VLOOKUP($C$8,lookup!$A$3:$C$7,2,FALSE),N288+M289))</f>
        <v>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Tropical</v>
      </c>
      <c r="W289" s="137">
        <f t="shared" ca="1" si="83"/>
        <v>58</v>
      </c>
      <c r="X289" s="58">
        <f t="shared" ca="1" si="84"/>
        <v>103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80</v>
      </c>
      <c r="F290" s="31">
        <f t="shared" ca="1" si="76"/>
        <v>92</v>
      </c>
      <c r="G290" s="131">
        <f t="shared" ref="G290:G317" ca="1" si="87">IF(G289+K289&lt;$G$288,$G$288,IF(G289+K289&gt;$H$288,$H$288,G289+K289))</f>
        <v>13</v>
      </c>
      <c r="H290" s="131">
        <f t="shared" ref="H290:H317" ca="1" si="88">IF(H289+K289&gt;$H$288,$H$288,IF(H289+K289&lt;$G$288,$G$288,H289+K289))</f>
        <v>20</v>
      </c>
      <c r="I290" s="131">
        <f t="shared" ca="1" si="86"/>
        <v>1</v>
      </c>
      <c r="J290" s="131">
        <f t="shared" ca="1" si="86"/>
        <v>6</v>
      </c>
      <c r="K290" s="102">
        <f t="shared" ca="1" si="79"/>
        <v>0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2</v>
      </c>
      <c r="M290" s="102">
        <f t="shared" ca="1" si="85"/>
        <v>-10</v>
      </c>
      <c r="N290" s="102">
        <f ca="1">IF(N289+M290&lt;0,0,IF(N289+M290&gt;VLOOKUP($C$8,lookup!$A$3:$C$7,2,FALSE),VLOOKUP($C$8,lookup!$A$3:$C$7,2,FALSE),N289+M290))</f>
        <v>0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80</v>
      </c>
      <c r="X290" s="58">
        <f t="shared" ca="1" si="84"/>
        <v>92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71</v>
      </c>
      <c r="F291" s="31">
        <f t="shared" ca="1" si="76"/>
        <v>102</v>
      </c>
      <c r="G291" s="131">
        <f t="shared" ca="1" si="87"/>
        <v>13</v>
      </c>
      <c r="H291" s="131">
        <f t="shared" ca="1" si="88"/>
        <v>20</v>
      </c>
      <c r="I291" s="131">
        <f t="shared" ca="1" si="86"/>
        <v>3</v>
      </c>
      <c r="J291" s="131">
        <f t="shared" ca="1" si="86"/>
        <v>6</v>
      </c>
      <c r="K291" s="102">
        <f t="shared" ca="1" si="79"/>
        <v>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-15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71</v>
      </c>
      <c r="X291" s="58">
        <f t="shared" ca="1" si="84"/>
        <v>102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85</v>
      </c>
      <c r="F292" s="31">
        <f t="shared" ca="1" si="76"/>
        <v>101</v>
      </c>
      <c r="G292" s="131">
        <f t="shared" ca="1" si="87"/>
        <v>14</v>
      </c>
      <c r="H292" s="131">
        <f t="shared" ca="1" si="88"/>
        <v>20</v>
      </c>
      <c r="I292" s="131">
        <f t="shared" ca="1" si="86"/>
        <v>6</v>
      </c>
      <c r="J292" s="131">
        <f t="shared" ca="1" si="86"/>
        <v>1</v>
      </c>
      <c r="K292" s="102">
        <f t="shared" ca="1" si="79"/>
        <v>0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1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N</v>
      </c>
      <c r="W292" s="137">
        <f t="shared" ca="1" si="83"/>
        <v>85</v>
      </c>
      <c r="X292" s="58">
        <f t="shared" ca="1" si="84"/>
        <v>101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69</v>
      </c>
      <c r="F293" s="31">
        <f t="shared" ca="1" si="76"/>
        <v>92</v>
      </c>
      <c r="G293" s="131">
        <f t="shared" ca="1" si="87"/>
        <v>14</v>
      </c>
      <c r="H293" s="131">
        <f t="shared" ca="1" si="88"/>
        <v>20</v>
      </c>
      <c r="I293" s="131">
        <f t="shared" ca="1" si="86"/>
        <v>4</v>
      </c>
      <c r="J293" s="131">
        <f t="shared" ca="1" si="86"/>
        <v>4</v>
      </c>
      <c r="K293" s="102">
        <f t="shared" ca="1" si="79"/>
        <v>1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3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0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69</v>
      </c>
      <c r="X293" s="58">
        <f t="shared" ca="1" si="84"/>
        <v>92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86</v>
      </c>
      <c r="F294" s="31">
        <f t="shared" ca="1" si="76"/>
        <v>92</v>
      </c>
      <c r="G294" s="131">
        <f t="shared" ca="1" si="87"/>
        <v>15</v>
      </c>
      <c r="H294" s="131">
        <f t="shared" ca="1" si="88"/>
        <v>20</v>
      </c>
      <c r="I294" s="131">
        <f t="shared" ca="1" si="86"/>
        <v>6</v>
      </c>
      <c r="J294" s="131">
        <f t="shared" ca="1" si="86"/>
        <v>2</v>
      </c>
      <c r="K294" s="102">
        <f t="shared" ca="1" si="79"/>
        <v>1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1</v>
      </c>
      <c r="M294" s="102">
        <f t="shared" ca="1" si="85"/>
        <v>-10</v>
      </c>
      <c r="N294" s="102">
        <f ca="1">IF(N293+M294&lt;0,0,IF(N293+M294&gt;VLOOKUP($C$8,lookup!$A$3:$C$7,2,FALSE),VLOOKUP($C$8,lookup!$A$3:$C$7,2,FALSE),N293+M294))</f>
        <v>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86</v>
      </c>
      <c r="X294" s="58">
        <f t="shared" ca="1" si="84"/>
        <v>92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83</v>
      </c>
      <c r="F295" s="31">
        <f t="shared" ca="1" si="76"/>
        <v>93</v>
      </c>
      <c r="G295" s="131">
        <f t="shared" ca="1" si="87"/>
        <v>16</v>
      </c>
      <c r="H295" s="131">
        <f t="shared" ca="1" si="88"/>
        <v>20</v>
      </c>
      <c r="I295" s="131">
        <f t="shared" ca="1" si="86"/>
        <v>2</v>
      </c>
      <c r="J295" s="131">
        <f t="shared" ca="1" si="86"/>
        <v>2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10</v>
      </c>
      <c r="N295" s="102">
        <f ca="1">IF(N294+M295&lt;0,0,IF(N294+M295&gt;VLOOKUP($C$8,lookup!$A$3:$C$7,2,FALSE),VLOOKUP($C$8,lookup!$A$3:$C$7,2,FALSE),N294+M295))</f>
        <v>10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83</v>
      </c>
      <c r="X295" s="58">
        <f t="shared" ca="1" si="84"/>
        <v>93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88</v>
      </c>
      <c r="F296" s="31">
        <f t="shared" ca="1" si="76"/>
        <v>87</v>
      </c>
      <c r="G296" s="131">
        <f t="shared" ca="1" si="87"/>
        <v>14</v>
      </c>
      <c r="H296" s="131">
        <f t="shared" ca="1" si="88"/>
        <v>18</v>
      </c>
      <c r="I296" s="131">
        <f t="shared" ca="1" si="86"/>
        <v>5</v>
      </c>
      <c r="J296" s="131">
        <f t="shared" ca="1" si="86"/>
        <v>4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-15</v>
      </c>
      <c r="N296" s="102">
        <f ca="1">IF(N295+M296&lt;0,0,IF(N295+M296&gt;VLOOKUP($C$8,lookup!$A$3:$C$7,2,FALSE),VLOOKUP($C$8,lookup!$A$3:$C$7,2,FALSE),N295+M296))</f>
        <v>0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82</v>
      </c>
      <c r="X296" s="58">
        <f t="shared" ca="1" si="84"/>
        <v>93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79</v>
      </c>
      <c r="F297" s="31">
        <f t="shared" ca="1" si="76"/>
        <v>85</v>
      </c>
      <c r="G297" s="131">
        <f t="shared" ca="1" si="87"/>
        <v>15</v>
      </c>
      <c r="H297" s="131">
        <f t="shared" ca="1" si="88"/>
        <v>19</v>
      </c>
      <c r="I297" s="131">
        <f t="shared" ca="1" si="86"/>
        <v>2</v>
      </c>
      <c r="J297" s="131">
        <f t="shared" ca="1" si="86"/>
        <v>5</v>
      </c>
      <c r="K297" s="102">
        <f t="shared" ca="1" si="79"/>
        <v>0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2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0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79</v>
      </c>
      <c r="X297" s="58">
        <f t="shared" ca="1" si="84"/>
        <v>85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86</v>
      </c>
      <c r="F298" s="31">
        <f t="shared" ca="1" si="76"/>
        <v>86</v>
      </c>
      <c r="G298" s="131">
        <f t="shared" ca="1" si="87"/>
        <v>15</v>
      </c>
      <c r="H298" s="131">
        <f t="shared" ca="1" si="88"/>
        <v>19</v>
      </c>
      <c r="I298" s="131">
        <f t="shared" ref="I298:J317" ca="1" si="89">RANDBETWEEN(1,6)</f>
        <v>4</v>
      </c>
      <c r="J298" s="131">
        <f t="shared" ca="1" si="89"/>
        <v>5</v>
      </c>
      <c r="K298" s="102">
        <f t="shared" ca="1" si="79"/>
        <v>1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0</v>
      </c>
      <c r="M298" s="102">
        <f t="shared" ca="1" si="85"/>
        <v>-15</v>
      </c>
      <c r="N298" s="102">
        <f ca="1">IF(N297+M298&lt;0,0,IF(N297+M298&gt;VLOOKUP($C$8,lookup!$A$3:$C$7,2,FALSE),VLOOKUP($C$8,lookup!$A$3:$C$7,2,FALSE),N297+M298))</f>
        <v>0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86</v>
      </c>
      <c r="X298" s="58">
        <f t="shared" ca="1" si="84"/>
        <v>86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80</v>
      </c>
      <c r="F299" s="31">
        <f t="shared" ca="1" si="76"/>
        <v>100</v>
      </c>
      <c r="G299" s="131">
        <f t="shared" ca="1" si="87"/>
        <v>16</v>
      </c>
      <c r="H299" s="131">
        <f t="shared" ca="1" si="88"/>
        <v>20</v>
      </c>
      <c r="I299" s="131">
        <f t="shared" ca="1" si="89"/>
        <v>3</v>
      </c>
      <c r="J299" s="131">
        <f t="shared" ca="1" si="89"/>
        <v>4</v>
      </c>
      <c r="K299" s="102">
        <f t="shared" ca="1" si="79"/>
        <v>0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2</v>
      </c>
      <c r="M299" s="102">
        <f t="shared" ca="1" si="85"/>
        <v>-10</v>
      </c>
      <c r="N299" s="102">
        <f ca="1">IF(N298+M299&lt;0,0,IF(N298+M299&gt;VLOOKUP($C$8,lookup!$A$3:$C$7,2,FALSE),VLOOKUP($C$8,lookup!$A$3:$C$7,2,FALSE),N298+M299))</f>
        <v>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80</v>
      </c>
      <c r="X299" s="58">
        <f t="shared" ca="1" si="84"/>
        <v>100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92</v>
      </c>
      <c r="F300" s="31">
        <f t="shared" ca="1" si="76"/>
        <v>95</v>
      </c>
      <c r="G300" s="131">
        <f t="shared" ca="1" si="87"/>
        <v>16</v>
      </c>
      <c r="H300" s="131">
        <f t="shared" ca="1" si="88"/>
        <v>20</v>
      </c>
      <c r="I300" s="131">
        <f t="shared" ca="1" si="89"/>
        <v>6</v>
      </c>
      <c r="J300" s="131">
        <f t="shared" ca="1" si="89"/>
        <v>2</v>
      </c>
      <c r="K300" s="102">
        <f t="shared" ca="1" si="79"/>
        <v>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1</v>
      </c>
      <c r="M300" s="102">
        <f t="shared" ca="1" si="85"/>
        <v>-10</v>
      </c>
      <c r="N300" s="102">
        <f ca="1">IF(N299+M300&lt;0,0,IF(N299+M300&gt;VLOOKUP($C$8,lookup!$A$3:$C$7,2,FALSE),VLOOKUP($C$8,lookup!$A$3:$C$7,2,FALSE),N299+M300))</f>
        <v>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92</v>
      </c>
      <c r="X300" s="58">
        <f t="shared" ca="1" si="84"/>
        <v>95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78</v>
      </c>
      <c r="F301" s="31">
        <f t="shared" ca="1" si="76"/>
        <v>92</v>
      </c>
      <c r="G301" s="131">
        <f t="shared" ca="1" si="87"/>
        <v>17</v>
      </c>
      <c r="H301" s="131">
        <f t="shared" ca="1" si="88"/>
        <v>20</v>
      </c>
      <c r="I301" s="131">
        <f t="shared" ca="1" si="89"/>
        <v>1</v>
      </c>
      <c r="J301" s="131">
        <f t="shared" ca="1" si="89"/>
        <v>1</v>
      </c>
      <c r="K301" s="102">
        <f t="shared" ca="1" si="79"/>
        <v>-3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3</v>
      </c>
      <c r="M301" s="102">
        <f t="shared" ca="1" si="85"/>
        <v>15</v>
      </c>
      <c r="N301" s="102">
        <f ca="1">IF(N300+M301&lt;0,0,IF(N300+M301&gt;VLOOKUP($C$8,lookup!$A$3:$C$7,2,FALSE),VLOOKUP($C$8,lookup!$A$3:$C$7,2,FALSE),N300+M301))</f>
        <v>15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Gusting</v>
      </c>
      <c r="W301" s="137">
        <f t="shared" ca="1" si="83"/>
        <v>78</v>
      </c>
      <c r="X301" s="58">
        <f t="shared" ca="1" si="84"/>
        <v>92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78</v>
      </c>
      <c r="F302" s="31">
        <f t="shared" ca="1" si="76"/>
        <v>98</v>
      </c>
      <c r="G302" s="131">
        <f t="shared" ca="1" si="87"/>
        <v>14</v>
      </c>
      <c r="H302" s="131">
        <f t="shared" ca="1" si="88"/>
        <v>17</v>
      </c>
      <c r="I302" s="131">
        <f t="shared" ca="1" si="89"/>
        <v>3</v>
      </c>
      <c r="J302" s="131">
        <f t="shared" ca="1" si="89"/>
        <v>1</v>
      </c>
      <c r="K302" s="102">
        <f t="shared" ca="1" si="79"/>
        <v>-2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25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Artic</v>
      </c>
      <c r="W302" s="137">
        <f t="shared" ca="1" si="83"/>
        <v>78</v>
      </c>
      <c r="X302" s="58">
        <f t="shared" ca="1" si="84"/>
        <v>98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61</v>
      </c>
      <c r="F303" s="31">
        <f t="shared" ca="1" si="76"/>
        <v>83</v>
      </c>
      <c r="G303" s="131">
        <f t="shared" ca="1" si="87"/>
        <v>12</v>
      </c>
      <c r="H303" s="131">
        <f t="shared" ca="1" si="88"/>
        <v>15</v>
      </c>
      <c r="I303" s="131">
        <f t="shared" ca="1" si="89"/>
        <v>2</v>
      </c>
      <c r="J303" s="131">
        <f t="shared" ca="1" si="89"/>
        <v>6</v>
      </c>
      <c r="K303" s="102">
        <f t="shared" ca="1" si="79"/>
        <v>1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2</v>
      </c>
      <c r="M303" s="102">
        <f t="shared" ca="1" si="85"/>
        <v>-10</v>
      </c>
      <c r="N303" s="102">
        <f ca="1">IF(N302+M303&lt;0,0,IF(N302+M303&gt;VLOOKUP($C$8,lookup!$A$3:$C$7,2,FALSE),VLOOKUP($C$8,lookup!$A$3:$C$7,2,FALSE),N302+M303))</f>
        <v>15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N</v>
      </c>
      <c r="W303" s="137">
        <f t="shared" ca="1" si="83"/>
        <v>61</v>
      </c>
      <c r="X303" s="58">
        <f t="shared" ca="1" si="84"/>
        <v>83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72</v>
      </c>
      <c r="F304" s="31">
        <f t="shared" ca="1" si="76"/>
        <v>75</v>
      </c>
      <c r="G304" s="131">
        <f t="shared" ca="1" si="87"/>
        <v>13</v>
      </c>
      <c r="H304" s="131">
        <f t="shared" ca="1" si="88"/>
        <v>16</v>
      </c>
      <c r="I304" s="131">
        <f t="shared" ca="1" si="89"/>
        <v>6</v>
      </c>
      <c r="J304" s="131">
        <f t="shared" ca="1" si="89"/>
        <v>2</v>
      </c>
      <c r="K304" s="102">
        <f t="shared" ca="1" si="79"/>
        <v>1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1</v>
      </c>
      <c r="M304" s="102">
        <f t="shared" ca="1" si="85"/>
        <v>-10</v>
      </c>
      <c r="N304" s="102">
        <f ca="1">IF(N303+M304&lt;0,0,IF(N303+M304&gt;VLOOKUP($C$8,lookup!$A$3:$C$7,2,FALSE),VLOOKUP($C$8,lookup!$A$3:$C$7,2,FALSE),N303+M304))</f>
        <v>5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N</v>
      </c>
      <c r="W304" s="137">
        <f t="shared" ca="1" si="83"/>
        <v>72</v>
      </c>
      <c r="X304" s="58">
        <f t="shared" ca="1" si="84"/>
        <v>75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84</v>
      </c>
      <c r="F305" s="31">
        <f t="shared" ca="1" si="76"/>
        <v>90</v>
      </c>
      <c r="G305" s="131">
        <f t="shared" ca="1" si="87"/>
        <v>14</v>
      </c>
      <c r="H305" s="131">
        <f t="shared" ca="1" si="88"/>
        <v>17</v>
      </c>
      <c r="I305" s="131">
        <f t="shared" ca="1" si="89"/>
        <v>4</v>
      </c>
      <c r="J305" s="131">
        <f t="shared" ca="1" si="89"/>
        <v>6</v>
      </c>
      <c r="K305" s="102">
        <f t="shared" ca="1" si="79"/>
        <v>2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2</v>
      </c>
      <c r="M305" s="102">
        <f t="shared" ca="1" si="85"/>
        <v>-10</v>
      </c>
      <c r="N305" s="102">
        <f ca="1">IF(N304+M305&lt;0,0,IF(N304+M305&gt;VLOOKUP($C$8,lookup!$A$3:$C$7,2,FALSE),VLOOKUP($C$8,lookup!$A$3:$C$7,2,FALSE),N304+M305))</f>
        <v>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Tropical</v>
      </c>
      <c r="W305" s="137">
        <f t="shared" ca="1" si="83"/>
        <v>84</v>
      </c>
      <c r="X305" s="58">
        <f t="shared" ca="1" si="84"/>
        <v>90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79</v>
      </c>
      <c r="F306" s="31">
        <f t="shared" ca="1" si="76"/>
        <v>97</v>
      </c>
      <c r="G306" s="131">
        <f t="shared" ca="1" si="87"/>
        <v>16</v>
      </c>
      <c r="H306" s="131">
        <f t="shared" ca="1" si="88"/>
        <v>19</v>
      </c>
      <c r="I306" s="131">
        <f t="shared" ca="1" si="89"/>
        <v>2</v>
      </c>
      <c r="J306" s="131">
        <f t="shared" ca="1" si="89"/>
        <v>4</v>
      </c>
      <c r="K306" s="102">
        <f t="shared" ca="1" si="79"/>
        <v>-1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10</v>
      </c>
      <c r="N306" s="102">
        <f ca="1">IF(N305+M306&lt;0,0,IF(N305+M306&gt;VLOOKUP($C$8,lookup!$A$3:$C$7,2,FALSE),VLOOKUP($C$8,lookup!$A$3:$C$7,2,FALSE),N305+M306))</f>
        <v>10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79</v>
      </c>
      <c r="X306" s="58">
        <f t="shared" ca="1" si="84"/>
        <v>97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73</v>
      </c>
      <c r="F307" s="31">
        <f t="shared" ca="1" si="76"/>
        <v>98</v>
      </c>
      <c r="G307" s="131">
        <f t="shared" ca="1" si="87"/>
        <v>15</v>
      </c>
      <c r="H307" s="131">
        <f t="shared" ca="1" si="88"/>
        <v>18</v>
      </c>
      <c r="I307" s="131">
        <f t="shared" ca="1" si="89"/>
        <v>6</v>
      </c>
      <c r="J307" s="131">
        <f t="shared" ca="1" si="89"/>
        <v>2</v>
      </c>
      <c r="K307" s="102">
        <f t="shared" ca="1" si="79"/>
        <v>1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1</v>
      </c>
      <c r="M307" s="102">
        <f t="shared" ca="1" si="85"/>
        <v>-10</v>
      </c>
      <c r="N307" s="102">
        <f ca="1">IF(N306+M307&lt;0,0,IF(N306+M307&gt;VLOOKUP($C$8,lookup!$A$3:$C$7,2,FALSE),VLOOKUP($C$8,lookup!$A$3:$C$7,2,FALSE),N306+M307))</f>
        <v>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N</v>
      </c>
      <c r="W307" s="137">
        <f t="shared" ca="1" si="83"/>
        <v>73</v>
      </c>
      <c r="X307" s="58">
        <f t="shared" ca="1" si="84"/>
        <v>98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89</v>
      </c>
      <c r="F308" s="31">
        <f t="shared" ca="1" si="76"/>
        <v>83</v>
      </c>
      <c r="G308" s="131">
        <f t="shared" ca="1" si="87"/>
        <v>16</v>
      </c>
      <c r="H308" s="131">
        <f t="shared" ca="1" si="88"/>
        <v>19</v>
      </c>
      <c r="I308" s="131">
        <f t="shared" ca="1" si="89"/>
        <v>1</v>
      </c>
      <c r="J308" s="131">
        <f t="shared" ca="1" si="89"/>
        <v>4</v>
      </c>
      <c r="K308" s="102">
        <f t="shared" ca="1" si="79"/>
        <v>-1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2</v>
      </c>
      <c r="M308" s="102">
        <f t="shared" ca="1" si="85"/>
        <v>15</v>
      </c>
      <c r="N308" s="102">
        <f ca="1">IF(N307+M308&lt;0,0,IF(N307+M308&gt;VLOOKUP($C$8,lookup!$A$3:$C$7,2,FALSE),VLOOKUP($C$8,lookup!$A$3:$C$7,2,FALSE),N307+M308))</f>
        <v>15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78</v>
      </c>
      <c r="X308" s="58">
        <f t="shared" ca="1" si="84"/>
        <v>94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87</v>
      </c>
      <c r="F309" s="31">
        <f t="shared" ca="1" si="76"/>
        <v>88</v>
      </c>
      <c r="G309" s="131">
        <f t="shared" ca="1" si="87"/>
        <v>15</v>
      </c>
      <c r="H309" s="131">
        <f t="shared" ca="1" si="88"/>
        <v>18</v>
      </c>
      <c r="I309" s="131">
        <f t="shared" ca="1" si="89"/>
        <v>1</v>
      </c>
      <c r="J309" s="131">
        <f t="shared" ca="1" si="89"/>
        <v>2</v>
      </c>
      <c r="K309" s="102">
        <f t="shared" ca="1" si="79"/>
        <v>-2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0</v>
      </c>
      <c r="M309" s="102">
        <f t="shared" ca="1" si="85"/>
        <v>15</v>
      </c>
      <c r="N309" s="102">
        <f ca="1">IF(N308+M309&lt;0,0,IF(N308+M309&gt;VLOOKUP($C$8,lookup!$A$3:$C$7,2,FALSE),VLOOKUP($C$8,lookup!$A$3:$C$7,2,FALSE),N308+M309))</f>
        <v>30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Artic</v>
      </c>
      <c r="W309" s="137">
        <f t="shared" ca="1" si="83"/>
        <v>87</v>
      </c>
      <c r="X309" s="58">
        <f t="shared" ca="1" si="84"/>
        <v>88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70</v>
      </c>
      <c r="F310" s="31">
        <f t="shared" ca="1" si="76"/>
        <v>89</v>
      </c>
      <c r="G310" s="131">
        <f t="shared" ca="1" si="87"/>
        <v>13</v>
      </c>
      <c r="H310" s="131">
        <f t="shared" ca="1" si="88"/>
        <v>16</v>
      </c>
      <c r="I310" s="131">
        <f t="shared" ca="1" si="89"/>
        <v>5</v>
      </c>
      <c r="J310" s="131">
        <f t="shared" ca="1" si="89"/>
        <v>3</v>
      </c>
      <c r="K310" s="102">
        <f t="shared" ca="1" si="79"/>
        <v>1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1</v>
      </c>
      <c r="M310" s="102">
        <f t="shared" ca="1" si="85"/>
        <v>-10</v>
      </c>
      <c r="N310" s="102">
        <f ca="1">IF(N309+M310&lt;0,0,IF(N309+M310&gt;VLOOKUP($C$8,lookup!$A$3:$C$7,2,FALSE),VLOOKUP($C$8,lookup!$A$3:$C$7,2,FALSE),N309+M310))</f>
        <v>20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N</v>
      </c>
      <c r="W310" s="137">
        <f t="shared" ca="1" si="83"/>
        <v>70</v>
      </c>
      <c r="X310" s="58">
        <f t="shared" ca="1" si="84"/>
        <v>89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80</v>
      </c>
      <c r="F311" s="31">
        <f t="shared" ca="1" si="76"/>
        <v>82</v>
      </c>
      <c r="G311" s="131">
        <f t="shared" ca="1" si="87"/>
        <v>14</v>
      </c>
      <c r="H311" s="131">
        <f t="shared" ca="1" si="88"/>
        <v>17</v>
      </c>
      <c r="I311" s="131">
        <f t="shared" ca="1" si="89"/>
        <v>6</v>
      </c>
      <c r="J311" s="131">
        <f t="shared" ca="1" si="89"/>
        <v>5</v>
      </c>
      <c r="K311" s="102">
        <f t="shared" ca="1" si="79"/>
        <v>2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1</v>
      </c>
      <c r="M311" s="102">
        <f t="shared" ca="1" si="85"/>
        <v>-15</v>
      </c>
      <c r="N311" s="102">
        <f ca="1">IF(N310+M311&lt;0,0,IF(N310+M311&gt;VLOOKUP($C$8,lookup!$A$3:$C$7,2,FALSE),VLOOKUP($C$8,lookup!$A$3:$C$7,2,FALSE),N310+M311))</f>
        <v>5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Tropical</v>
      </c>
      <c r="W311" s="137">
        <f t="shared" ca="1" si="83"/>
        <v>80</v>
      </c>
      <c r="X311" s="58">
        <f t="shared" ca="1" si="84"/>
        <v>82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75</v>
      </c>
      <c r="F312" s="31">
        <f t="shared" ca="1" si="76"/>
        <v>101</v>
      </c>
      <c r="G312" s="131">
        <f t="shared" ca="1" si="87"/>
        <v>16</v>
      </c>
      <c r="H312" s="131">
        <f t="shared" ca="1" si="88"/>
        <v>19</v>
      </c>
      <c r="I312" s="131">
        <f t="shared" ca="1" si="89"/>
        <v>2</v>
      </c>
      <c r="J312" s="131">
        <f t="shared" ca="1" si="89"/>
        <v>6</v>
      </c>
      <c r="K312" s="102">
        <f t="shared" ca="1" si="79"/>
        <v>1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2</v>
      </c>
      <c r="M312" s="102">
        <f t="shared" ca="1" si="85"/>
        <v>-10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75</v>
      </c>
      <c r="X312" s="58">
        <f t="shared" ca="1" si="84"/>
        <v>101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96</v>
      </c>
      <c r="F313" s="31">
        <f t="shared" ca="1" si="76"/>
        <v>102</v>
      </c>
      <c r="G313" s="131">
        <f t="shared" ca="1" si="87"/>
        <v>17</v>
      </c>
      <c r="H313" s="131">
        <f t="shared" ca="1" si="88"/>
        <v>20</v>
      </c>
      <c r="I313" s="131">
        <f t="shared" ca="1" si="89"/>
        <v>3</v>
      </c>
      <c r="J313" s="131">
        <f t="shared" ca="1" si="89"/>
        <v>3</v>
      </c>
      <c r="K313" s="102">
        <f t="shared" ca="1" si="79"/>
        <v>-1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0</v>
      </c>
      <c r="M313" s="102">
        <f t="shared" ca="1" si="85"/>
        <v>10</v>
      </c>
      <c r="N313" s="102">
        <f ca="1">IF(N312+M313&lt;0,0,IF(N312+M313&gt;VLOOKUP($C$8,lookup!$A$3:$C$7,2,FALSE),VLOOKUP($C$8,lookup!$A$3:$C$7,2,FALSE),N312+M313))</f>
        <v>10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96</v>
      </c>
      <c r="X313" s="58">
        <f t="shared" ca="1" si="84"/>
        <v>102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81</v>
      </c>
      <c r="F314" s="31">
        <f t="shared" ca="1" si="76"/>
        <v>85</v>
      </c>
      <c r="G314" s="131">
        <f t="shared" ca="1" si="87"/>
        <v>16</v>
      </c>
      <c r="H314" s="131">
        <f t="shared" ca="1" si="88"/>
        <v>19</v>
      </c>
      <c r="I314" s="131">
        <f t="shared" ca="1" si="89"/>
        <v>5</v>
      </c>
      <c r="J314" s="131">
        <f t="shared" ca="1" si="89"/>
        <v>4</v>
      </c>
      <c r="K314" s="102">
        <f t="shared" ca="1" si="79"/>
        <v>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-15</v>
      </c>
      <c r="N314" s="102">
        <f ca="1">IF(N313+M314&lt;0,0,IF(N313+M314&gt;VLOOKUP($C$8,lookup!$A$3:$C$7,2,FALSE),VLOOKUP($C$8,lookup!$A$3:$C$7,2,FALSE),N313+M314))</f>
        <v>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81</v>
      </c>
      <c r="X314" s="58">
        <f t="shared" ca="1" si="84"/>
        <v>85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80</v>
      </c>
      <c r="F315" s="31">
        <f t="shared" ca="1" si="76"/>
        <v>90</v>
      </c>
      <c r="G315" s="131">
        <f t="shared" ca="1" si="87"/>
        <v>17</v>
      </c>
      <c r="H315" s="131">
        <f t="shared" ca="1" si="88"/>
        <v>20</v>
      </c>
      <c r="I315" s="131">
        <f t="shared" ca="1" si="89"/>
        <v>4</v>
      </c>
      <c r="J315" s="131">
        <f t="shared" ca="1" si="89"/>
        <v>3</v>
      </c>
      <c r="K315" s="102">
        <f t="shared" ca="1" si="79"/>
        <v>0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1</v>
      </c>
      <c r="M315" s="102">
        <f t="shared" ca="1" si="85"/>
        <v>-10</v>
      </c>
      <c r="N315" s="102">
        <f ca="1">IF(N314+M315&lt;0,0,IF(N314+M315&gt;VLOOKUP($C$8,lookup!$A$3:$C$7,2,FALSE),VLOOKUP($C$8,lookup!$A$3:$C$7,2,FALSE),N314+M315))</f>
        <v>0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80</v>
      </c>
      <c r="X315" s="58">
        <f t="shared" ca="1" si="84"/>
        <v>90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84</v>
      </c>
      <c r="F316" s="31">
        <f t="shared" ca="1" si="76"/>
        <v>101</v>
      </c>
      <c r="G316" s="131">
        <f t="shared" ca="1" si="87"/>
        <v>17</v>
      </c>
      <c r="H316" s="131">
        <f t="shared" ca="1" si="88"/>
        <v>20</v>
      </c>
      <c r="I316" s="131">
        <f t="shared" ca="1" si="89"/>
        <v>5</v>
      </c>
      <c r="J316" s="131">
        <f t="shared" ca="1" si="89"/>
        <v>5</v>
      </c>
      <c r="K316" s="102">
        <f t="shared" ca="1" si="79"/>
        <v>2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3</v>
      </c>
      <c r="M316" s="102">
        <f t="shared" ca="1" si="85"/>
        <v>-10</v>
      </c>
      <c r="N316" s="102">
        <f ca="1">IF(N315+M316&lt;0,0,IF(N315+M316&gt;VLOOKUP($C$8,lookup!$A$3:$C$7,2,FALSE),VLOOKUP($C$8,lookup!$A$3:$C$7,2,FALSE),N315+M316))</f>
        <v>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Tropical</v>
      </c>
      <c r="W316" s="137">
        <f t="shared" ca="1" si="83"/>
        <v>84</v>
      </c>
      <c r="X316" s="58">
        <f t="shared" ca="1" si="84"/>
        <v>101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97</v>
      </c>
      <c r="F317" s="31">
        <f t="shared" ca="1" si="76"/>
        <v>100</v>
      </c>
      <c r="G317" s="131">
        <f t="shared" ca="1" si="87"/>
        <v>19</v>
      </c>
      <c r="H317" s="131">
        <f t="shared" ca="1" si="88"/>
        <v>20</v>
      </c>
      <c r="I317" s="131">
        <f t="shared" ca="1" si="89"/>
        <v>6</v>
      </c>
      <c r="J317" s="131">
        <f t="shared" ca="1" si="89"/>
        <v>1</v>
      </c>
      <c r="K317" s="102">
        <f t="shared" ca="1" si="79"/>
        <v>0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1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97</v>
      </c>
      <c r="X317" s="58">
        <f t="shared" ca="1" si="84"/>
        <v>100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35</v>
      </c>
      <c r="F318" s="31">
        <f t="shared" ca="1" si="76"/>
        <v>86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5</v>
      </c>
      <c r="J318" s="36">
        <f t="shared" ca="1" si="90"/>
        <v>5</v>
      </c>
      <c r="K318" s="31">
        <f t="shared" ca="1" si="79"/>
        <v>2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3</v>
      </c>
      <c r="M318" s="31">
        <f t="shared" ca="1" si="85"/>
        <v>-10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Tropical</v>
      </c>
      <c r="W318" s="137">
        <f t="shared" ca="1" si="83"/>
        <v>35</v>
      </c>
      <c r="X318" s="58">
        <f t="shared" ca="1" si="84"/>
        <v>86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47</v>
      </c>
      <c r="F319" s="31">
        <f t="shared" ca="1" si="76"/>
        <v>91</v>
      </c>
      <c r="G319" s="131">
        <f ca="1">IF(G318+K318&lt;$G$318,$G$318,IF(G318+K318&gt;$H$318,$H$318,G318+K318))</f>
        <v>8</v>
      </c>
      <c r="H319" s="131">
        <f ca="1">IF(H318+K318&gt;$H$318,$H$318,IF(H318+K318&lt;$G$318,$G$318,H318+K318))</f>
        <v>16</v>
      </c>
      <c r="I319" s="131">
        <f t="shared" ca="1" si="90"/>
        <v>2</v>
      </c>
      <c r="J319" s="131">
        <f t="shared" ca="1" si="90"/>
        <v>6</v>
      </c>
      <c r="K319" s="102">
        <f t="shared" ca="1" si="79"/>
        <v>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-10</v>
      </c>
      <c r="N319" s="102">
        <f ca="1">IF(N318+M319&lt;0,0,IF(N318+M319&gt;VLOOKUP($C$8,lookup!$A$3:$C$7,2,FALSE),VLOOKUP($C$8,lookup!$A$3:$C$7,2,FALSE),N318+M319))</f>
        <v>0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47</v>
      </c>
      <c r="X319" s="58">
        <f t="shared" ca="1" si="84"/>
        <v>91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46</v>
      </c>
      <c r="F320" s="31">
        <f t="shared" ca="1" si="76"/>
        <v>88</v>
      </c>
      <c r="G320" s="131">
        <f t="shared" ref="G320:G347" ca="1" si="91">IF(G319+K319&lt;$G$318,$G$318,IF(G319+K319&gt;$H$318,$H$318,G319+K319))</f>
        <v>9</v>
      </c>
      <c r="H320" s="131">
        <f t="shared" ref="H320:H347" ca="1" si="92">IF(H319+K319&gt;$H$318,$H$318,IF(H319+K319&lt;$G$318,$G$318,H319+K319))</f>
        <v>16</v>
      </c>
      <c r="I320" s="131">
        <f t="shared" ca="1" si="90"/>
        <v>4</v>
      </c>
      <c r="J320" s="131">
        <f t="shared" ca="1" si="90"/>
        <v>5</v>
      </c>
      <c r="K320" s="102">
        <f t="shared" ca="1" si="79"/>
        <v>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-15</v>
      </c>
      <c r="N320" s="102">
        <f ca="1">IF(N319+M320&lt;0,0,IF(N319+M320&gt;VLOOKUP($C$8,lookup!$A$3:$C$7,2,FALSE),VLOOKUP($C$8,lookup!$A$3:$C$7,2,FALSE),N319+M320))</f>
        <v>0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46</v>
      </c>
      <c r="X320" s="58">
        <f t="shared" ca="1" si="84"/>
        <v>88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49</v>
      </c>
      <c r="F321" s="31">
        <f t="shared" ca="1" si="76"/>
        <v>84</v>
      </c>
      <c r="G321" s="131">
        <f t="shared" ca="1" si="91"/>
        <v>10</v>
      </c>
      <c r="H321" s="131">
        <f t="shared" ca="1" si="92"/>
        <v>16</v>
      </c>
      <c r="I321" s="131">
        <f t="shared" ca="1" si="90"/>
        <v>2</v>
      </c>
      <c r="J321" s="131">
        <f t="shared" ca="1" si="90"/>
        <v>2</v>
      </c>
      <c r="K321" s="102">
        <f t="shared" ca="1" si="79"/>
        <v>-2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0</v>
      </c>
      <c r="M321" s="102">
        <f t="shared" ca="1" si="85"/>
        <v>10</v>
      </c>
      <c r="N321" s="102">
        <f ca="1">IF(N320+M321&lt;0,0,IF(N320+M321&gt;VLOOKUP($C$8,lookup!$A$3:$C$7,2,FALSE),VLOOKUP($C$8,lookup!$A$3:$C$7,2,FALSE),N320+M321))</f>
        <v>10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Artic</v>
      </c>
      <c r="W321" s="137">
        <f t="shared" ca="1" si="83"/>
        <v>49</v>
      </c>
      <c r="X321" s="58">
        <f t="shared" ca="1" si="84"/>
        <v>84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39</v>
      </c>
      <c r="F322" s="31">
        <f t="shared" ca="1" si="76"/>
        <v>82</v>
      </c>
      <c r="G322" s="131">
        <f t="shared" ca="1" si="91"/>
        <v>8</v>
      </c>
      <c r="H322" s="131">
        <f t="shared" ca="1" si="92"/>
        <v>14</v>
      </c>
      <c r="I322" s="131">
        <f t="shared" ca="1" si="90"/>
        <v>1</v>
      </c>
      <c r="J322" s="131">
        <f t="shared" ca="1" si="90"/>
        <v>2</v>
      </c>
      <c r="K322" s="102">
        <f t="shared" ca="1" si="79"/>
        <v>-2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0</v>
      </c>
      <c r="M322" s="102">
        <f t="shared" ca="1" si="85"/>
        <v>15</v>
      </c>
      <c r="N322" s="102">
        <f ca="1">IF(N321+M322&lt;0,0,IF(N321+M322&gt;VLOOKUP($C$8,lookup!$A$3:$C$7,2,FALSE),VLOOKUP($C$8,lookup!$A$3:$C$7,2,FALSE),N321+M322))</f>
        <v>25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Artic</v>
      </c>
      <c r="W322" s="137">
        <f t="shared" ca="1" si="83"/>
        <v>39</v>
      </c>
      <c r="X322" s="58">
        <f t="shared" ca="1" si="84"/>
        <v>82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36</v>
      </c>
      <c r="F323" s="31">
        <f t="shared" ca="1" si="76"/>
        <v>60</v>
      </c>
      <c r="G323" s="131">
        <f t="shared" ca="1" si="91"/>
        <v>6</v>
      </c>
      <c r="H323" s="131">
        <f t="shared" ca="1" si="92"/>
        <v>12</v>
      </c>
      <c r="I323" s="131">
        <f t="shared" ca="1" si="90"/>
        <v>1</v>
      </c>
      <c r="J323" s="131">
        <f t="shared" ca="1" si="90"/>
        <v>2</v>
      </c>
      <c r="K323" s="102">
        <f t="shared" ca="1" si="79"/>
        <v>-2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0</v>
      </c>
      <c r="M323" s="102">
        <f t="shared" ca="1" si="85"/>
        <v>15</v>
      </c>
      <c r="N323" s="102">
        <f ca="1">IF(N322+M323&lt;0,0,IF(N322+M323&gt;VLOOKUP($C$8,lookup!$A$3:$C$7,2,FALSE),VLOOKUP($C$8,lookup!$A$3:$C$7,2,FALSE),N322+M323))</f>
        <v>40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Artic</v>
      </c>
      <c r="W323" s="137">
        <f t="shared" ca="1" si="83"/>
        <v>36</v>
      </c>
      <c r="X323" s="58">
        <f t="shared" ca="1" si="84"/>
        <v>60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32</v>
      </c>
      <c r="F324" s="31">
        <f t="shared" ca="1" si="76"/>
        <v>44</v>
      </c>
      <c r="G324" s="131">
        <f t="shared" ca="1" si="91"/>
        <v>6</v>
      </c>
      <c r="H324" s="131">
        <f t="shared" ca="1" si="92"/>
        <v>10</v>
      </c>
      <c r="I324" s="131">
        <f t="shared" ca="1" si="90"/>
        <v>4</v>
      </c>
      <c r="J324" s="131">
        <f t="shared" ca="1" si="90"/>
        <v>1</v>
      </c>
      <c r="K324" s="102">
        <f t="shared" ca="1" si="79"/>
        <v>-1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1</v>
      </c>
      <c r="M324" s="102">
        <f t="shared" ca="1" si="85"/>
        <v>15</v>
      </c>
      <c r="N324" s="102">
        <f ca="1">IF(N323+M324&lt;0,0,IF(N323+M324&gt;VLOOKUP($C$8,lookup!$A$3:$C$7,2,FALSE),VLOOKUP($C$8,lookup!$A$3:$C$7,2,FALSE),N323+M324))</f>
        <v>45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N</v>
      </c>
      <c r="W324" s="137">
        <f t="shared" ca="1" si="83"/>
        <v>32</v>
      </c>
      <c r="X324" s="58">
        <f t="shared" ca="1" si="84"/>
        <v>44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32</v>
      </c>
      <c r="F325" s="31">
        <f t="shared" ca="1" si="76"/>
        <v>33</v>
      </c>
      <c r="G325" s="131">
        <f t="shared" ca="1" si="91"/>
        <v>6</v>
      </c>
      <c r="H325" s="131">
        <f t="shared" ca="1" si="92"/>
        <v>9</v>
      </c>
      <c r="I325" s="131">
        <f t="shared" ca="1" si="90"/>
        <v>4</v>
      </c>
      <c r="J325" s="131">
        <f t="shared" ca="1" si="90"/>
        <v>1</v>
      </c>
      <c r="K325" s="102">
        <f t="shared" ca="1" si="79"/>
        <v>-1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1</v>
      </c>
      <c r="M325" s="102">
        <f t="shared" ca="1" si="85"/>
        <v>15</v>
      </c>
      <c r="N325" s="102">
        <f ca="1">IF(N324+M325&lt;0,0,IF(N324+M325&gt;VLOOKUP($C$8,lookup!$A$3:$C$7,2,FALSE),VLOOKUP($C$8,lookup!$A$3:$C$7,2,FALSE),N324+M325))</f>
        <v>45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Snow</v>
      </c>
      <c r="U325" s="137">
        <f t="shared" ca="1" si="81"/>
        <v>3</v>
      </c>
      <c r="V325" s="137" t="str">
        <f t="shared" ca="1" si="82"/>
        <v>N</v>
      </c>
      <c r="W325" s="137">
        <f t="shared" ca="1" si="83"/>
        <v>32</v>
      </c>
      <c r="X325" s="58">
        <f t="shared" ca="1" si="84"/>
        <v>33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32</v>
      </c>
      <c r="F326" s="31">
        <f t="shared" ca="1" si="76"/>
        <v>44</v>
      </c>
      <c r="G326" s="131">
        <f t="shared" ca="1" si="91"/>
        <v>6</v>
      </c>
      <c r="H326" s="131">
        <f t="shared" ca="1" si="92"/>
        <v>8</v>
      </c>
      <c r="I326" s="131">
        <f t="shared" ca="1" si="90"/>
        <v>5</v>
      </c>
      <c r="J326" s="131">
        <f t="shared" ca="1" si="90"/>
        <v>5</v>
      </c>
      <c r="K326" s="102">
        <f t="shared" ca="1" si="79"/>
        <v>2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3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35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Tropical</v>
      </c>
      <c r="W326" s="137">
        <f t="shared" ca="1" si="83"/>
        <v>32</v>
      </c>
      <c r="X326" s="58">
        <f t="shared" ca="1" si="84"/>
        <v>44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35</v>
      </c>
      <c r="F327" s="31">
        <f t="shared" ca="1" si="76"/>
        <v>56</v>
      </c>
      <c r="G327" s="131">
        <f t="shared" ca="1" si="91"/>
        <v>8</v>
      </c>
      <c r="H327" s="131">
        <f t="shared" ca="1" si="92"/>
        <v>10</v>
      </c>
      <c r="I327" s="131">
        <f t="shared" ca="1" si="90"/>
        <v>4</v>
      </c>
      <c r="J327" s="131">
        <f t="shared" ca="1" si="90"/>
        <v>2</v>
      </c>
      <c r="K327" s="102">
        <f t="shared" ca="1" si="79"/>
        <v>-1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0</v>
      </c>
      <c r="M327" s="102">
        <f t="shared" ca="1" si="85"/>
        <v>10</v>
      </c>
      <c r="N327" s="102">
        <f ca="1">IF(N326+M327&lt;0,0,IF(N326+M327&gt;VLOOKUP($C$8,lookup!$A$3:$C$7,2,FALSE),VLOOKUP($C$8,lookup!$A$3:$C$7,2,FALSE),N326+M327))</f>
        <v>45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35</v>
      </c>
      <c r="X327" s="58">
        <f t="shared" ca="1" si="84"/>
        <v>56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39</v>
      </c>
      <c r="F328" s="31">
        <f t="shared" ca="1" si="76"/>
        <v>33</v>
      </c>
      <c r="G328" s="131">
        <f t="shared" ca="1" si="91"/>
        <v>7</v>
      </c>
      <c r="H328" s="131">
        <f t="shared" ca="1" si="92"/>
        <v>9</v>
      </c>
      <c r="I328" s="131">
        <f t="shared" ca="1" si="90"/>
        <v>4</v>
      </c>
      <c r="J328" s="131">
        <f t="shared" ca="1" si="90"/>
        <v>5</v>
      </c>
      <c r="K328" s="102">
        <f t="shared" ca="1" si="79"/>
        <v>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-15</v>
      </c>
      <c r="N328" s="102">
        <f ca="1">IF(N327+M328&lt;0,0,IF(N327+M328&gt;VLOOKUP($C$8,lookup!$A$3:$C$7,2,FALSE),VLOOKUP($C$8,lookup!$A$3:$C$7,2,FALSE),N327+M328))</f>
        <v>30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28</v>
      </c>
      <c r="X328" s="58">
        <f t="shared" ca="1" si="84"/>
        <v>44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45</v>
      </c>
      <c r="F329" s="31">
        <f t="shared" ca="1" si="76"/>
        <v>47</v>
      </c>
      <c r="G329" s="131">
        <f t="shared" ca="1" si="91"/>
        <v>8</v>
      </c>
      <c r="H329" s="131">
        <f t="shared" ca="1" si="92"/>
        <v>10</v>
      </c>
      <c r="I329" s="131">
        <f t="shared" ca="1" si="90"/>
        <v>3</v>
      </c>
      <c r="J329" s="131">
        <f t="shared" ca="1" si="90"/>
        <v>1</v>
      </c>
      <c r="K329" s="102">
        <f t="shared" ca="1" si="79"/>
        <v>-2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10</v>
      </c>
      <c r="N329" s="102">
        <f ca="1">IF(N328+M329&lt;0,0,IF(N328+M329&gt;VLOOKUP($C$8,lookup!$A$3:$C$7,2,FALSE),VLOOKUP($C$8,lookup!$A$3:$C$7,2,FALSE),N328+M329))</f>
        <v>40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Artic</v>
      </c>
      <c r="W329" s="137">
        <f t="shared" ca="1" si="83"/>
        <v>45</v>
      </c>
      <c r="X329" s="58">
        <f t="shared" ca="1" si="84"/>
        <v>47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30</v>
      </c>
      <c r="F330" s="31">
        <f t="shared" ca="1" si="76"/>
        <v>42</v>
      </c>
      <c r="G330" s="131">
        <f t="shared" ca="1" si="91"/>
        <v>6</v>
      </c>
      <c r="H330" s="131">
        <f t="shared" ca="1" si="92"/>
        <v>8</v>
      </c>
      <c r="I330" s="131">
        <f t="shared" ca="1" si="90"/>
        <v>6</v>
      </c>
      <c r="J330" s="131">
        <f t="shared" ca="1" si="90"/>
        <v>2</v>
      </c>
      <c r="K330" s="102">
        <f t="shared" ca="1" si="79"/>
        <v>1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1</v>
      </c>
      <c r="M330" s="102">
        <f t="shared" ca="1" si="85"/>
        <v>-10</v>
      </c>
      <c r="N330" s="102">
        <f ca="1">IF(N329+M330&lt;0,0,IF(N329+M330&gt;VLOOKUP($C$8,lookup!$A$3:$C$7,2,FALSE),VLOOKUP($C$8,lookup!$A$3:$C$7,2,FALSE),N329+M330))</f>
        <v>30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30</v>
      </c>
      <c r="X330" s="58">
        <f t="shared" ca="1" si="84"/>
        <v>42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43</v>
      </c>
      <c r="F331" s="31">
        <f t="shared" ca="1" si="76"/>
        <v>52</v>
      </c>
      <c r="G331" s="131">
        <f t="shared" ca="1" si="91"/>
        <v>7</v>
      </c>
      <c r="H331" s="131">
        <f t="shared" ca="1" si="92"/>
        <v>9</v>
      </c>
      <c r="I331" s="131">
        <f t="shared" ca="1" si="90"/>
        <v>4</v>
      </c>
      <c r="J331" s="131">
        <f t="shared" ca="1" si="90"/>
        <v>3</v>
      </c>
      <c r="K331" s="102">
        <f t="shared" ca="1" si="79"/>
        <v>0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1</v>
      </c>
      <c r="M331" s="102">
        <f t="shared" ca="1" si="85"/>
        <v>-10</v>
      </c>
      <c r="N331" s="102">
        <f ca="1">IF(N330+M331&lt;0,0,IF(N330+M331&gt;VLOOKUP($C$8,lookup!$A$3:$C$7,2,FALSE),VLOOKUP($C$8,lookup!$A$3:$C$7,2,FALSE),N330+M331))</f>
        <v>20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43</v>
      </c>
      <c r="X331" s="58">
        <f t="shared" ca="1" si="84"/>
        <v>52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43</v>
      </c>
      <c r="F332" s="31">
        <f t="shared" ca="1" si="76"/>
        <v>39</v>
      </c>
      <c r="G332" s="131">
        <f t="shared" ca="1" si="91"/>
        <v>7</v>
      </c>
      <c r="H332" s="131">
        <f t="shared" ca="1" si="92"/>
        <v>9</v>
      </c>
      <c r="I332" s="131">
        <f t="shared" ca="1" si="90"/>
        <v>5</v>
      </c>
      <c r="J332" s="131">
        <f t="shared" ca="1" si="90"/>
        <v>5</v>
      </c>
      <c r="K332" s="102">
        <f t="shared" ca="1" si="79"/>
        <v>2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3</v>
      </c>
      <c r="M332" s="102">
        <f t="shared" ca="1" si="85"/>
        <v>-10</v>
      </c>
      <c r="N332" s="102">
        <f ca="1">IF(N331+M332&lt;0,0,IF(N331+M332&gt;VLOOKUP($C$8,lookup!$A$3:$C$7,2,FALSE),VLOOKUP($C$8,lookup!$A$3:$C$7,2,FALSE),N331+M332))</f>
        <v>10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Tropical</v>
      </c>
      <c r="W332" s="137">
        <f t="shared" ca="1" si="83"/>
        <v>34</v>
      </c>
      <c r="X332" s="58">
        <f t="shared" ca="1" si="84"/>
        <v>48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50</v>
      </c>
      <c r="F333" s="31">
        <f t="shared" ca="1" si="76"/>
        <v>57</v>
      </c>
      <c r="G333" s="131">
        <f t="shared" ca="1" si="91"/>
        <v>9</v>
      </c>
      <c r="H333" s="131">
        <f t="shared" ca="1" si="92"/>
        <v>11</v>
      </c>
      <c r="I333" s="131">
        <f t="shared" ca="1" si="90"/>
        <v>3</v>
      </c>
      <c r="J333" s="131">
        <f t="shared" ca="1" si="90"/>
        <v>3</v>
      </c>
      <c r="K333" s="102">
        <f t="shared" ca="1" si="79"/>
        <v>-1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0</v>
      </c>
      <c r="M333" s="102">
        <f t="shared" ca="1" si="85"/>
        <v>10</v>
      </c>
      <c r="N333" s="102">
        <f ca="1">IF(N332+M333&lt;0,0,IF(N332+M333&gt;VLOOKUP($C$8,lookup!$A$3:$C$7,2,FALSE),VLOOKUP($C$8,lookup!$A$3:$C$7,2,FALSE),N332+M333))</f>
        <v>20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N</v>
      </c>
      <c r="W333" s="137">
        <f t="shared" ca="1" si="83"/>
        <v>50</v>
      </c>
      <c r="X333" s="58">
        <f t="shared" ca="1" si="84"/>
        <v>57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46</v>
      </c>
      <c r="F334" s="31">
        <f t="shared" ca="1" si="76"/>
        <v>56</v>
      </c>
      <c r="G334" s="131">
        <f t="shared" ca="1" si="91"/>
        <v>8</v>
      </c>
      <c r="H334" s="131">
        <f t="shared" ca="1" si="92"/>
        <v>10</v>
      </c>
      <c r="I334" s="131">
        <f t="shared" ca="1" si="90"/>
        <v>2</v>
      </c>
      <c r="J334" s="131">
        <f t="shared" ca="1" si="90"/>
        <v>5</v>
      </c>
      <c r="K334" s="102">
        <f t="shared" ca="1" si="79"/>
        <v>0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2</v>
      </c>
      <c r="M334" s="102">
        <f t="shared" ca="1" si="85"/>
        <v>-10</v>
      </c>
      <c r="N334" s="102">
        <f ca="1">IF(N333+M334&lt;0,0,IF(N333+M334&gt;VLOOKUP($C$8,lookup!$A$3:$C$7,2,FALSE),VLOOKUP($C$8,lookup!$A$3:$C$7,2,FALSE),N333+M334))</f>
        <v>10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46</v>
      </c>
      <c r="X334" s="58">
        <f t="shared" ca="1" si="84"/>
        <v>56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47</v>
      </c>
      <c r="F335" s="31">
        <f t="shared" ca="1" si="76"/>
        <v>55</v>
      </c>
      <c r="G335" s="131">
        <f t="shared" ca="1" si="91"/>
        <v>8</v>
      </c>
      <c r="H335" s="131">
        <f t="shared" ca="1" si="92"/>
        <v>10</v>
      </c>
      <c r="I335" s="131">
        <f t="shared" ca="1" si="90"/>
        <v>1</v>
      </c>
      <c r="J335" s="131">
        <f t="shared" ca="1" si="90"/>
        <v>2</v>
      </c>
      <c r="K335" s="102">
        <f t="shared" ca="1" si="79"/>
        <v>-2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0</v>
      </c>
      <c r="M335" s="102">
        <f t="shared" ca="1" si="85"/>
        <v>15</v>
      </c>
      <c r="N335" s="102">
        <f ca="1">IF(N334+M335&lt;0,0,IF(N334+M335&gt;VLOOKUP($C$8,lookup!$A$3:$C$7,2,FALSE),VLOOKUP($C$8,lookup!$A$3:$C$7,2,FALSE),N334+M335))</f>
        <v>25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Artic</v>
      </c>
      <c r="W335" s="137">
        <f t="shared" ca="1" si="83"/>
        <v>47</v>
      </c>
      <c r="X335" s="58">
        <f t="shared" ca="1" si="84"/>
        <v>55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30</v>
      </c>
      <c r="F336" s="31">
        <f t="shared" ca="1" si="76"/>
        <v>46</v>
      </c>
      <c r="G336" s="131">
        <f t="shared" ca="1" si="91"/>
        <v>6</v>
      </c>
      <c r="H336" s="131">
        <f t="shared" ca="1" si="92"/>
        <v>8</v>
      </c>
      <c r="I336" s="131">
        <f t="shared" ca="1" si="90"/>
        <v>5</v>
      </c>
      <c r="J336" s="131">
        <f t="shared" ca="1" si="90"/>
        <v>5</v>
      </c>
      <c r="K336" s="102">
        <f t="shared" ca="1" si="79"/>
        <v>2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3</v>
      </c>
      <c r="M336" s="102">
        <f t="shared" ca="1" si="85"/>
        <v>-10</v>
      </c>
      <c r="N336" s="102">
        <f ca="1">IF(N335+M336&lt;0,0,IF(N335+M336&gt;VLOOKUP($C$8,lookup!$A$3:$C$7,2,FALSE),VLOOKUP($C$8,lookup!$A$3:$C$7,2,FALSE),N335+M336))</f>
        <v>15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Tropical</v>
      </c>
      <c r="W336" s="137">
        <f t="shared" ca="1" si="83"/>
        <v>30</v>
      </c>
      <c r="X336" s="58">
        <f t="shared" ca="1" si="84"/>
        <v>46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48</v>
      </c>
      <c r="F337" s="31">
        <f t="shared" ca="1" si="76"/>
        <v>58</v>
      </c>
      <c r="G337" s="131">
        <f t="shared" ca="1" si="91"/>
        <v>8</v>
      </c>
      <c r="H337" s="131">
        <f t="shared" ca="1" si="92"/>
        <v>10</v>
      </c>
      <c r="I337" s="131">
        <f t="shared" ca="1" si="90"/>
        <v>4</v>
      </c>
      <c r="J337" s="131">
        <f t="shared" ca="1" si="90"/>
        <v>1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1</v>
      </c>
      <c r="M337" s="102">
        <f t="shared" ca="1" si="85"/>
        <v>15</v>
      </c>
      <c r="N337" s="102">
        <f ca="1">IF(N336+M337&lt;0,0,IF(N336+M337&gt;VLOOKUP($C$8,lookup!$A$3:$C$7,2,FALSE),VLOOKUP($C$8,lookup!$A$3:$C$7,2,FALSE),N336+M337))</f>
        <v>30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48</v>
      </c>
      <c r="X337" s="58">
        <f t="shared" ca="1" si="84"/>
        <v>58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31</v>
      </c>
      <c r="F338" s="31">
        <f t="shared" ref="F338:F381" ca="1" si="94">RANDBETWEEN(VLOOKUP(H338,$Q$18:$S$43,2,FALSE),VLOOKUP(H338,$Q$18:$S$43,3,FALSE))+$D$12</f>
        <v>42</v>
      </c>
      <c r="G338" s="131">
        <f t="shared" ca="1" si="91"/>
        <v>7</v>
      </c>
      <c r="H338" s="131">
        <f t="shared" ca="1" si="92"/>
        <v>9</v>
      </c>
      <c r="I338" s="131">
        <f t="shared" ref="I338:J357" ca="1" si="95">RANDBETWEEN(1,6)</f>
        <v>4</v>
      </c>
      <c r="J338" s="131">
        <f t="shared" ca="1" si="95"/>
        <v>1</v>
      </c>
      <c r="K338" s="102">
        <f t="shared" ca="1" si="79"/>
        <v>-1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1</v>
      </c>
      <c r="M338" s="102">
        <f t="shared" ca="1" si="85"/>
        <v>15</v>
      </c>
      <c r="N338" s="102">
        <f ca="1">IF(N337+M338&lt;0,0,IF(N337+M338&gt;VLOOKUP($C$8,lookup!$A$3:$C$7,2,FALSE),VLOOKUP($C$8,lookup!$A$3:$C$7,2,FALSE),N337+M338))</f>
        <v>45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31</v>
      </c>
      <c r="X338" s="58">
        <f t="shared" ca="1" si="84"/>
        <v>42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31</v>
      </c>
      <c r="F339" s="31">
        <f t="shared" ca="1" si="94"/>
        <v>37</v>
      </c>
      <c r="G339" s="131">
        <f t="shared" ca="1" si="91"/>
        <v>6</v>
      </c>
      <c r="H339" s="131">
        <f t="shared" ca="1" si="92"/>
        <v>8</v>
      </c>
      <c r="I339" s="131">
        <f t="shared" ca="1" si="95"/>
        <v>1</v>
      </c>
      <c r="J339" s="131">
        <f t="shared" ca="1" si="95"/>
        <v>5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10</v>
      </c>
      <c r="N339" s="102">
        <f ca="1">IF(N338+M339&lt;0,0,IF(N338+M339&gt;VLOOKUP($C$8,lookup!$A$3:$C$7,2,FALSE),VLOOKUP($C$8,lookup!$A$3:$C$7,2,FALSE),N338+M339))</f>
        <v>45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Snow</v>
      </c>
      <c r="U339" s="137">
        <f t="shared" ref="U339:U381" ca="1" si="100">IF(T339="Snow",3,2)</f>
        <v>3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31</v>
      </c>
      <c r="X339" s="58">
        <f t="shared" ref="X339:X377" ca="1" si="103">IF(F339&lt;E339,E339+5,F339)</f>
        <v>37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29</v>
      </c>
      <c r="F340" s="31">
        <f t="shared" ca="1" si="94"/>
        <v>42</v>
      </c>
      <c r="G340" s="131">
        <f t="shared" ca="1" si="91"/>
        <v>6</v>
      </c>
      <c r="H340" s="131">
        <f t="shared" ca="1" si="92"/>
        <v>7</v>
      </c>
      <c r="I340" s="131">
        <f t="shared" ca="1" si="95"/>
        <v>6</v>
      </c>
      <c r="J340" s="131">
        <f t="shared" ca="1" si="95"/>
        <v>2</v>
      </c>
      <c r="K340" s="102">
        <f t="shared" ca="1" si="98"/>
        <v>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1</v>
      </c>
      <c r="M340" s="102">
        <f t="shared" ref="M340:M377" ca="1" si="104">VLOOKUP((I340+J340),$F$4:$I$14,4,FALSE)</f>
        <v>-10</v>
      </c>
      <c r="N340" s="102">
        <f ca="1">IF(N339+M340&lt;0,0,IF(N339+M340&gt;VLOOKUP($C$8,lookup!$A$3:$C$7,2,FALSE),VLOOKUP($C$8,lookup!$A$3:$C$7,2,FALSE),N339+M340))</f>
        <v>35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29</v>
      </c>
      <c r="X340" s="58">
        <f t="shared" ca="1" si="103"/>
        <v>42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40</v>
      </c>
      <c r="F341" s="31">
        <f t="shared" ca="1" si="94"/>
        <v>35</v>
      </c>
      <c r="G341" s="131">
        <f t="shared" ca="1" si="91"/>
        <v>7</v>
      </c>
      <c r="H341" s="131">
        <f t="shared" ca="1" si="92"/>
        <v>8</v>
      </c>
      <c r="I341" s="131">
        <f t="shared" ca="1" si="95"/>
        <v>4</v>
      </c>
      <c r="J341" s="131">
        <f t="shared" ca="1" si="95"/>
        <v>1</v>
      </c>
      <c r="K341" s="102">
        <f t="shared" ca="1" si="98"/>
        <v>-1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1</v>
      </c>
      <c r="M341" s="102">
        <f t="shared" ca="1" si="104"/>
        <v>15</v>
      </c>
      <c r="N341" s="102">
        <f ca="1">IF(N340+M341&lt;0,0,IF(N340+M341&gt;VLOOKUP($C$8,lookup!$A$3:$C$7,2,FALSE),VLOOKUP($C$8,lookup!$A$3:$C$7,2,FALSE),N340+M341))</f>
        <v>45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30</v>
      </c>
      <c r="X341" s="58">
        <f t="shared" ca="1" si="103"/>
        <v>45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31</v>
      </c>
      <c r="F342" s="31">
        <f t="shared" ca="1" si="94"/>
        <v>31</v>
      </c>
      <c r="G342" s="131">
        <f t="shared" ca="1" si="91"/>
        <v>6</v>
      </c>
      <c r="H342" s="131">
        <f t="shared" ca="1" si="92"/>
        <v>7</v>
      </c>
      <c r="I342" s="131">
        <f t="shared" ca="1" si="95"/>
        <v>5</v>
      </c>
      <c r="J342" s="131">
        <f t="shared" ca="1" si="95"/>
        <v>2</v>
      </c>
      <c r="K342" s="102">
        <f t="shared" ca="1" si="98"/>
        <v>0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35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Snow</v>
      </c>
      <c r="U342" s="137">
        <f t="shared" ca="1" si="100"/>
        <v>3</v>
      </c>
      <c r="V342" s="137" t="str">
        <f t="shared" ca="1" si="101"/>
        <v>N</v>
      </c>
      <c r="W342" s="137">
        <f t="shared" ca="1" si="102"/>
        <v>31</v>
      </c>
      <c r="X342" s="58">
        <f t="shared" ca="1" si="103"/>
        <v>31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35</v>
      </c>
      <c r="F343" s="31">
        <f t="shared" ca="1" si="94"/>
        <v>38</v>
      </c>
      <c r="G343" s="131">
        <f t="shared" ca="1" si="91"/>
        <v>6</v>
      </c>
      <c r="H343" s="131">
        <f t="shared" ca="1" si="92"/>
        <v>7</v>
      </c>
      <c r="I343" s="131">
        <f t="shared" ca="1" si="95"/>
        <v>2</v>
      </c>
      <c r="J343" s="131">
        <f t="shared" ca="1" si="95"/>
        <v>1</v>
      </c>
      <c r="K343" s="102">
        <f t="shared" ca="1" si="98"/>
        <v>-2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0</v>
      </c>
      <c r="M343" s="102">
        <f t="shared" ca="1" si="104"/>
        <v>15</v>
      </c>
      <c r="N343" s="102">
        <f ca="1">IF(N342+M343&lt;0,0,IF(N342+M343&gt;VLOOKUP($C$8,lookup!$A$3:$C$7,2,FALSE),VLOOKUP($C$8,lookup!$A$3:$C$7,2,FALSE),N342+M343))</f>
        <v>45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Artic</v>
      </c>
      <c r="W343" s="137">
        <f t="shared" ca="1" si="102"/>
        <v>35</v>
      </c>
      <c r="X343" s="58">
        <f t="shared" ca="1" si="103"/>
        <v>38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31</v>
      </c>
      <c r="F344" s="31">
        <f t="shared" ca="1" si="94"/>
        <v>28</v>
      </c>
      <c r="G344" s="131">
        <f t="shared" ca="1" si="91"/>
        <v>6</v>
      </c>
      <c r="H344" s="131">
        <f t="shared" ca="1" si="92"/>
        <v>6</v>
      </c>
      <c r="I344" s="131">
        <f t="shared" ca="1" si="95"/>
        <v>6</v>
      </c>
      <c r="J344" s="131">
        <f t="shared" ca="1" si="95"/>
        <v>3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0</v>
      </c>
      <c r="M344" s="102">
        <f t="shared" ca="1" si="104"/>
        <v>-15</v>
      </c>
      <c r="N344" s="102">
        <f ca="1">IF(N343+M344&lt;0,0,IF(N343+M344&gt;VLOOKUP($C$8,lookup!$A$3:$C$7,2,FALSE),VLOOKUP($C$8,lookup!$A$3:$C$7,2,FALSE),N343+M344))</f>
        <v>30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Snow</v>
      </c>
      <c r="U344" s="137">
        <f t="shared" ca="1" si="100"/>
        <v>3</v>
      </c>
      <c r="V344" s="137" t="str">
        <f t="shared" ca="1" si="101"/>
        <v>N</v>
      </c>
      <c r="W344" s="137">
        <f t="shared" ca="1" si="102"/>
        <v>23</v>
      </c>
      <c r="X344" s="58">
        <f t="shared" ca="1" si="103"/>
        <v>36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37</v>
      </c>
      <c r="F345" s="31">
        <f t="shared" ca="1" si="94"/>
        <v>33</v>
      </c>
      <c r="G345" s="131">
        <f t="shared" ca="1" si="91"/>
        <v>7</v>
      </c>
      <c r="H345" s="131">
        <f t="shared" ca="1" si="92"/>
        <v>7</v>
      </c>
      <c r="I345" s="131">
        <f t="shared" ca="1" si="95"/>
        <v>3</v>
      </c>
      <c r="J345" s="131">
        <f t="shared" ca="1" si="95"/>
        <v>3</v>
      </c>
      <c r="K345" s="102">
        <f t="shared" ca="1" si="98"/>
        <v>-1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0</v>
      </c>
      <c r="M345" s="102">
        <f t="shared" ca="1" si="104"/>
        <v>10</v>
      </c>
      <c r="N345" s="102">
        <f ca="1">IF(N344+M345&lt;0,0,IF(N344+M345&gt;VLOOKUP($C$8,lookup!$A$3:$C$7,2,FALSE),VLOOKUP($C$8,lookup!$A$3:$C$7,2,FALSE),N344+M345))</f>
        <v>40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28</v>
      </c>
      <c r="X345" s="58">
        <f t="shared" ca="1" si="103"/>
        <v>42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30</v>
      </c>
      <c r="F346" s="31">
        <f t="shared" ca="1" si="94"/>
        <v>28</v>
      </c>
      <c r="G346" s="131">
        <f t="shared" ca="1" si="91"/>
        <v>6</v>
      </c>
      <c r="H346" s="131">
        <f t="shared" ca="1" si="92"/>
        <v>6</v>
      </c>
      <c r="I346" s="131">
        <f t="shared" ca="1" si="95"/>
        <v>4</v>
      </c>
      <c r="J346" s="131">
        <f t="shared" ca="1" si="95"/>
        <v>1</v>
      </c>
      <c r="K346" s="102">
        <f t="shared" ca="1" si="98"/>
        <v>-1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1</v>
      </c>
      <c r="M346" s="102">
        <f t="shared" ca="1" si="104"/>
        <v>15</v>
      </c>
      <c r="N346" s="102">
        <f ca="1">IF(N345+M346&lt;0,0,IF(N345+M346&gt;VLOOKUP($C$8,lookup!$A$3:$C$7,2,FALSE),VLOOKUP($C$8,lookup!$A$3:$C$7,2,FALSE),N345+M346))</f>
        <v>45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Snow</v>
      </c>
      <c r="U346" s="137">
        <f t="shared" ca="1" si="100"/>
        <v>3</v>
      </c>
      <c r="V346" s="137" t="str">
        <f t="shared" ca="1" si="101"/>
        <v>N</v>
      </c>
      <c r="W346" s="137">
        <f t="shared" ca="1" si="102"/>
        <v>23</v>
      </c>
      <c r="X346" s="58">
        <f t="shared" ca="1" si="103"/>
        <v>35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30</v>
      </c>
      <c r="F347" s="31">
        <f t="shared" ca="1" si="94"/>
        <v>29</v>
      </c>
      <c r="G347" s="131">
        <f t="shared" ca="1" si="91"/>
        <v>6</v>
      </c>
      <c r="H347" s="131">
        <f t="shared" ca="1" si="92"/>
        <v>6</v>
      </c>
      <c r="I347" s="131">
        <f t="shared" ca="1" si="95"/>
        <v>5</v>
      </c>
      <c r="J347" s="131">
        <f t="shared" ca="1" si="95"/>
        <v>6</v>
      </c>
      <c r="K347" s="102">
        <f t="shared" ca="1" si="98"/>
        <v>2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2</v>
      </c>
      <c r="M347" s="102">
        <f t="shared" ca="1" si="104"/>
        <v>-15</v>
      </c>
      <c r="N347" s="102">
        <f ca="1">IF(N346+M347&lt;0,0,IF(N346+M347&gt;VLOOKUP($C$8,lookup!$A$3:$C$7,2,FALSE),VLOOKUP($C$8,lookup!$A$3:$C$7,2,FALSE),N346+M347))</f>
        <v>30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Snow</v>
      </c>
      <c r="U347" s="137">
        <f t="shared" ca="1" si="100"/>
        <v>3</v>
      </c>
      <c r="V347" s="137" t="str">
        <f t="shared" ca="1" si="101"/>
        <v>Tropical</v>
      </c>
      <c r="W347" s="137">
        <f t="shared" ca="1" si="102"/>
        <v>24</v>
      </c>
      <c r="X347" s="58">
        <f t="shared" ca="1" si="103"/>
        <v>35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13</v>
      </c>
      <c r="F348" s="31">
        <f t="shared" ca="1" si="94"/>
        <v>83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4</v>
      </c>
      <c r="J348" s="36">
        <f t="shared" ca="1" si="95"/>
        <v>6</v>
      </c>
      <c r="K348" s="31">
        <f t="shared" ca="1" si="98"/>
        <v>2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-10</v>
      </c>
      <c r="N348" s="31">
        <f ca="1">IF(N347+M348&lt;0,0,IF(N347+M348&gt;VLOOKUP($C$8,lookup!$A$3:$C$7,2,FALSE),VLOOKUP($C$8,lookup!$A$3:$C$7,2,FALSE),N347+M348))</f>
        <v>20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Tropical</v>
      </c>
      <c r="W348" s="137">
        <f t="shared" ca="1" si="102"/>
        <v>13</v>
      </c>
      <c r="X348" s="58">
        <f t="shared" ca="1" si="103"/>
        <v>83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18</v>
      </c>
      <c r="F349" s="31">
        <f t="shared" ca="1" si="94"/>
        <v>63</v>
      </c>
      <c r="G349" s="131">
        <f ca="1">IF(G348+K348&lt;$G$348,$G$348,IF(G348+K348&gt;$H$348,$H$348,G348+K348))</f>
        <v>5</v>
      </c>
      <c r="H349" s="131">
        <f ca="1">IF(H348+K348&gt;$H$348,$H$348,IF(H348+K348&lt;$G$348,$G$348,H348+K348))</f>
        <v>13</v>
      </c>
      <c r="I349" s="131">
        <f t="shared" ca="1" si="95"/>
        <v>4</v>
      </c>
      <c r="J349" s="131">
        <f t="shared" ca="1" si="95"/>
        <v>5</v>
      </c>
      <c r="K349" s="102">
        <f t="shared" ca="1" si="98"/>
        <v>1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0</v>
      </c>
      <c r="M349" s="102">
        <f t="shared" ca="1" si="104"/>
        <v>-15</v>
      </c>
      <c r="N349" s="102">
        <f ca="1">IF(N348+M349&lt;0,0,IF(N348+M349&gt;VLOOKUP($C$8,lookup!$A$3:$C$7,2,FALSE),VLOOKUP($C$8,lookup!$A$3:$C$7,2,FALSE),N348+M349))</f>
        <v>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N</v>
      </c>
      <c r="W349" s="137">
        <f t="shared" ca="1" si="102"/>
        <v>18</v>
      </c>
      <c r="X349" s="58">
        <f t="shared" ca="1" si="103"/>
        <v>63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36</v>
      </c>
      <c r="F350" s="31">
        <f t="shared" ca="1" si="94"/>
        <v>75</v>
      </c>
      <c r="G350" s="131">
        <f t="shared" ref="G350:G377" ca="1" si="105">IF(G349+K349&lt;$G$348,$G$348,IF(G349+K349&gt;$H$348,$H$348,G349+K349))</f>
        <v>6</v>
      </c>
      <c r="H350" s="131">
        <f t="shared" ref="H350:H377" ca="1" si="106">IF(H349+K349&gt;$H$348,$H$348,IF(H349+K349&lt;$G$348,$G$348,H349+K349))</f>
        <v>13</v>
      </c>
      <c r="I350" s="131">
        <f t="shared" ca="1" si="95"/>
        <v>4</v>
      </c>
      <c r="J350" s="131">
        <f t="shared" ca="1" si="95"/>
        <v>4</v>
      </c>
      <c r="K350" s="102">
        <f t="shared" ca="1" si="98"/>
        <v>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3</v>
      </c>
      <c r="M350" s="102">
        <f t="shared" ca="1" si="104"/>
        <v>-10</v>
      </c>
      <c r="N350" s="102">
        <f ca="1">IF(N349+M350&lt;0,0,IF(N349+M350&gt;VLOOKUP($C$8,lookup!$A$3:$C$7,2,FALSE),VLOOKUP($C$8,lookup!$A$3:$C$7,2,FALSE),N349+M350))</f>
        <v>0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Rain</v>
      </c>
      <c r="U350" s="137">
        <f t="shared" ca="1" si="100"/>
        <v>2</v>
      </c>
      <c r="V350" s="137" t="str">
        <f t="shared" ca="1" si="101"/>
        <v>N</v>
      </c>
      <c r="W350" s="137">
        <f t="shared" ca="1" si="102"/>
        <v>36</v>
      </c>
      <c r="X350" s="58">
        <f t="shared" ca="1" si="103"/>
        <v>75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34</v>
      </c>
      <c r="F351" s="31">
        <f t="shared" ca="1" si="94"/>
        <v>77</v>
      </c>
      <c r="G351" s="131">
        <f t="shared" ca="1" si="105"/>
        <v>7</v>
      </c>
      <c r="H351" s="131">
        <f t="shared" ca="1" si="106"/>
        <v>13</v>
      </c>
      <c r="I351" s="131">
        <f t="shared" ca="1" si="95"/>
        <v>1</v>
      </c>
      <c r="J351" s="131">
        <f t="shared" ca="1" si="95"/>
        <v>4</v>
      </c>
      <c r="K351" s="102">
        <f t="shared" ca="1" si="98"/>
        <v>-1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2</v>
      </c>
      <c r="M351" s="102">
        <f t="shared" ca="1" si="104"/>
        <v>15</v>
      </c>
      <c r="N351" s="102">
        <f ca="1">IF(N350+M351&lt;0,0,IF(N350+M351&gt;VLOOKUP($C$8,lookup!$A$3:$C$7,2,FALSE),VLOOKUP($C$8,lookup!$A$3:$C$7,2,FALSE),N350+M351))</f>
        <v>15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Rain</v>
      </c>
      <c r="U351" s="137">
        <f t="shared" ca="1" si="100"/>
        <v>2</v>
      </c>
      <c r="V351" s="137" t="str">
        <f t="shared" ca="1" si="101"/>
        <v>N</v>
      </c>
      <c r="W351" s="137">
        <f t="shared" ca="1" si="102"/>
        <v>34</v>
      </c>
      <c r="X351" s="58">
        <f t="shared" ca="1" si="103"/>
        <v>77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32</v>
      </c>
      <c r="F352" s="31">
        <f t="shared" ca="1" si="94"/>
        <v>66</v>
      </c>
      <c r="G352" s="131">
        <f t="shared" ca="1" si="105"/>
        <v>6</v>
      </c>
      <c r="H352" s="131">
        <f t="shared" ca="1" si="106"/>
        <v>12</v>
      </c>
      <c r="I352" s="131">
        <f t="shared" ca="1" si="95"/>
        <v>2</v>
      </c>
      <c r="J352" s="131">
        <f t="shared" ca="1" si="95"/>
        <v>6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2</v>
      </c>
      <c r="M352" s="102">
        <f t="shared" ca="1" si="104"/>
        <v>-10</v>
      </c>
      <c r="N352" s="102">
        <f ca="1">IF(N351+M352&lt;0,0,IF(N351+M352&gt;VLOOKUP($C$8,lookup!$A$3:$C$7,2,FALSE),VLOOKUP($C$8,lookup!$A$3:$C$7,2,FALSE),N351+M352))</f>
        <v>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32</v>
      </c>
      <c r="X352" s="58">
        <f t="shared" ca="1" si="103"/>
        <v>66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29</v>
      </c>
      <c r="F353" s="31">
        <f t="shared" ca="1" si="94"/>
        <v>81</v>
      </c>
      <c r="G353" s="131">
        <f t="shared" ca="1" si="105"/>
        <v>7</v>
      </c>
      <c r="H353" s="131">
        <f t="shared" ca="1" si="106"/>
        <v>13</v>
      </c>
      <c r="I353" s="131">
        <f t="shared" ca="1" si="95"/>
        <v>5</v>
      </c>
      <c r="J353" s="131">
        <f t="shared" ca="1" si="95"/>
        <v>2</v>
      </c>
      <c r="K353" s="102">
        <f t="shared" ca="1" si="98"/>
        <v>0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1</v>
      </c>
      <c r="M353" s="102">
        <f t="shared" ca="1" si="104"/>
        <v>-10</v>
      </c>
      <c r="N353" s="102">
        <f ca="1">IF(N352+M353&lt;0,0,IF(N352+M353&gt;VLOOKUP($C$8,lookup!$A$3:$C$7,2,FALSE),VLOOKUP($C$8,lookup!$A$3:$C$7,2,FALSE),N352+M353))</f>
        <v>0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N</v>
      </c>
      <c r="W353" s="137">
        <f t="shared" ca="1" si="102"/>
        <v>29</v>
      </c>
      <c r="X353" s="58">
        <f t="shared" ca="1" si="103"/>
        <v>81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33</v>
      </c>
      <c r="F354" s="31">
        <f t="shared" ca="1" si="94"/>
        <v>68</v>
      </c>
      <c r="G354" s="131">
        <f t="shared" ca="1" si="105"/>
        <v>7</v>
      </c>
      <c r="H354" s="131">
        <f t="shared" ca="1" si="106"/>
        <v>13</v>
      </c>
      <c r="I354" s="131">
        <f t="shared" ca="1" si="95"/>
        <v>3</v>
      </c>
      <c r="J354" s="131">
        <f t="shared" ca="1" si="95"/>
        <v>3</v>
      </c>
      <c r="K354" s="102">
        <f t="shared" ca="1" si="98"/>
        <v>-1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10</v>
      </c>
      <c r="N354" s="102">
        <f ca="1">IF(N353+M354&lt;0,0,IF(N353+M354&gt;VLOOKUP($C$8,lookup!$A$3:$C$7,2,FALSE),VLOOKUP($C$8,lookup!$A$3:$C$7,2,FALSE),N353+M354))</f>
        <v>10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N</v>
      </c>
      <c r="W354" s="137">
        <f t="shared" ca="1" si="102"/>
        <v>33</v>
      </c>
      <c r="X354" s="58">
        <f t="shared" ca="1" si="103"/>
        <v>68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36</v>
      </c>
      <c r="F355" s="31">
        <f t="shared" ca="1" si="94"/>
        <v>71</v>
      </c>
      <c r="G355" s="131">
        <f t="shared" ca="1" si="105"/>
        <v>6</v>
      </c>
      <c r="H355" s="131">
        <f t="shared" ca="1" si="106"/>
        <v>12</v>
      </c>
      <c r="I355" s="131">
        <f t="shared" ca="1" si="95"/>
        <v>4</v>
      </c>
      <c r="J355" s="131">
        <f t="shared" ca="1" si="95"/>
        <v>6</v>
      </c>
      <c r="K355" s="102">
        <f t="shared" ca="1" si="98"/>
        <v>2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2</v>
      </c>
      <c r="M355" s="102">
        <f t="shared" ca="1" si="104"/>
        <v>-10</v>
      </c>
      <c r="N355" s="102">
        <f ca="1">IF(N354+M355&lt;0,0,IF(N354+M355&gt;VLOOKUP($C$8,lookup!$A$3:$C$7,2,FALSE),VLOOKUP($C$8,lookup!$A$3:$C$7,2,FALSE),N354+M355))</f>
        <v>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Tropical</v>
      </c>
      <c r="W355" s="137">
        <f t="shared" ca="1" si="102"/>
        <v>36</v>
      </c>
      <c r="X355" s="58">
        <f t="shared" ca="1" si="103"/>
        <v>71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47</v>
      </c>
      <c r="F356" s="31">
        <f t="shared" ca="1" si="94"/>
        <v>73</v>
      </c>
      <c r="G356" s="131">
        <f t="shared" ca="1" si="105"/>
        <v>8</v>
      </c>
      <c r="H356" s="131">
        <f t="shared" ca="1" si="106"/>
        <v>13</v>
      </c>
      <c r="I356" s="131">
        <f t="shared" ca="1" si="95"/>
        <v>4</v>
      </c>
      <c r="J356" s="131">
        <f t="shared" ca="1" si="95"/>
        <v>5</v>
      </c>
      <c r="K356" s="102">
        <f t="shared" ca="1" si="98"/>
        <v>1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0</v>
      </c>
      <c r="M356" s="102">
        <f t="shared" ca="1" si="104"/>
        <v>-15</v>
      </c>
      <c r="N356" s="102">
        <f ca="1">IF(N355+M356&lt;0,0,IF(N355+M356&gt;VLOOKUP($C$8,lookup!$A$3:$C$7,2,FALSE),VLOOKUP($C$8,lookup!$A$3:$C$7,2,FALSE),N355+M356))</f>
        <v>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N</v>
      </c>
      <c r="W356" s="137">
        <f t="shared" ca="1" si="102"/>
        <v>47</v>
      </c>
      <c r="X356" s="58">
        <f t="shared" ca="1" si="103"/>
        <v>73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33</v>
      </c>
      <c r="F357" s="31">
        <f t="shared" ca="1" si="94"/>
        <v>77</v>
      </c>
      <c r="G357" s="131">
        <f t="shared" ca="1" si="105"/>
        <v>9</v>
      </c>
      <c r="H357" s="131">
        <f t="shared" ca="1" si="106"/>
        <v>13</v>
      </c>
      <c r="I357" s="131">
        <f t="shared" ca="1" si="95"/>
        <v>1</v>
      </c>
      <c r="J357" s="131">
        <f t="shared" ca="1" si="95"/>
        <v>2</v>
      </c>
      <c r="K357" s="102">
        <f t="shared" ca="1" si="98"/>
        <v>-2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15</v>
      </c>
      <c r="N357" s="102">
        <f ca="1">IF(N356+M357&lt;0,0,IF(N356+M357&gt;VLOOKUP($C$8,lookup!$A$3:$C$7,2,FALSE),VLOOKUP($C$8,lookup!$A$3:$C$7,2,FALSE),N356+M357))</f>
        <v>15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Rain</v>
      </c>
      <c r="U357" s="137">
        <f t="shared" ca="1" si="100"/>
        <v>2</v>
      </c>
      <c r="V357" s="137" t="str">
        <f t="shared" ca="1" si="101"/>
        <v>Artic</v>
      </c>
      <c r="W357" s="137">
        <f t="shared" ca="1" si="102"/>
        <v>33</v>
      </c>
      <c r="X357" s="58">
        <f t="shared" ca="1" si="103"/>
        <v>77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40</v>
      </c>
      <c r="F358" s="31">
        <f t="shared" ca="1" si="94"/>
        <v>57</v>
      </c>
      <c r="G358" s="131">
        <f t="shared" ca="1" si="105"/>
        <v>7</v>
      </c>
      <c r="H358" s="131">
        <f t="shared" ca="1" si="106"/>
        <v>11</v>
      </c>
      <c r="I358" s="131">
        <f t="shared" ref="I358:J381" ca="1" si="107">RANDBETWEEN(1,6)</f>
        <v>5</v>
      </c>
      <c r="J358" s="131">
        <f t="shared" ca="1" si="107"/>
        <v>4</v>
      </c>
      <c r="K358" s="102">
        <f t="shared" ca="1" si="98"/>
        <v>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0</v>
      </c>
      <c r="M358" s="102">
        <f t="shared" ca="1" si="104"/>
        <v>-15</v>
      </c>
      <c r="N358" s="102">
        <f ca="1">IF(N357+M358&lt;0,0,IF(N357+M358&gt;VLOOKUP($C$8,lookup!$A$3:$C$7,2,FALSE),VLOOKUP($C$8,lookup!$A$3:$C$7,2,FALSE),N357+M358))</f>
        <v>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Rain</v>
      </c>
      <c r="U358" s="137">
        <f t="shared" ca="1" si="100"/>
        <v>2</v>
      </c>
      <c r="V358" s="137" t="str">
        <f t="shared" ca="1" si="101"/>
        <v>N</v>
      </c>
      <c r="W358" s="137">
        <f t="shared" ca="1" si="102"/>
        <v>40</v>
      </c>
      <c r="X358" s="58">
        <f t="shared" ca="1" si="103"/>
        <v>57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33</v>
      </c>
      <c r="F359" s="31">
        <f t="shared" ca="1" si="94"/>
        <v>58</v>
      </c>
      <c r="G359" s="131">
        <f t="shared" ca="1" si="105"/>
        <v>8</v>
      </c>
      <c r="H359" s="131">
        <f t="shared" ca="1" si="106"/>
        <v>12</v>
      </c>
      <c r="I359" s="131">
        <f t="shared" ca="1" si="107"/>
        <v>3</v>
      </c>
      <c r="J359" s="131">
        <f t="shared" ca="1" si="107"/>
        <v>4</v>
      </c>
      <c r="K359" s="102">
        <f t="shared" ca="1" si="98"/>
        <v>0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2</v>
      </c>
      <c r="M359" s="102">
        <f t="shared" ca="1" si="104"/>
        <v>-10</v>
      </c>
      <c r="N359" s="102">
        <f ca="1">IF(N358+M359&lt;0,0,IF(N358+M359&gt;VLOOKUP($C$8,lookup!$A$3:$C$7,2,FALSE),VLOOKUP($C$8,lookup!$A$3:$C$7,2,FALSE),N358+M359))</f>
        <v>0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Rain</v>
      </c>
      <c r="U359" s="137">
        <f t="shared" ca="1" si="100"/>
        <v>2</v>
      </c>
      <c r="V359" s="137" t="str">
        <f t="shared" ca="1" si="101"/>
        <v>N</v>
      </c>
      <c r="W359" s="137">
        <f t="shared" ca="1" si="102"/>
        <v>33</v>
      </c>
      <c r="X359" s="58">
        <f t="shared" ca="1" si="103"/>
        <v>58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38</v>
      </c>
      <c r="F360" s="31">
        <f t="shared" ca="1" si="94"/>
        <v>74</v>
      </c>
      <c r="G360" s="131">
        <f t="shared" ca="1" si="105"/>
        <v>8</v>
      </c>
      <c r="H360" s="131">
        <f t="shared" ca="1" si="106"/>
        <v>12</v>
      </c>
      <c r="I360" s="131">
        <f t="shared" ca="1" si="107"/>
        <v>2</v>
      </c>
      <c r="J360" s="131">
        <f t="shared" ca="1" si="107"/>
        <v>6</v>
      </c>
      <c r="K360" s="102">
        <f t="shared" ca="1" si="98"/>
        <v>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2</v>
      </c>
      <c r="M360" s="102">
        <f t="shared" ca="1" si="104"/>
        <v>-10</v>
      </c>
      <c r="N360" s="102">
        <f ca="1">IF(N359+M360&lt;0,0,IF(N359+M360&gt;VLOOKUP($C$8,lookup!$A$3:$C$7,2,FALSE),VLOOKUP($C$8,lookup!$A$3:$C$7,2,FALSE),N359+M360))</f>
        <v>0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Rain</v>
      </c>
      <c r="U360" s="137">
        <f t="shared" ca="1" si="100"/>
        <v>2</v>
      </c>
      <c r="V360" s="137" t="str">
        <f t="shared" ca="1" si="101"/>
        <v>N</v>
      </c>
      <c r="W360" s="137">
        <f t="shared" ca="1" si="102"/>
        <v>38</v>
      </c>
      <c r="X360" s="58">
        <f t="shared" ca="1" si="103"/>
        <v>74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44</v>
      </c>
      <c r="F361" s="31">
        <f t="shared" ca="1" si="94"/>
        <v>63</v>
      </c>
      <c r="G361" s="131">
        <f t="shared" ca="1" si="105"/>
        <v>9</v>
      </c>
      <c r="H361" s="131">
        <f t="shared" ca="1" si="106"/>
        <v>13</v>
      </c>
      <c r="I361" s="131">
        <f t="shared" ca="1" si="107"/>
        <v>6</v>
      </c>
      <c r="J361" s="131">
        <f t="shared" ca="1" si="107"/>
        <v>5</v>
      </c>
      <c r="K361" s="102">
        <f t="shared" ca="1" si="98"/>
        <v>2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1</v>
      </c>
      <c r="M361" s="102">
        <f t="shared" ca="1" si="104"/>
        <v>-15</v>
      </c>
      <c r="N361" s="102">
        <f ca="1">IF(N360+M361&lt;0,0,IF(N360+M361&gt;VLOOKUP($C$8,lookup!$A$3:$C$7,2,FALSE),VLOOKUP($C$8,lookup!$A$3:$C$7,2,FALSE),N360+M361))</f>
        <v>0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Rain</v>
      </c>
      <c r="U361" s="137">
        <f t="shared" ca="1" si="100"/>
        <v>2</v>
      </c>
      <c r="V361" s="137" t="str">
        <f t="shared" ca="1" si="101"/>
        <v>Tropical</v>
      </c>
      <c r="W361" s="137">
        <f t="shared" ca="1" si="102"/>
        <v>44</v>
      </c>
      <c r="X361" s="58">
        <f t="shared" ca="1" si="103"/>
        <v>63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51</v>
      </c>
      <c r="F362" s="31">
        <f t="shared" ca="1" si="94"/>
        <v>80</v>
      </c>
      <c r="G362" s="131">
        <f t="shared" ca="1" si="105"/>
        <v>11</v>
      </c>
      <c r="H362" s="131">
        <f t="shared" ca="1" si="106"/>
        <v>13</v>
      </c>
      <c r="I362" s="131">
        <f t="shared" ca="1" si="107"/>
        <v>3</v>
      </c>
      <c r="J362" s="131">
        <f t="shared" ca="1" si="107"/>
        <v>4</v>
      </c>
      <c r="K362" s="102">
        <f t="shared" ca="1" si="98"/>
        <v>0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2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0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N</v>
      </c>
      <c r="W362" s="137">
        <f t="shared" ca="1" si="102"/>
        <v>51</v>
      </c>
      <c r="X362" s="58">
        <f t="shared" ca="1" si="103"/>
        <v>80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52</v>
      </c>
      <c r="F363" s="31">
        <f t="shared" ca="1" si="94"/>
        <v>78</v>
      </c>
      <c r="G363" s="131">
        <f t="shared" ca="1" si="105"/>
        <v>11</v>
      </c>
      <c r="H363" s="131">
        <f t="shared" ca="1" si="106"/>
        <v>13</v>
      </c>
      <c r="I363" s="131">
        <f t="shared" ca="1" si="107"/>
        <v>3</v>
      </c>
      <c r="J363" s="131">
        <f t="shared" ca="1" si="107"/>
        <v>6</v>
      </c>
      <c r="K363" s="102">
        <f t="shared" ca="1" si="98"/>
        <v>1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0</v>
      </c>
      <c r="M363" s="102">
        <f t="shared" ca="1" si="104"/>
        <v>-15</v>
      </c>
      <c r="N363" s="102">
        <f ca="1">IF(N362+M363&lt;0,0,IF(N362+M363&gt;VLOOKUP($C$8,lookup!$A$3:$C$7,2,FALSE),VLOOKUP($C$8,lookup!$A$3:$C$7,2,FALSE),N362+M363))</f>
        <v>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N</v>
      </c>
      <c r="W363" s="137">
        <f t="shared" ca="1" si="102"/>
        <v>52</v>
      </c>
      <c r="X363" s="58">
        <f t="shared" ca="1" si="103"/>
        <v>78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69</v>
      </c>
      <c r="F364" s="31">
        <f t="shared" ca="1" si="94"/>
        <v>71</v>
      </c>
      <c r="G364" s="131">
        <f t="shared" ca="1" si="105"/>
        <v>12</v>
      </c>
      <c r="H364" s="131">
        <f t="shared" ca="1" si="106"/>
        <v>13</v>
      </c>
      <c r="I364" s="131">
        <f t="shared" ca="1" si="107"/>
        <v>4</v>
      </c>
      <c r="J364" s="131">
        <f t="shared" ca="1" si="107"/>
        <v>6</v>
      </c>
      <c r="K364" s="102">
        <f t="shared" ca="1" si="98"/>
        <v>2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2</v>
      </c>
      <c r="M364" s="102">
        <f t="shared" ca="1" si="104"/>
        <v>-10</v>
      </c>
      <c r="N364" s="102">
        <f ca="1">IF(N363+M364&lt;0,0,IF(N363+M364&gt;VLOOKUP($C$8,lookup!$A$3:$C$7,2,FALSE),VLOOKUP($C$8,lookup!$A$3:$C$7,2,FALSE),N363+M364))</f>
        <v>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Rain</v>
      </c>
      <c r="U364" s="137">
        <f t="shared" ca="1" si="100"/>
        <v>2</v>
      </c>
      <c r="V364" s="137" t="str">
        <f t="shared" ca="1" si="101"/>
        <v>Tropical</v>
      </c>
      <c r="W364" s="137">
        <f t="shared" ca="1" si="102"/>
        <v>69</v>
      </c>
      <c r="X364" s="58">
        <f t="shared" ca="1" si="103"/>
        <v>71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65</v>
      </c>
      <c r="F365" s="31">
        <f t="shared" ca="1" si="94"/>
        <v>82</v>
      </c>
      <c r="G365" s="131">
        <f t="shared" ca="1" si="105"/>
        <v>13</v>
      </c>
      <c r="H365" s="131">
        <f t="shared" ca="1" si="106"/>
        <v>13</v>
      </c>
      <c r="I365" s="131">
        <f t="shared" ca="1" si="107"/>
        <v>4</v>
      </c>
      <c r="J365" s="131">
        <f t="shared" ca="1" si="107"/>
        <v>5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0</v>
      </c>
      <c r="M365" s="102">
        <f t="shared" ca="1" si="104"/>
        <v>-15</v>
      </c>
      <c r="N365" s="102">
        <f ca="1">IF(N364+M365&lt;0,0,IF(N364+M365&gt;VLOOKUP($C$8,lookup!$A$3:$C$7,2,FALSE),VLOOKUP($C$8,lookup!$A$3:$C$7,2,FALSE),N364+M365))</f>
        <v>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Rain</v>
      </c>
      <c r="U365" s="137">
        <f t="shared" ca="1" si="100"/>
        <v>2</v>
      </c>
      <c r="V365" s="137" t="str">
        <f t="shared" ca="1" si="101"/>
        <v>N</v>
      </c>
      <c r="W365" s="137">
        <f t="shared" ca="1" si="102"/>
        <v>65</v>
      </c>
      <c r="X365" s="58">
        <f t="shared" ca="1" si="103"/>
        <v>82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67</v>
      </c>
      <c r="F366" s="31">
        <f t="shared" ca="1" si="94"/>
        <v>75</v>
      </c>
      <c r="G366" s="131">
        <f t="shared" ca="1" si="105"/>
        <v>13</v>
      </c>
      <c r="H366" s="131">
        <f t="shared" ca="1" si="106"/>
        <v>13</v>
      </c>
      <c r="I366" s="131">
        <f t="shared" ca="1" si="107"/>
        <v>4</v>
      </c>
      <c r="J366" s="131">
        <f t="shared" ca="1" si="107"/>
        <v>3</v>
      </c>
      <c r="K366" s="102">
        <f t="shared" ca="1" si="98"/>
        <v>0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1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Rain</v>
      </c>
      <c r="U366" s="137">
        <f t="shared" ca="1" si="100"/>
        <v>2</v>
      </c>
      <c r="V366" s="137" t="str">
        <f t="shared" ca="1" si="101"/>
        <v>N</v>
      </c>
      <c r="W366" s="137">
        <f t="shared" ca="1" si="102"/>
        <v>67</v>
      </c>
      <c r="X366" s="58">
        <f t="shared" ca="1" si="103"/>
        <v>75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74</v>
      </c>
      <c r="F367" s="31">
        <f t="shared" ca="1" si="94"/>
        <v>68</v>
      </c>
      <c r="G367" s="131">
        <f t="shared" ca="1" si="105"/>
        <v>13</v>
      </c>
      <c r="H367" s="131">
        <f t="shared" ca="1" si="106"/>
        <v>13</v>
      </c>
      <c r="I367" s="131">
        <f t="shared" ca="1" si="107"/>
        <v>5</v>
      </c>
      <c r="J367" s="131">
        <f t="shared" ca="1" si="107"/>
        <v>2</v>
      </c>
      <c r="K367" s="102">
        <f t="shared" ca="1" si="98"/>
        <v>0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1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Rain</v>
      </c>
      <c r="U367" s="137">
        <f t="shared" ca="1" si="100"/>
        <v>2</v>
      </c>
      <c r="V367" s="137" t="str">
        <f t="shared" ca="1" si="101"/>
        <v>N</v>
      </c>
      <c r="W367" s="137">
        <f t="shared" ca="1" si="102"/>
        <v>63</v>
      </c>
      <c r="X367" s="58">
        <f t="shared" ca="1" si="103"/>
        <v>79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76</v>
      </c>
      <c r="F368" s="31">
        <f t="shared" ca="1" si="94"/>
        <v>67</v>
      </c>
      <c r="G368" s="131">
        <f t="shared" ca="1" si="105"/>
        <v>13</v>
      </c>
      <c r="H368" s="131">
        <f t="shared" ca="1" si="106"/>
        <v>13</v>
      </c>
      <c r="I368" s="131">
        <f t="shared" ca="1" si="107"/>
        <v>4</v>
      </c>
      <c r="J368" s="131">
        <f t="shared" ca="1" si="107"/>
        <v>3</v>
      </c>
      <c r="K368" s="102">
        <f t="shared" ca="1" si="98"/>
        <v>0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1</v>
      </c>
      <c r="M368" s="102">
        <f t="shared" ca="1" si="104"/>
        <v>-10</v>
      </c>
      <c r="N368" s="102">
        <f ca="1">IF(N367+M368&lt;0,0,IF(N367+M368&gt;VLOOKUP($C$8,lookup!$A$3:$C$7,2,FALSE),VLOOKUP($C$8,lookup!$A$3:$C$7,2,FALSE),N367+M368))</f>
        <v>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Rain</v>
      </c>
      <c r="U368" s="137">
        <f t="shared" ca="1" si="100"/>
        <v>2</v>
      </c>
      <c r="V368" s="137" t="str">
        <f t="shared" ca="1" si="101"/>
        <v>N</v>
      </c>
      <c r="W368" s="137">
        <f t="shared" ca="1" si="102"/>
        <v>62</v>
      </c>
      <c r="X368" s="58">
        <f t="shared" ca="1" si="103"/>
        <v>81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82</v>
      </c>
      <c r="F369" s="31">
        <f t="shared" ca="1" si="94"/>
        <v>74</v>
      </c>
      <c r="G369" s="131">
        <f t="shared" ca="1" si="105"/>
        <v>13</v>
      </c>
      <c r="H369" s="131">
        <f t="shared" ca="1" si="106"/>
        <v>13</v>
      </c>
      <c r="I369" s="131">
        <f t="shared" ca="1" si="107"/>
        <v>3</v>
      </c>
      <c r="J369" s="131">
        <f t="shared" ca="1" si="107"/>
        <v>5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2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69</v>
      </c>
      <c r="X369" s="58">
        <f t="shared" ca="1" si="103"/>
        <v>87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80</v>
      </c>
      <c r="F370" s="31">
        <f t="shared" ca="1" si="94"/>
        <v>72</v>
      </c>
      <c r="G370" s="131">
        <f t="shared" ca="1" si="105"/>
        <v>13</v>
      </c>
      <c r="H370" s="131">
        <f t="shared" ca="1" si="106"/>
        <v>13</v>
      </c>
      <c r="I370" s="131">
        <f t="shared" ca="1" si="107"/>
        <v>5</v>
      </c>
      <c r="J370" s="131">
        <f t="shared" ca="1" si="107"/>
        <v>1</v>
      </c>
      <c r="K370" s="102">
        <f t="shared" ca="1" si="98"/>
        <v>-1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0</v>
      </c>
      <c r="M370" s="102">
        <f t="shared" ca="1" si="104"/>
        <v>10</v>
      </c>
      <c r="N370" s="102">
        <f ca="1">IF(N369+M370&lt;0,0,IF(N369+M370&gt;VLOOKUP($C$8,lookup!$A$3:$C$7,2,FALSE),VLOOKUP($C$8,lookup!$A$3:$C$7,2,FALSE),N369+M370))</f>
        <v>10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N</v>
      </c>
      <c r="W370" s="137">
        <f t="shared" ca="1" si="102"/>
        <v>67</v>
      </c>
      <c r="X370" s="58">
        <f t="shared" ca="1" si="103"/>
        <v>85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69</v>
      </c>
      <c r="F371" s="31">
        <f t="shared" ca="1" si="94"/>
        <v>71</v>
      </c>
      <c r="G371" s="131">
        <f t="shared" ca="1" si="105"/>
        <v>12</v>
      </c>
      <c r="H371" s="131">
        <f t="shared" ca="1" si="106"/>
        <v>12</v>
      </c>
      <c r="I371" s="131">
        <f t="shared" ca="1" si="107"/>
        <v>1</v>
      </c>
      <c r="J371" s="131">
        <f t="shared" ca="1" si="107"/>
        <v>3</v>
      </c>
      <c r="K371" s="102">
        <f t="shared" ca="1" si="98"/>
        <v>-2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10</v>
      </c>
      <c r="N371" s="102">
        <f ca="1">IF(N370+M371&lt;0,0,IF(N370+M371&gt;VLOOKUP($C$8,lookup!$A$3:$C$7,2,FALSE),VLOOKUP($C$8,lookup!$A$3:$C$7,2,FALSE),N370+M371))</f>
        <v>20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Artic</v>
      </c>
      <c r="W371" s="137">
        <f t="shared" ca="1" si="102"/>
        <v>69</v>
      </c>
      <c r="X371" s="58">
        <f t="shared" ca="1" si="103"/>
        <v>71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43</v>
      </c>
      <c r="F372" s="31">
        <f t="shared" ca="1" si="94"/>
        <v>49</v>
      </c>
      <c r="G372" s="131">
        <f t="shared" ca="1" si="105"/>
        <v>10</v>
      </c>
      <c r="H372" s="131">
        <f t="shared" ca="1" si="106"/>
        <v>10</v>
      </c>
      <c r="I372" s="131">
        <f t="shared" ca="1" si="107"/>
        <v>2</v>
      </c>
      <c r="J372" s="131">
        <f t="shared" ca="1" si="107"/>
        <v>1</v>
      </c>
      <c r="K372" s="102">
        <f t="shared" ca="1" si="98"/>
        <v>-2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15</v>
      </c>
      <c r="N372" s="102">
        <f ca="1">IF(N371+M372&lt;0,0,IF(N371+M372&gt;VLOOKUP($C$8,lookup!$A$3:$C$7,2,FALSE),VLOOKUP($C$8,lookup!$A$3:$C$7,2,FALSE),N371+M372))</f>
        <v>35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Artic</v>
      </c>
      <c r="W372" s="137">
        <f t="shared" ca="1" si="102"/>
        <v>43</v>
      </c>
      <c r="X372" s="58">
        <f t="shared" ca="1" si="103"/>
        <v>49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43</v>
      </c>
      <c r="F373" s="31">
        <f t="shared" ca="1" si="94"/>
        <v>43</v>
      </c>
      <c r="G373" s="131">
        <f t="shared" ca="1" si="105"/>
        <v>8</v>
      </c>
      <c r="H373" s="131">
        <f t="shared" ca="1" si="106"/>
        <v>8</v>
      </c>
      <c r="I373" s="131">
        <f t="shared" ca="1" si="107"/>
        <v>1</v>
      </c>
      <c r="J373" s="131">
        <f t="shared" ca="1" si="107"/>
        <v>2</v>
      </c>
      <c r="K373" s="102">
        <f t="shared" ca="1" si="98"/>
        <v>-2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15</v>
      </c>
      <c r="N373" s="102">
        <f ca="1">IF(N372+M373&lt;0,0,IF(N372+M373&gt;VLOOKUP($C$8,lookup!$A$3:$C$7,2,FALSE),VLOOKUP($C$8,lookup!$A$3:$C$7,2,FALSE),N372+M373))</f>
        <v>45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Artic</v>
      </c>
      <c r="W373" s="137">
        <f t="shared" ca="1" si="102"/>
        <v>43</v>
      </c>
      <c r="X373" s="58">
        <f t="shared" ca="1" si="103"/>
        <v>43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34</v>
      </c>
      <c r="F374" s="31">
        <f t="shared" ca="1" si="94"/>
        <v>36</v>
      </c>
      <c r="G374" s="131">
        <f t="shared" ca="1" si="105"/>
        <v>6</v>
      </c>
      <c r="H374" s="131">
        <f t="shared" ca="1" si="106"/>
        <v>6</v>
      </c>
      <c r="I374" s="131">
        <f t="shared" ca="1" si="107"/>
        <v>3</v>
      </c>
      <c r="J374" s="131">
        <f t="shared" ca="1" si="107"/>
        <v>5</v>
      </c>
      <c r="K374" s="102">
        <f t="shared" ca="1" si="98"/>
        <v>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2</v>
      </c>
      <c r="M374" s="102">
        <f t="shared" ca="1" si="104"/>
        <v>-10</v>
      </c>
      <c r="N374" s="102">
        <f ca="1">IF(N373+M374&lt;0,0,IF(N373+M374&gt;VLOOKUP($C$8,lookup!$A$3:$C$7,2,FALSE),VLOOKUP($C$8,lookup!$A$3:$C$7,2,FALSE),N373+M374))</f>
        <v>35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34</v>
      </c>
      <c r="X374" s="58">
        <f t="shared" ca="1" si="103"/>
        <v>36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32</v>
      </c>
      <c r="F375" s="31">
        <f t="shared" ca="1" si="94"/>
        <v>40</v>
      </c>
      <c r="G375" s="131">
        <f t="shared" ca="1" si="105"/>
        <v>7</v>
      </c>
      <c r="H375" s="131">
        <f t="shared" ca="1" si="106"/>
        <v>7</v>
      </c>
      <c r="I375" s="131">
        <f t="shared" ca="1" si="107"/>
        <v>1</v>
      </c>
      <c r="J375" s="131">
        <f t="shared" ca="1" si="107"/>
        <v>4</v>
      </c>
      <c r="K375" s="102">
        <f t="shared" ca="1" si="98"/>
        <v>-1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2</v>
      </c>
      <c r="M375" s="102">
        <f t="shared" ca="1" si="104"/>
        <v>15</v>
      </c>
      <c r="N375" s="102">
        <f ca="1">IF(N374+M375&lt;0,0,IF(N374+M375&gt;VLOOKUP($C$8,lookup!$A$3:$C$7,2,FALSE),VLOOKUP($C$8,lookup!$A$3:$C$7,2,FALSE),N374+M375))</f>
        <v>45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N</v>
      </c>
      <c r="W375" s="137">
        <f t="shared" ca="1" si="102"/>
        <v>32</v>
      </c>
      <c r="X375" s="58">
        <f t="shared" ca="1" si="103"/>
        <v>40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28</v>
      </c>
      <c r="F376" s="31">
        <f t="shared" ca="1" si="94"/>
        <v>30</v>
      </c>
      <c r="G376" s="131">
        <f t="shared" ca="1" si="105"/>
        <v>6</v>
      </c>
      <c r="H376" s="131">
        <f t="shared" ca="1" si="106"/>
        <v>6</v>
      </c>
      <c r="I376" s="131">
        <f t="shared" ca="1" si="107"/>
        <v>4</v>
      </c>
      <c r="J376" s="131">
        <f t="shared" ca="1" si="107"/>
        <v>4</v>
      </c>
      <c r="K376" s="102">
        <f t="shared" ca="1" si="98"/>
        <v>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3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35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N</v>
      </c>
      <c r="W376" s="137">
        <f t="shared" ca="1" si="102"/>
        <v>28</v>
      </c>
      <c r="X376" s="58">
        <f t="shared" ca="1" si="103"/>
        <v>30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32</v>
      </c>
      <c r="F377" s="143">
        <f t="shared" ca="1" si="94"/>
        <v>35</v>
      </c>
      <c r="G377" s="132">
        <f t="shared" ca="1" si="105"/>
        <v>7</v>
      </c>
      <c r="H377" s="132">
        <f t="shared" ca="1" si="106"/>
        <v>7</v>
      </c>
      <c r="I377" s="132">
        <f t="shared" ca="1" si="107"/>
        <v>1</v>
      </c>
      <c r="J377" s="132">
        <f t="shared" ca="1" si="107"/>
        <v>4</v>
      </c>
      <c r="K377" s="133">
        <f t="shared" ca="1" si="98"/>
        <v>-1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2</v>
      </c>
      <c r="M377" s="133">
        <f t="shared" ca="1" si="104"/>
        <v>15</v>
      </c>
      <c r="N377" s="133">
        <f ca="1">IF(N376+M377&lt;0,0,IF(N376+M377&gt;VLOOKUP($C$8,lookup!$A$3:$C$7,2,FALSE),VLOOKUP($C$8,lookup!$A$3:$C$7,2,FALSE),N376+M377))</f>
        <v>45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Snow</v>
      </c>
      <c r="U377" s="141">
        <f t="shared" ca="1" si="100"/>
        <v>3</v>
      </c>
      <c r="V377" s="141" t="str">
        <f t="shared" ca="1" si="101"/>
        <v>N</v>
      </c>
      <c r="W377" s="141">
        <f t="shared" ca="1" si="102"/>
        <v>32</v>
      </c>
      <c r="X377" s="134">
        <f t="shared" ca="1" si="103"/>
        <v>35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32</v>
      </c>
      <c r="F378" s="143">
        <f t="shared" ca="1" si="94"/>
        <v>36</v>
      </c>
      <c r="G378" s="132">
        <f ca="1">IF(G377+K377&lt;$G$348,$G$348,IF(G377+K377&gt;$H$348,$H$348,G377+K377))</f>
        <v>6</v>
      </c>
      <c r="H378" s="132">
        <f ca="1">IF(H377+K377&gt;$H$348,$H$348,IF(H377+K377&lt;$G$348,$G$348,H377+K377))</f>
        <v>6</v>
      </c>
      <c r="I378" s="132">
        <f t="shared" ca="1" si="107"/>
        <v>6</v>
      </c>
      <c r="J378" s="132">
        <f t="shared" ca="1" si="107"/>
        <v>1</v>
      </c>
      <c r="K378" s="133">
        <f ca="1">VLOOKUP(I378+J378,$F$4:$G$14,2,TRUE)</f>
        <v>0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1</v>
      </c>
      <c r="M378" s="133">
        <f ca="1">VLOOKUP((I378+J378),$F$4:$I$14,4,FALSE)</f>
        <v>-10</v>
      </c>
      <c r="N378" s="133">
        <f ca="1">IF(N377+M378&lt;0,0,IF(N377+M378&gt;VLOOKUP($C$8,lookup!$A$3:$C$7,2,FALSE),VLOOKUP($C$8,lookup!$A$3:$C$7,2,FALSE),N377+M378))</f>
        <v>35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Snow</v>
      </c>
      <c r="U378" s="141">
        <f t="shared" ca="1" si="100"/>
        <v>3</v>
      </c>
      <c r="V378" s="141" t="str">
        <f ca="1">VLOOKUP(I378+J378,$F$4:$J$14,5,FALSE)</f>
        <v>N</v>
      </c>
      <c r="W378" s="141">
        <f ca="1">IF(E378&gt;F378,F378-5,E378)</f>
        <v>32</v>
      </c>
      <c r="X378" s="134">
        <f ca="1">IF(F378&lt;E378,E378+5,F378)</f>
        <v>36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34</v>
      </c>
      <c r="F379" s="143">
        <f t="shared" ca="1" si="94"/>
        <v>31</v>
      </c>
      <c r="G379" s="132">
        <f ca="1">IF(G378+K378&lt;$G$348,$G$348,IF(G378+K378&gt;$H$348,$H$348,G378+K378))</f>
        <v>6</v>
      </c>
      <c r="H379" s="132">
        <f ca="1">IF(H378+K378&gt;$H$348,$H$348,IF(H378+K378&lt;$G$348,$G$348,H378+K378))</f>
        <v>6</v>
      </c>
      <c r="I379" s="132">
        <f t="shared" ca="1" si="107"/>
        <v>5</v>
      </c>
      <c r="J379" s="132">
        <f t="shared" ca="1" si="107"/>
        <v>6</v>
      </c>
      <c r="K379" s="133">
        <f ca="1">VLOOKUP(I379+J379,$F$4:$G$14,2,TRUE)</f>
        <v>2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2</v>
      </c>
      <c r="M379" s="133">
        <f ca="1">VLOOKUP((I379+J379),$F$4:$I$14,4,FALSE)</f>
        <v>-15</v>
      </c>
      <c r="N379" s="133">
        <f ca="1">IF(N378+M379&lt;0,0,IF(N378+M379&gt;VLOOKUP($C$8,lookup!$A$3:$C$7,2,FALSE),VLOOKUP($C$8,lookup!$A$3:$C$7,2,FALSE),N378+M379))</f>
        <v>20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Snow</v>
      </c>
      <c r="U379" s="141">
        <f t="shared" ca="1" si="100"/>
        <v>3</v>
      </c>
      <c r="V379" s="141" t="str">
        <f ca="1">VLOOKUP(I379+J379,$F$4:$J$14,5,FALSE)</f>
        <v>Tropical</v>
      </c>
      <c r="W379" s="141">
        <f ca="1">IF(E379&gt;F379,F379-5,E379)</f>
        <v>26</v>
      </c>
      <c r="X379" s="134">
        <f ca="1">IF(F379&lt;E379,E379+5,F379)</f>
        <v>39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47</v>
      </c>
      <c r="F380" s="143">
        <f t="shared" ca="1" si="94"/>
        <v>42</v>
      </c>
      <c r="G380" s="132">
        <f ca="1">IF(G379+K379&lt;$G$348,$G$348,IF(G379+K379&gt;$H$348,$H$348,G379+K379))</f>
        <v>8</v>
      </c>
      <c r="H380" s="132">
        <f ca="1">IF(H379+K379&gt;$H$348,$H$348,IF(H379+K379&lt;$G$348,$G$348,H379+K379))</f>
        <v>8</v>
      </c>
      <c r="I380" s="132">
        <f t="shared" ca="1" si="107"/>
        <v>4</v>
      </c>
      <c r="J380" s="132">
        <f t="shared" ca="1" si="107"/>
        <v>4</v>
      </c>
      <c r="K380" s="133">
        <f ca="1">VLOOKUP(I380+J380,$F$4:$G$14,2,TRUE)</f>
        <v>1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3</v>
      </c>
      <c r="M380" s="133">
        <f ca="1">VLOOKUP((I380+J380),$F$4:$I$14,4,FALSE)</f>
        <v>-10</v>
      </c>
      <c r="N380" s="133">
        <f ca="1">IF(N379+M380&lt;0,0,IF(N379+M380&gt;VLOOKUP($C$8,lookup!$A$3:$C$7,2,FALSE),VLOOKUP($C$8,lookup!$A$3:$C$7,2,FALSE),N379+M380))</f>
        <v>10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N</v>
      </c>
      <c r="W380" s="141">
        <f ca="1">IF(E380&gt;F380,F380-5,E380)</f>
        <v>37</v>
      </c>
      <c r="X380" s="134">
        <f ca="1">IF(F380&lt;E380,E380+5,F380)</f>
        <v>52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38</v>
      </c>
      <c r="F381" s="143">
        <f t="shared" ca="1" si="94"/>
        <v>49</v>
      </c>
      <c r="G381" s="132">
        <f ca="1">IF(G380+K380&lt;$G$348,$G$348,IF(G380+K380&gt;$H$348,$H$348,G380+K380))</f>
        <v>9</v>
      </c>
      <c r="H381" s="132">
        <f ca="1">IF(H380+K380&gt;$H$348,$H$348,IF(H380+K380&lt;$G$348,$G$348,H380+K380))</f>
        <v>9</v>
      </c>
      <c r="I381" s="132">
        <f t="shared" ca="1" si="107"/>
        <v>6</v>
      </c>
      <c r="J381" s="132">
        <f t="shared" ca="1" si="107"/>
        <v>3</v>
      </c>
      <c r="K381" s="133">
        <f ca="1">VLOOKUP(I381+J381,$F$4:$G$14,2,TRUE)</f>
        <v>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-15</v>
      </c>
      <c r="N381" s="133">
        <f ca="1">IF(N380+M381&lt;0,0,IF(N380+M381&gt;VLOOKUP($C$8,lookup!$A$3:$C$7,2,FALSE),VLOOKUP($C$8,lookup!$A$3:$C$7,2,FALSE),N380+M381))</f>
        <v>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38</v>
      </c>
      <c r="X381" s="134">
        <f ca="1">IF(F381&lt;E381,E381+5,F381)</f>
        <v>49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2023-11-11T18:51:15Z</dcterms:modified>
  <cp:category>Tools</cp:category>
</cp:coreProperties>
</file>