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eal Project\FacCord\"/>
    </mc:Choice>
  </mc:AlternateContent>
  <xr:revisionPtr revIDLastSave="0" documentId="13_ncr:1_{5BF96D34-76CF-49A6-AA92-B29CD58925D9}" xr6:coauthVersionLast="45" xr6:coauthVersionMax="45" xr10:uidLastSave="{00000000-0000-0000-0000-000000000000}"/>
  <bookViews>
    <workbookView xWindow="-120" yWindow="-120" windowWidth="29040" windowHeight="15840" activeTab="2" xr2:uid="{039D9F81-63D9-4ED4-9F0D-337800AB021E}"/>
  </bookViews>
  <sheets>
    <sheet name="Mat dist% by Leveling" sheetId="1" r:id="rId1"/>
    <sheet name="Mat Disturbulance%" sheetId="2" r:id="rId2"/>
    <sheet name="OreVein by Levels" sheetId="3" r:id="rId3"/>
    <sheet name="Drill Efficiency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3" l="1"/>
  <c r="B2" i="3"/>
  <c r="B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F3" i="2" l="1"/>
  <c r="C4" i="2"/>
  <c r="C5" i="2"/>
  <c r="C6" i="2"/>
  <c r="C7" i="2"/>
  <c r="C3" i="2"/>
  <c r="D3" i="2"/>
  <c r="G16" i="1"/>
  <c r="G3" i="2" l="1"/>
  <c r="E3" i="2"/>
  <c r="F4" i="2" s="1"/>
  <c r="D4" i="2"/>
  <c r="D5" i="2" s="1"/>
  <c r="D6" i="2" s="1"/>
  <c r="D7" i="2" s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3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4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4" i="2" l="1"/>
  <c r="F5" i="2" s="1"/>
  <c r="E5" i="2" l="1"/>
  <c r="F6" i="2" s="1"/>
  <c r="E6" i="2" l="1"/>
  <c r="G5" i="2"/>
  <c r="G6" i="2" l="1"/>
  <c r="G7" i="2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</calcChain>
</file>

<file path=xl/sharedStrings.xml><?xml version="1.0" encoding="utf-8"?>
<sst xmlns="http://schemas.openxmlformats.org/spreadsheetml/2006/main" count="19" uniqueCount="18">
  <si>
    <t>Iron</t>
  </si>
  <si>
    <t>Copper</t>
  </si>
  <si>
    <t>Coal</t>
  </si>
  <si>
    <t>Dirt</t>
  </si>
  <si>
    <t>Stone</t>
  </si>
  <si>
    <t>Quadratic function</t>
  </si>
  <si>
    <t>Counter</t>
  </si>
  <si>
    <t>y shift quadratic</t>
  </si>
  <si>
    <t>Level</t>
  </si>
  <si>
    <t xml:space="preserve">Formula: ( 1 - &lt;entry&gt; ) / (pow(&lt;lv - 11&gt;, 2) + &lt;y shift: 3&gt;) </t>
  </si>
  <si>
    <t>Note: not really good but it something</t>
  </si>
  <si>
    <t xml:space="preserve">Formula: Current% + ( Rand * (remainder - last debt + current%) - current%) * disturbulance Weight </t>
  </si>
  <si>
    <t>(Example Mat)</t>
  </si>
  <si>
    <t>Vein</t>
  </si>
  <si>
    <t>Base</t>
  </si>
  <si>
    <t>Remainder</t>
  </si>
  <si>
    <t>Current%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</si>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</sst>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1" applyNumberFormat="0" applyFont="0" applyAlignment="0" applyProtection="0"/>
  </cellStyleXfs>
  <cellXfs count="17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  <xf numFmtId="9" fontId="0" fillId="0" borderId="0" xfId="1" applyFont="1"/>
    <xf numFmtId="0" fontId="4" fillId="3" borderId="0" xfId="3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0" xfId="2"/>
    <xf numFmtId="0" fontId="5" fillId="4" borderId="0" xfId="4"/>
    <xf numFmtId="0" fontId="0" fillId="5" borderId="1" xfId="5" applyFont="1"/>
    <xf numFmtId="0" fontId="5" fillId="5" borderId="1" xfId="5" applyFont="1"/>
  </cellXfs>
  <cellStyles count="6">
    <cellStyle name="Bad" xfId="3" builtinId="27"/>
    <cellStyle name="Good" xfId="2" builtinId="26"/>
    <cellStyle name="Neutral" xfId="4" builtinId="28"/>
    <cellStyle name="Normal" xfId="0" builtinId="0"/>
    <cellStyle name="Note" xfId="5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Dist</a:t>
            </a:r>
            <a:r>
              <a:rPr lang="en-US" baseline="0"/>
              <a:t> by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723012086459662E-2"/>
          <c:y val="0.10493486429689822"/>
          <c:w val="0.90992675406299395"/>
          <c:h val="0.75819510650587785"/>
        </c:manualLayout>
      </c:layout>
      <c:lineChart>
        <c:grouping val="standard"/>
        <c:varyColors val="0"/>
        <c:ser>
          <c:idx val="0"/>
          <c:order val="0"/>
          <c:tx>
            <c:strRef>
              <c:f>'Mat dist% by Leveling'!$B$1</c:f>
              <c:strCache>
                <c:ptCount val="1"/>
                <c:pt idx="0">
                  <c:v>Iron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'Mat dist% by Leveling'!$B$2:$B$21</c:f>
              <c:numCache>
                <c:formatCode>0.0%</c:formatCode>
                <c:ptCount val="20"/>
                <c:pt idx="0">
                  <c:v>0.04</c:v>
                </c:pt>
                <c:pt idx="1">
                  <c:v>4.2500000000000003E-2</c:v>
                </c:pt>
                <c:pt idx="2">
                  <c:v>4.5597014925373137E-2</c:v>
                </c:pt>
                <c:pt idx="3">
                  <c:v>4.9527841561423654E-2</c:v>
                </c:pt>
                <c:pt idx="4">
                  <c:v>5.4668153316258947E-2</c:v>
                </c:pt>
                <c:pt idx="5">
                  <c:v>6.1644290697821125E-2</c:v>
                </c:pt>
                <c:pt idx="6">
                  <c:v>7.1557749082146321E-2</c:v>
                </c:pt>
                <c:pt idx="7">
                  <c:v>8.642793665863413E-2</c:v>
                </c:pt>
                <c:pt idx="8">
                  <c:v>0.10979537427882925</c:v>
                </c:pt>
                <c:pt idx="9">
                  <c:v>0.14484653070912196</c:v>
                </c:pt>
                <c:pt idx="10">
                  <c:v>0.17989768713941465</c:v>
                </c:pt>
                <c:pt idx="11">
                  <c:v>0.19742326535456098</c:v>
                </c:pt>
                <c:pt idx="12">
                  <c:v>0.20493422744676656</c:v>
                </c:pt>
                <c:pt idx="13">
                  <c:v>0.20868970849286936</c:v>
                </c:pt>
                <c:pt idx="14">
                  <c:v>0.2108639343616657</c:v>
                </c:pt>
                <c:pt idx="15">
                  <c:v>0.21226165099160621</c:v>
                </c:pt>
                <c:pt idx="16">
                  <c:v>0.2132293009661804</c:v>
                </c:pt>
                <c:pt idx="17">
                  <c:v>0.21393642979375385</c:v>
                </c:pt>
                <c:pt idx="18">
                  <c:v>0.21447469203563813</c:v>
                </c:pt>
                <c:pt idx="19">
                  <c:v>0.21489761236854721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477-AF60-1C835FB21942}"/>
            </c:ext>
          </c:extLst>
        </c:ser>
        <c:ser>
          <c:idx val="1"/>
          <c:order val="1"/>
          <c:tx>
            <c:strRef>
              <c:f>'Mat dist% by Leveling'!$C$1</c:f>
              <c:strCache>
                <c:ptCount val="1"/>
                <c:pt idx="0">
                  <c:v>Coal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'Mat dist% by Leveling'!$C$2:$C$21</c:f>
              <c:numCache>
                <c:formatCode>0.0%</c:formatCode>
                <c:ptCount val="20"/>
                <c:pt idx="0">
                  <c:v>7.0000000000000007E-2</c:v>
                </c:pt>
                <c:pt idx="1">
                  <c:v>7.2142857142857147E-2</c:v>
                </c:pt>
                <c:pt idx="2">
                  <c:v>7.4797441364605546E-2</c:v>
                </c:pt>
                <c:pt idx="3">
                  <c:v>7.8166721338363138E-2</c:v>
                </c:pt>
                <c:pt idx="4">
                  <c:v>8.2572702842507673E-2</c:v>
                </c:pt>
                <c:pt idx="5">
                  <c:v>8.8552249169560976E-2</c:v>
                </c:pt>
                <c:pt idx="6">
                  <c:v>9.7049499213268289E-2</c:v>
                </c:pt>
                <c:pt idx="7">
                  <c:v>0.10979537427882927</c:v>
                </c:pt>
                <c:pt idx="8">
                  <c:v>0.12982460652471081</c:v>
                </c:pt>
                <c:pt idx="9">
                  <c:v>0.1598684548935331</c:v>
                </c:pt>
                <c:pt idx="10">
                  <c:v>0.18991230326235539</c:v>
                </c:pt>
                <c:pt idx="11">
                  <c:v>0.20493422744676654</c:v>
                </c:pt>
                <c:pt idx="12">
                  <c:v>0.21137219495437132</c:v>
                </c:pt>
                <c:pt idx="13">
                  <c:v>0.21459117870817371</c:v>
                </c:pt>
                <c:pt idx="14">
                  <c:v>0.21645480088142771</c:v>
                </c:pt>
                <c:pt idx="15">
                  <c:v>0.21765284370709101</c:v>
                </c:pt>
                <c:pt idx="16">
                  <c:v>0.21848225797101176</c:v>
                </c:pt>
                <c:pt idx="17">
                  <c:v>0.21908836839464615</c:v>
                </c:pt>
                <c:pt idx="18">
                  <c:v>0.21954973603054695</c:v>
                </c:pt>
                <c:pt idx="19">
                  <c:v>0.21991223917304042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2-4477-AF60-1C835FB21942}"/>
            </c:ext>
          </c:extLst>
        </c:ser>
        <c:ser>
          <c:idx val="2"/>
          <c:order val="2"/>
          <c:tx>
            <c:strRef>
              <c:f>'Mat dist% by Leveling'!$D$1</c:f>
              <c:strCache>
                <c:ptCount val="1"/>
                <c:pt idx="0">
                  <c:v>Copper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'Mat dist% by Leveling'!$D$2:$D$21</c:f>
              <c:numCache>
                <c:formatCode>0.0%</c:formatCode>
                <c:ptCount val="20"/>
                <c:pt idx="0">
                  <c:v>0.03</c:v>
                </c:pt>
                <c:pt idx="1">
                  <c:v>3.2619047619047617E-2</c:v>
                </c:pt>
                <c:pt idx="2">
                  <c:v>3.5863539445628999E-2</c:v>
                </c:pt>
                <c:pt idx="3">
                  <c:v>3.9981548302443826E-2</c:v>
                </c:pt>
                <c:pt idx="4">
                  <c:v>4.5366636807509367E-2</c:v>
                </c:pt>
                <c:pt idx="5">
                  <c:v>5.2674971207241177E-2</c:v>
                </c:pt>
                <c:pt idx="6">
                  <c:v>6.3060499038439008E-2</c:v>
                </c:pt>
                <c:pt idx="7">
                  <c:v>7.8638790785235752E-2</c:v>
                </c:pt>
                <c:pt idx="8">
                  <c:v>0.10311896353020207</c:v>
                </c:pt>
                <c:pt idx="9">
                  <c:v>0.13983922264765156</c:v>
                </c:pt>
                <c:pt idx="10">
                  <c:v>0.17655948176510103</c:v>
                </c:pt>
                <c:pt idx="11">
                  <c:v>0.19491961132382576</c:v>
                </c:pt>
                <c:pt idx="12">
                  <c:v>0.20278823827756495</c:v>
                </c:pt>
                <c:pt idx="13">
                  <c:v>0.20672255175443455</c:v>
                </c:pt>
                <c:pt idx="14">
                  <c:v>0.20900031218841167</c:v>
                </c:pt>
                <c:pt idx="15">
                  <c:v>0.21046458675311125</c:v>
                </c:pt>
                <c:pt idx="16">
                  <c:v>0.21147831529790326</c:v>
                </c:pt>
                <c:pt idx="17">
                  <c:v>0.21221911692678974</c:v>
                </c:pt>
                <c:pt idx="18">
                  <c:v>0.21278301070400182</c:v>
                </c:pt>
                <c:pt idx="19">
                  <c:v>0.21322607010038275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2-4477-AF60-1C835FB21942}"/>
            </c:ext>
          </c:extLst>
        </c:ser>
        <c:ser>
          <c:idx val="3"/>
          <c:order val="3"/>
          <c:tx>
            <c:strRef>
              <c:f>'Mat dist% by Leveling'!$E$1</c:f>
              <c:strCache>
                <c:ptCount val="1"/>
                <c:pt idx="0">
                  <c:v>Dirt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'Mat dist% by Leveling'!$E$2:$E$21</c:f>
              <c:numCache>
                <c:formatCode>0.0%</c:formatCode>
                <c:ptCount val="20"/>
                <c:pt idx="0">
                  <c:v>0.14000000000000001</c:v>
                </c:pt>
                <c:pt idx="1">
                  <c:v>0.14130952380952383</c:v>
                </c:pt>
                <c:pt idx="2">
                  <c:v>0.14293176972281452</c:v>
                </c:pt>
                <c:pt idx="3">
                  <c:v>0.14499077415122194</c:v>
                </c:pt>
                <c:pt idx="4">
                  <c:v>0.1476833184037547</c:v>
                </c:pt>
                <c:pt idx="5">
                  <c:v>0.15133748560362062</c:v>
                </c:pt>
                <c:pt idx="6">
                  <c:v>0.15653024951921954</c:v>
                </c:pt>
                <c:pt idx="7">
                  <c:v>0.16431939539261792</c:v>
                </c:pt>
                <c:pt idx="8">
                  <c:v>0.17655948176510108</c:v>
                </c:pt>
                <c:pt idx="9">
                  <c:v>0.19491961132382582</c:v>
                </c:pt>
                <c:pt idx="10">
                  <c:v>0.21327974088255056</c:v>
                </c:pt>
                <c:pt idx="11">
                  <c:v>0.22245980566191292</c:v>
                </c:pt>
                <c:pt idx="12">
                  <c:v>0.22639411913878252</c:v>
                </c:pt>
                <c:pt idx="13">
                  <c:v>0.2283612758772173</c:v>
                </c:pt>
                <c:pt idx="14">
                  <c:v>0.22950015609420588</c:v>
                </c:pt>
                <c:pt idx="15">
                  <c:v>0.23023229337655565</c:v>
                </c:pt>
                <c:pt idx="16">
                  <c:v>0.23073915764895167</c:v>
                </c:pt>
                <c:pt idx="17">
                  <c:v>0.2311095584633949</c:v>
                </c:pt>
                <c:pt idx="18">
                  <c:v>0.23139150535200095</c:v>
                </c:pt>
                <c:pt idx="19">
                  <c:v>0.23161303505019143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2-4477-AF60-1C835FB21942}"/>
            </c:ext>
          </c:extLst>
        </c:ser>
        <c:ser>
          <c:idx val="4"/>
          <c:order val="4"/>
          <c:tx>
            <c:strRef>
              <c:f>'Mat dist% by Leveling'!$F$1</c:f>
              <c:strCache>
                <c:ptCount val="1"/>
                <c:pt idx="0">
                  <c:v>Stone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'Mat dist% by Leveling'!$F$2:$F$21</c:f>
              <c:numCache>
                <c:formatCode>0.0%</c:formatCode>
                <c:ptCount val="20"/>
                <c:pt idx="0">
                  <c:v>0.72</c:v>
                </c:pt>
                <c:pt idx="1">
                  <c:v>0.71440476190476188</c:v>
                </c:pt>
                <c:pt idx="2">
                  <c:v>0.70747334754797442</c:v>
                </c:pt>
                <c:pt idx="3">
                  <c:v>0.69867578317205181</c:v>
                </c:pt>
                <c:pt idx="4">
                  <c:v>0.68717127591122995</c:v>
                </c:pt>
                <c:pt idx="5">
                  <c:v>0.6715580160572574</c:v>
                </c:pt>
                <c:pt idx="6">
                  <c:v>0.64937075205424388</c:v>
                </c:pt>
                <c:pt idx="7">
                  <c:v>0.61608985604972355</c:v>
                </c:pt>
                <c:pt idx="8">
                  <c:v>0.56379130518547738</c:v>
                </c:pt>
                <c:pt idx="9">
                  <c:v>0.485343478889108</c:v>
                </c:pt>
                <c:pt idx="10">
                  <c:v>0.40689565259273869</c:v>
                </c:pt>
                <c:pt idx="11">
                  <c:v>0.367671739444554</c:v>
                </c:pt>
                <c:pt idx="12">
                  <c:v>0.35086149095247487</c:v>
                </c:pt>
                <c:pt idx="13">
                  <c:v>0.34245636670643531</c:v>
                </c:pt>
                <c:pt idx="14">
                  <c:v>0.3375902421429387</c:v>
                </c:pt>
                <c:pt idx="15">
                  <c:v>0.33446201920926233</c:v>
                </c:pt>
                <c:pt idx="16">
                  <c:v>0.33229632640902484</c:v>
                </c:pt>
                <c:pt idx="17">
                  <c:v>0.33071370474731282</c:v>
                </c:pt>
                <c:pt idx="18">
                  <c:v>0.32950902258690518</c:v>
                </c:pt>
                <c:pt idx="19">
                  <c:v>0.32856248660372772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92-4477-AF60-1C835FB2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5922504"/>
        <c:axId val="665923816"/>
      </c:lineChart>
      <c:catAx>
        <c:axId val="66592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23816"/>
        <c:crosses val="autoZero"/>
        <c:auto val="1"/>
        <c:lblAlgn val="ctr"/>
        <c:lblOffset val="100"/>
        <c:noMultiLvlLbl val="0"/>
      </c:catAx>
      <c:valAx>
        <c:axId val="6659238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22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9-4F28-9849-045FCB2A4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9-4F28-9849-045FCB2A48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9-4F28-9849-045FCB2A48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9-4F28-9849-045FCB2A48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9-4F28-9849-045FCB2A4804}"/>
              </c:ext>
            </c:extLst>
          </c:dPt>
          <c:val>
            <c:numRef>
              <c:f>'Mat Disturbulance%'!$G$3:$G$7</c:f>
              <c:numCache>
                <c:formatCode>0.0%</c:formatCode>
                <c:ptCount val="5"/>
                <c:pt idx="0">
                  <c:v>0.33107973375795002</c:v>
                </c:pt>
                <c:pt idx="1">
                  <c:v>0.30047779334638819</c:v>
                </c:pt>
                <c:pt idx="2">
                  <c:v>0.10850413469103416</c:v>
                </c:pt>
                <c:pt idx="3">
                  <c:v>0.22922282702602564</c:v>
                </c:pt>
                <c:pt idx="4">
                  <c:v>3.071551117860194E-2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D-492B-8899-CB323758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'OreVein by Levels'!$A$1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'OreVein by Levels'!$A$2:$A$21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2-4F1A-A966-02037AF08C4C}"/>
            </c:ext>
          </c:extLst>
        </c:ser>
        <c:ser>
          <c:idx val="1"/>
          <c:order val="1"/>
          <c:tx>
            <c:strRef>
              <c:f>'OreVein by Levels'!$B$1</c:f>
              <c:strCache>
                <c:ptCount val="1"/>
                <c:pt idx="0">
                  <c:v>Vein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'OreVein by Levels'!$B$2:$B$21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33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2-4F1A-A966-02037AF0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0304"/>
        <c:axId val="449260632"/>
      </c:lineChart>
      <c:catAx>
        <c:axId val="44926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0632"/>
        <c:crosses val="autoZero"/>
        <c:auto val="1"/>
        <c:lblAlgn val="ctr"/>
        <c:lblOffset val="100"/>
        <c:noMultiLvlLbl val="0"/>
      </c:catAx>
      <c:valAx>
        <c:axId val="4492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Efficency</a:t>
            </a:r>
            <a:r>
              <a:rPr lang="en-US" baseline="0"/>
              <a:t> level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'Drill Efficiency'!$B$1:$B$20</c:f>
              <c:numCache>
                <c:formatCode>General</c:formatCode>
                <c:ptCount val="20"/>
                <c:pt idx="0">
                  <c:v>0</c:v>
                </c:pt>
                <c:pt idx="1">
                  <c:v>0.114</c:v>
                </c:pt>
                <c:pt idx="2">
                  <c:v>0.21500400000000003</c:v>
                </c:pt>
                <c:pt idx="3">
                  <c:v>0.30449354400000006</c:v>
                </c:pt>
                <c:pt idx="4">
                  <c:v>0.38378127998400002</c:v>
                </c:pt>
                <c:pt idx="5">
                  <c:v>0.454030214065824</c:v>
                </c:pt>
                <c:pt idx="6">
                  <c:v>0.51627076966232011</c:v>
                </c:pt>
                <c:pt idx="7">
                  <c:v>0.57141590192081559</c:v>
                </c:pt>
                <c:pt idx="8">
                  <c:v>0.62027448910184257</c:v>
                </c:pt>
                <c:pt idx="9">
                  <c:v>0.66356319734423252</c:v>
                </c:pt>
                <c:pt idx="10">
                  <c:v>0.70191699284699005</c:v>
                </c:pt>
                <c:pt idx="11">
                  <c:v>0.73589845566243317</c:v>
                </c:pt>
                <c:pt idx="12">
                  <c:v>0.76600603171691584</c:v>
                </c:pt>
                <c:pt idx="13">
                  <c:v>0.7926813441011874</c:v>
                </c:pt>
                <c:pt idx="14">
                  <c:v>0.81631567087365209</c:v>
                </c:pt>
                <c:pt idx="15">
                  <c:v>0.83725568439405573</c:v>
                </c:pt>
                <c:pt idx="16">
                  <c:v>0.85580853637313337</c:v>
                </c:pt>
                <c:pt idx="17">
                  <c:v>0.87224636322659621</c:v>
                </c:pt>
                <c:pt idx="18">
                  <c:v>0.8868102778187642</c:v>
                </c:pt>
                <c:pt idx="19">
                  <c:v>0.89971390614742508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3-48CA-A879-A1DA0B30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570968"/>
        <c:axId val="398568672"/>
      </c:lineChart>
      <c:catAx>
        <c:axId val="39857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8672"/>
        <c:crosses val="autoZero"/>
        <c:auto val="1"/>
        <c:lblAlgn val="ctr"/>
        <c:lblOffset val="100"/>
        <c:noMultiLvlLbl val="0"/>
      </c:catAx>
      <c:valAx>
        <c:axId val="3985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7017</xdr:colOff>
      <xdr:row>3</xdr:row>
      <xdr:rowOff>18632</xdr:rowOff>
    </xdr:from>
    <xdr:to>
      <xdr:col>21</xdr:col>
      <xdr:colOff>300789</xdr:colOff>
      <xdr:row>25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86908-AA6E-4395-85F7-AF32C1FA4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</xdr:row>
      <xdr:rowOff>185737</xdr:rowOff>
    </xdr:from>
    <xdr:to>
      <xdr:col>19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6E516-4D65-47AF-B8CA-B6107CA86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</xdr:row>
      <xdr:rowOff>52387</xdr:rowOff>
    </xdr:from>
    <xdr:to>
      <xdr:col>9</xdr:col>
      <xdr:colOff>561975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6643-3388-4E47-B8B0-9FDFACA0D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171450</xdr:rowOff>
    </xdr:from>
    <xdr:to>
      <xdr:col>10</xdr:col>
      <xdr:colOff>381000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9A395-82B3-48BE-A148-7B19FD1BD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276D-78A6-424C-99B4-7230BDC95A6B}">
  <dimension ref="A1:L23"/>
  <sheetViews>
    <sheetView zoomScale="109" workbookViewId="0">
      <selection activeCell="L4" sqref="L4"/>
    </sheetView>
  </sheetViews>
  <sheetFormatPr defaultRowHeight="15" x14ac:dyDescent="0.25"/>
  <sheetData>
    <row r="1" spans="1:12" x14ac:dyDescent="0.25">
      <c r="A1" t="s">
        <v>8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12</v>
      </c>
    </row>
    <row r="2" spans="1:12" x14ac:dyDescent="0.25">
      <c r="A2">
        <v>1</v>
      </c>
      <c r="B2" s="2">
        <v>0.04</v>
      </c>
      <c r="C2" s="2">
        <v>7.0000000000000007E-2</v>
      </c>
      <c r="D2" s="2">
        <v>0.03</v>
      </c>
      <c r="E2" s="2">
        <v>0.14000000000000001</v>
      </c>
      <c r="F2" s="2">
        <v>0.72</v>
      </c>
      <c r="G2" t="s">
        <v>5</v>
      </c>
      <c r="I2" t="s">
        <v>6</v>
      </c>
      <c r="L2" t="s">
        <v>7</v>
      </c>
    </row>
    <row r="3" spans="1:12" x14ac:dyDescent="0.25">
      <c r="A3">
        <v>2</v>
      </c>
      <c r="B3" s="2">
        <f xml:space="preserve"> B2 + (0.25 - B2) / $G3</f>
        <v>4.2500000000000003E-2</v>
      </c>
      <c r="C3" s="2">
        <f xml:space="preserve"> C2 + (0.25 - C2) / $G3</f>
        <v>7.2142857142857147E-2</v>
      </c>
      <c r="D3" s="2">
        <f xml:space="preserve"> D2 + (0.25 - D2) / $G3</f>
        <v>3.2619047619047617E-2</v>
      </c>
      <c r="E3" s="2">
        <f xml:space="preserve"> E2 + (0.25 - E2) / $G3</f>
        <v>0.14130952380952383</v>
      </c>
      <c r="F3" s="2">
        <f xml:space="preserve"> F2 + (0.25 - F2) / $G3</f>
        <v>0.71440476190476188</v>
      </c>
      <c r="G3" s="1">
        <f>POWER(I3, 2) + $L$3</f>
        <v>84</v>
      </c>
      <c r="I3">
        <v>-9</v>
      </c>
      <c r="L3">
        <v>3</v>
      </c>
    </row>
    <row r="4" spans="1:12" x14ac:dyDescent="0.25">
      <c r="A4">
        <v>3</v>
      </c>
      <c r="B4" s="2">
        <f t="shared" ref="B4:B20" si="0" xml:space="preserve"> B3 + (0.25 - B3) / $G4</f>
        <v>4.5597014925373137E-2</v>
      </c>
      <c r="C4" s="2">
        <f t="shared" ref="C4:C20" si="1" xml:space="preserve"> C3 + (0.25 - C3) / $G4</f>
        <v>7.4797441364605546E-2</v>
      </c>
      <c r="D4" s="2">
        <f t="shared" ref="D4:D20" si="2" xml:space="preserve"> D3 + (0.25 - D3) / $G4</f>
        <v>3.5863539445628999E-2</v>
      </c>
      <c r="E4" s="2">
        <f t="shared" ref="E4:F20" si="3" xml:space="preserve"> E3 + (0.25 - E3) / $G4</f>
        <v>0.14293176972281452</v>
      </c>
      <c r="F4" s="2">
        <f t="shared" ref="F4:F18" si="4" xml:space="preserve"> F3 + (0.25 - F3) / $G4</f>
        <v>0.70747334754797442</v>
      </c>
      <c r="G4" s="1">
        <f t="shared" ref="G4:G21" si="5">POWER(I4, 2) + $L$3</f>
        <v>67</v>
      </c>
      <c r="I4">
        <v>-8</v>
      </c>
      <c r="L4">
        <v>3</v>
      </c>
    </row>
    <row r="5" spans="1:12" x14ac:dyDescent="0.25">
      <c r="A5">
        <v>4</v>
      </c>
      <c r="B5" s="2">
        <f t="shared" si="0"/>
        <v>4.9527841561423654E-2</v>
      </c>
      <c r="C5" s="2">
        <f t="shared" si="1"/>
        <v>7.8166721338363138E-2</v>
      </c>
      <c r="D5" s="2">
        <f t="shared" si="2"/>
        <v>3.9981548302443826E-2</v>
      </c>
      <c r="E5" s="2">
        <f t="shared" si="3"/>
        <v>0.14499077415122194</v>
      </c>
      <c r="F5" s="2">
        <f t="shared" si="4"/>
        <v>0.69867578317205181</v>
      </c>
      <c r="G5" s="1">
        <f t="shared" si="5"/>
        <v>52</v>
      </c>
      <c r="I5">
        <v>-7</v>
      </c>
    </row>
    <row r="6" spans="1:12" x14ac:dyDescent="0.25">
      <c r="A6">
        <v>5</v>
      </c>
      <c r="B6" s="2">
        <f t="shared" si="0"/>
        <v>5.4668153316258947E-2</v>
      </c>
      <c r="C6" s="2">
        <f t="shared" si="1"/>
        <v>8.2572702842507673E-2</v>
      </c>
      <c r="D6" s="2">
        <f t="shared" si="2"/>
        <v>4.5366636807509367E-2</v>
      </c>
      <c r="E6" s="2">
        <f t="shared" si="3"/>
        <v>0.1476833184037547</v>
      </c>
      <c r="F6" s="2">
        <f t="shared" si="4"/>
        <v>0.68717127591122995</v>
      </c>
      <c r="G6" s="1">
        <f t="shared" si="5"/>
        <v>39</v>
      </c>
      <c r="I6">
        <v>-6</v>
      </c>
    </row>
    <row r="7" spans="1:12" x14ac:dyDescent="0.25">
      <c r="A7">
        <v>6</v>
      </c>
      <c r="B7" s="2">
        <f t="shared" si="0"/>
        <v>6.1644290697821125E-2</v>
      </c>
      <c r="C7" s="2">
        <f t="shared" si="1"/>
        <v>8.8552249169560976E-2</v>
      </c>
      <c r="D7" s="2">
        <f t="shared" si="2"/>
        <v>5.2674971207241177E-2</v>
      </c>
      <c r="E7" s="2">
        <f t="shared" si="3"/>
        <v>0.15133748560362062</v>
      </c>
      <c r="F7" s="2">
        <f t="shared" si="4"/>
        <v>0.6715580160572574</v>
      </c>
      <c r="G7" s="1">
        <f t="shared" si="5"/>
        <v>28</v>
      </c>
      <c r="I7">
        <v>-5</v>
      </c>
    </row>
    <row r="8" spans="1:12" x14ac:dyDescent="0.25">
      <c r="A8">
        <v>7</v>
      </c>
      <c r="B8" s="2">
        <f t="shared" si="0"/>
        <v>7.1557749082146321E-2</v>
      </c>
      <c r="C8" s="2">
        <f t="shared" si="1"/>
        <v>9.7049499213268289E-2</v>
      </c>
      <c r="D8" s="2">
        <f t="shared" si="2"/>
        <v>6.3060499038439008E-2</v>
      </c>
      <c r="E8" s="2">
        <f t="shared" si="3"/>
        <v>0.15653024951921954</v>
      </c>
      <c r="F8" s="2">
        <f t="shared" si="4"/>
        <v>0.64937075205424388</v>
      </c>
      <c r="G8" s="1">
        <f t="shared" si="5"/>
        <v>19</v>
      </c>
      <c r="I8">
        <v>-4</v>
      </c>
    </row>
    <row r="9" spans="1:12" x14ac:dyDescent="0.25">
      <c r="A9">
        <v>8</v>
      </c>
      <c r="B9" s="2">
        <f t="shared" si="0"/>
        <v>8.642793665863413E-2</v>
      </c>
      <c r="C9" s="2">
        <f t="shared" si="1"/>
        <v>0.10979537427882927</v>
      </c>
      <c r="D9" s="2">
        <f t="shared" si="2"/>
        <v>7.8638790785235752E-2</v>
      </c>
      <c r="E9" s="2">
        <f t="shared" si="3"/>
        <v>0.16431939539261792</v>
      </c>
      <c r="F9" s="2">
        <f t="shared" si="4"/>
        <v>0.61608985604972355</v>
      </c>
      <c r="G9" s="1">
        <f t="shared" si="5"/>
        <v>12</v>
      </c>
      <c r="I9">
        <v>-3</v>
      </c>
    </row>
    <row r="10" spans="1:12" x14ac:dyDescent="0.25">
      <c r="A10">
        <v>9</v>
      </c>
      <c r="B10" s="2">
        <f t="shared" si="0"/>
        <v>0.10979537427882925</v>
      </c>
      <c r="C10" s="2">
        <f t="shared" si="1"/>
        <v>0.12982460652471081</v>
      </c>
      <c r="D10" s="2">
        <f t="shared" si="2"/>
        <v>0.10311896353020207</v>
      </c>
      <c r="E10" s="2">
        <f t="shared" si="3"/>
        <v>0.17655948176510108</v>
      </c>
      <c r="F10" s="2">
        <f t="shared" si="4"/>
        <v>0.56379130518547738</v>
      </c>
      <c r="G10" s="1">
        <f t="shared" si="5"/>
        <v>7</v>
      </c>
      <c r="I10">
        <v>-2</v>
      </c>
    </row>
    <row r="11" spans="1:12" x14ac:dyDescent="0.25">
      <c r="A11">
        <v>10</v>
      </c>
      <c r="B11" s="2">
        <f t="shared" si="0"/>
        <v>0.14484653070912196</v>
      </c>
      <c r="C11" s="2">
        <f t="shared" si="1"/>
        <v>0.1598684548935331</v>
      </c>
      <c r="D11" s="2">
        <f t="shared" si="2"/>
        <v>0.13983922264765156</v>
      </c>
      <c r="E11" s="2">
        <f t="shared" si="3"/>
        <v>0.19491961132382582</v>
      </c>
      <c r="F11" s="2">
        <f t="shared" si="4"/>
        <v>0.485343478889108</v>
      </c>
      <c r="G11" s="1">
        <f t="shared" si="5"/>
        <v>4</v>
      </c>
      <c r="I11">
        <v>-1</v>
      </c>
    </row>
    <row r="12" spans="1:12" x14ac:dyDescent="0.25">
      <c r="A12">
        <v>11</v>
      </c>
      <c r="B12" s="2">
        <f t="shared" si="0"/>
        <v>0.17989768713941465</v>
      </c>
      <c r="C12" s="2">
        <f t="shared" si="1"/>
        <v>0.18991230326235539</v>
      </c>
      <c r="D12" s="2">
        <f t="shared" si="2"/>
        <v>0.17655948176510103</v>
      </c>
      <c r="E12" s="2">
        <f t="shared" si="3"/>
        <v>0.21327974088255056</v>
      </c>
      <c r="F12" s="2">
        <f t="shared" si="4"/>
        <v>0.40689565259273869</v>
      </c>
      <c r="G12" s="1">
        <f t="shared" si="5"/>
        <v>3</v>
      </c>
      <c r="I12">
        <v>0</v>
      </c>
    </row>
    <row r="13" spans="1:12" x14ac:dyDescent="0.25">
      <c r="A13">
        <v>12</v>
      </c>
      <c r="B13" s="2">
        <f t="shared" si="0"/>
        <v>0.19742326535456098</v>
      </c>
      <c r="C13" s="2">
        <f t="shared" si="1"/>
        <v>0.20493422744676654</v>
      </c>
      <c r="D13" s="2">
        <f t="shared" si="2"/>
        <v>0.19491961132382576</v>
      </c>
      <c r="E13" s="2">
        <f t="shared" si="3"/>
        <v>0.22245980566191292</v>
      </c>
      <c r="F13" s="2">
        <f t="shared" si="4"/>
        <v>0.367671739444554</v>
      </c>
      <c r="G13" s="1">
        <f t="shared" si="5"/>
        <v>4</v>
      </c>
      <c r="I13">
        <v>1</v>
      </c>
    </row>
    <row r="14" spans="1:12" x14ac:dyDescent="0.25">
      <c r="A14">
        <v>13</v>
      </c>
      <c r="B14" s="2">
        <f t="shared" si="0"/>
        <v>0.20493422744676656</v>
      </c>
      <c r="C14" s="2">
        <f t="shared" si="1"/>
        <v>0.21137219495437132</v>
      </c>
      <c r="D14" s="2">
        <f t="shared" si="2"/>
        <v>0.20278823827756495</v>
      </c>
      <c r="E14" s="2">
        <f t="shared" si="3"/>
        <v>0.22639411913878252</v>
      </c>
      <c r="F14" s="2">
        <f t="shared" si="4"/>
        <v>0.35086149095247487</v>
      </c>
      <c r="G14" s="1">
        <f t="shared" si="5"/>
        <v>7</v>
      </c>
      <c r="I14">
        <v>2</v>
      </c>
    </row>
    <row r="15" spans="1:12" x14ac:dyDescent="0.25">
      <c r="A15">
        <v>14</v>
      </c>
      <c r="B15" s="2">
        <f t="shared" si="0"/>
        <v>0.20868970849286936</v>
      </c>
      <c r="C15" s="2">
        <f t="shared" si="1"/>
        <v>0.21459117870817371</v>
      </c>
      <c r="D15" s="2">
        <f t="shared" si="2"/>
        <v>0.20672255175443455</v>
      </c>
      <c r="E15" s="2">
        <f t="shared" si="3"/>
        <v>0.2283612758772173</v>
      </c>
      <c r="F15" s="2">
        <f t="shared" si="4"/>
        <v>0.34245636670643531</v>
      </c>
      <c r="G15" s="1">
        <f t="shared" si="5"/>
        <v>12</v>
      </c>
      <c r="I15">
        <v>3</v>
      </c>
    </row>
    <row r="16" spans="1:12" x14ac:dyDescent="0.25">
      <c r="A16">
        <v>15</v>
      </c>
      <c r="B16" s="2">
        <f t="shared" si="0"/>
        <v>0.2108639343616657</v>
      </c>
      <c r="C16" s="2">
        <f t="shared" si="1"/>
        <v>0.21645480088142771</v>
      </c>
      <c r="D16" s="2">
        <f t="shared" si="2"/>
        <v>0.20900031218841167</v>
      </c>
      <c r="E16" s="2">
        <f t="shared" si="3"/>
        <v>0.22950015609420588</v>
      </c>
      <c r="F16" s="2">
        <f t="shared" si="4"/>
        <v>0.3375902421429387</v>
      </c>
      <c r="G16" s="1">
        <f t="shared" si="5"/>
        <v>19</v>
      </c>
      <c r="I16">
        <v>4</v>
      </c>
    </row>
    <row r="17" spans="1:9" x14ac:dyDescent="0.25">
      <c r="A17">
        <v>16</v>
      </c>
      <c r="B17" s="2">
        <f t="shared" si="0"/>
        <v>0.21226165099160621</v>
      </c>
      <c r="C17" s="2">
        <f t="shared" si="1"/>
        <v>0.21765284370709101</v>
      </c>
      <c r="D17" s="2">
        <f t="shared" si="2"/>
        <v>0.21046458675311125</v>
      </c>
      <c r="E17" s="2">
        <f t="shared" si="3"/>
        <v>0.23023229337655565</v>
      </c>
      <c r="F17" s="2">
        <f t="shared" si="4"/>
        <v>0.33446201920926233</v>
      </c>
      <c r="G17" s="1">
        <f t="shared" si="5"/>
        <v>28</v>
      </c>
      <c r="I17">
        <v>5</v>
      </c>
    </row>
    <row r="18" spans="1:9" x14ac:dyDescent="0.25">
      <c r="A18">
        <v>17</v>
      </c>
      <c r="B18" s="2">
        <f t="shared" si="0"/>
        <v>0.2132293009661804</v>
      </c>
      <c r="C18" s="2">
        <f t="shared" si="1"/>
        <v>0.21848225797101176</v>
      </c>
      <c r="D18" s="2">
        <f t="shared" si="2"/>
        <v>0.21147831529790326</v>
      </c>
      <c r="E18" s="2">
        <f t="shared" si="3"/>
        <v>0.23073915764895167</v>
      </c>
      <c r="F18" s="2">
        <f t="shared" si="4"/>
        <v>0.33229632640902484</v>
      </c>
      <c r="G18" s="1">
        <f t="shared" si="5"/>
        <v>39</v>
      </c>
      <c r="I18">
        <v>6</v>
      </c>
    </row>
    <row r="19" spans="1:9" x14ac:dyDescent="0.25">
      <c r="A19">
        <v>18</v>
      </c>
      <c r="B19" s="2">
        <f t="shared" si="0"/>
        <v>0.21393642979375385</v>
      </c>
      <c r="C19" s="2">
        <f t="shared" si="1"/>
        <v>0.21908836839464615</v>
      </c>
      <c r="D19" s="2">
        <f t="shared" si="2"/>
        <v>0.21221911692678974</v>
      </c>
      <c r="E19" s="2">
        <f t="shared" si="3"/>
        <v>0.2311095584633949</v>
      </c>
      <c r="F19" s="2">
        <f t="shared" si="3"/>
        <v>0.33071370474731282</v>
      </c>
      <c r="G19" s="1">
        <f t="shared" si="5"/>
        <v>52</v>
      </c>
      <c r="I19">
        <v>7</v>
      </c>
    </row>
    <row r="20" spans="1:9" x14ac:dyDescent="0.25">
      <c r="A20">
        <v>19</v>
      </c>
      <c r="B20" s="2">
        <f t="shared" si="0"/>
        <v>0.21447469203563813</v>
      </c>
      <c r="C20" s="2">
        <f t="shared" si="1"/>
        <v>0.21954973603054695</v>
      </c>
      <c r="D20" s="2">
        <f t="shared" si="2"/>
        <v>0.21278301070400182</v>
      </c>
      <c r="E20" s="2">
        <f t="shared" si="3"/>
        <v>0.23139150535200095</v>
      </c>
      <c r="F20" s="2">
        <f t="shared" si="3"/>
        <v>0.32950902258690518</v>
      </c>
      <c r="G20" s="1">
        <f t="shared" si="5"/>
        <v>67</v>
      </c>
      <c r="I20">
        <v>8</v>
      </c>
    </row>
    <row r="21" spans="1:9" x14ac:dyDescent="0.25">
      <c r="A21">
        <v>20</v>
      </c>
      <c r="B21" s="2">
        <f xml:space="preserve"> B20 + (0.25 - B20) / $G21</f>
        <v>0.21489761236854721</v>
      </c>
      <c r="C21" s="2">
        <f xml:space="preserve"> C20 + (0.25 - C20) / $G21</f>
        <v>0.21991223917304042</v>
      </c>
      <c r="D21" s="2">
        <f xml:space="preserve"> D20 + (0.25 - D20) / $G21</f>
        <v>0.21322607010038275</v>
      </c>
      <c r="E21" s="2">
        <f xml:space="preserve"> E20 + (0.25 - E20) / $G21</f>
        <v>0.23161303505019143</v>
      </c>
      <c r="F21" s="2">
        <f xml:space="preserve"> F20 + (0.25 - F20) / $G21</f>
        <v>0.32856248660372772</v>
      </c>
      <c r="G21" s="1">
        <f t="shared" si="5"/>
        <v>84</v>
      </c>
      <c r="I21">
        <v>9</v>
      </c>
    </row>
    <row r="23" spans="1:9" x14ac:dyDescent="0.25">
      <c r="A23" t="s">
        <v>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A3EE5-E101-4FE7-830E-20EF37C4B0C0}">
  <dimension ref="B1:N18"/>
  <sheetViews>
    <sheetView workbookViewId="0">
      <selection activeCell="J31" sqref="J31"/>
    </sheetView>
  </sheetViews>
  <sheetFormatPr defaultRowHeight="15" x14ac:dyDescent="0.25"/>
  <sheetData>
    <row r="1" spans="2:14" x14ac:dyDescent="0.25">
      <c r="B1" t="s">
        <v>16</v>
      </c>
      <c r="D1" t="s">
        <v>15</v>
      </c>
    </row>
    <row r="2" spans="2:14" x14ac:dyDescent="0.25">
      <c r="B2" s="3"/>
      <c r="C2" s="3"/>
      <c r="D2" s="3">
        <v>1</v>
      </c>
      <c r="E2" s="3">
        <v>0</v>
      </c>
      <c r="F2" s="3"/>
      <c r="G2" s="3"/>
      <c r="H2" s="3"/>
      <c r="I2" s="3"/>
      <c r="J2" s="3"/>
      <c r="K2" s="3"/>
      <c r="L2" s="3"/>
      <c r="M2" s="3"/>
      <c r="N2" s="3"/>
    </row>
    <row r="3" spans="2:14" x14ac:dyDescent="0.25">
      <c r="B3" s="2">
        <v>0.3</v>
      </c>
      <c r="C3" s="2">
        <f>-B3</f>
        <v>-0.3</v>
      </c>
      <c r="D3" s="2">
        <f>D2-B3</f>
        <v>0.7</v>
      </c>
      <c r="E3" s="2">
        <f ca="1">E2+F3</f>
        <v>0.31079733757950018</v>
      </c>
      <c r="F3" s="2">
        <f ca="1">RAND()*(D3-E2  -C3) +C3</f>
        <v>0.31079733757950018</v>
      </c>
      <c r="G3" s="2">
        <f ca="1">B3+F3*$N$3</f>
        <v>0.33107973375795002</v>
      </c>
      <c r="H3" s="3"/>
      <c r="I3" s="3"/>
      <c r="J3" s="3"/>
      <c r="K3" s="3"/>
      <c r="L3" s="3"/>
      <c r="M3" s="3"/>
      <c r="N3" s="3">
        <v>0.1</v>
      </c>
    </row>
    <row r="4" spans="2:14" x14ac:dyDescent="0.25">
      <c r="B4" s="2">
        <v>0.3</v>
      </c>
      <c r="C4" s="2">
        <f>-B4</f>
        <v>-0.3</v>
      </c>
      <c r="D4" s="2">
        <f>D3-B4</f>
        <v>0.39999999999999997</v>
      </c>
      <c r="E4" s="2">
        <f ca="1">E3+F4</f>
        <v>0.31557527104338207</v>
      </c>
      <c r="F4" s="2">
        <f ca="1">RAND()*(D4-E3  -C4) +C4</f>
        <v>4.7779334638818893E-3</v>
      </c>
      <c r="G4" s="2">
        <f ca="1">B4+F4*$N$3</f>
        <v>0.30047779334638819</v>
      </c>
      <c r="H4" s="3"/>
      <c r="I4" s="3"/>
      <c r="J4" s="3"/>
      <c r="K4" s="3"/>
      <c r="L4" s="3"/>
      <c r="M4" s="3"/>
      <c r="N4" s="3"/>
    </row>
    <row r="5" spans="2:14" x14ac:dyDescent="0.25">
      <c r="B5" s="2">
        <v>0.12</v>
      </c>
      <c r="C5" s="2">
        <f>-B5</f>
        <v>-0.12</v>
      </c>
      <c r="D5" s="2">
        <f>D4-B5</f>
        <v>0.27999999999999997</v>
      </c>
      <c r="E5" s="2">
        <f ca="1">E4+F5</f>
        <v>0.20061661795372371</v>
      </c>
      <c r="F5" s="2">
        <f ca="1">RAND()*(D5-E4  -C5) +C5</f>
        <v>-0.11495865308965837</v>
      </c>
      <c r="G5" s="2">
        <f ca="1">B5+F5*$N$3</f>
        <v>0.10850413469103416</v>
      </c>
      <c r="H5" s="3"/>
      <c r="I5" s="3"/>
      <c r="J5" s="3"/>
      <c r="K5" s="3"/>
      <c r="L5" s="3"/>
      <c r="M5" s="3"/>
      <c r="N5" s="3"/>
    </row>
    <row r="6" spans="2:14" x14ac:dyDescent="0.25">
      <c r="B6" s="2">
        <v>0.25</v>
      </c>
      <c r="C6" s="2">
        <f>-B6</f>
        <v>-0.25</v>
      </c>
      <c r="D6" s="2">
        <f>D5-B6</f>
        <v>2.9999999999999971E-2</v>
      </c>
      <c r="E6" s="2">
        <f ca="1">E5+F6</f>
        <v>-7.1551117860198521E-3</v>
      </c>
      <c r="F6" s="2">
        <f ca="1">RAND()*(D6-E5  -C6) +C6</f>
        <v>-0.20777172973974356</v>
      </c>
      <c r="G6" s="2">
        <f ca="1">B6+F6*$N$3</f>
        <v>0.22922282702602564</v>
      </c>
      <c r="H6" s="3"/>
      <c r="I6" s="3"/>
      <c r="J6" s="3"/>
      <c r="K6" s="3"/>
      <c r="L6" s="3"/>
      <c r="M6" s="3"/>
      <c r="N6" s="3"/>
    </row>
    <row r="7" spans="2:14" x14ac:dyDescent="0.25">
      <c r="B7" s="2">
        <v>0.03</v>
      </c>
      <c r="C7" s="2">
        <f>-B7</f>
        <v>-0.03</v>
      </c>
      <c r="D7" s="2">
        <f>D6-B7</f>
        <v>-2.7755575615628914E-17</v>
      </c>
      <c r="E7" s="2"/>
      <c r="F7" s="2"/>
      <c r="G7" s="2">
        <f ca="1">1-SUM(G3:G6)</f>
        <v>3.071551117860194E-2</v>
      </c>
      <c r="H7" s="3"/>
      <c r="I7" s="3"/>
      <c r="J7" s="3"/>
      <c r="K7" s="3"/>
      <c r="L7" s="3"/>
      <c r="M7" s="3"/>
      <c r="N7" s="3"/>
    </row>
    <row r="8" spans="2:14" x14ac:dyDescent="0.25"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</row>
    <row r="9" spans="2:14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2:1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2:14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2:1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 x14ac:dyDescent="0.25">
      <c r="B17" s="3" t="s">
        <v>10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x14ac:dyDescent="0.25">
      <c r="B18" s="3" t="s">
        <v>11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4291-0811-44D7-BE65-E8A19C0FCA01}">
  <dimension ref="A1:M21"/>
  <sheetViews>
    <sheetView tabSelected="1" workbookViewId="0">
      <selection activeCell="B2" sqref="B2"/>
    </sheetView>
  </sheetViews>
  <sheetFormatPr defaultRowHeight="15" x14ac:dyDescent="0.25"/>
  <cols>
    <col min="11" max="11" width="12" customWidth="1"/>
  </cols>
  <sheetData>
    <row r="1" spans="1:11" x14ac:dyDescent="0.25">
      <c r="A1" t="s">
        <v>8</v>
      </c>
      <c r="B1" t="s">
        <v>13</v>
      </c>
      <c r="J1" t="s">
        <v>14</v>
      </c>
      <c r="K1" t="s">
        <v>17</v>
      </c>
    </row>
    <row r="2" spans="1:11" x14ac:dyDescent="0.25">
      <c r="A2">
        <v>1</v>
      </c>
      <c r="B2">
        <f xml:space="preserve"> ROUND((1/$K$2) * POWER(A2, 2) + $J$2, 0)</f>
        <v>1</v>
      </c>
      <c r="J2">
        <v>1</v>
      </c>
      <c r="K2">
        <v>9</v>
      </c>
    </row>
    <row r="3" spans="1:11" x14ac:dyDescent="0.25">
      <c r="A3">
        <v>2</v>
      </c>
      <c r="B3">
        <f t="shared" ref="B3:B21" si="0" xml:space="preserve"> ROUND((1/$K$2) * POWER(A3, 2) + $J$2, 0)</f>
        <v>1</v>
      </c>
    </row>
    <row r="4" spans="1:11" x14ac:dyDescent="0.25">
      <c r="A4">
        <v>3</v>
      </c>
      <c r="B4">
        <f t="shared" si="0"/>
        <v>2</v>
      </c>
    </row>
    <row r="5" spans="1:11" x14ac:dyDescent="0.25">
      <c r="A5">
        <v>4</v>
      </c>
      <c r="B5">
        <f t="shared" si="0"/>
        <v>3</v>
      </c>
    </row>
    <row r="6" spans="1:11" x14ac:dyDescent="0.25">
      <c r="A6">
        <v>5</v>
      </c>
      <c r="B6">
        <f t="shared" si="0"/>
        <v>4</v>
      </c>
    </row>
    <row r="7" spans="1:11" x14ac:dyDescent="0.25">
      <c r="A7">
        <v>6</v>
      </c>
      <c r="B7">
        <f t="shared" si="0"/>
        <v>5</v>
      </c>
    </row>
    <row r="8" spans="1:11" x14ac:dyDescent="0.25">
      <c r="A8">
        <v>7</v>
      </c>
      <c r="B8">
        <f t="shared" si="0"/>
        <v>6</v>
      </c>
    </row>
    <row r="9" spans="1:11" x14ac:dyDescent="0.25">
      <c r="A9">
        <v>8</v>
      </c>
      <c r="B9">
        <f t="shared" si="0"/>
        <v>8</v>
      </c>
    </row>
    <row r="10" spans="1:11" x14ac:dyDescent="0.25">
      <c r="A10">
        <v>9</v>
      </c>
      <c r="B10">
        <f t="shared" si="0"/>
        <v>10</v>
      </c>
    </row>
    <row r="11" spans="1:11" x14ac:dyDescent="0.25">
      <c r="A11">
        <v>10</v>
      </c>
      <c r="B11">
        <f t="shared" si="0"/>
        <v>12</v>
      </c>
    </row>
    <row r="12" spans="1:11" x14ac:dyDescent="0.25">
      <c r="A12">
        <v>11</v>
      </c>
      <c r="B12">
        <f t="shared" si="0"/>
        <v>14</v>
      </c>
    </row>
    <row r="13" spans="1:11" x14ac:dyDescent="0.25">
      <c r="A13">
        <v>12</v>
      </c>
      <c r="B13">
        <f t="shared" si="0"/>
        <v>17</v>
      </c>
    </row>
    <row r="14" spans="1:11" x14ac:dyDescent="0.25">
      <c r="A14">
        <v>13</v>
      </c>
      <c r="B14">
        <f t="shared" si="0"/>
        <v>20</v>
      </c>
    </row>
    <row r="15" spans="1:11" x14ac:dyDescent="0.25">
      <c r="A15">
        <v>14</v>
      </c>
      <c r="B15">
        <f t="shared" si="0"/>
        <v>23</v>
      </c>
    </row>
    <row r="16" spans="1:11" x14ac:dyDescent="0.25">
      <c r="A16">
        <v>15</v>
      </c>
      <c r="B16">
        <f t="shared" si="0"/>
        <v>26</v>
      </c>
    </row>
    <row r="17" spans="1:13" x14ac:dyDescent="0.25">
      <c r="A17">
        <v>16</v>
      </c>
      <c r="B17">
        <f t="shared" si="0"/>
        <v>29</v>
      </c>
    </row>
    <row r="18" spans="1:13" x14ac:dyDescent="0.25">
      <c r="A18">
        <v>17</v>
      </c>
      <c r="B18">
        <f t="shared" si="0"/>
        <v>33</v>
      </c>
      <c r="M18">
        <f>ROUND(0.25, 0)</f>
        <v>0</v>
      </c>
    </row>
    <row r="19" spans="1:13" x14ac:dyDescent="0.25">
      <c r="A19">
        <v>18</v>
      </c>
      <c r="B19">
        <f t="shared" si="0"/>
        <v>37</v>
      </c>
    </row>
    <row r="20" spans="1:13" x14ac:dyDescent="0.25">
      <c r="A20">
        <v>19</v>
      </c>
      <c r="B20">
        <f t="shared" si="0"/>
        <v>41</v>
      </c>
    </row>
    <row r="21" spans="1:13" x14ac:dyDescent="0.25">
      <c r="A21">
        <v>20</v>
      </c>
      <c r="B21">
        <f t="shared" si="0"/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2004-40F2-473F-A20D-49005C4F6335}">
  <dimension ref="A1:F20"/>
  <sheetViews>
    <sheetView workbookViewId="0">
      <selection activeCell="B2" sqref="B2"/>
    </sheetView>
  </sheetViews>
  <sheetFormatPr defaultRowHeight="15" x14ac:dyDescent="0.25"/>
  <sheetData>
    <row r="1" spans="1:6" x14ac:dyDescent="0.25">
      <c r="A1">
        <v>1</v>
      </c>
      <c r="B1">
        <f>0</f>
        <v>0</v>
      </c>
      <c r="F1">
        <v>0.114</v>
      </c>
    </row>
    <row r="2" spans="1:6" x14ac:dyDescent="0.25">
      <c r="A2">
        <v>2</v>
      </c>
      <c r="B2">
        <f xml:space="preserve"> B1 + (1 - B1) * $F$1</f>
        <v>0.114</v>
      </c>
    </row>
    <row r="3" spans="1:6" x14ac:dyDescent="0.25">
      <c r="A3">
        <v>3</v>
      </c>
      <c r="B3">
        <f t="shared" ref="B3:B20" si="0" xml:space="preserve"> B2 + (1 - B2) * $F$1</f>
        <v>0.21500400000000003</v>
      </c>
    </row>
    <row r="4" spans="1:6" x14ac:dyDescent="0.25">
      <c r="A4">
        <v>4</v>
      </c>
      <c r="B4">
        <f t="shared" si="0"/>
        <v>0.30449354400000006</v>
      </c>
    </row>
    <row r="5" spans="1:6" x14ac:dyDescent="0.25">
      <c r="A5">
        <v>5</v>
      </c>
      <c r="B5">
        <f t="shared" si="0"/>
        <v>0.38378127998400002</v>
      </c>
    </row>
    <row r="6" spans="1:6" x14ac:dyDescent="0.25">
      <c r="A6">
        <v>6</v>
      </c>
      <c r="B6">
        <f t="shared" si="0"/>
        <v>0.454030214065824</v>
      </c>
    </row>
    <row r="7" spans="1:6" x14ac:dyDescent="0.25">
      <c r="A7">
        <v>7</v>
      </c>
      <c r="B7">
        <f t="shared" si="0"/>
        <v>0.51627076966232011</v>
      </c>
    </row>
    <row r="8" spans="1:6" x14ac:dyDescent="0.25">
      <c r="A8">
        <v>8</v>
      </c>
      <c r="B8">
        <f t="shared" si="0"/>
        <v>0.57141590192081559</v>
      </c>
    </row>
    <row r="9" spans="1:6" x14ac:dyDescent="0.25">
      <c r="A9">
        <v>9</v>
      </c>
      <c r="B9">
        <f t="shared" si="0"/>
        <v>0.62027448910184257</v>
      </c>
    </row>
    <row r="10" spans="1:6" x14ac:dyDescent="0.25">
      <c r="A10">
        <v>10</v>
      </c>
      <c r="B10">
        <f t="shared" si="0"/>
        <v>0.66356319734423252</v>
      </c>
    </row>
    <row r="11" spans="1:6" x14ac:dyDescent="0.25">
      <c r="A11">
        <v>11</v>
      </c>
      <c r="B11">
        <f t="shared" si="0"/>
        <v>0.70191699284699005</v>
      </c>
    </row>
    <row r="12" spans="1:6" x14ac:dyDescent="0.25">
      <c r="A12">
        <v>12</v>
      </c>
      <c r="B12">
        <f t="shared" si="0"/>
        <v>0.73589845566243317</v>
      </c>
    </row>
    <row r="13" spans="1:6" x14ac:dyDescent="0.25">
      <c r="A13">
        <v>13</v>
      </c>
      <c r="B13">
        <f t="shared" si="0"/>
        <v>0.76600603171691584</v>
      </c>
    </row>
    <row r="14" spans="1:6" x14ac:dyDescent="0.25">
      <c r="A14">
        <v>14</v>
      </c>
      <c r="B14">
        <f t="shared" si="0"/>
        <v>0.7926813441011874</v>
      </c>
    </row>
    <row r="15" spans="1:6" x14ac:dyDescent="0.25">
      <c r="A15">
        <v>15</v>
      </c>
      <c r="B15">
        <f t="shared" si="0"/>
        <v>0.81631567087365209</v>
      </c>
    </row>
    <row r="16" spans="1:6" x14ac:dyDescent="0.25">
      <c r="A16">
        <v>16</v>
      </c>
      <c r="B16">
        <f t="shared" si="0"/>
        <v>0.83725568439405573</v>
      </c>
    </row>
    <row r="17" spans="1:2" x14ac:dyDescent="0.25">
      <c r="A17">
        <v>17</v>
      </c>
      <c r="B17">
        <f t="shared" si="0"/>
        <v>0.85580853637313337</v>
      </c>
    </row>
    <row r="18" spans="1:2" x14ac:dyDescent="0.25">
      <c r="A18">
        <v>18</v>
      </c>
      <c r="B18">
        <f t="shared" si="0"/>
        <v>0.87224636322659621</v>
      </c>
    </row>
    <row r="19" spans="1:2" x14ac:dyDescent="0.25">
      <c r="A19">
        <v>19</v>
      </c>
      <c r="B19">
        <f t="shared" si="0"/>
        <v>0.8868102778187642</v>
      </c>
    </row>
    <row r="20" spans="1:2" x14ac:dyDescent="0.25">
      <c r="A20">
        <v>20</v>
      </c>
      <c r="B20">
        <f t="shared" si="0"/>
        <v>0.89971390614742508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272A-A1BF-4B10-A49A-00399C543443}">
  <dimension ref="A1:L10"/>
  <sheetViews>
    <sheetView workbookViewId="0">
      <selection activeCell="K9" sqref="K9"/>
    </sheetView>
  </sheetViews>
  <sheetFormatPr defaultRowHeight="15" x14ac:dyDescent="0.25"/>
  <cols>
    <col min="1" max="1" width="9.140625" customWidth="1"/>
  </cols>
  <sheetData>
    <row r="1" spans="1:12" x14ac:dyDescent="0.25">
      <c r="A1" s="16"/>
      <c r="B1" s="15"/>
      <c r="C1" s="15"/>
      <c r="D1" s="15"/>
      <c r="E1" s="15"/>
      <c r="F1" s="5"/>
      <c r="G1" s="5"/>
      <c r="H1" s="5"/>
      <c r="I1" s="5"/>
      <c r="J1" s="6"/>
      <c r="K1" s="4">
        <v>1</v>
      </c>
    </row>
    <row r="2" spans="1:12" x14ac:dyDescent="0.25">
      <c r="A2" s="15"/>
      <c r="B2" s="8"/>
      <c r="C2" s="8"/>
      <c r="D2" s="15"/>
      <c r="E2" s="8"/>
      <c r="F2" s="8"/>
      <c r="G2" s="8"/>
      <c r="H2" s="8"/>
      <c r="I2" s="8"/>
      <c r="J2" s="9"/>
      <c r="K2" s="13">
        <v>2</v>
      </c>
    </row>
    <row r="3" spans="1:12" x14ac:dyDescent="0.25">
      <c r="A3" s="15"/>
      <c r="B3" s="8"/>
      <c r="C3" s="8"/>
      <c r="D3" s="8"/>
      <c r="E3" s="8"/>
      <c r="F3" s="8"/>
      <c r="G3" s="8"/>
      <c r="H3" s="8"/>
      <c r="I3" s="8"/>
      <c r="J3" s="9"/>
      <c r="K3" s="14">
        <v>3</v>
      </c>
    </row>
    <row r="4" spans="1:12" x14ac:dyDescent="0.25">
      <c r="A4" s="7"/>
      <c r="B4" s="8"/>
      <c r="C4" s="8"/>
      <c r="D4" s="8"/>
      <c r="E4" s="8"/>
      <c r="F4" s="8"/>
      <c r="G4" s="8"/>
      <c r="H4" s="8"/>
      <c r="I4" s="8"/>
      <c r="J4" s="9"/>
      <c r="K4" s="15">
        <v>4</v>
      </c>
      <c r="L4">
        <v>8</v>
      </c>
    </row>
    <row r="5" spans="1:12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2" x14ac:dyDescent="0.25">
      <c r="A6" s="7"/>
      <c r="B6" s="8"/>
      <c r="C6" s="8"/>
      <c r="D6" s="8"/>
      <c r="E6" s="8"/>
      <c r="F6" s="8"/>
      <c r="G6" s="8"/>
      <c r="H6" s="8"/>
      <c r="I6" s="8"/>
      <c r="J6" s="9"/>
    </row>
    <row r="7" spans="1:12" x14ac:dyDescent="0.25">
      <c r="A7" s="7"/>
      <c r="B7" s="8"/>
      <c r="C7" s="8"/>
      <c r="D7" s="8"/>
      <c r="E7" s="8"/>
      <c r="F7" s="8"/>
      <c r="G7" s="8"/>
      <c r="H7" s="8"/>
      <c r="I7" s="8"/>
      <c r="J7" s="9"/>
    </row>
    <row r="8" spans="1:12" x14ac:dyDescent="0.25">
      <c r="A8" s="7"/>
      <c r="B8" s="8"/>
      <c r="C8" s="8"/>
      <c r="D8" s="8"/>
      <c r="E8" s="8"/>
      <c r="F8" s="8"/>
      <c r="G8" s="8"/>
      <c r="H8" s="8"/>
      <c r="I8" s="8"/>
      <c r="J8" s="9"/>
    </row>
    <row r="9" spans="1:12" x14ac:dyDescent="0.25">
      <c r="A9" s="7"/>
      <c r="B9" s="8"/>
      <c r="C9" s="8"/>
      <c r="D9" s="8"/>
      <c r="E9" s="8"/>
      <c r="F9" s="8"/>
      <c r="G9" s="8"/>
      <c r="H9" s="8"/>
      <c r="I9" s="8"/>
      <c r="J9" s="9"/>
    </row>
    <row r="10" spans="1:12" ht="15.75" thickBo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 dist% by Leveling</vt:lpstr>
      <vt:lpstr>Mat Disturbulance%</vt:lpstr>
      <vt:lpstr>OreVein by Levels</vt:lpstr>
      <vt:lpstr>Drill Efficiency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Tachibana Yui</dc:creator>
  <cp:lastModifiedBy>Tachibana Yui</cp:lastModifiedBy>
  <dcterms:created xsi:type="dcterms:W3CDTF">2020-07-22T13:10:10Z</dcterms:created>
  <dcterms:modified xsi:type="dcterms:W3CDTF">2020-08-01T16:21:04Z</dcterms:modified>
</cp:coreProperties>
</file>