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ch\konkursy\WETI-2025_26-Szymon_Filipkowski\"/>
    </mc:Choice>
  </mc:AlternateContent>
  <xr:revisionPtr revIDLastSave="0" documentId="13_ncr:1_{5FC278CA-BC43-4B43-A115-32FEC09AF44D}" xr6:coauthVersionLast="47" xr6:coauthVersionMax="47" xr10:uidLastSave="{00000000-0000-0000-0000-000000000000}"/>
  <bookViews>
    <workbookView xWindow="-120" yWindow="480" windowWidth="38640" windowHeight="21240" activeTab="2" xr2:uid="{6B4C573F-B54E-4510-9B25-1E68DA4D1F01}"/>
  </bookViews>
  <sheets>
    <sheet name="direct input 1" sheetId="2" r:id="rId1"/>
    <sheet name="direct input 2" sheetId="3" r:id="rId2"/>
    <sheet name="exti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4" l="1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" i="4"/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" i="4"/>
  <c r="G33" i="4" s="1" a="1"/>
  <c r="G33" i="4" s="1"/>
  <c r="F33" i="4" a="1"/>
  <c r="F33" i="4" s="1"/>
  <c r="E33" i="4" a="1"/>
  <c r="E33" i="4" s="1"/>
  <c r="D33" i="4" a="1"/>
  <c r="D33" i="4" s="1"/>
  <c r="C33" i="4" a="1"/>
  <c r="C33" i="4" s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" i="4"/>
  <c r="F29" i="4"/>
  <c r="F28" i="4"/>
  <c r="E27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<sst xmlns="http://schemas.openxmlformats.org/spreadsheetml/2006/main" count="35" uniqueCount="32">
  <si>
    <t>Odczyt</t>
  </si>
  <si>
    <t>Napiece [V]</t>
  </si>
  <si>
    <t>Odczyt (10K)</t>
  </si>
  <si>
    <t>Odczyt (1.2K)</t>
  </si>
  <si>
    <t>Odczyt (47K)</t>
  </si>
  <si>
    <t>Odczyt (220K)</t>
  </si>
  <si>
    <t>Period = 10ms</t>
  </si>
  <si>
    <t>c=100nF</t>
  </si>
  <si>
    <t>Odczyt (150K 1uF 100ms)</t>
  </si>
  <si>
    <t>Wspolczynnik:</t>
  </si>
  <si>
    <t>Odczyt (150K 100ms)</t>
  </si>
  <si>
    <t>150k</t>
  </si>
  <si>
    <t>100nf</t>
  </si>
  <si>
    <t>Direct input capture</t>
  </si>
  <si>
    <t>100k</t>
  </si>
  <si>
    <t>max iddle 100ms</t>
  </si>
  <si>
    <t>buffer 30</t>
  </si>
  <si>
    <t>arr 48000</t>
  </si>
  <si>
    <t>psc 1</t>
  </si>
  <si>
    <t>exti method</t>
  </si>
  <si>
    <t>y=ax+b chatgpt</t>
  </si>
  <si>
    <t>y=ax+b deepseek</t>
  </si>
  <si>
    <t>a:</t>
  </si>
  <si>
    <t>b:</t>
  </si>
  <si>
    <t>c:</t>
  </si>
  <si>
    <t>y=axx+bx+c deepseek</t>
  </si>
  <si>
    <t>BŁĄD:</t>
  </si>
  <si>
    <t>y=axxx+bxx+cx deepseek</t>
  </si>
  <si>
    <t>y=axx+bx+c chatgpt</t>
  </si>
  <si>
    <t>-0.00000000243</t>
  </si>
  <si>
    <t>y=ax+b deepseek by M</t>
  </si>
  <si>
    <t>y = axx + bx + c by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</si>
</sst>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/>
    <xf numFmtId="2" fontId="0" fillId="0" borderId="1" xfId="0" applyNumberFormat="1" applyBorder="1"/>
    <xf numFmtId="2" fontId="0" fillId="0" borderId="0" xfId="0" applyNumberFormat="1"/>
    <xf numFmtId="2" fontId="0" fillId="0" borderId="2" xfId="0" applyNumberFormat="1" applyBorder="1"/>
    <xf numFmtId="0" fontId="0" fillId="0" borderId="2" xfId="0" applyBorder="1"/>
    <xf numFmtId="2" fontId="0" fillId="0" borderId="3" xfId="0" applyNumberFormat="1" applyBorder="1"/>
    <xf numFmtId="0" fontId="1" fillId="0" borderId="0" xfId="0" applyFont="1"/>
    <xf numFmtId="0" fontId="0" fillId="0" borderId="4" xfId="0" applyFill="1" applyBorder="1"/>
    <xf numFmtId="0" fontId="0" fillId="0" borderId="1" xfId="0" applyFill="1" applyBorder="1"/>
    <xf numFmtId="0" fontId="0" fillId="0" borderId="0" xfId="0" quotePrefix="1"/>
    <xf numFmtId="2" fontId="0" fillId="0" borderId="1" xfId="0" quotePrefix="1" applyNumberFormat="1" applyBorder="1"/>
    <xf numFmtId="0" fontId="0" fillId="0" borderId="6" xfId="0" applyBorder="1"/>
    <xf numFmtId="0" fontId="0" fillId="0" borderId="7" xfId="0" applyBorder="1"/>
    <xf numFmtId="0" fontId="1" fillId="0" borderId="5" xfId="0" applyFont="1" applyBorder="1"/>
    <xf numFmtId="0" fontId="2" fillId="0" borderId="6" xfId="0" applyFont="1" applyBorder="1" applyAlignment="1">
      <alignment vertical="center"/>
    </xf>
    <xf numFmtId="0" fontId="0" fillId="0" borderId="8" xfId="0" applyBorder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'direct input 1'!$E$1</c:f>
              <c:strCache>
                <c:ptCount val="1"/>
                <c:pt idx="0">
                  <c:v>Odczyt (220K)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'direct input 1'!$E$2:$E$27</c:f>
              <c:numCache>
                <c:formatCode>General</c:formatCode>
                <c:ptCount val="26"/>
                <c:pt idx="2">
                  <c:v>3215</c:v>
                </c:pt>
                <c:pt idx="3">
                  <c:v>3747</c:v>
                </c:pt>
                <c:pt idx="4">
                  <c:v>4200</c:v>
                </c:pt>
                <c:pt idx="5">
                  <c:v>4620</c:v>
                </c:pt>
                <c:pt idx="6">
                  <c:v>5000</c:v>
                </c:pt>
                <c:pt idx="7">
                  <c:v>5380</c:v>
                </c:pt>
                <c:pt idx="8">
                  <c:v>5740</c:v>
                </c:pt>
                <c:pt idx="9">
                  <c:v>6110</c:v>
                </c:pt>
                <c:pt idx="10">
                  <c:v>6540</c:v>
                </c:pt>
                <c:pt idx="11">
                  <c:v>7290</c:v>
                </c:pt>
                <c:pt idx="12">
                  <c:v>8150</c:v>
                </c:pt>
                <c:pt idx="13">
                  <c:v>8700</c:v>
                </c:pt>
                <c:pt idx="14">
                  <c:v>9150</c:v>
                </c:pt>
                <c:pt idx="15">
                  <c:v>9600</c:v>
                </c:pt>
                <c:pt idx="16">
                  <c:v>10000</c:v>
                </c:pt>
                <c:pt idx="17">
                  <c:v>10500</c:v>
                </c:pt>
                <c:pt idx="18">
                  <c:v>11050</c:v>
                </c:pt>
                <c:pt idx="19">
                  <c:v>11650</c:v>
                </c:pt>
                <c:pt idx="20">
                  <c:v>12200</c:v>
                </c:pt>
                <c:pt idx="21">
                  <c:v>12900</c:v>
                </c:pt>
                <c:pt idx="22">
                  <c:v>13900</c:v>
                </c:pt>
                <c:pt idx="23">
                  <c:v>15500</c:v>
                </c:pt>
                <c:pt idx="24">
                  <c:v>16800</c:v>
                </c:pt>
                <c:pt idx="25">
                  <c:v>18000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77-4054-9FCD-AC1A7E5F94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576207"/>
        <c:axId val="1870586287"/>
      </c:lineChart>
      <c:catAx>
        <c:axId val="1870576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586287"/>
        <c:crosses val="autoZero"/>
        <c:auto val="1"/>
        <c:lblAlgn val="ctr"/>
        <c:lblOffset val="100"/>
        <c:noMultiLvlLbl val="0"/>
      </c:catAx>
      <c:valAx>
        <c:axId val="187058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576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'direct input 1'!$F$1</c:f>
              <c:strCache>
                <c:ptCount val="1"/>
                <c:pt idx="0">
                  <c:v>Odczyt (150K 100ms)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'direct input 1'!$F$2:$F$27</c:f>
              <c:numCache>
                <c:formatCode>General</c:formatCode>
                <c:ptCount val="26"/>
                <c:pt idx="0">
                  <c:v>0</c:v>
                </c:pt>
                <c:pt idx="1">
                  <c:v>331</c:v>
                </c:pt>
                <c:pt idx="2">
                  <c:v>427</c:v>
                </c:pt>
                <c:pt idx="3">
                  <c:v>500</c:v>
                </c:pt>
                <c:pt idx="4">
                  <c:v>564</c:v>
                </c:pt>
                <c:pt idx="5">
                  <c:v>620</c:v>
                </c:pt>
                <c:pt idx="6">
                  <c:v>675</c:v>
                </c:pt>
                <c:pt idx="7">
                  <c:v>750</c:v>
                </c:pt>
                <c:pt idx="8">
                  <c:v>770</c:v>
                </c:pt>
                <c:pt idx="9">
                  <c:v>825</c:v>
                </c:pt>
                <c:pt idx="10">
                  <c:v>888</c:v>
                </c:pt>
                <c:pt idx="11">
                  <c:v>978</c:v>
                </c:pt>
                <c:pt idx="12">
                  <c:v>1150</c:v>
                </c:pt>
                <c:pt idx="13">
                  <c:v>1170</c:v>
                </c:pt>
                <c:pt idx="14">
                  <c:v>1230</c:v>
                </c:pt>
                <c:pt idx="15">
                  <c:v>1295</c:v>
                </c:pt>
                <c:pt idx="16">
                  <c:v>1360</c:v>
                </c:pt>
                <c:pt idx="17">
                  <c:v>1430</c:v>
                </c:pt>
                <c:pt idx="18">
                  <c:v>1500</c:v>
                </c:pt>
                <c:pt idx="19">
                  <c:v>1585</c:v>
                </c:pt>
                <c:pt idx="20">
                  <c:v>1660</c:v>
                </c:pt>
                <c:pt idx="21">
                  <c:v>1760</c:v>
                </c:pt>
                <c:pt idx="22">
                  <c:v>2000</c:v>
                </c:pt>
                <c:pt idx="23">
                  <c:v>2100</c:v>
                </c:pt>
                <c:pt idx="24">
                  <c:v>2300</c:v>
                </c:pt>
                <c:pt idx="25">
                  <c:v>2470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41-4371-A670-A7EF1496C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5006799"/>
        <c:axId val="304963599"/>
      </c:lineChart>
      <c:catAx>
        <c:axId val="305006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963599"/>
        <c:crosses val="autoZero"/>
        <c:auto val="1"/>
        <c:lblAlgn val="ctr"/>
        <c:lblOffset val="100"/>
        <c:noMultiLvlLbl val="0"/>
      </c:catAx>
      <c:valAx>
        <c:axId val="304963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006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'direct input 1'!$C$1</c:f>
              <c:strCache>
                <c:ptCount val="1"/>
                <c:pt idx="0">
                  <c:v>Odczyt (1.2K)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'direct input 1'!$C$2:$C$27</c:f>
              <c:numCache>
                <c:formatCode>General</c:formatCode>
                <c:ptCount val="26"/>
                <c:pt idx="0">
                  <c:v>0</c:v>
                </c:pt>
                <c:pt idx="1">
                  <c:v>21</c:v>
                </c:pt>
                <c:pt idx="2">
                  <c:v>25</c:v>
                </c:pt>
                <c:pt idx="3">
                  <c:v>28</c:v>
                </c:pt>
                <c:pt idx="4">
                  <c:v>31</c:v>
                </c:pt>
                <c:pt idx="5">
                  <c:v>33</c:v>
                </c:pt>
                <c:pt idx="6">
                  <c:v>36</c:v>
                </c:pt>
                <c:pt idx="7">
                  <c:v>39</c:v>
                </c:pt>
                <c:pt idx="8">
                  <c:v>42</c:v>
                </c:pt>
                <c:pt idx="9">
                  <c:v>45</c:v>
                </c:pt>
                <c:pt idx="10">
                  <c:v>47</c:v>
                </c:pt>
                <c:pt idx="11">
                  <c:v>50</c:v>
                </c:pt>
                <c:pt idx="12">
                  <c:v>53</c:v>
                </c:pt>
                <c:pt idx="13">
                  <c:v>64</c:v>
                </c:pt>
                <c:pt idx="14">
                  <c:v>73</c:v>
                </c:pt>
                <c:pt idx="15">
                  <c:v>84</c:v>
                </c:pt>
                <c:pt idx="16">
                  <c:v>92</c:v>
                </c:pt>
                <c:pt idx="17">
                  <c:v>99</c:v>
                </c:pt>
                <c:pt idx="18">
                  <c:v>106</c:v>
                </c:pt>
                <c:pt idx="19">
                  <c:v>112</c:v>
                </c:pt>
                <c:pt idx="20">
                  <c:v>119</c:v>
                </c:pt>
                <c:pt idx="21">
                  <c:v>126</c:v>
                </c:pt>
                <c:pt idx="22">
                  <c:v>134</c:v>
                </c:pt>
                <c:pt idx="23">
                  <c:v>143</c:v>
                </c:pt>
                <c:pt idx="24">
                  <c:v>153</c:v>
                </c:pt>
                <c:pt idx="25">
                  <c:v>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01-4685-A8DD-CFDFEC1587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2268319"/>
        <c:axId val="1872264959"/>
      </c:lineChart>
      <c:catAx>
        <c:axId val="1872268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264959"/>
        <c:crosses val="autoZero"/>
        <c:auto val="1"/>
        <c:lblAlgn val="ctr"/>
        <c:lblOffset val="100"/>
        <c:noMultiLvlLbl val="0"/>
      </c:catAx>
      <c:valAx>
        <c:axId val="1872264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268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'direct input 1'!$D$1</c:f>
              <c:strCache>
                <c:ptCount val="1"/>
                <c:pt idx="0">
                  <c:v>Odczyt (47K)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'direct input 1'!$D$2:$D$27</c:f>
              <c:numCache>
                <c:formatCode>General</c:formatCode>
                <c:ptCount val="26"/>
                <c:pt idx="0">
                  <c:v>0</c:v>
                </c:pt>
                <c:pt idx="1">
                  <c:v>168</c:v>
                </c:pt>
                <c:pt idx="2">
                  <c:v>216</c:v>
                </c:pt>
                <c:pt idx="3">
                  <c:v>255</c:v>
                </c:pt>
                <c:pt idx="4">
                  <c:v>288</c:v>
                </c:pt>
                <c:pt idx="5">
                  <c:v>319</c:v>
                </c:pt>
                <c:pt idx="6">
                  <c:v>348</c:v>
                </c:pt>
                <c:pt idx="7">
                  <c:v>377</c:v>
                </c:pt>
                <c:pt idx="8">
                  <c:v>405</c:v>
                </c:pt>
                <c:pt idx="9">
                  <c:v>432</c:v>
                </c:pt>
                <c:pt idx="10">
                  <c:v>462</c:v>
                </c:pt>
                <c:pt idx="11">
                  <c:v>503</c:v>
                </c:pt>
                <c:pt idx="12">
                  <c:v>557</c:v>
                </c:pt>
                <c:pt idx="13">
                  <c:v>603</c:v>
                </c:pt>
                <c:pt idx="14">
                  <c:v>636</c:v>
                </c:pt>
                <c:pt idx="15">
                  <c:v>672</c:v>
                </c:pt>
                <c:pt idx="16">
                  <c:v>710</c:v>
                </c:pt>
                <c:pt idx="17">
                  <c:v>750</c:v>
                </c:pt>
                <c:pt idx="18">
                  <c:v>794</c:v>
                </c:pt>
                <c:pt idx="19">
                  <c:v>839</c:v>
                </c:pt>
                <c:pt idx="20">
                  <c:v>890</c:v>
                </c:pt>
                <c:pt idx="21">
                  <c:v>943</c:v>
                </c:pt>
                <c:pt idx="22">
                  <c:v>1016</c:v>
                </c:pt>
                <c:pt idx="23">
                  <c:v>1124</c:v>
                </c:pt>
                <c:pt idx="24">
                  <c:v>1220</c:v>
                </c:pt>
                <c:pt idx="25">
                  <c:v>1309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5B-4A1A-BA18-8FA2353878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0444047"/>
        <c:axId val="300443087"/>
      </c:lineChart>
      <c:catAx>
        <c:axId val="300444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443087"/>
        <c:crosses val="autoZero"/>
        <c:auto val="1"/>
        <c:lblAlgn val="ctr"/>
        <c:lblOffset val="100"/>
        <c:noMultiLvlLbl val="0"/>
      </c:catAx>
      <c:valAx>
        <c:axId val="30044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444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'direct input 1'!$G$1</c:f>
              <c:strCache>
                <c:ptCount val="1"/>
                <c:pt idx="0">
                  <c:v>Odczyt (150K 1uF 100ms)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'direct input 1'!$G$2:$G$27</c:f>
              <c:numCache>
                <c:formatCode>General</c:formatCode>
                <c:ptCount val="26"/>
                <c:pt idx="0">
                  <c:v>0</c:v>
                </c:pt>
                <c:pt idx="1">
                  <c:v>1900</c:v>
                </c:pt>
                <c:pt idx="2">
                  <c:v>2500</c:v>
                </c:pt>
                <c:pt idx="3">
                  <c:v>2900</c:v>
                </c:pt>
                <c:pt idx="4">
                  <c:v>3300</c:v>
                </c:pt>
                <c:pt idx="5">
                  <c:v>3500</c:v>
                </c:pt>
                <c:pt idx="6">
                  <c:v>4200</c:v>
                </c:pt>
                <c:pt idx="7">
                  <c:v>4900</c:v>
                </c:pt>
                <c:pt idx="8">
                  <c:v>4750</c:v>
                </c:pt>
                <c:pt idx="9">
                  <c:v>5000</c:v>
                </c:pt>
                <c:pt idx="10">
                  <c:v>5400</c:v>
                </c:pt>
                <c:pt idx="11">
                  <c:v>6000</c:v>
                </c:pt>
                <c:pt idx="12">
                  <c:v>6500</c:v>
                </c:pt>
                <c:pt idx="13">
                  <c:v>6900</c:v>
                </c:pt>
                <c:pt idx="14">
                  <c:v>7100</c:v>
                </c:pt>
                <c:pt idx="15">
                  <c:v>7500</c:v>
                </c:pt>
                <c:pt idx="16">
                  <c:v>8000</c:v>
                </c:pt>
                <c:pt idx="17">
                  <c:v>8400</c:v>
                </c:pt>
                <c:pt idx="18">
                  <c:v>8900</c:v>
                </c:pt>
                <c:pt idx="19">
                  <c:v>9100</c:v>
                </c:pt>
                <c:pt idx="20">
                  <c:v>10000</c:v>
                </c:pt>
                <c:pt idx="21">
                  <c:v>10400</c:v>
                </c:pt>
                <c:pt idx="22">
                  <c:v>11000</c:v>
                </c:pt>
                <c:pt idx="23">
                  <c:v>12000</c:v>
                </c:pt>
                <c:pt idx="24">
                  <c:v>12700</c:v>
                </c:pt>
                <c:pt idx="25">
                  <c:v>13300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8F-474D-BE6F-20AF7700B8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200287"/>
        <c:axId val="394200767"/>
      </c:lineChart>
      <c:catAx>
        <c:axId val="39420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200767"/>
        <c:crosses val="autoZero"/>
        <c:auto val="1"/>
        <c:lblAlgn val="ctr"/>
        <c:lblOffset val="100"/>
        <c:noMultiLvlLbl val="0"/>
      </c:catAx>
      <c:valAx>
        <c:axId val="394200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200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Odczyt</a:t>
            </a:r>
            <a:r>
              <a:rPr lang="en-GB" baseline="0"/>
              <a:t> a realne napiecie i kalkulacja</a:t>
            </a:r>
            <a:endParaRPr lang="en-GB"/>
          </a:p>
        </c:rich>
      </c:tx>
      <c:layout>
        <c:manualLayout>
          <c:xMode val="edge"/>
          <c:yMode val="edge"/>
          <c:x val="0.4428312113001881"/>
          <c:y val="1.4555634807145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exti!$A$1</c:f>
              <c:strCache>
                <c:ptCount val="1"/>
                <c:pt idx="0">
                  <c:v>Napiece [V]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exti!$B$2:$B$27</c:f>
              <c:numCache>
                <c:formatCode>General</c:formatCode>
                <c:ptCount val="26"/>
                <c:pt idx="0">
                  <c:v>0</c:v>
                </c:pt>
                <c:pt idx="1">
                  <c:v>304</c:v>
                </c:pt>
                <c:pt idx="2">
                  <c:v>580</c:v>
                </c:pt>
                <c:pt idx="3">
                  <c:v>860</c:v>
                </c:pt>
                <c:pt idx="4">
                  <c:v>1130</c:v>
                </c:pt>
                <c:pt idx="5">
                  <c:v>1405</c:v>
                </c:pt>
                <c:pt idx="6">
                  <c:v>1685</c:v>
                </c:pt>
                <c:pt idx="7">
                  <c:v>1977</c:v>
                </c:pt>
                <c:pt idx="8">
                  <c:v>2276</c:v>
                </c:pt>
                <c:pt idx="9">
                  <c:v>2555</c:v>
                </c:pt>
                <c:pt idx="10">
                  <c:v>2835</c:v>
                </c:pt>
                <c:pt idx="11">
                  <c:v>3173</c:v>
                </c:pt>
                <c:pt idx="12">
                  <c:v>3519</c:v>
                </c:pt>
                <c:pt idx="13">
                  <c:v>3824</c:v>
                </c:pt>
                <c:pt idx="14">
                  <c:v>4132</c:v>
                </c:pt>
                <c:pt idx="15">
                  <c:v>4408</c:v>
                </c:pt>
                <c:pt idx="16">
                  <c:v>4703</c:v>
                </c:pt>
                <c:pt idx="17">
                  <c:v>5000</c:v>
                </c:pt>
                <c:pt idx="18">
                  <c:v>5290</c:v>
                </c:pt>
                <c:pt idx="19">
                  <c:v>5603</c:v>
                </c:pt>
                <c:pt idx="20">
                  <c:v>5890</c:v>
                </c:pt>
                <c:pt idx="21">
                  <c:v>6200</c:v>
                </c:pt>
                <c:pt idx="22">
                  <c:v>6515</c:v>
                </c:pt>
                <c:pt idx="23">
                  <c:v>6834</c:v>
                </c:pt>
                <c:pt idx="24">
                  <c:v>7150</c:v>
                </c:pt>
                <c:pt idx="25">
                  <c:v>7480</c:v>
                </c:pt>
              </c:numCache>
            </c:numRef>
          </c:cat>
          <c:val>
            <c:numRef>
              <c:f>exti!$A$2:$A$27</c:f>
              <c:numCache>
                <c:formatCode>0.00</c:formatCode>
                <c:ptCount val="2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84-48BA-9A91-B50BF694B446}"/>
            </c:ext>
          </c:extLst>
        </c:ser>
        <c:ser>
          <c:idx val="5"/>
          <c:order val="5"/>
          <c:tx>
            <c:strRef>
              <c:f>exti!$G$1</c:f>
              <c:strCache>
                <c:ptCount val="1"/>
                <c:pt idx="0">
                  <c:v>y=axx+bx+c chatgpt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exti!$G$2:$G$27</c:f>
              <c:numCache>
                <c:formatCode>0.00</c:formatCode>
                <c:ptCount val="26"/>
                <c:pt idx="0">
                  <c:v>3.0999999999999999E-3</c:v>
                </c:pt>
                <c:pt idx="1">
                  <c:v>0.10997462912000001</c:v>
                </c:pt>
                <c:pt idx="2">
                  <c:v>0.20661654799999998</c:v>
                </c:pt>
                <c:pt idx="3">
                  <c:v>0.30428077200000003</c:v>
                </c:pt>
                <c:pt idx="4">
                  <c:v>0.39809613299999996</c:v>
                </c:pt>
                <c:pt idx="5">
                  <c:v>0.49328461925</c:v>
                </c:pt>
                <c:pt idx="6">
                  <c:v>0.58982618325000002</c:v>
                </c:pt>
                <c:pt idx="7">
                  <c:v>0.69009937452999992</c:v>
                </c:pt>
                <c:pt idx="8">
                  <c:v>0.79234697231999995</c:v>
                </c:pt>
                <c:pt idx="9">
                  <c:v>0.88736339924999996</c:v>
                </c:pt>
                <c:pt idx="10">
                  <c:v>0.98234004325000002</c:v>
                </c:pt>
                <c:pt idx="11">
                  <c:v>1.09648283253</c:v>
                </c:pt>
                <c:pt idx="12">
                  <c:v>1.2127521327700002</c:v>
                </c:pt>
                <c:pt idx="13">
                  <c:v>1.3147613683200001</c:v>
                </c:pt>
                <c:pt idx="14">
                  <c:v>1.4173151796800001</c:v>
                </c:pt>
                <c:pt idx="15">
                  <c:v>1.5088223724800001</c:v>
                </c:pt>
                <c:pt idx="16">
                  <c:v>1.6062196521300001</c:v>
                </c:pt>
                <c:pt idx="17">
                  <c:v>1.7038500000000001</c:v>
                </c:pt>
                <c:pt idx="18">
                  <c:v>1.798765637</c:v>
                </c:pt>
                <c:pt idx="19">
                  <c:v>1.90075043013</c:v>
                </c:pt>
                <c:pt idx="20">
                  <c:v>1.9938451970000002</c:v>
                </c:pt>
                <c:pt idx="21">
                  <c:v>2.0939508</c:v>
                </c:pt>
                <c:pt idx="22">
                  <c:v>2.1951926032499998</c:v>
                </c:pt>
                <c:pt idx="23">
                  <c:v>2.2972285589199997</c:v>
                </c:pt>
                <c:pt idx="24">
                  <c:v>2.3978173249999997</c:v>
                </c:pt>
                <c:pt idx="25">
                  <c:v>2.5023445279999996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084-48BA-9A91-B50BF694B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0343712"/>
        <c:axId val="153033507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exti!$C$1</c15:sqref>
                        </c15:formulaRef>
                      </c:ext>
                    </c:extLst>
                    <c:strCache>
                      <c:ptCount val="1"/>
                      <c:pt idx="0">
                        <c:v>y=ax+b chatgpt</c:v>
                      </c:pt>
                    </c:strCache>
                  </c:strRef>
                </c:tx>
                <c:spPr>
                  <a:ln w="28575" cap="rnd">
                    <a:solidFill>
                      <a:srgbClr val="FFFF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exti!$B$2:$B$27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0</c:v>
                      </c:pt>
                      <c:pt idx="1">
                        <c:v>304</c:v>
                      </c:pt>
                      <c:pt idx="2">
                        <c:v>580</c:v>
                      </c:pt>
                      <c:pt idx="3">
                        <c:v>860</c:v>
                      </c:pt>
                      <c:pt idx="4">
                        <c:v>1130</c:v>
                      </c:pt>
                      <c:pt idx="5">
                        <c:v>1405</c:v>
                      </c:pt>
                      <c:pt idx="6">
                        <c:v>1685</c:v>
                      </c:pt>
                      <c:pt idx="7">
                        <c:v>1977</c:v>
                      </c:pt>
                      <c:pt idx="8">
                        <c:v>2276</c:v>
                      </c:pt>
                      <c:pt idx="9">
                        <c:v>2555</c:v>
                      </c:pt>
                      <c:pt idx="10">
                        <c:v>2835</c:v>
                      </c:pt>
                      <c:pt idx="11">
                        <c:v>3173</c:v>
                      </c:pt>
                      <c:pt idx="12">
                        <c:v>3519</c:v>
                      </c:pt>
                      <c:pt idx="13">
                        <c:v>3824</c:v>
                      </c:pt>
                      <c:pt idx="14">
                        <c:v>4132</c:v>
                      </c:pt>
                      <c:pt idx="15">
                        <c:v>4408</c:v>
                      </c:pt>
                      <c:pt idx="16">
                        <c:v>4703</c:v>
                      </c:pt>
                      <c:pt idx="17">
                        <c:v>5000</c:v>
                      </c:pt>
                      <c:pt idx="18">
                        <c:v>5290</c:v>
                      </c:pt>
                      <c:pt idx="19">
                        <c:v>5603</c:v>
                      </c:pt>
                      <c:pt idx="20">
                        <c:v>5890</c:v>
                      </c:pt>
                      <c:pt idx="21">
                        <c:v>6200</c:v>
                      </c:pt>
                      <c:pt idx="22">
                        <c:v>6515</c:v>
                      </c:pt>
                      <c:pt idx="23">
                        <c:v>6834</c:v>
                      </c:pt>
                      <c:pt idx="24">
                        <c:v>7150</c:v>
                      </c:pt>
                      <c:pt idx="25">
                        <c:v>7480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exti!$C$2:$C$27</c15:sqref>
                        </c15:formulaRef>
                      </c:ext>
                    </c:extLst>
                    <c:numCache>
                      <c:formatCode>0.00</c:formatCode>
                      <c:ptCount val="26"/>
                      <c:pt idx="0">
                        <c:v>2.4320000000000001E-2</c:v>
                      </c:pt>
                      <c:pt idx="1">
                        <c:v>0.12594720000000001</c:v>
                      </c:pt>
                      <c:pt idx="2">
                        <c:v>0.21821399999999999</c:v>
                      </c:pt>
                      <c:pt idx="3">
                        <c:v>0.31181799999999998</c:v>
                      </c:pt>
                      <c:pt idx="4">
                        <c:v>0.40207900000000002</c:v>
                      </c:pt>
                      <c:pt idx="5">
                        <c:v>0.49401149999999999</c:v>
                      </c:pt>
                      <c:pt idx="6">
                        <c:v>0.58761549999999996</c:v>
                      </c:pt>
                      <c:pt idx="7">
                        <c:v>0.68523109999999998</c:v>
                      </c:pt>
                      <c:pt idx="8">
                        <c:v>0.78518679999999996</c:v>
                      </c:pt>
                      <c:pt idx="9">
                        <c:v>0.87845649999999997</c:v>
                      </c:pt>
                      <c:pt idx="10">
                        <c:v>0.97206049999999999</c:v>
                      </c:pt>
                      <c:pt idx="11">
                        <c:v>1.0850538999999999</c:v>
                      </c:pt>
                      <c:pt idx="12">
                        <c:v>1.2007216999999999</c:v>
                      </c:pt>
                      <c:pt idx="13">
                        <c:v>1.3026831999999999</c:v>
                      </c:pt>
                      <c:pt idx="14">
                        <c:v>1.4056475999999998</c:v>
                      </c:pt>
                      <c:pt idx="15">
                        <c:v>1.4979144</c:v>
                      </c:pt>
                      <c:pt idx="16">
                        <c:v>1.5965328999999999</c:v>
                      </c:pt>
                      <c:pt idx="17">
                        <c:v>1.6958199999999999</c:v>
                      </c:pt>
                      <c:pt idx="18">
                        <c:v>1.7927669999999998</c:v>
                      </c:pt>
                      <c:pt idx="19">
                        <c:v>1.8974028999999999</c:v>
                      </c:pt>
                      <c:pt idx="20">
                        <c:v>1.9933469999999998</c:v>
                      </c:pt>
                      <c:pt idx="21">
                        <c:v>2.0969799999999998</c:v>
                      </c:pt>
                      <c:pt idx="22">
                        <c:v>2.2022844999999998</c:v>
                      </c:pt>
                      <c:pt idx="23">
                        <c:v>2.3089261999999997</c:v>
                      </c:pt>
                      <c:pt idx="24">
                        <c:v>2.4145650000000001</c:v>
                      </c:pt>
                      <c:pt idx="25">
                        <c:v>2.5248839999999997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084-48BA-9A91-B50BF694B44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exti!$D$1</c15:sqref>
                        </c15:formulaRef>
                      </c:ext>
                    </c:extLst>
                    <c:strCache>
                      <c:ptCount val="1"/>
                      <c:pt idx="0">
                        <c:v>y=ax+b deepseek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exti!$D$2:$D$27</c15:sqref>
                        </c15:formulaRef>
                      </c:ext>
                    </c:extLst>
                    <c:numCache>
                      <c:formatCode>0.00</c:formatCode>
                      <c:ptCount val="26"/>
                      <c:pt idx="0">
                        <c:v>0</c:v>
                      </c:pt>
                      <c:pt idx="1">
                        <c:v>0.10194840640000001</c:v>
                      </c:pt>
                      <c:pt idx="2">
                        <c:v>0.19450682800000002</c:v>
                      </c:pt>
                      <c:pt idx="3">
                        <c:v>0.28840667600000003</c:v>
                      </c:pt>
                      <c:pt idx="4">
                        <c:v>0.37895295800000001</c:v>
                      </c:pt>
                      <c:pt idx="5">
                        <c:v>0.47117602300000005</c:v>
                      </c:pt>
                      <c:pt idx="6">
                        <c:v>0.56507587100000001</c:v>
                      </c:pt>
                      <c:pt idx="7">
                        <c:v>0.6629999982</c:v>
                      </c:pt>
                      <c:pt idx="8">
                        <c:v>0.76327162160000006</c:v>
                      </c:pt>
                      <c:pt idx="9">
                        <c:v>0.85683611300000007</c:v>
                      </c:pt>
                      <c:pt idx="10">
                        <c:v>0.95073596100000002</c:v>
                      </c:pt>
                      <c:pt idx="11">
                        <c:v>1.0640864918000001</c:v>
                      </c:pt>
                      <c:pt idx="12">
                        <c:v>1.1801198754</c:v>
                      </c:pt>
                      <c:pt idx="13">
                        <c:v>1.2824036384000002</c:v>
                      </c:pt>
                      <c:pt idx="14">
                        <c:v>1.3856934712000002</c:v>
                      </c:pt>
                      <c:pt idx="15">
                        <c:v>1.4782518928000001</c:v>
                      </c:pt>
                      <c:pt idx="16">
                        <c:v>1.5771820898000002</c:v>
                      </c:pt>
                      <c:pt idx="17">
                        <c:v>1.6767830000000001</c:v>
                      </c:pt>
                      <c:pt idx="18">
                        <c:v>1.774036414</c:v>
                      </c:pt>
                      <c:pt idx="19">
                        <c:v>1.8790030298000002</c:v>
                      </c:pt>
                      <c:pt idx="20">
                        <c:v>1.975250374</c:v>
                      </c:pt>
                      <c:pt idx="21">
                        <c:v>2.07921092</c:v>
                      </c:pt>
                      <c:pt idx="22">
                        <c:v>2.1848482490000003</c:v>
                      </c:pt>
                      <c:pt idx="23">
                        <c:v>2.2918270044</c:v>
                      </c:pt>
                      <c:pt idx="24">
                        <c:v>2.3977996900000003</c:v>
                      </c:pt>
                      <c:pt idx="25">
                        <c:v>2.5084673680000003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2084-48BA-9A91-B50BF694B44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exti!$E$1</c15:sqref>
                        </c15:formulaRef>
                      </c:ext>
                    </c:extLst>
                    <c:strCache>
                      <c:ptCount val="1"/>
                      <c:pt idx="0">
                        <c:v>y=axx+bx+c deepseek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exti!$E$2:$E$27</c15:sqref>
                        </c15:formulaRef>
                      </c:ext>
                    </c:extLst>
                    <c:numCache>
                      <c:formatCode>0.00</c:formatCode>
                      <c:ptCount val="26"/>
                      <c:pt idx="0">
                        <c:v>0</c:v>
                      </c:pt>
                      <c:pt idx="1">
                        <c:v>0.10134328418560001</c:v>
                      </c:pt>
                      <c:pt idx="2">
                        <c:v>0.19337078374000002</c:v>
                      </c:pt>
                      <c:pt idx="3">
                        <c:v>0.28674997286000004</c:v>
                      </c:pt>
                      <c:pt idx="4">
                        <c:v>0.37681132041500004</c:v>
                      </c:pt>
                      <c:pt idx="5">
                        <c:v>0.46855775878375</c:v>
                      </c:pt>
                      <c:pt idx="6">
                        <c:v>0.56199023960375005</c:v>
                      </c:pt>
                      <c:pt idx="7">
                        <c:v>0.65944623582015005</c:v>
                      </c:pt>
                      <c:pt idx="8">
                        <c:v>0.75925888930160002</c:v>
                      </c:pt>
                      <c:pt idx="9">
                        <c:v>0.85241371268374999</c:v>
                      </c:pt>
                      <c:pt idx="10">
                        <c:v>0.94592047890375008</c:v>
                      </c:pt>
                      <c:pt idx="11">
                        <c:v>1.0588205986101502</c:v>
                      </c:pt>
                      <c:pt idx="12">
                        <c:v>1.1744202096913501</c:v>
                      </c:pt>
                      <c:pt idx="13">
                        <c:v>1.2763445042816002</c:v>
                      </c:pt>
                      <c:pt idx="14">
                        <c:v>1.3792931114583999</c:v>
                      </c:pt>
                      <c:pt idx="15">
                        <c:v>1.4715643520224002</c:v>
                      </c:pt>
                      <c:pt idx="16">
                        <c:v>1.57020702840815</c:v>
                      </c:pt>
                      <c:pt idx="17">
                        <c:v>1.6695387500000003</c:v>
                      </c:pt>
                      <c:pt idx="18">
                        <c:v>1.7665489559350003</c:v>
                      </c:pt>
                      <c:pt idx="19">
                        <c:v>1.8712748457981503</c:v>
                      </c:pt>
                      <c:pt idx="20">
                        <c:v>1.9673213237350002</c:v>
                      </c:pt>
                      <c:pt idx="21">
                        <c:v>2.0710862539999999</c:v>
                      </c:pt>
                      <c:pt idx="22">
                        <c:v>2.1765475217037502</c:v>
                      </c:pt>
                      <c:pt idx="23">
                        <c:v>2.2833713091846</c:v>
                      </c:pt>
                      <c:pt idx="24">
                        <c:v>2.3892136303750005</c:v>
                      </c:pt>
                      <c:pt idx="25">
                        <c:v>2.4997697586400003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2084-48BA-9A91-B50BF694B446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exti!$F$1</c15:sqref>
                        </c15:formulaRef>
                      </c:ext>
                    </c:extLst>
                    <c:strCache>
                      <c:ptCount val="1"/>
                      <c:pt idx="0">
                        <c:v>y=axxx+bxx+cx deepseek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exti!$F$2:$F$27</c15:sqref>
                        </c15:formulaRef>
                      </c:ext>
                    </c:extLst>
                    <c:numCache>
                      <c:formatCode>0.00</c:formatCode>
                      <c:ptCount val="26"/>
                      <c:pt idx="0">
                        <c:v>0</c:v>
                      </c:pt>
                      <c:pt idx="1">
                        <c:v>0.1015454633984</c:v>
                      </c:pt>
                      <c:pt idx="2">
                        <c:v>0.19375212620000001</c:v>
                      </c:pt>
                      <c:pt idx="3">
                        <c:v>0.28730545460000001</c:v>
                      </c:pt>
                      <c:pt idx="4">
                        <c:v>0.37752438657499998</c:v>
                      </c:pt>
                      <c:pt idx="5">
                        <c:v>0.46941780512187498</c:v>
                      </c:pt>
                      <c:pt idx="6">
                        <c:v>0.56298271239687503</c:v>
                      </c:pt>
                      <c:pt idx="7">
                        <c:v>0.66055475914417494</c:v>
                      </c:pt>
                      <c:pt idx="8">
                        <c:v>0.76045906734559998</c:v>
                      </c:pt>
                      <c:pt idx="9">
                        <c:v>0.85367110515312494</c:v>
                      </c:pt>
                      <c:pt idx="10">
                        <c:v>0.94720445642812501</c:v>
                      </c:pt>
                      <c:pt idx="11">
                        <c:v>1.0600908337220749</c:v>
                      </c:pt>
                      <c:pt idx="12">
                        <c:v>1.175618743526025</c:v>
                      </c:pt>
                      <c:pt idx="13">
                        <c:v>1.2774265708543999</c:v>
                      </c:pt>
                      <c:pt idx="14">
                        <c:v>1.3802023919408</c:v>
                      </c:pt>
                      <c:pt idx="15">
                        <c:v>1.4722681139072</c:v>
                      </c:pt>
                      <c:pt idx="16">
                        <c:v>1.5706344545668249</c:v>
                      </c:pt>
                      <c:pt idx="17">
                        <c:v>1.6696249999999999</c:v>
                      </c:pt>
                      <c:pt idx="18">
                        <c:v>1.7662373537749998</c:v>
                      </c:pt>
                      <c:pt idx="19">
                        <c:v>1.870457837209325</c:v>
                      </c:pt>
                      <c:pt idx="20">
                        <c:v>1.965967719275</c:v>
                      </c:pt>
                      <c:pt idx="21">
                        <c:v>2.0690701999999996</c:v>
                      </c:pt>
                      <c:pt idx="22">
                        <c:v>2.1737657087281246</c:v>
                      </c:pt>
                      <c:pt idx="23">
                        <c:v>2.2797140886173999</c:v>
                      </c:pt>
                      <c:pt idx="24">
                        <c:v>2.384585328125</c:v>
                      </c:pt>
                      <c:pt idx="25">
                        <c:v>2.4940118192000003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2084-48BA-9A91-B50BF694B446}"/>
                  </c:ext>
                </c:extLst>
              </c15:ser>
            </c15:filteredLineSeries>
          </c:ext>
        </c:extLst>
      </c:lineChart>
      <c:catAx>
        <c:axId val="153034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335072"/>
        <c:crosses val="autoZero"/>
        <c:auto val="1"/>
        <c:lblAlgn val="ctr"/>
        <c:lblOffset val="100"/>
        <c:noMultiLvlLbl val="0"/>
      </c:catAx>
      <c:valAx>
        <c:axId val="153033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343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680757</xdr:colOff>
      <xdr:row>16</xdr:row>
      <xdr:rowOff>184337</xdr:rowOff>
    </xdr:from>
    <xdr:to>
      <xdr:col>12</xdr:col>
      <xdr:colOff>823633</xdr:colOff>
      <xdr:row>29</xdr:row>
      <xdr:rowOff>203387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2D2FC85-4A02-C693-8AE9-7837834A83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676354</xdr:colOff>
      <xdr:row>33</xdr:row>
      <xdr:rowOff>169209</xdr:rowOff>
    </xdr:from>
    <xdr:to>
      <xdr:col>12</xdr:col>
      <xdr:colOff>822032</xdr:colOff>
      <xdr:row>46</xdr:row>
      <xdr:rowOff>144556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6F27EC3-A894-1721-3B58-04978BD6E4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16809</xdr:colOff>
      <xdr:row>33</xdr:row>
      <xdr:rowOff>202826</xdr:rowOff>
    </xdr:from>
    <xdr:to>
      <xdr:col>7</xdr:col>
      <xdr:colOff>162485</xdr:colOff>
      <xdr:row>46</xdr:row>
      <xdr:rowOff>178173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D5B0FB6-5992-0EEB-AF0B-7EBEE7220F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532278</xdr:colOff>
      <xdr:row>1</xdr:row>
      <xdr:rowOff>101973</xdr:rowOff>
    </xdr:from>
    <xdr:to>
      <xdr:col>12</xdr:col>
      <xdr:colOff>677955</xdr:colOff>
      <xdr:row>14</xdr:row>
      <xdr:rowOff>77320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7974E5E-006E-19D7-63DE-537411D8A1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809625</xdr:colOff>
      <xdr:row>2</xdr:row>
      <xdr:rowOff>125186</xdr:rowOff>
    </xdr:from>
    <xdr:to>
      <xdr:col>18</xdr:col>
      <xdr:colOff>74839</xdr:colOff>
      <xdr:row>16</xdr:row>
      <xdr:rowOff>10886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E8235ED-F4A9-1439-8771-9408E68834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304800</xdr:colOff>
      <xdr:row>14</xdr:row>
      <xdr:rowOff>57150</xdr:rowOff>
    </xdr:from>
    <xdr:to>
      <xdr:col>19</xdr:col>
      <xdr:colOff>674808</xdr:colOff>
      <xdr:row>41</xdr:row>
      <xdr:rowOff>148736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B8DDD15-E04A-E464-9638-93E0761C04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9EDCB-6D45-4DB1-A1CA-145FC3F10387}">
  <dimension ref="A1:P28"/>
  <sheetViews>
    <sheetView zoomScaleNormal="100" workbookViewId="0">
      <selection activeCell="B39" sqref="B39"/>
    </sheetView>
  </sheetViews>
  <sheetFormatPr defaultColWidth="13.28515625" defaultRowHeight="16.5" customHeight="1"/>
  <cols>
    <col min="6" max="6" width="20.140625" customWidth="1"/>
    <col min="7" max="7" width="22.7109375" customWidth="1"/>
  </cols>
  <sheetData>
    <row r="1" spans="1:16" ht="16.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10</v>
      </c>
      <c r="G1" s="2" t="s">
        <v>8</v>
      </c>
      <c r="O1" s="8" t="s">
        <v>6</v>
      </c>
      <c r="P1" t="s">
        <v>13</v>
      </c>
    </row>
    <row r="2" spans="1:16" ht="16.5" customHeight="1">
      <c r="A2" s="4">
        <v>0</v>
      </c>
      <c r="B2" s="1">
        <v>0</v>
      </c>
      <c r="C2" s="1">
        <v>0</v>
      </c>
      <c r="D2" s="1">
        <v>0</v>
      </c>
      <c r="E2" s="1"/>
      <c r="F2" s="1">
        <v>0</v>
      </c>
      <c r="G2" s="1">
        <v>0</v>
      </c>
      <c r="O2" s="8" t="s">
        <v>7</v>
      </c>
    </row>
    <row r="3" spans="1:16" ht="16.5" customHeight="1">
      <c r="A3" s="3">
        <v>0.1</v>
      </c>
      <c r="B3" s="1">
        <v>63</v>
      </c>
      <c r="C3" s="1">
        <v>21</v>
      </c>
      <c r="D3" s="1">
        <v>168</v>
      </c>
      <c r="E3" s="1"/>
      <c r="F3" s="1">
        <v>331</v>
      </c>
      <c r="G3" s="1">
        <v>1900</v>
      </c>
    </row>
    <row r="4" spans="1:16" ht="16.5" customHeight="1">
      <c r="A4" s="3">
        <v>0.2</v>
      </c>
      <c r="B4" s="1">
        <v>80</v>
      </c>
      <c r="C4" s="1">
        <v>25</v>
      </c>
      <c r="D4" s="1">
        <v>216</v>
      </c>
      <c r="E4" s="1">
        <v>3215</v>
      </c>
      <c r="F4" s="1">
        <v>427</v>
      </c>
      <c r="G4" s="1">
        <v>2500</v>
      </c>
    </row>
    <row r="5" spans="1:16" ht="16.5" customHeight="1">
      <c r="A5" s="3">
        <v>0.3</v>
      </c>
      <c r="B5" s="1">
        <v>94</v>
      </c>
      <c r="C5" s="1">
        <v>28</v>
      </c>
      <c r="D5" s="1">
        <v>255</v>
      </c>
      <c r="E5" s="1">
        <v>3747</v>
      </c>
      <c r="F5" s="1">
        <v>500</v>
      </c>
      <c r="G5" s="1">
        <v>2900</v>
      </c>
    </row>
    <row r="6" spans="1:16" ht="16.5" customHeight="1">
      <c r="A6" s="3">
        <v>0.4</v>
      </c>
      <c r="B6" s="1">
        <v>107</v>
      </c>
      <c r="C6" s="1">
        <v>31</v>
      </c>
      <c r="D6" s="1">
        <v>288</v>
      </c>
      <c r="E6" s="1">
        <v>4200</v>
      </c>
      <c r="F6" s="1">
        <v>564</v>
      </c>
      <c r="G6" s="1">
        <v>3300</v>
      </c>
    </row>
    <row r="7" spans="1:16" ht="16.5" customHeight="1">
      <c r="A7" s="3">
        <v>0.5</v>
      </c>
      <c r="B7" s="1">
        <v>119</v>
      </c>
      <c r="C7" s="1">
        <v>33</v>
      </c>
      <c r="D7" s="1">
        <v>319</v>
      </c>
      <c r="E7" s="1">
        <v>4620</v>
      </c>
      <c r="F7" s="1">
        <v>620</v>
      </c>
      <c r="G7" s="1">
        <v>3500</v>
      </c>
    </row>
    <row r="8" spans="1:16" ht="16.5" customHeight="1">
      <c r="A8" s="3">
        <v>0.6</v>
      </c>
      <c r="B8" s="1">
        <v>130</v>
      </c>
      <c r="C8" s="1">
        <v>36</v>
      </c>
      <c r="D8" s="1">
        <v>348</v>
      </c>
      <c r="E8" s="1">
        <v>5000</v>
      </c>
      <c r="F8" s="1">
        <v>675</v>
      </c>
      <c r="G8" s="1">
        <v>4200</v>
      </c>
    </row>
    <row r="9" spans="1:16" ht="16.5" customHeight="1">
      <c r="A9" s="3">
        <v>0.7</v>
      </c>
      <c r="B9" s="1">
        <v>142</v>
      </c>
      <c r="C9" s="1">
        <v>39</v>
      </c>
      <c r="D9" s="1">
        <v>377</v>
      </c>
      <c r="E9" s="1">
        <v>5380</v>
      </c>
      <c r="F9" s="1">
        <v>750</v>
      </c>
      <c r="G9" s="1">
        <v>4900</v>
      </c>
    </row>
    <row r="10" spans="1:16" ht="16.5" customHeight="1">
      <c r="A10" s="3">
        <v>0.8</v>
      </c>
      <c r="B10" s="1">
        <v>153</v>
      </c>
      <c r="C10" s="1">
        <v>42</v>
      </c>
      <c r="D10" s="1">
        <v>405</v>
      </c>
      <c r="E10" s="1">
        <v>5740</v>
      </c>
      <c r="F10" s="1">
        <v>770</v>
      </c>
      <c r="G10" s="1">
        <v>4750</v>
      </c>
    </row>
    <row r="11" spans="1:16" ht="16.5" customHeight="1">
      <c r="A11" s="3">
        <v>0.9</v>
      </c>
      <c r="B11" s="1">
        <v>165</v>
      </c>
      <c r="C11" s="1">
        <v>45</v>
      </c>
      <c r="D11" s="1">
        <v>432</v>
      </c>
      <c r="E11" s="1">
        <v>6110</v>
      </c>
      <c r="F11" s="1">
        <v>825</v>
      </c>
      <c r="G11" s="1">
        <v>5000</v>
      </c>
    </row>
    <row r="12" spans="1:16" ht="16.5" customHeight="1">
      <c r="A12" s="3">
        <v>1</v>
      </c>
      <c r="B12" s="1">
        <v>176</v>
      </c>
      <c r="C12" s="1">
        <v>47</v>
      </c>
      <c r="D12" s="1">
        <v>462</v>
      </c>
      <c r="E12" s="1">
        <v>6540</v>
      </c>
      <c r="F12" s="1">
        <v>888</v>
      </c>
      <c r="G12" s="1">
        <v>5400</v>
      </c>
    </row>
    <row r="13" spans="1:16" ht="16.5" customHeight="1">
      <c r="A13" s="3">
        <v>1.1000000000000001</v>
      </c>
      <c r="B13" s="1">
        <v>189</v>
      </c>
      <c r="C13" s="1">
        <v>50</v>
      </c>
      <c r="D13" s="1">
        <v>503</v>
      </c>
      <c r="E13" s="1">
        <v>7290</v>
      </c>
      <c r="F13" s="1">
        <v>978</v>
      </c>
      <c r="G13" s="1">
        <v>6000</v>
      </c>
    </row>
    <row r="14" spans="1:16" ht="16.5" customHeight="1">
      <c r="A14" s="3">
        <v>1.2</v>
      </c>
      <c r="B14" s="1">
        <v>205</v>
      </c>
      <c r="C14" s="1">
        <v>53</v>
      </c>
      <c r="D14" s="1">
        <v>557</v>
      </c>
      <c r="E14" s="1">
        <v>8150</v>
      </c>
      <c r="F14" s="1">
        <v>1150</v>
      </c>
      <c r="G14" s="1">
        <v>6500</v>
      </c>
    </row>
    <row r="15" spans="1:16" ht="16.5" customHeight="1">
      <c r="A15" s="3">
        <v>1.3</v>
      </c>
      <c r="B15" s="1">
        <v>220</v>
      </c>
      <c r="C15" s="1">
        <v>64</v>
      </c>
      <c r="D15" s="1">
        <v>603</v>
      </c>
      <c r="E15" s="1">
        <v>8700</v>
      </c>
      <c r="F15" s="1">
        <v>1170</v>
      </c>
      <c r="G15" s="1">
        <v>6900</v>
      </c>
    </row>
    <row r="16" spans="1:16" ht="16.5" customHeight="1">
      <c r="A16" s="3">
        <v>1.4</v>
      </c>
      <c r="B16" s="1">
        <v>234</v>
      </c>
      <c r="C16" s="1">
        <v>73</v>
      </c>
      <c r="D16" s="1">
        <v>636</v>
      </c>
      <c r="E16" s="1">
        <v>9150</v>
      </c>
      <c r="F16" s="1">
        <v>1230</v>
      </c>
      <c r="G16" s="1">
        <v>7100</v>
      </c>
    </row>
    <row r="17" spans="1:7" ht="16.5" customHeight="1">
      <c r="A17" s="3">
        <v>1.5</v>
      </c>
      <c r="B17" s="1">
        <v>248</v>
      </c>
      <c r="C17" s="1">
        <v>84</v>
      </c>
      <c r="D17" s="1">
        <v>672</v>
      </c>
      <c r="E17" s="1">
        <v>9600</v>
      </c>
      <c r="F17" s="1">
        <v>1295</v>
      </c>
      <c r="G17" s="1">
        <v>7500</v>
      </c>
    </row>
    <row r="18" spans="1:7" ht="16.5" customHeight="1">
      <c r="A18" s="3">
        <v>1.6</v>
      </c>
      <c r="B18" s="1">
        <v>262</v>
      </c>
      <c r="C18" s="1">
        <v>92</v>
      </c>
      <c r="D18" s="1">
        <v>710</v>
      </c>
      <c r="E18" s="1">
        <v>10000</v>
      </c>
      <c r="F18" s="1">
        <v>1360</v>
      </c>
      <c r="G18" s="1">
        <v>8000</v>
      </c>
    </row>
    <row r="19" spans="1:7" ht="16.5" customHeight="1">
      <c r="A19" s="3">
        <v>1.7</v>
      </c>
      <c r="B19" s="1">
        <v>277</v>
      </c>
      <c r="C19" s="1">
        <v>99</v>
      </c>
      <c r="D19" s="1">
        <v>750</v>
      </c>
      <c r="E19" s="1">
        <v>10500</v>
      </c>
      <c r="F19" s="1">
        <v>1430</v>
      </c>
      <c r="G19" s="1">
        <v>8400</v>
      </c>
    </row>
    <row r="20" spans="1:7" ht="16.5" customHeight="1">
      <c r="A20" s="3">
        <v>1.8</v>
      </c>
      <c r="B20" s="1">
        <v>293</v>
      </c>
      <c r="C20" s="1">
        <v>106</v>
      </c>
      <c r="D20" s="1">
        <v>794</v>
      </c>
      <c r="E20" s="1">
        <v>11050</v>
      </c>
      <c r="F20" s="1">
        <v>1500</v>
      </c>
      <c r="G20" s="1">
        <v>8900</v>
      </c>
    </row>
    <row r="21" spans="1:7" ht="16.5" customHeight="1">
      <c r="A21" s="3">
        <v>1.9</v>
      </c>
      <c r="B21" s="1">
        <v>310</v>
      </c>
      <c r="C21" s="1">
        <v>112</v>
      </c>
      <c r="D21" s="1">
        <v>839</v>
      </c>
      <c r="E21" s="1">
        <v>11650</v>
      </c>
      <c r="F21" s="1">
        <v>1585</v>
      </c>
      <c r="G21" s="1">
        <v>9100</v>
      </c>
    </row>
    <row r="22" spans="1:7" ht="16.5" customHeight="1">
      <c r="A22" s="3">
        <v>2</v>
      </c>
      <c r="B22" s="1">
        <v>329</v>
      </c>
      <c r="C22" s="1">
        <v>119</v>
      </c>
      <c r="D22" s="1">
        <v>890</v>
      </c>
      <c r="E22" s="1">
        <v>12200</v>
      </c>
      <c r="F22" s="1">
        <v>1660</v>
      </c>
      <c r="G22" s="1">
        <v>10000</v>
      </c>
    </row>
    <row r="23" spans="1:7" ht="16.5" customHeight="1">
      <c r="A23" s="3">
        <v>2.1</v>
      </c>
      <c r="B23" s="1">
        <v>348</v>
      </c>
      <c r="C23" s="1">
        <v>126</v>
      </c>
      <c r="D23" s="1">
        <v>943</v>
      </c>
      <c r="E23" s="1">
        <v>12900</v>
      </c>
      <c r="F23" s="1">
        <v>1760</v>
      </c>
      <c r="G23" s="1">
        <v>10400</v>
      </c>
    </row>
    <row r="24" spans="1:7" ht="16.5" customHeight="1">
      <c r="A24" s="3">
        <v>2.2000000000000002</v>
      </c>
      <c r="B24" s="1">
        <v>728</v>
      </c>
      <c r="C24" s="1">
        <v>134</v>
      </c>
      <c r="D24" s="1">
        <v>1016</v>
      </c>
      <c r="E24" s="1">
        <v>13900</v>
      </c>
      <c r="F24" s="1">
        <v>2000</v>
      </c>
      <c r="G24" s="1">
        <v>11000</v>
      </c>
    </row>
    <row r="25" spans="1:7" ht="16.5" customHeight="1">
      <c r="A25" s="3">
        <v>2.2999999999999998</v>
      </c>
      <c r="B25" s="1">
        <v>805</v>
      </c>
      <c r="C25" s="1">
        <v>143</v>
      </c>
      <c r="D25" s="1">
        <v>1124</v>
      </c>
      <c r="E25" s="1">
        <v>15500</v>
      </c>
      <c r="F25" s="1">
        <v>2100</v>
      </c>
      <c r="G25" s="1">
        <v>12000</v>
      </c>
    </row>
    <row r="26" spans="1:7" ht="16.5" customHeight="1">
      <c r="A26" s="3">
        <v>2.4</v>
      </c>
      <c r="B26" s="1">
        <v>876</v>
      </c>
      <c r="C26" s="1">
        <v>153</v>
      </c>
      <c r="D26" s="1">
        <v>1220</v>
      </c>
      <c r="E26" s="1">
        <v>16800</v>
      </c>
      <c r="F26" s="1">
        <v>2300</v>
      </c>
      <c r="G26" s="1">
        <v>12700</v>
      </c>
    </row>
    <row r="27" spans="1:7" ht="16.5" customHeight="1">
      <c r="A27" s="5">
        <v>2.5</v>
      </c>
      <c r="B27" s="6">
        <v>954</v>
      </c>
      <c r="C27" s="1">
        <v>164</v>
      </c>
      <c r="D27" s="1">
        <v>1309</v>
      </c>
      <c r="E27" s="1">
        <v>18000</v>
      </c>
      <c r="F27" s="1">
        <v>2470</v>
      </c>
      <c r="G27" s="1">
        <v>13300</v>
      </c>
    </row>
    <row r="28" spans="1:7" ht="16.5" customHeight="1">
      <c r="A28" s="7" t="s">
        <v>9</v>
      </c>
      <c r="B28">
        <v>0.98</v>
      </c>
      <c r="C28">
        <v>0.995</v>
      </c>
      <c r="D28">
        <v>0.99</v>
      </c>
      <c r="E28">
        <v>0.995</v>
      </c>
      <c r="F28">
        <v>0.997</v>
      </c>
      <c r="G28">
        <v>0.98699999999999999</v>
      </c>
    </row>
  </sheetData>
  <conditionalFormatting sqref="B28:G28">
    <cfRule type="top10" dxfId="1" priority="1" rank="1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52AF6-D422-4FA1-9623-DA12ADB42F8E}">
  <dimension ref="A1:K27"/>
  <sheetViews>
    <sheetView zoomScale="130" zoomScaleNormal="130" workbookViewId="0">
      <selection activeCell="D35" sqref="D35"/>
    </sheetView>
  </sheetViews>
  <sheetFormatPr defaultRowHeight="15"/>
  <cols>
    <col min="1" max="1" width="11.7109375" customWidth="1"/>
    <col min="2" max="2" width="10.140625" customWidth="1"/>
  </cols>
  <sheetData>
    <row r="1" spans="1:11">
      <c r="A1" s="2" t="s">
        <v>1</v>
      </c>
      <c r="B1" s="2" t="s">
        <v>0</v>
      </c>
      <c r="K1" s="2" t="s">
        <v>11</v>
      </c>
    </row>
    <row r="2" spans="1:11">
      <c r="A2" s="3">
        <v>0</v>
      </c>
      <c r="B2" s="1">
        <v>0</v>
      </c>
      <c r="K2" t="s">
        <v>12</v>
      </c>
    </row>
    <row r="3" spans="1:11">
      <c r="A3" s="3">
        <v>0.1</v>
      </c>
      <c r="B3" s="1">
        <v>331</v>
      </c>
    </row>
    <row r="4" spans="1:11">
      <c r="A4" s="3">
        <v>0.2</v>
      </c>
      <c r="B4" s="1">
        <v>420</v>
      </c>
    </row>
    <row r="5" spans="1:11">
      <c r="A5" s="3">
        <v>0.3</v>
      </c>
      <c r="B5" s="1">
        <v>492</v>
      </c>
    </row>
    <row r="6" spans="1:11">
      <c r="A6" s="3">
        <v>0.4</v>
      </c>
      <c r="B6" s="1">
        <v>552</v>
      </c>
    </row>
    <row r="7" spans="1:11">
      <c r="A7" s="3">
        <v>0.5</v>
      </c>
      <c r="B7" s="1">
        <v>609</v>
      </c>
    </row>
    <row r="8" spans="1:11">
      <c r="A8" s="3">
        <v>0.6</v>
      </c>
      <c r="B8" s="1">
        <v>661</v>
      </c>
    </row>
    <row r="9" spans="1:11">
      <c r="A9" s="3">
        <v>0.7</v>
      </c>
      <c r="B9" s="1">
        <v>711</v>
      </c>
    </row>
    <row r="10" spans="1:11">
      <c r="A10" s="3">
        <v>0.8</v>
      </c>
      <c r="B10" s="1">
        <v>760</v>
      </c>
    </row>
    <row r="11" spans="1:11">
      <c r="A11" s="3">
        <v>0.9</v>
      </c>
      <c r="B11" s="1">
        <v>810</v>
      </c>
    </row>
    <row r="12" spans="1:11">
      <c r="A12" s="3">
        <v>1</v>
      </c>
      <c r="B12" s="1">
        <v>866</v>
      </c>
    </row>
    <row r="13" spans="1:11">
      <c r="A13" s="3">
        <v>1.1000000000000001</v>
      </c>
      <c r="B13" s="1">
        <v>960</v>
      </c>
    </row>
    <row r="14" spans="1:11">
      <c r="A14" s="3">
        <v>1.2</v>
      </c>
      <c r="B14" s="1">
        <v>1100</v>
      </c>
    </row>
    <row r="15" spans="1:11">
      <c r="A15" s="3">
        <v>1.3</v>
      </c>
      <c r="B15" s="1">
        <v>1150</v>
      </c>
    </row>
    <row r="16" spans="1:11">
      <c r="A16" s="3">
        <v>1.4</v>
      </c>
      <c r="B16" s="1">
        <v>1209</v>
      </c>
    </row>
    <row r="17" spans="1:2">
      <c r="A17" s="3">
        <v>1.5</v>
      </c>
      <c r="B17" s="1">
        <v>1270</v>
      </c>
    </row>
    <row r="18" spans="1:2">
      <c r="A18" s="3">
        <v>1.6</v>
      </c>
      <c r="B18" s="1">
        <v>1334</v>
      </c>
    </row>
    <row r="19" spans="1:2">
      <c r="A19" s="3">
        <v>1.7</v>
      </c>
      <c r="B19" s="1">
        <v>1400</v>
      </c>
    </row>
    <row r="20" spans="1:2">
      <c r="A20" s="3">
        <v>1.8</v>
      </c>
      <c r="B20" s="1">
        <v>1470</v>
      </c>
    </row>
    <row r="21" spans="1:2">
      <c r="A21" s="3">
        <v>1.9</v>
      </c>
      <c r="B21" s="1">
        <v>1550</v>
      </c>
    </row>
    <row r="22" spans="1:2">
      <c r="A22" s="3">
        <v>2</v>
      </c>
      <c r="B22" s="1">
        <v>1640</v>
      </c>
    </row>
    <row r="23" spans="1:2">
      <c r="A23" s="3">
        <v>2.1</v>
      </c>
      <c r="B23" s="1">
        <v>1730</v>
      </c>
    </row>
    <row r="24" spans="1:2">
      <c r="A24" s="3">
        <v>2.2000000000000002</v>
      </c>
      <c r="B24" s="1">
        <v>1850</v>
      </c>
    </row>
    <row r="25" spans="1:2">
      <c r="A25" s="3">
        <v>2.2999999999999998</v>
      </c>
      <c r="B25" s="1">
        <v>2090</v>
      </c>
    </row>
    <row r="26" spans="1:2">
      <c r="A26" s="3">
        <v>2.4</v>
      </c>
      <c r="B26" s="1">
        <v>2275</v>
      </c>
    </row>
    <row r="27" spans="1:2">
      <c r="A27" s="3">
        <v>2.5</v>
      </c>
      <c r="B27" s="1">
        <v>2430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96EFC-EB18-4F8B-BDD0-D5356CCD5861}">
  <dimension ref="A1:K33"/>
  <sheetViews>
    <sheetView tabSelected="1" zoomScaleNormal="100" workbookViewId="0">
      <selection activeCell="H28" sqref="H28"/>
    </sheetView>
  </sheetViews>
  <sheetFormatPr defaultColWidth="15.5703125" defaultRowHeight="15"/>
  <cols>
    <col min="3" max="3" width="18.140625" customWidth="1"/>
    <col min="4" max="4" width="16.5703125" customWidth="1"/>
    <col min="5" max="5" width="20.28515625" customWidth="1"/>
    <col min="6" max="6" width="24.5703125" customWidth="1"/>
    <col min="7" max="7" width="18.28515625" customWidth="1"/>
    <col min="8" max="8" width="25" customWidth="1"/>
  </cols>
  <sheetData>
    <row r="1" spans="1:11">
      <c r="A1" s="2" t="s">
        <v>1</v>
      </c>
      <c r="B1" s="1" t="s">
        <v>0</v>
      </c>
      <c r="C1" s="1" t="s">
        <v>20</v>
      </c>
      <c r="D1" s="1" t="s">
        <v>21</v>
      </c>
      <c r="E1" s="10" t="s">
        <v>25</v>
      </c>
      <c r="F1" s="10" t="s">
        <v>27</v>
      </c>
      <c r="G1" s="10" t="s">
        <v>28</v>
      </c>
      <c r="H1" s="9" t="s">
        <v>30</v>
      </c>
      <c r="I1" s="9" t="s">
        <v>31</v>
      </c>
    </row>
    <row r="2" spans="1:11">
      <c r="A2" s="3">
        <v>0</v>
      </c>
      <c r="B2" s="1">
        <v>0</v>
      </c>
      <c r="C2" s="3">
        <f>$C$28*B2+$C$29</f>
        <v>2.4320000000000001E-2</v>
      </c>
      <c r="D2" s="3">
        <f>$D$28*B2+$D$29</f>
        <v>0</v>
      </c>
      <c r="E2" s="3">
        <f>$E$28*B2*B2+$E$29*B2+$E$30</f>
        <v>0</v>
      </c>
      <c r="F2" s="12">
        <f>$F$28*B2*B2*B2+$F$29*B2*B2+$F$30*B2</f>
        <v>0</v>
      </c>
      <c r="G2" s="3">
        <f>B2*B2*$G$28+B2*$G$29+$G$30</f>
        <v>3.0999999999999999E-3</v>
      </c>
      <c r="H2" s="4">
        <f>$H$28*B2+$H$29</f>
        <v>2.16</v>
      </c>
      <c r="I2">
        <f>$I$28*B2*B2+$I$29*B2+$I$30</f>
        <v>7.5788000000000002</v>
      </c>
      <c r="K2" t="s">
        <v>14</v>
      </c>
    </row>
    <row r="3" spans="1:11">
      <c r="A3" s="3">
        <v>0.1</v>
      </c>
      <c r="B3" s="1">
        <v>304</v>
      </c>
      <c r="C3" s="3">
        <f t="shared" ref="C3:C27" si="0">$C$28*B3+$C$29</f>
        <v>0.12594720000000001</v>
      </c>
      <c r="D3" s="3">
        <f t="shared" ref="D3:D27" si="1">$D$28*B3+$D$29</f>
        <v>0.10194840640000001</v>
      </c>
      <c r="E3" s="3">
        <f t="shared" ref="E3:E26" si="2">$E$28*B3*B3+$E$29*B3+$E$30</f>
        <v>0.10134328418560001</v>
      </c>
      <c r="F3" s="12">
        <f t="shared" ref="F3:F27" si="3">$F$28*B3*B3*B3+$F$29*B3*B3+$F$30*B3</f>
        <v>0.1015454633984</v>
      </c>
      <c r="G3" s="3">
        <f t="shared" ref="G3:G27" si="4">B3*B3*$G$28+B3*$G$29+$G$30</f>
        <v>0.10997462912000001</v>
      </c>
      <c r="H3" s="4">
        <f t="shared" ref="H3:H27" si="5">$H$28*B3+$H$29</f>
        <v>27793.84</v>
      </c>
      <c r="I3">
        <f t="shared" ref="I3:I27" si="6">$I$28*B3*B3+$I$29*B3+$I$30</f>
        <v>524830.44279999996</v>
      </c>
      <c r="K3" t="s">
        <v>16</v>
      </c>
    </row>
    <row r="4" spans="1:11">
      <c r="A4" s="3">
        <v>0.2</v>
      </c>
      <c r="B4" s="1">
        <v>580</v>
      </c>
      <c r="C4" s="3">
        <f t="shared" si="0"/>
        <v>0.21821399999999999</v>
      </c>
      <c r="D4" s="3">
        <f t="shared" si="1"/>
        <v>0.19450682800000002</v>
      </c>
      <c r="E4" s="3">
        <f t="shared" si="2"/>
        <v>0.19337078374000002</v>
      </c>
      <c r="F4" s="12">
        <f t="shared" si="3"/>
        <v>0.19375212620000001</v>
      </c>
      <c r="G4" s="3">
        <f t="shared" si="4"/>
        <v>0.20661654799999998</v>
      </c>
      <c r="H4" s="4">
        <f t="shared" si="5"/>
        <v>53025.760000000002</v>
      </c>
      <c r="I4">
        <f t="shared" si="6"/>
        <v>1869396.1827999998</v>
      </c>
      <c r="K4" t="s">
        <v>15</v>
      </c>
    </row>
    <row r="5" spans="1:11">
      <c r="A5" s="3">
        <v>0.3</v>
      </c>
      <c r="B5" s="1">
        <v>860</v>
      </c>
      <c r="C5" s="3">
        <f t="shared" si="0"/>
        <v>0.31181799999999998</v>
      </c>
      <c r="D5" s="3">
        <f t="shared" si="1"/>
        <v>0.28840667600000003</v>
      </c>
      <c r="E5" s="3">
        <f t="shared" si="2"/>
        <v>0.28674997286000004</v>
      </c>
      <c r="F5" s="12">
        <f t="shared" si="3"/>
        <v>0.28730545460000001</v>
      </c>
      <c r="G5" s="3">
        <f t="shared" si="4"/>
        <v>0.30428077200000003</v>
      </c>
      <c r="H5" s="4">
        <f t="shared" si="5"/>
        <v>78623.360000000001</v>
      </c>
      <c r="I5">
        <f t="shared" si="6"/>
        <v>4077669.886799999</v>
      </c>
      <c r="K5" t="s">
        <v>17</v>
      </c>
    </row>
    <row r="6" spans="1:11">
      <c r="A6" s="3">
        <v>0.4</v>
      </c>
      <c r="B6" s="1">
        <v>1130</v>
      </c>
      <c r="C6" s="3">
        <f t="shared" si="0"/>
        <v>0.40207900000000002</v>
      </c>
      <c r="D6" s="3">
        <f t="shared" si="1"/>
        <v>0.37895295800000001</v>
      </c>
      <c r="E6" s="3">
        <f t="shared" si="2"/>
        <v>0.37681132041500004</v>
      </c>
      <c r="F6" s="12">
        <f t="shared" si="3"/>
        <v>0.37752438657499998</v>
      </c>
      <c r="G6" s="3">
        <f t="shared" si="4"/>
        <v>0.39809613299999996</v>
      </c>
      <c r="H6" s="4">
        <f t="shared" si="5"/>
        <v>103306.76000000001</v>
      </c>
      <c r="I6">
        <f t="shared" si="6"/>
        <v>7012362.4727999996</v>
      </c>
      <c r="K6" t="s">
        <v>18</v>
      </c>
    </row>
    <row r="7" spans="1:11">
      <c r="A7" s="3">
        <v>0.5</v>
      </c>
      <c r="B7" s="1">
        <v>1405</v>
      </c>
      <c r="C7" s="3">
        <f t="shared" si="0"/>
        <v>0.49401149999999999</v>
      </c>
      <c r="D7" s="3">
        <f t="shared" si="1"/>
        <v>0.47117602300000005</v>
      </c>
      <c r="E7" s="3">
        <f t="shared" si="2"/>
        <v>0.46855775878375</v>
      </c>
      <c r="F7" s="12">
        <f t="shared" si="3"/>
        <v>0.46941780512187498</v>
      </c>
      <c r="G7" s="3">
        <f t="shared" si="4"/>
        <v>0.49328461925</v>
      </c>
      <c r="H7" s="4">
        <f t="shared" si="5"/>
        <v>128447.26000000001</v>
      </c>
      <c r="I7">
        <f t="shared" si="6"/>
        <v>10814143.367799999</v>
      </c>
    </row>
    <row r="8" spans="1:11">
      <c r="A8" s="3">
        <v>0.6</v>
      </c>
      <c r="B8" s="1">
        <v>1685</v>
      </c>
      <c r="C8" s="3">
        <f t="shared" si="0"/>
        <v>0.58761549999999996</v>
      </c>
      <c r="D8" s="3">
        <f t="shared" si="1"/>
        <v>0.56507587100000001</v>
      </c>
      <c r="E8" s="3">
        <f t="shared" si="2"/>
        <v>0.56199023960375005</v>
      </c>
      <c r="F8" s="12">
        <f t="shared" si="3"/>
        <v>0.56298271239687503</v>
      </c>
      <c r="G8" s="3">
        <f t="shared" si="4"/>
        <v>0.58982618325000002</v>
      </c>
      <c r="H8" s="4">
        <f t="shared" si="5"/>
        <v>154044.86000000002</v>
      </c>
      <c r="I8">
        <f t="shared" si="6"/>
        <v>15527750.671800001</v>
      </c>
      <c r="K8" t="s">
        <v>19</v>
      </c>
    </row>
    <row r="9" spans="1:11">
      <c r="A9" s="3">
        <v>0.7</v>
      </c>
      <c r="B9" s="1">
        <v>1977</v>
      </c>
      <c r="C9" s="3">
        <f t="shared" si="0"/>
        <v>0.68523109999999998</v>
      </c>
      <c r="D9" s="3">
        <f t="shared" si="1"/>
        <v>0.6629999982</v>
      </c>
      <c r="E9" s="3">
        <f t="shared" si="2"/>
        <v>0.65944623582015005</v>
      </c>
      <c r="F9" s="12">
        <f t="shared" si="3"/>
        <v>0.66055475914417494</v>
      </c>
      <c r="G9" s="3">
        <f t="shared" si="4"/>
        <v>0.69009937452999992</v>
      </c>
      <c r="H9" s="4">
        <f t="shared" si="5"/>
        <v>180739.5</v>
      </c>
      <c r="I9">
        <f t="shared" si="6"/>
        <v>21349107.464600001</v>
      </c>
    </row>
    <row r="10" spans="1:11">
      <c r="A10" s="3">
        <v>0.8</v>
      </c>
      <c r="B10" s="1">
        <v>2276</v>
      </c>
      <c r="C10" s="3">
        <f t="shared" si="0"/>
        <v>0.78518679999999996</v>
      </c>
      <c r="D10" s="3">
        <f t="shared" si="1"/>
        <v>0.76327162160000006</v>
      </c>
      <c r="E10" s="3">
        <f t="shared" si="2"/>
        <v>0.75925888930160002</v>
      </c>
      <c r="F10" s="12">
        <f t="shared" si="3"/>
        <v>0.76045906734559998</v>
      </c>
      <c r="G10" s="3">
        <f t="shared" si="4"/>
        <v>0.79234697231999995</v>
      </c>
      <c r="H10" s="4">
        <f t="shared" si="5"/>
        <v>208074.08000000002</v>
      </c>
      <c r="I10">
        <f t="shared" si="6"/>
        <v>28268274.896400001</v>
      </c>
    </row>
    <row r="11" spans="1:11">
      <c r="A11" s="3">
        <v>0.9</v>
      </c>
      <c r="B11" s="1">
        <v>2555</v>
      </c>
      <c r="C11" s="3">
        <f t="shared" si="0"/>
        <v>0.87845649999999997</v>
      </c>
      <c r="D11" s="3">
        <f t="shared" si="1"/>
        <v>0.85683611300000007</v>
      </c>
      <c r="E11" s="3">
        <f t="shared" si="2"/>
        <v>0.85241371268374999</v>
      </c>
      <c r="F11" s="12">
        <f t="shared" si="3"/>
        <v>0.85367110515312494</v>
      </c>
      <c r="G11" s="3">
        <f t="shared" si="4"/>
        <v>0.88736339924999996</v>
      </c>
      <c r="H11" s="4">
        <f t="shared" si="5"/>
        <v>233580.26</v>
      </c>
      <c r="I11">
        <f t="shared" si="6"/>
        <v>35599113.337799996</v>
      </c>
    </row>
    <row r="12" spans="1:11">
      <c r="A12" s="3">
        <v>1</v>
      </c>
      <c r="B12" s="1">
        <v>2835</v>
      </c>
      <c r="C12" s="3">
        <f t="shared" si="0"/>
        <v>0.97206049999999999</v>
      </c>
      <c r="D12" s="3">
        <f t="shared" si="1"/>
        <v>0.95073596100000002</v>
      </c>
      <c r="E12" s="3">
        <f t="shared" si="2"/>
        <v>0.94592047890375008</v>
      </c>
      <c r="F12" s="12">
        <f t="shared" si="3"/>
        <v>0.94720445642812501</v>
      </c>
      <c r="G12" s="3">
        <f t="shared" si="4"/>
        <v>0.98234004325000002</v>
      </c>
      <c r="H12" s="4">
        <f t="shared" si="5"/>
        <v>259177.86000000002</v>
      </c>
      <c r="I12">
        <f t="shared" si="6"/>
        <v>43805003.841799997</v>
      </c>
    </row>
    <row r="13" spans="1:11">
      <c r="A13" s="3">
        <v>1.1000000000000001</v>
      </c>
      <c r="B13" s="1">
        <v>3173</v>
      </c>
      <c r="C13" s="3">
        <f t="shared" si="0"/>
        <v>1.0850538999999999</v>
      </c>
      <c r="D13" s="3">
        <f t="shared" si="1"/>
        <v>1.0640864918000001</v>
      </c>
      <c r="E13" s="3">
        <f t="shared" si="2"/>
        <v>1.0588205986101502</v>
      </c>
      <c r="F13" s="12">
        <f t="shared" si="3"/>
        <v>1.0600908337220749</v>
      </c>
      <c r="G13" s="3">
        <f t="shared" si="4"/>
        <v>1.09648283253</v>
      </c>
      <c r="H13" s="4">
        <f t="shared" si="5"/>
        <v>290077.82</v>
      </c>
      <c r="I13">
        <f t="shared" si="6"/>
        <v>54843422.105399996</v>
      </c>
    </row>
    <row r="14" spans="1:11">
      <c r="A14" s="3">
        <v>1.2</v>
      </c>
      <c r="B14" s="1">
        <v>3519</v>
      </c>
      <c r="C14" s="3">
        <f t="shared" si="0"/>
        <v>1.2007216999999999</v>
      </c>
      <c r="D14" s="3">
        <f t="shared" si="1"/>
        <v>1.1801198754</v>
      </c>
      <c r="E14" s="3">
        <f t="shared" si="2"/>
        <v>1.1744202096913501</v>
      </c>
      <c r="F14" s="12">
        <f t="shared" si="3"/>
        <v>1.175618743526025</v>
      </c>
      <c r="G14" s="3">
        <f t="shared" si="4"/>
        <v>1.2127521327700002</v>
      </c>
      <c r="H14" s="4">
        <f t="shared" si="5"/>
        <v>321709.13999999996</v>
      </c>
      <c r="I14">
        <f t="shared" si="6"/>
        <v>67426486.245799974</v>
      </c>
    </row>
    <row r="15" spans="1:11">
      <c r="A15" s="3">
        <v>1.3</v>
      </c>
      <c r="B15" s="1">
        <v>3824</v>
      </c>
      <c r="C15" s="3">
        <f t="shared" si="0"/>
        <v>1.3026831999999999</v>
      </c>
      <c r="D15" s="3">
        <f t="shared" si="1"/>
        <v>1.2824036384000002</v>
      </c>
      <c r="E15" s="3">
        <f t="shared" si="2"/>
        <v>1.2763445042816002</v>
      </c>
      <c r="F15" s="12">
        <f t="shared" si="3"/>
        <v>1.2774265708543999</v>
      </c>
      <c r="G15" s="3">
        <f t="shared" si="4"/>
        <v>1.3147613683200001</v>
      </c>
      <c r="H15" s="4">
        <f t="shared" si="5"/>
        <v>349592.24</v>
      </c>
      <c r="I15">
        <f t="shared" si="6"/>
        <v>79595217.706799999</v>
      </c>
    </row>
    <row r="16" spans="1:11">
      <c r="A16" s="3">
        <v>1.4</v>
      </c>
      <c r="B16" s="1">
        <v>4132</v>
      </c>
      <c r="C16" s="3">
        <f t="shared" si="0"/>
        <v>1.4056475999999998</v>
      </c>
      <c r="D16" s="3">
        <f t="shared" si="1"/>
        <v>1.3856934712000002</v>
      </c>
      <c r="E16" s="3">
        <f t="shared" si="2"/>
        <v>1.3792931114583999</v>
      </c>
      <c r="F16" s="12">
        <f t="shared" si="3"/>
        <v>1.3802023919408</v>
      </c>
      <c r="G16" s="3">
        <f t="shared" si="4"/>
        <v>1.4173151796800001</v>
      </c>
      <c r="H16" s="4">
        <f t="shared" si="5"/>
        <v>377749.6</v>
      </c>
      <c r="I16">
        <f t="shared" si="6"/>
        <v>92907487.939599976</v>
      </c>
    </row>
    <row r="17" spans="1:9">
      <c r="A17" s="3">
        <v>1.5</v>
      </c>
      <c r="B17" s="1">
        <v>4408</v>
      </c>
      <c r="C17" s="3">
        <f t="shared" si="0"/>
        <v>1.4979144</v>
      </c>
      <c r="D17" s="3">
        <f t="shared" si="1"/>
        <v>1.4782518928000001</v>
      </c>
      <c r="E17" s="3">
        <f t="shared" si="2"/>
        <v>1.4715643520224002</v>
      </c>
      <c r="F17" s="12">
        <f t="shared" si="3"/>
        <v>1.4722681139072</v>
      </c>
      <c r="G17" s="3">
        <f t="shared" si="4"/>
        <v>1.5088223724800001</v>
      </c>
      <c r="H17" s="4">
        <f t="shared" si="5"/>
        <v>402981.51999999996</v>
      </c>
      <c r="I17">
        <f t="shared" si="6"/>
        <v>105710733.75639999</v>
      </c>
    </row>
    <row r="18" spans="1:9">
      <c r="A18" s="3">
        <v>1.6</v>
      </c>
      <c r="B18" s="1">
        <v>4703</v>
      </c>
      <c r="C18" s="3">
        <f t="shared" si="0"/>
        <v>1.5965328999999999</v>
      </c>
      <c r="D18" s="3">
        <f t="shared" si="1"/>
        <v>1.5771820898000002</v>
      </c>
      <c r="E18" s="3">
        <f t="shared" si="2"/>
        <v>1.57020702840815</v>
      </c>
      <c r="F18" s="12">
        <f t="shared" si="3"/>
        <v>1.5706344545668249</v>
      </c>
      <c r="G18" s="3">
        <f t="shared" si="4"/>
        <v>1.6062196521300001</v>
      </c>
      <c r="H18" s="4">
        <f t="shared" si="5"/>
        <v>429950.42</v>
      </c>
      <c r="I18">
        <f t="shared" si="6"/>
        <v>120308805.98339999</v>
      </c>
    </row>
    <row r="19" spans="1:9">
      <c r="A19" s="3">
        <v>1.7</v>
      </c>
      <c r="B19" s="1">
        <v>5000</v>
      </c>
      <c r="C19" s="3">
        <f t="shared" si="0"/>
        <v>1.6958199999999999</v>
      </c>
      <c r="D19" s="3">
        <f t="shared" si="1"/>
        <v>1.6767830000000001</v>
      </c>
      <c r="E19" s="3">
        <f t="shared" si="2"/>
        <v>1.6695387500000003</v>
      </c>
      <c r="F19" s="12">
        <f t="shared" si="3"/>
        <v>1.6696249999999999</v>
      </c>
      <c r="G19" s="3">
        <f t="shared" si="4"/>
        <v>1.7038500000000001</v>
      </c>
      <c r="H19" s="4">
        <f t="shared" si="5"/>
        <v>457102.16</v>
      </c>
      <c r="I19">
        <f t="shared" si="6"/>
        <v>135959306.57879996</v>
      </c>
    </row>
    <row r="20" spans="1:9">
      <c r="A20" s="3">
        <v>1.8</v>
      </c>
      <c r="B20" s="1">
        <v>5290</v>
      </c>
      <c r="C20" s="3">
        <f t="shared" si="0"/>
        <v>1.7927669999999998</v>
      </c>
      <c r="D20" s="3">
        <f t="shared" si="1"/>
        <v>1.774036414</v>
      </c>
      <c r="E20" s="3">
        <f t="shared" si="2"/>
        <v>1.7665489559350003</v>
      </c>
      <c r="F20" s="12">
        <f t="shared" si="3"/>
        <v>1.7662373537749998</v>
      </c>
      <c r="G20" s="3">
        <f t="shared" si="4"/>
        <v>1.798765637</v>
      </c>
      <c r="H20" s="4">
        <f t="shared" si="5"/>
        <v>483613.95999999996</v>
      </c>
      <c r="I20">
        <f t="shared" si="6"/>
        <v>152164063.40079999</v>
      </c>
    </row>
    <row r="21" spans="1:9">
      <c r="A21" s="3">
        <v>1.9</v>
      </c>
      <c r="B21" s="1">
        <v>5603</v>
      </c>
      <c r="C21" s="3">
        <f t="shared" si="0"/>
        <v>1.8974028999999999</v>
      </c>
      <c r="D21" s="3">
        <f t="shared" si="1"/>
        <v>1.8790030298000002</v>
      </c>
      <c r="E21" s="3">
        <f t="shared" si="2"/>
        <v>1.8712748457981503</v>
      </c>
      <c r="F21" s="12">
        <f t="shared" si="3"/>
        <v>1.870457837209325</v>
      </c>
      <c r="G21" s="3">
        <f t="shared" si="4"/>
        <v>1.90075043013</v>
      </c>
      <c r="H21" s="4">
        <f t="shared" si="5"/>
        <v>512228.42</v>
      </c>
      <c r="I21">
        <f t="shared" si="6"/>
        <v>170677518.92339998</v>
      </c>
    </row>
    <row r="22" spans="1:9">
      <c r="A22" s="3">
        <v>2</v>
      </c>
      <c r="B22" s="1">
        <v>5890</v>
      </c>
      <c r="C22" s="3">
        <f t="shared" si="0"/>
        <v>1.9933469999999998</v>
      </c>
      <c r="D22" s="3">
        <f t="shared" si="1"/>
        <v>1.975250374</v>
      </c>
      <c r="E22" s="3">
        <f t="shared" si="2"/>
        <v>1.9673213237350002</v>
      </c>
      <c r="F22" s="12">
        <f t="shared" si="3"/>
        <v>1.965967719275</v>
      </c>
      <c r="G22" s="3">
        <f t="shared" si="4"/>
        <v>1.9938451970000002</v>
      </c>
      <c r="H22" s="4">
        <f t="shared" si="5"/>
        <v>538465.96000000008</v>
      </c>
      <c r="I22">
        <f t="shared" si="6"/>
        <v>188586921.68079999</v>
      </c>
    </row>
    <row r="23" spans="1:9">
      <c r="A23" s="3">
        <v>2.1</v>
      </c>
      <c r="B23" s="1">
        <v>6200</v>
      </c>
      <c r="C23" s="3">
        <f t="shared" si="0"/>
        <v>2.0969799999999998</v>
      </c>
      <c r="D23" s="3">
        <f t="shared" si="1"/>
        <v>2.07921092</v>
      </c>
      <c r="E23" s="3">
        <f t="shared" si="2"/>
        <v>2.0710862539999999</v>
      </c>
      <c r="F23" s="12">
        <f t="shared" si="3"/>
        <v>2.0690701999999996</v>
      </c>
      <c r="G23" s="3">
        <f t="shared" si="4"/>
        <v>2.0939508</v>
      </c>
      <c r="H23" s="4">
        <f t="shared" si="5"/>
        <v>566806.16</v>
      </c>
      <c r="I23">
        <f t="shared" si="6"/>
        <v>208935170.33879998</v>
      </c>
    </row>
    <row r="24" spans="1:9">
      <c r="A24" s="3">
        <v>2.2000000000000002</v>
      </c>
      <c r="B24" s="1">
        <v>6515</v>
      </c>
      <c r="C24" s="3">
        <f t="shared" si="0"/>
        <v>2.2022844999999998</v>
      </c>
      <c r="D24" s="3">
        <f t="shared" si="1"/>
        <v>2.1848482490000003</v>
      </c>
      <c r="E24" s="3">
        <f t="shared" si="2"/>
        <v>2.1765475217037502</v>
      </c>
      <c r="F24" s="12">
        <f t="shared" si="3"/>
        <v>2.1737657087281246</v>
      </c>
      <c r="G24" s="3">
        <f t="shared" si="4"/>
        <v>2.1951926032499998</v>
      </c>
      <c r="H24" s="4">
        <f t="shared" si="5"/>
        <v>595603.46000000008</v>
      </c>
      <c r="I24">
        <f t="shared" si="6"/>
        <v>230679230.30579996</v>
      </c>
    </row>
    <row r="25" spans="1:9">
      <c r="A25" s="3">
        <v>2.2999999999999998</v>
      </c>
      <c r="B25" s="1">
        <v>6834</v>
      </c>
      <c r="C25" s="3">
        <f t="shared" si="0"/>
        <v>2.3089261999999997</v>
      </c>
      <c r="D25" s="3">
        <f t="shared" si="1"/>
        <v>2.2918270044</v>
      </c>
      <c r="E25" s="3">
        <f t="shared" si="2"/>
        <v>2.2833713091846</v>
      </c>
      <c r="F25" s="12">
        <f t="shared" si="3"/>
        <v>2.2797140886173999</v>
      </c>
      <c r="G25" s="3">
        <f t="shared" si="4"/>
        <v>2.2972285589199997</v>
      </c>
      <c r="H25" s="4">
        <f t="shared" si="5"/>
        <v>624766.44000000006</v>
      </c>
      <c r="I25">
        <f t="shared" si="6"/>
        <v>253796144.92879996</v>
      </c>
    </row>
    <row r="26" spans="1:9">
      <c r="A26" s="3">
        <v>2.4</v>
      </c>
      <c r="B26" s="1">
        <v>7150</v>
      </c>
      <c r="C26" s="3">
        <f t="shared" si="0"/>
        <v>2.4145650000000001</v>
      </c>
      <c r="D26" s="3">
        <f t="shared" si="1"/>
        <v>2.3977996900000003</v>
      </c>
      <c r="E26" s="3">
        <f t="shared" si="2"/>
        <v>2.3892136303750005</v>
      </c>
      <c r="F26" s="12">
        <f t="shared" si="3"/>
        <v>2.384585328125</v>
      </c>
      <c r="G26" s="3">
        <f t="shared" si="4"/>
        <v>2.3978173249999997</v>
      </c>
      <c r="H26" s="4">
        <f t="shared" si="5"/>
        <v>653655.16</v>
      </c>
      <c r="I26">
        <f t="shared" si="6"/>
        <v>277783798.14880002</v>
      </c>
    </row>
    <row r="27" spans="1:9">
      <c r="A27" s="3">
        <v>2.5</v>
      </c>
      <c r="B27" s="1">
        <v>7480</v>
      </c>
      <c r="C27" s="3">
        <f t="shared" si="0"/>
        <v>2.5248839999999997</v>
      </c>
      <c r="D27" s="3">
        <f t="shared" si="1"/>
        <v>2.5084673680000003</v>
      </c>
      <c r="E27" s="3">
        <f>$E$28*B27*B27+$E$29*B27+$E$30</f>
        <v>2.4997697586400003</v>
      </c>
      <c r="F27" s="12">
        <f t="shared" si="3"/>
        <v>2.4940118192000003</v>
      </c>
      <c r="G27" s="3">
        <f t="shared" si="4"/>
        <v>2.5023445279999996</v>
      </c>
      <c r="H27" s="4">
        <f t="shared" si="5"/>
        <v>683823.76</v>
      </c>
      <c r="I27">
        <f t="shared" si="6"/>
        <v>303990228.00279999</v>
      </c>
    </row>
    <row r="28" spans="1:9">
      <c r="B28" t="s">
        <v>22</v>
      </c>
      <c r="C28">
        <v>3.3429999999999999E-4</v>
      </c>
      <c r="D28">
        <v>3.3535660000000002E-4</v>
      </c>
      <c r="E28">
        <v>1.1534999999999999E-10</v>
      </c>
      <c r="F28">
        <f>-2.5*POWER(10,-14)</f>
        <v>-2.5000000000000001E-14</v>
      </c>
      <c r="G28" s="11" t="s">
        <v>29</v>
      </c>
      <c r="H28">
        <v>91.42</v>
      </c>
      <c r="I28">
        <v>5.4227999999999996</v>
      </c>
    </row>
    <row r="29" spans="1:9">
      <c r="B29" t="s">
        <v>23</v>
      </c>
      <c r="C29">
        <v>2.4320000000000001E-2</v>
      </c>
      <c r="D29">
        <v>0</v>
      </c>
      <c r="E29">
        <v>3.3333100000000002E-4</v>
      </c>
      <c r="F29">
        <f>1.1*POWER(10,-10)</f>
        <v>1.1000000000000001E-10</v>
      </c>
      <c r="G29">
        <v>3.523E-4</v>
      </c>
      <c r="H29">
        <v>2.16</v>
      </c>
      <c r="I29">
        <v>77.859800000000007</v>
      </c>
    </row>
    <row r="30" spans="1:9">
      <c r="B30" t="s">
        <v>24</v>
      </c>
      <c r="E30">
        <v>0</v>
      </c>
      <c r="F30">
        <v>3.3399999999999999E-4</v>
      </c>
      <c r="G30">
        <v>3.0999999999999999E-3</v>
      </c>
      <c r="I30">
        <v>7.5788000000000002</v>
      </c>
    </row>
    <row r="32" spans="1:9" ht="15.75" thickBot="1"/>
    <row r="33" spans="1:7" ht="15.75" thickBot="1">
      <c r="A33" s="15" t="s">
        <v>26</v>
      </c>
      <c r="B33" s="13"/>
      <c r="C33" s="16" cm="1">
        <f t="array" ref="C33">AVERAGE(ABS(A2:A26-C2:C26))</f>
        <v>1.0353056000000027E-2</v>
      </c>
      <c r="D33" s="13" cm="1">
        <f t="array" ref="D33">AVERAGE(ABS(A2:A26-D2:D26))</f>
        <v>2.1739608639999925E-2</v>
      </c>
      <c r="E33" s="13" cm="1">
        <f t="array" ref="E33">AVERAGE(ABS(A2:A26-E2:E26))</f>
        <v>2.6850859874811901E-2</v>
      </c>
      <c r="F33" s="17" cm="1">
        <f t="array" ref="F33">AVERAGE(ABS(A2:A26-F2:F26))</f>
        <v>2.6920369847458058E-2</v>
      </c>
      <c r="G33" s="14" cm="1">
        <f t="array" ref="G33">AVERAGE(ABS(A2:A26-G2:G26))</f>
        <v>7.2721362432000706E-3</v>
      </c>
    </row>
  </sheetData>
  <conditionalFormatting sqref="B33:G33">
    <cfRule type="top10" dxfId="0" priority="1" bottom="1" rank="1"/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direct input 1</vt:lpstr>
      <vt:lpstr>direct input 2</vt:lpstr>
      <vt:lpstr>exti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Filipkowski</dc:creator>
  <cp:lastModifiedBy>Szymon Filipkowski</cp:lastModifiedBy>
  <dcterms:created xsi:type="dcterms:W3CDTF">2025-06-14T17:33:26Z</dcterms:created>
  <dcterms:modified xsi:type="dcterms:W3CDTF">2025-06-16T01:11:47Z</dcterms:modified>
</cp:coreProperties>
</file>