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boo\Desktop\"/>
    </mc:Choice>
  </mc:AlternateContent>
  <xr:revisionPtr revIDLastSave="0" documentId="13_ncr:1_{C05F402D-777C-487A-A43D-135F66617C8B}" xr6:coauthVersionLast="47" xr6:coauthVersionMax="47" xr10:uidLastSave="{00000000-0000-0000-0000-000000000000}"/>
  <bookViews>
    <workbookView xWindow="-120" yWindow="-120" windowWidth="20730" windowHeight="11160" xr2:uid="{D9663D47-587B-46BD-BA78-166CB0496ED7}"/>
  </bookViews>
  <sheets>
    <sheet name="Tabla" sheetId="1" r:id="rId1"/>
    <sheet name="Form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<sst xmlns="http://schemas.openxmlformats.org/spreadsheetml/2006/main" count="11" uniqueCount="11">
  <si>
    <t>Q</t>
  </si>
  <si>
    <t>D</t>
  </si>
  <si>
    <t>G</t>
  </si>
  <si>
    <t>S</t>
  </si>
  <si>
    <t>T</t>
  </si>
  <si>
    <t>t</t>
  </si>
  <si>
    <t>Cp</t>
  </si>
  <si>
    <t>Ca</t>
  </si>
  <si>
    <t>CT</t>
  </si>
  <si>
    <t>PP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</si>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</sst>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44" fontId="3" fillId="3" borderId="0" xfId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44" fontId="3" fillId="3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147637</xdr:rowOff>
    </xdr:from>
    <xdr:ext cx="941861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37C6321-DBCC-41F4-BF87-81B4200E6D39}"/>
                </a:ext>
              </a:extLst>
            </xdr:cNvPr>
            <xdr:cNvSpPr txBox="1"/>
          </xdr:nvSpPr>
          <xdr:spPr>
            <a:xfrm>
              <a:off x="190500" y="338137"/>
              <a:ext cx="9418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2∗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num>
                          <m:den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𝐺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37C6321-DBCC-41F4-BF87-81B4200E6D39}"/>
                </a:ext>
              </a:extLst>
            </xdr:cNvPr>
            <xdr:cNvSpPr txBox="1"/>
          </xdr:nvSpPr>
          <xdr:spPr>
            <a:xfrm>
              <a:off x="190500" y="338137"/>
              <a:ext cx="9418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𝑄=√((2∗𝑆∗𝐷)/𝐺)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247650</xdr:colOff>
      <xdr:row>4</xdr:row>
      <xdr:rowOff>138112</xdr:rowOff>
    </xdr:from>
    <xdr:ext cx="424155" cy="34214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388EE05F-974C-452D-9E99-96B4C9FD8496}"/>
                </a:ext>
              </a:extLst>
            </xdr:cNvPr>
            <xdr:cNvSpPr txBox="1"/>
          </xdr:nvSpPr>
          <xdr:spPr>
            <a:xfrm>
              <a:off x="247650" y="1090612"/>
              <a:ext cx="424155" cy="3421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𝑄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388EE05F-974C-452D-9E99-96B4C9FD8496}"/>
                </a:ext>
              </a:extLst>
            </xdr:cNvPr>
            <xdr:cNvSpPr txBox="1"/>
          </xdr:nvSpPr>
          <xdr:spPr>
            <a:xfrm>
              <a:off x="247650" y="1090612"/>
              <a:ext cx="424155" cy="3421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𝑁=𝐷/𝑄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190500</xdr:colOff>
      <xdr:row>7</xdr:row>
      <xdr:rowOff>138112</xdr:rowOff>
    </xdr:from>
    <xdr:ext cx="536942" cy="3168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29FF08BA-2B56-4AD4-A106-AF768A1AB9D9}"/>
                </a:ext>
              </a:extLst>
            </xdr:cNvPr>
            <xdr:cNvSpPr txBox="1"/>
          </xdr:nvSpPr>
          <xdr:spPr>
            <a:xfrm>
              <a:off x="190500" y="1662112"/>
              <a:ext cx="536942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360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29FF08BA-2B56-4AD4-A106-AF768A1AB9D9}"/>
                </a:ext>
              </a:extLst>
            </xdr:cNvPr>
            <xdr:cNvSpPr txBox="1"/>
          </xdr:nvSpPr>
          <xdr:spPr>
            <a:xfrm>
              <a:off x="190500" y="1662112"/>
              <a:ext cx="536942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𝑇=360/𝑁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76200</xdr:colOff>
      <xdr:row>10</xdr:row>
      <xdr:rowOff>61912</xdr:rowOff>
    </xdr:from>
    <xdr:ext cx="1277786" cy="3204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40A2E1B-4646-446C-A521-D6A9D52D0747}"/>
                </a:ext>
              </a:extLst>
            </xdr:cNvPr>
            <xdr:cNvSpPr txBox="1"/>
          </xdr:nvSpPr>
          <xdr:spPr>
            <a:xfrm>
              <a:off x="76200" y="2157412"/>
              <a:ext cx="1277786" cy="3204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𝑃𝑃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num>
                          <m:den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365</m:t>
                            </m:r>
                          </m:den>
                        </m:f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𝑆𝑆</m:t>
                        </m:r>
                      </m:e>
                    </m:d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40A2E1B-4646-446C-A521-D6A9D52D0747}"/>
                </a:ext>
              </a:extLst>
            </xdr:cNvPr>
            <xdr:cNvSpPr txBox="1"/>
          </xdr:nvSpPr>
          <xdr:spPr>
            <a:xfrm>
              <a:off x="76200" y="2157412"/>
              <a:ext cx="1277786" cy="3204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𝑃𝑃=𝑡∗(𝐷/365+𝑆𝑆)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76200</xdr:colOff>
      <xdr:row>12</xdr:row>
      <xdr:rowOff>176212</xdr:rowOff>
    </xdr:from>
    <xdr:ext cx="690189" cy="34323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ED354E6-A4BA-44A6-9EFF-F2D58F2600F3}"/>
                </a:ext>
              </a:extLst>
            </xdr:cNvPr>
            <xdr:cNvSpPr txBox="1"/>
          </xdr:nvSpPr>
          <xdr:spPr>
            <a:xfrm>
              <a:off x="76200" y="2652712"/>
              <a:ext cx="690189" cy="3432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𝐶𝑝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𝑆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𝑄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ED354E6-A4BA-44A6-9EFF-F2D58F2600F3}"/>
                </a:ext>
              </a:extLst>
            </xdr:cNvPr>
            <xdr:cNvSpPr txBox="1"/>
          </xdr:nvSpPr>
          <xdr:spPr>
            <a:xfrm>
              <a:off x="76200" y="2652712"/>
              <a:ext cx="690189" cy="3432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𝐶𝑝=(𝑆∗𝐷)/𝑄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4</xdr:col>
      <xdr:colOff>219075</xdr:colOff>
      <xdr:row>0</xdr:row>
      <xdr:rowOff>157162</xdr:rowOff>
    </xdr:from>
    <xdr:ext cx="1144544" cy="3168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32E005DE-B0ED-4A31-980D-9AFB729D4113}"/>
                </a:ext>
              </a:extLst>
            </xdr:cNvPr>
            <xdr:cNvSpPr txBox="1"/>
          </xdr:nvSpPr>
          <xdr:spPr>
            <a:xfrm>
              <a:off x="3267075" y="347662"/>
              <a:ext cx="1144544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𝐶𝑎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𝐺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∗(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𝑄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𝑆𝑆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32E005DE-B0ED-4A31-980D-9AFB729D4113}"/>
                </a:ext>
              </a:extLst>
            </xdr:cNvPr>
            <xdr:cNvSpPr txBox="1"/>
          </xdr:nvSpPr>
          <xdr:spPr>
            <a:xfrm>
              <a:off x="3267075" y="347662"/>
              <a:ext cx="1144544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𝐶𝑎=𝐺∗(𝑄/2+𝑆𝑆)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4</xdr:col>
      <xdr:colOff>180975</xdr:colOff>
      <xdr:row>4</xdr:row>
      <xdr:rowOff>14287</xdr:rowOff>
    </xdr:from>
    <xdr:ext cx="88581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8E73C82-0D98-4F6A-8F6B-86C4521303AA}"/>
                </a:ext>
              </a:extLst>
            </xdr:cNvPr>
            <xdr:cNvSpPr txBox="1"/>
          </xdr:nvSpPr>
          <xdr:spPr>
            <a:xfrm>
              <a:off x="3228975" y="966787"/>
              <a:ext cx="8858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𝐶𝑇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𝐶𝑝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𝐶𝑎</m:t>
                    </m:r>
                  </m:oMath>
                </m:oMathPara>
              </a14:m>
              <a:endParaRPr lang="es-MX" sz="1100" b="0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8E73C82-0D98-4F6A-8F6B-86C4521303AA}"/>
                </a:ext>
              </a:extLst>
            </xdr:cNvPr>
            <xdr:cNvSpPr txBox="1"/>
          </xdr:nvSpPr>
          <xdr:spPr>
            <a:xfrm>
              <a:off x="3228975" y="966787"/>
              <a:ext cx="8858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𝐶𝑇=𝐶𝑝+𝐶𝑎</a:t>
              </a:r>
              <a:endParaRPr lang="es-MX" sz="1100" b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72863-00D9-48B6-905B-5AAAA5994AA4}">
  <dimension ref="B2:L12"/>
  <sheetViews>
    <sheetView tabSelected="1" workbookViewId="0">
      <selection activeCell="B3" sqref="B3"/>
    </sheetView>
  </sheetViews>
  <sheetFormatPr baseColWidth="10" defaultRowHeight="15" x14ac:dyDescent="0.25"/>
  <sheetData>
    <row r="2" spans="2:12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10</v>
      </c>
      <c r="I2" s="1" t="s">
        <v>6</v>
      </c>
      <c r="J2" s="1" t="s">
        <v>7</v>
      </c>
      <c r="K2" s="1" t="s">
        <v>8</v>
      </c>
      <c r="L2" s="1" t="s">
        <v>9</v>
      </c>
    </row>
    <row r="3" spans="2:12" x14ac:dyDescent="0.25">
      <c r="B3" s="2">
        <v>40</v>
      </c>
      <c r="C3" s="2">
        <v>2000</v>
      </c>
      <c r="D3" s="3">
        <v>5</v>
      </c>
      <c r="E3" s="3">
        <v>2</v>
      </c>
      <c r="F3" s="4">
        <f>365/(C3/B3)</f>
        <v>7.3</v>
      </c>
      <c r="G3" s="2">
        <f>C3/250</f>
        <v>8</v>
      </c>
      <c r="H3" s="2">
        <v>60</v>
      </c>
      <c r="I3" s="5">
        <f>(E3*C3)/B3</f>
        <v>100</v>
      </c>
      <c r="J3" s="5">
        <f>D3*((B3/2)+H3)</f>
        <v>400</v>
      </c>
      <c r="K3" s="5">
        <f>I3+J3</f>
        <v>500</v>
      </c>
      <c r="L3" s="4">
        <f>(G3*(C3/365))+H3</f>
        <v>103.83561643835617</v>
      </c>
    </row>
    <row r="4" spans="2:12" x14ac:dyDescent="0.25">
      <c r="B4" s="2">
        <v>100</v>
      </c>
      <c r="C4" s="2">
        <v>2000</v>
      </c>
      <c r="D4" s="3">
        <v>5</v>
      </c>
      <c r="E4" s="3">
        <v>2</v>
      </c>
      <c r="F4" s="4">
        <f t="shared" ref="F4:F12" si="0">365/(C4/B4)</f>
        <v>18.25</v>
      </c>
      <c r="G4" s="2">
        <f t="shared" ref="G4:G12" si="1">C4/250</f>
        <v>8</v>
      </c>
      <c r="H4" s="2">
        <v>60</v>
      </c>
      <c r="I4" s="5">
        <f t="shared" ref="I4:I12" si="2">(E4*C4)/B4</f>
        <v>40</v>
      </c>
      <c r="J4" s="5">
        <f t="shared" ref="J4:J12" si="3">D4*((B4/2)+H4)</f>
        <v>550</v>
      </c>
      <c r="K4" s="5">
        <f t="shared" ref="K4:K12" si="4">I4+J4</f>
        <v>590</v>
      </c>
      <c r="L4" s="4">
        <f t="shared" ref="L4:L12" si="5">(G4*(C4/365))+H4</f>
        <v>103.83561643835617</v>
      </c>
    </row>
    <row r="5" spans="2:12" x14ac:dyDescent="0.25">
      <c r="B5" s="2">
        <v>200</v>
      </c>
      <c r="C5" s="2">
        <v>2000</v>
      </c>
      <c r="D5" s="3">
        <v>5</v>
      </c>
      <c r="E5" s="3">
        <v>2</v>
      </c>
      <c r="F5" s="4">
        <f t="shared" si="0"/>
        <v>36.5</v>
      </c>
      <c r="G5" s="2">
        <f t="shared" si="1"/>
        <v>8</v>
      </c>
      <c r="H5" s="2">
        <v>60</v>
      </c>
      <c r="I5" s="5">
        <f t="shared" si="2"/>
        <v>20</v>
      </c>
      <c r="J5" s="5">
        <f t="shared" si="3"/>
        <v>800</v>
      </c>
      <c r="K5" s="5">
        <f t="shared" si="4"/>
        <v>820</v>
      </c>
      <c r="L5" s="4">
        <f t="shared" si="5"/>
        <v>103.83561643835617</v>
      </c>
    </row>
    <row r="6" spans="2:12" x14ac:dyDescent="0.25">
      <c r="B6" s="2">
        <v>300</v>
      </c>
      <c r="C6" s="2">
        <v>2000</v>
      </c>
      <c r="D6" s="3">
        <v>5</v>
      </c>
      <c r="E6" s="3">
        <v>2</v>
      </c>
      <c r="F6" s="4">
        <f t="shared" si="0"/>
        <v>54.75</v>
      </c>
      <c r="G6" s="2">
        <f t="shared" si="1"/>
        <v>8</v>
      </c>
      <c r="H6" s="2">
        <v>60</v>
      </c>
      <c r="I6" s="5">
        <f t="shared" si="2"/>
        <v>13.333333333333334</v>
      </c>
      <c r="J6" s="5">
        <f t="shared" si="3"/>
        <v>1050</v>
      </c>
      <c r="K6" s="5">
        <f t="shared" si="4"/>
        <v>1063.3333333333333</v>
      </c>
      <c r="L6" s="4">
        <f t="shared" si="5"/>
        <v>103.83561643835617</v>
      </c>
    </row>
    <row r="7" spans="2:12" x14ac:dyDescent="0.25">
      <c r="B7" s="2">
        <v>400</v>
      </c>
      <c r="C7" s="2">
        <v>2000</v>
      </c>
      <c r="D7" s="3">
        <v>5</v>
      </c>
      <c r="E7" s="3">
        <v>2</v>
      </c>
      <c r="F7" s="4">
        <f t="shared" si="0"/>
        <v>73</v>
      </c>
      <c r="G7" s="2">
        <f t="shared" si="1"/>
        <v>8</v>
      </c>
      <c r="H7" s="2">
        <v>60</v>
      </c>
      <c r="I7" s="5">
        <f t="shared" si="2"/>
        <v>10</v>
      </c>
      <c r="J7" s="5">
        <f t="shared" si="3"/>
        <v>1300</v>
      </c>
      <c r="K7" s="5">
        <f t="shared" si="4"/>
        <v>1310</v>
      </c>
      <c r="L7" s="4">
        <f t="shared" si="5"/>
        <v>103.83561643835617</v>
      </c>
    </row>
    <row r="8" spans="2:12" x14ac:dyDescent="0.25">
      <c r="B8" s="2">
        <v>500</v>
      </c>
      <c r="C8" s="2">
        <v>2000</v>
      </c>
      <c r="D8" s="3">
        <v>5</v>
      </c>
      <c r="E8" s="3">
        <v>2</v>
      </c>
      <c r="F8" s="4">
        <f t="shared" si="0"/>
        <v>91.25</v>
      </c>
      <c r="G8" s="2">
        <f t="shared" si="1"/>
        <v>8</v>
      </c>
      <c r="H8" s="2">
        <v>60</v>
      </c>
      <c r="I8" s="5">
        <f t="shared" si="2"/>
        <v>8</v>
      </c>
      <c r="J8" s="5">
        <f t="shared" si="3"/>
        <v>1550</v>
      </c>
      <c r="K8" s="5">
        <f t="shared" si="4"/>
        <v>1558</v>
      </c>
      <c r="L8" s="4">
        <f t="shared" si="5"/>
        <v>103.83561643835617</v>
      </c>
    </row>
    <row r="9" spans="2:12" x14ac:dyDescent="0.25">
      <c r="B9" s="2">
        <v>600</v>
      </c>
      <c r="C9" s="2">
        <v>2000</v>
      </c>
      <c r="D9" s="3">
        <v>5</v>
      </c>
      <c r="E9" s="3">
        <v>2</v>
      </c>
      <c r="F9" s="4">
        <f t="shared" si="0"/>
        <v>109.5</v>
      </c>
      <c r="G9" s="2">
        <f t="shared" si="1"/>
        <v>8</v>
      </c>
      <c r="H9" s="2">
        <v>60</v>
      </c>
      <c r="I9" s="5">
        <f t="shared" si="2"/>
        <v>6.666666666666667</v>
      </c>
      <c r="J9" s="5">
        <f t="shared" si="3"/>
        <v>1800</v>
      </c>
      <c r="K9" s="5">
        <f t="shared" si="4"/>
        <v>1806.6666666666667</v>
      </c>
      <c r="L9" s="4">
        <f t="shared" si="5"/>
        <v>103.83561643835617</v>
      </c>
    </row>
    <row r="10" spans="2:12" x14ac:dyDescent="0.25">
      <c r="B10" s="2">
        <v>700</v>
      </c>
      <c r="C10" s="2">
        <v>2000</v>
      </c>
      <c r="D10" s="3">
        <v>5</v>
      </c>
      <c r="E10" s="3">
        <v>2</v>
      </c>
      <c r="F10" s="4">
        <f t="shared" si="0"/>
        <v>127.75</v>
      </c>
      <c r="G10" s="2">
        <f t="shared" si="1"/>
        <v>8</v>
      </c>
      <c r="H10" s="2">
        <v>60</v>
      </c>
      <c r="I10" s="5">
        <f t="shared" si="2"/>
        <v>5.7142857142857144</v>
      </c>
      <c r="J10" s="5">
        <f t="shared" si="3"/>
        <v>2050</v>
      </c>
      <c r="K10" s="5">
        <f t="shared" si="4"/>
        <v>2055.7142857142858</v>
      </c>
      <c r="L10" s="4">
        <f t="shared" si="5"/>
        <v>103.83561643835617</v>
      </c>
    </row>
    <row r="11" spans="2:12" x14ac:dyDescent="0.25">
      <c r="B11" s="2">
        <v>800</v>
      </c>
      <c r="C11" s="2">
        <v>2000</v>
      </c>
      <c r="D11" s="3">
        <v>5</v>
      </c>
      <c r="E11" s="3">
        <v>2</v>
      </c>
      <c r="F11" s="4">
        <f t="shared" si="0"/>
        <v>146</v>
      </c>
      <c r="G11" s="2">
        <f t="shared" si="1"/>
        <v>8</v>
      </c>
      <c r="H11" s="2">
        <v>60</v>
      </c>
      <c r="I11" s="5">
        <f t="shared" si="2"/>
        <v>5</v>
      </c>
      <c r="J11" s="5">
        <f t="shared" si="3"/>
        <v>2300</v>
      </c>
      <c r="K11" s="5">
        <f t="shared" si="4"/>
        <v>2305</v>
      </c>
      <c r="L11" s="4">
        <f t="shared" si="5"/>
        <v>103.83561643835617</v>
      </c>
    </row>
    <row r="12" spans="2:12" x14ac:dyDescent="0.25">
      <c r="B12" s="2">
        <v>900</v>
      </c>
      <c r="C12" s="2">
        <v>2000</v>
      </c>
      <c r="D12" s="3">
        <v>5</v>
      </c>
      <c r="E12" s="3">
        <v>2</v>
      </c>
      <c r="F12" s="4">
        <f t="shared" si="0"/>
        <v>164.25</v>
      </c>
      <c r="G12" s="2">
        <f t="shared" si="1"/>
        <v>8</v>
      </c>
      <c r="H12" s="2">
        <v>60</v>
      </c>
      <c r="I12" s="5">
        <f t="shared" si="2"/>
        <v>4.4444444444444446</v>
      </c>
      <c r="J12" s="5">
        <f t="shared" si="3"/>
        <v>2550</v>
      </c>
      <c r="K12" s="5">
        <f t="shared" si="4"/>
        <v>2554.4444444444443</v>
      </c>
      <c r="L12" s="4">
        <f t="shared" si="5"/>
        <v>103.83561643835617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21B54-5100-428D-8242-C73E7BDB72D1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TADEO VAZQUEZ GONZALEZ</dc:creator>
  <cp:lastModifiedBy>ANTONIO TADEO VAZQUEZ GONZALEZ</cp:lastModifiedBy>
  <dcterms:created xsi:type="dcterms:W3CDTF">2023-09-10T22:33:39Z</dcterms:created>
  <dcterms:modified xsi:type="dcterms:W3CDTF">2023-09-10T23:00:33Z</dcterms:modified>
</cp:coreProperties>
</file>