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lasha\sample\"/>
    </mc:Choice>
  </mc:AlternateContent>
  <xr:revisionPtr revIDLastSave="0" documentId="13_ncr:1_{06737245-E5C2-4D40-AF97-9253E68005B8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فورم (14)" sheetId="180" r:id="rId2"/>
    <sheet name="فورم (15)" sheetId="181" r:id="rId3"/>
    <sheet name="فورم (16)" sheetId="182" r:id="rId4"/>
    <sheet name="فورم (17)" sheetId="183" r:id="rId5"/>
    <sheet name="فورم (18)" sheetId="184" r:id="rId6"/>
    <sheet name="فورم (19)" sheetId="185" r:id="rId7"/>
    <sheet name="فورم (20)" sheetId="186" r:id="rId8"/>
    <sheet name="فورم (21)" sheetId="187" r:id="rId9"/>
    <sheet name="فورم (22)" sheetId="188" r:id="rId10"/>
    <sheet name="فورم (23)" sheetId="189" r:id="rId11"/>
    <sheet name="فورم (24)" sheetId="190" r:id="rId12"/>
    <sheet name="فورم (25)" sheetId="191" r:id="rId13"/>
    <sheet name="فورم (26)" sheetId="192" r:id="rId14"/>
    <sheet name="فورم (27)" sheetId="193" r:id="rId15"/>
    <sheet name="فورم" sheetId="167" r:id="rId16"/>
    <sheet name="فورم (2)" sheetId="168" r:id="rId17"/>
    <sheet name="فورم (3)" sheetId="169" r:id="rId18"/>
    <sheet name="فورم (4)" sheetId="170" r:id="rId19"/>
    <sheet name="فورم (5)" sheetId="171" r:id="rId20"/>
    <sheet name="فورم (6)" sheetId="172" r:id="rId21"/>
    <sheet name="فورم (7)" sheetId="173" r:id="rId22"/>
    <sheet name="فورم (8)" sheetId="174" r:id="rId23"/>
    <sheet name="فورم (9)" sheetId="175" r:id="rId24"/>
    <sheet name="فورم (10)" sheetId="176" r:id="rId25"/>
    <sheet name="فورم (11)" sheetId="177" r:id="rId26"/>
    <sheet name="فورم (12)" sheetId="178" r:id="rId27"/>
    <sheet name="فورم (13)" sheetId="179" r:id="rId28"/>
  </sheets>
  <definedNames>
    <definedName name="أدوات_ميرلوت_ابيض">Sheet1!$A$479:$A$508</definedName>
    <definedName name="أدوات_ميرلوت_دهبى">Sheet1!$A$510:$A$539</definedName>
    <definedName name="أدوات_ميرلوت_فضى">Sheet1!$A$447:$A$476</definedName>
    <definedName name="اسلاك">Sheet1!$A$285:$A$288</definedName>
    <definedName name="اكسسوار">Sheet1!$A$291:$A$317</definedName>
    <definedName name="بانيل">Sheet1!$A$105:$A$130</definedName>
    <definedName name="بانيل_اكليرك">Sheet1!$A$214:$A$240</definedName>
    <definedName name="بانيل_بلس">Sheet1!$A$194:$A$196</definedName>
    <definedName name="بانيل_ديكور">Sheet1!$A$188:$A$191</definedName>
    <definedName name="بونفونيره">Sheet1!$A$182:$A$185</definedName>
    <definedName name="جراند">Sheet1!$A$352:$A$378</definedName>
    <definedName name="دوايات">Sheet1!$A$27:$A$45</definedName>
    <definedName name="قواطع">Sheet1!$A$259:$A$282</definedName>
    <definedName name="كشافات">Sheet1!$A$199:$A$211</definedName>
    <definedName name="لقمه_فيلو">Sheet1!$A$48:$A$102</definedName>
    <definedName name="لمبه_ليد">Sheet1!$A$320:$A$349</definedName>
    <definedName name="لوحات_بلاستيك">Sheet1!$A$157:$A$167</definedName>
    <definedName name="لوحات_معدن">Sheet1!$A$138:$A$154</definedName>
    <definedName name="لوحه_بلاستيك×معدن">Sheet1!$A$170:$A$179</definedName>
    <definedName name="ليدات_متنوعة">Sheet1!$A$644:$A$656</definedName>
    <definedName name="مشتركات_فيلو">Sheet1!$A$614:$A$641</definedName>
    <definedName name="مشتركات_لوكس">Sheet1!$A$243:$A$256</definedName>
    <definedName name="وش_اكليرك_ثرى_دى">Sheet1!$A$543:$A$610</definedName>
    <definedName name="وش_جراند">Sheet1!$A$381:$A$421</definedName>
    <definedName name="وش_مــــــــيرلـــوت">Sheet1!$A$4:$A$23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80" l="1"/>
  <c r="G6" i="180" s="1"/>
  <c r="F6" i="180"/>
  <c r="E7" i="180"/>
  <c r="G7" i="180" s="1"/>
  <c r="F7" i="180"/>
  <c r="E8" i="180"/>
  <c r="G8" i="180" s="1"/>
  <c r="F8" i="180"/>
  <c r="E9" i="180"/>
  <c r="G9" i="180" s="1"/>
  <c r="F9" i="180"/>
  <c r="F5" i="180"/>
  <c r="E5" i="180"/>
  <c r="H26" i="193" l="1"/>
  <c r="F26" i="193"/>
  <c r="E26" i="193"/>
  <c r="G26" i="193" s="1"/>
  <c r="H25" i="193"/>
  <c r="F25" i="193"/>
  <c r="E25" i="193"/>
  <c r="G25" i="193" s="1"/>
  <c r="H24" i="193"/>
  <c r="F24" i="193"/>
  <c r="E24" i="193"/>
  <c r="G24" i="193" s="1"/>
  <c r="H23" i="193"/>
  <c r="F23" i="193"/>
  <c r="E23" i="193"/>
  <c r="G23" i="193" s="1"/>
  <c r="H22" i="193"/>
  <c r="F22" i="193"/>
  <c r="E22" i="193"/>
  <c r="G22" i="193" s="1"/>
  <c r="H21" i="193"/>
  <c r="F21" i="193"/>
  <c r="E21" i="193"/>
  <c r="G21" i="193" s="1"/>
  <c r="H20" i="193"/>
  <c r="F20" i="193"/>
  <c r="E20" i="193"/>
  <c r="G20" i="193" s="1"/>
  <c r="H19" i="193"/>
  <c r="F19" i="193"/>
  <c r="E19" i="193"/>
  <c r="G19" i="193" s="1"/>
  <c r="H18" i="193"/>
  <c r="F18" i="193"/>
  <c r="E18" i="193"/>
  <c r="G18" i="193" s="1"/>
  <c r="H17" i="193"/>
  <c r="F17" i="193"/>
  <c r="E17" i="193"/>
  <c r="G17" i="193" s="1"/>
  <c r="H16" i="193"/>
  <c r="F16" i="193"/>
  <c r="E16" i="193"/>
  <c r="G16" i="193" s="1"/>
  <c r="H15" i="193"/>
  <c r="F15" i="193"/>
  <c r="E15" i="193"/>
  <c r="G15" i="193" s="1"/>
  <c r="H14" i="193"/>
  <c r="F14" i="193"/>
  <c r="E14" i="193"/>
  <c r="G14" i="193" s="1"/>
  <c r="H13" i="193"/>
  <c r="F13" i="193"/>
  <c r="E13" i="193"/>
  <c r="G13" i="193" s="1"/>
  <c r="H12" i="193"/>
  <c r="F12" i="193"/>
  <c r="E12" i="193"/>
  <c r="G12" i="193" s="1"/>
  <c r="H11" i="193"/>
  <c r="F11" i="193"/>
  <c r="E11" i="193"/>
  <c r="G11" i="193" s="1"/>
  <c r="H10" i="193"/>
  <c r="F10" i="193"/>
  <c r="E10" i="193"/>
  <c r="G10" i="193" s="1"/>
  <c r="H9" i="193"/>
  <c r="F9" i="193"/>
  <c r="E9" i="193"/>
  <c r="G9" i="193" s="1"/>
  <c r="H8" i="193"/>
  <c r="F8" i="193"/>
  <c r="E8" i="193"/>
  <c r="G8" i="193" s="1"/>
  <c r="H7" i="193"/>
  <c r="F7" i="193"/>
  <c r="E7" i="193"/>
  <c r="G7" i="193" s="1"/>
  <c r="H6" i="193"/>
  <c r="F6" i="193"/>
  <c r="E6" i="193"/>
  <c r="G6" i="193" s="1"/>
  <c r="H5" i="193"/>
  <c r="F5" i="193"/>
  <c r="E5" i="193"/>
  <c r="G5" i="193" s="1"/>
  <c r="H4" i="193"/>
  <c r="H26" i="192"/>
  <c r="F26" i="192"/>
  <c r="E26" i="192"/>
  <c r="G26" i="192" s="1"/>
  <c r="H25" i="192"/>
  <c r="F25" i="192"/>
  <c r="E25" i="192"/>
  <c r="G25" i="192" s="1"/>
  <c r="H24" i="192"/>
  <c r="F24" i="192"/>
  <c r="E24" i="192"/>
  <c r="G24" i="192" s="1"/>
  <c r="H23" i="192"/>
  <c r="F23" i="192"/>
  <c r="E23" i="192"/>
  <c r="G23" i="192" s="1"/>
  <c r="H22" i="192"/>
  <c r="F22" i="192"/>
  <c r="E22" i="192"/>
  <c r="G22" i="192" s="1"/>
  <c r="H21" i="192"/>
  <c r="F21" i="192"/>
  <c r="E21" i="192"/>
  <c r="G21" i="192" s="1"/>
  <c r="H20" i="192"/>
  <c r="F20" i="192"/>
  <c r="E20" i="192"/>
  <c r="G20" i="192" s="1"/>
  <c r="H19" i="192"/>
  <c r="F19" i="192"/>
  <c r="E19" i="192"/>
  <c r="G19" i="192" s="1"/>
  <c r="H18" i="192"/>
  <c r="F18" i="192"/>
  <c r="E18" i="192"/>
  <c r="G18" i="192" s="1"/>
  <c r="H17" i="192"/>
  <c r="F17" i="192"/>
  <c r="E17" i="192"/>
  <c r="G17" i="192" s="1"/>
  <c r="H16" i="192"/>
  <c r="F16" i="192"/>
  <c r="E16" i="192"/>
  <c r="G16" i="192" s="1"/>
  <c r="H15" i="192"/>
  <c r="F15" i="192"/>
  <c r="E15" i="192"/>
  <c r="G15" i="192" s="1"/>
  <c r="H14" i="192"/>
  <c r="F14" i="192"/>
  <c r="E14" i="192"/>
  <c r="G14" i="192" s="1"/>
  <c r="H13" i="192"/>
  <c r="F13" i="192"/>
  <c r="E13" i="192"/>
  <c r="G13" i="192" s="1"/>
  <c r="H12" i="192"/>
  <c r="F12" i="192"/>
  <c r="E12" i="192"/>
  <c r="G12" i="192" s="1"/>
  <c r="H11" i="192"/>
  <c r="F11" i="192"/>
  <c r="E11" i="192"/>
  <c r="G11" i="192" s="1"/>
  <c r="H10" i="192"/>
  <c r="F10" i="192"/>
  <c r="E10" i="192"/>
  <c r="G10" i="192" s="1"/>
  <c r="H9" i="192"/>
  <c r="F9" i="192"/>
  <c r="E9" i="192"/>
  <c r="G9" i="192" s="1"/>
  <c r="H8" i="192"/>
  <c r="F8" i="192"/>
  <c r="E8" i="192"/>
  <c r="G8" i="192" s="1"/>
  <c r="H7" i="192"/>
  <c r="F7" i="192"/>
  <c r="E7" i="192"/>
  <c r="G7" i="192" s="1"/>
  <c r="H6" i="192"/>
  <c r="F6" i="192"/>
  <c r="E6" i="192"/>
  <c r="G6" i="192" s="1"/>
  <c r="H5" i="192"/>
  <c r="F5" i="192"/>
  <c r="E5" i="192"/>
  <c r="G5" i="192" s="1"/>
  <c r="H4" i="192"/>
  <c r="H26" i="191"/>
  <c r="F26" i="191"/>
  <c r="E26" i="191"/>
  <c r="G26" i="191" s="1"/>
  <c r="H25" i="191"/>
  <c r="F25" i="191"/>
  <c r="E25" i="191"/>
  <c r="G25" i="191" s="1"/>
  <c r="H24" i="191"/>
  <c r="F24" i="191"/>
  <c r="E24" i="191"/>
  <c r="G24" i="191" s="1"/>
  <c r="H23" i="191"/>
  <c r="F23" i="191"/>
  <c r="E23" i="191"/>
  <c r="G23" i="191" s="1"/>
  <c r="H22" i="191"/>
  <c r="F22" i="191"/>
  <c r="E22" i="191"/>
  <c r="G22" i="191" s="1"/>
  <c r="H21" i="191"/>
  <c r="F21" i="191"/>
  <c r="E21" i="191"/>
  <c r="G21" i="191" s="1"/>
  <c r="H20" i="191"/>
  <c r="F20" i="191"/>
  <c r="E20" i="191"/>
  <c r="G20" i="191" s="1"/>
  <c r="H19" i="191"/>
  <c r="F19" i="191"/>
  <c r="E19" i="191"/>
  <c r="G19" i="191" s="1"/>
  <c r="H18" i="191"/>
  <c r="F18" i="191"/>
  <c r="E18" i="191"/>
  <c r="G18" i="191" s="1"/>
  <c r="H17" i="191"/>
  <c r="F17" i="191"/>
  <c r="E17" i="191"/>
  <c r="G17" i="191" s="1"/>
  <c r="H16" i="191"/>
  <c r="F16" i="191"/>
  <c r="E16" i="191"/>
  <c r="G16" i="191" s="1"/>
  <c r="H15" i="191"/>
  <c r="F15" i="191"/>
  <c r="E15" i="191"/>
  <c r="G15" i="191" s="1"/>
  <c r="H14" i="191"/>
  <c r="F14" i="191"/>
  <c r="E14" i="191"/>
  <c r="G14" i="191" s="1"/>
  <c r="H13" i="191"/>
  <c r="F13" i="191"/>
  <c r="E13" i="191"/>
  <c r="G13" i="191" s="1"/>
  <c r="H12" i="191"/>
  <c r="F12" i="191"/>
  <c r="E12" i="191"/>
  <c r="G12" i="191" s="1"/>
  <c r="H11" i="191"/>
  <c r="F11" i="191"/>
  <c r="E11" i="191"/>
  <c r="G11" i="191" s="1"/>
  <c r="H10" i="191"/>
  <c r="F10" i="191"/>
  <c r="E10" i="191"/>
  <c r="G10" i="191" s="1"/>
  <c r="H9" i="191"/>
  <c r="F9" i="191"/>
  <c r="E9" i="191"/>
  <c r="G9" i="191" s="1"/>
  <c r="H8" i="191"/>
  <c r="F8" i="191"/>
  <c r="E8" i="191"/>
  <c r="G8" i="191" s="1"/>
  <c r="H7" i="191"/>
  <c r="F7" i="191"/>
  <c r="E7" i="191"/>
  <c r="G7" i="191" s="1"/>
  <c r="H6" i="191"/>
  <c r="F6" i="191"/>
  <c r="E6" i="191"/>
  <c r="G6" i="191" s="1"/>
  <c r="H5" i="191"/>
  <c r="F5" i="191"/>
  <c r="E5" i="191"/>
  <c r="G5" i="191" s="1"/>
  <c r="H4" i="191"/>
  <c r="H26" i="190"/>
  <c r="F26" i="190"/>
  <c r="E26" i="190"/>
  <c r="G26" i="190" s="1"/>
  <c r="H25" i="190"/>
  <c r="G25" i="190"/>
  <c r="F25" i="190"/>
  <c r="E25" i="190"/>
  <c r="H24" i="190"/>
  <c r="F24" i="190"/>
  <c r="E24" i="190"/>
  <c r="G24" i="190" s="1"/>
  <c r="H23" i="190"/>
  <c r="G23" i="190"/>
  <c r="F23" i="190"/>
  <c r="E23" i="190"/>
  <c r="H22" i="190"/>
  <c r="F22" i="190"/>
  <c r="E22" i="190"/>
  <c r="G22" i="190" s="1"/>
  <c r="H21" i="190"/>
  <c r="F21" i="190"/>
  <c r="E21" i="190"/>
  <c r="G21" i="190" s="1"/>
  <c r="H20" i="190"/>
  <c r="F20" i="190"/>
  <c r="E20" i="190"/>
  <c r="G20" i="190" s="1"/>
  <c r="H19" i="190"/>
  <c r="F19" i="190"/>
  <c r="E19" i="190"/>
  <c r="G19" i="190" s="1"/>
  <c r="H18" i="190"/>
  <c r="F18" i="190"/>
  <c r="E18" i="190"/>
  <c r="G18" i="190" s="1"/>
  <c r="H17" i="190"/>
  <c r="F17" i="190"/>
  <c r="E17" i="190"/>
  <c r="G17" i="190" s="1"/>
  <c r="H16" i="190"/>
  <c r="F16" i="190"/>
  <c r="E16" i="190"/>
  <c r="G16" i="190" s="1"/>
  <c r="H15" i="190"/>
  <c r="F15" i="190"/>
  <c r="E15" i="190"/>
  <c r="G15" i="190" s="1"/>
  <c r="H14" i="190"/>
  <c r="F14" i="190"/>
  <c r="E14" i="190"/>
  <c r="G14" i="190" s="1"/>
  <c r="H13" i="190"/>
  <c r="F13" i="190"/>
  <c r="E13" i="190"/>
  <c r="G13" i="190" s="1"/>
  <c r="H12" i="190"/>
  <c r="F12" i="190"/>
  <c r="E12" i="190"/>
  <c r="G12" i="190" s="1"/>
  <c r="H11" i="190"/>
  <c r="F11" i="190"/>
  <c r="E11" i="190"/>
  <c r="G11" i="190" s="1"/>
  <c r="H10" i="190"/>
  <c r="F10" i="190"/>
  <c r="E10" i="190"/>
  <c r="G10" i="190" s="1"/>
  <c r="H9" i="190"/>
  <c r="F9" i="190"/>
  <c r="E9" i="190"/>
  <c r="G9" i="190" s="1"/>
  <c r="H8" i="190"/>
  <c r="F8" i="190"/>
  <c r="E8" i="190"/>
  <c r="G8" i="190" s="1"/>
  <c r="H7" i="190"/>
  <c r="F7" i="190"/>
  <c r="E7" i="190"/>
  <c r="G7" i="190" s="1"/>
  <c r="H6" i="190"/>
  <c r="F6" i="190"/>
  <c r="E6" i="190"/>
  <c r="G6" i="190" s="1"/>
  <c r="H5" i="190"/>
  <c r="F5" i="190"/>
  <c r="E5" i="190"/>
  <c r="G5" i="190" s="1"/>
  <c r="H4" i="190"/>
  <c r="H26" i="189"/>
  <c r="F26" i="189"/>
  <c r="E26" i="189"/>
  <c r="G26" i="189" s="1"/>
  <c r="H25" i="189"/>
  <c r="F25" i="189"/>
  <c r="E25" i="189"/>
  <c r="G25" i="189" s="1"/>
  <c r="H24" i="189"/>
  <c r="F24" i="189"/>
  <c r="E24" i="189"/>
  <c r="G24" i="189" s="1"/>
  <c r="H23" i="189"/>
  <c r="F23" i="189"/>
  <c r="E23" i="189"/>
  <c r="G23" i="189" s="1"/>
  <c r="H22" i="189"/>
  <c r="F22" i="189"/>
  <c r="E22" i="189"/>
  <c r="G22" i="189" s="1"/>
  <c r="H21" i="189"/>
  <c r="F21" i="189"/>
  <c r="E21" i="189"/>
  <c r="G21" i="189" s="1"/>
  <c r="H20" i="189"/>
  <c r="F20" i="189"/>
  <c r="E20" i="189"/>
  <c r="G20" i="189" s="1"/>
  <c r="H19" i="189"/>
  <c r="F19" i="189"/>
  <c r="E19" i="189"/>
  <c r="G19" i="189" s="1"/>
  <c r="H18" i="189"/>
  <c r="F18" i="189"/>
  <c r="E18" i="189"/>
  <c r="G18" i="189" s="1"/>
  <c r="H17" i="189"/>
  <c r="F17" i="189"/>
  <c r="E17" i="189"/>
  <c r="G17" i="189" s="1"/>
  <c r="H16" i="189"/>
  <c r="F16" i="189"/>
  <c r="E16" i="189"/>
  <c r="G16" i="189" s="1"/>
  <c r="H15" i="189"/>
  <c r="F15" i="189"/>
  <c r="E15" i="189"/>
  <c r="G15" i="189" s="1"/>
  <c r="H14" i="189"/>
  <c r="F14" i="189"/>
  <c r="E14" i="189"/>
  <c r="G14" i="189" s="1"/>
  <c r="H13" i="189"/>
  <c r="F13" i="189"/>
  <c r="E13" i="189"/>
  <c r="G13" i="189" s="1"/>
  <c r="H12" i="189"/>
  <c r="F12" i="189"/>
  <c r="E12" i="189"/>
  <c r="G12" i="189" s="1"/>
  <c r="H11" i="189"/>
  <c r="F11" i="189"/>
  <c r="E11" i="189"/>
  <c r="G11" i="189" s="1"/>
  <c r="H10" i="189"/>
  <c r="F10" i="189"/>
  <c r="E10" i="189"/>
  <c r="G10" i="189" s="1"/>
  <c r="H9" i="189"/>
  <c r="F9" i="189"/>
  <c r="E9" i="189"/>
  <c r="G9" i="189" s="1"/>
  <c r="H8" i="189"/>
  <c r="F8" i="189"/>
  <c r="E8" i="189"/>
  <c r="G8" i="189" s="1"/>
  <c r="H7" i="189"/>
  <c r="F7" i="189"/>
  <c r="E7" i="189"/>
  <c r="G7" i="189" s="1"/>
  <c r="H6" i="189"/>
  <c r="F6" i="189"/>
  <c r="E6" i="189"/>
  <c r="G6" i="189" s="1"/>
  <c r="H5" i="189"/>
  <c r="F5" i="189"/>
  <c r="E5" i="189"/>
  <c r="G5" i="189" s="1"/>
  <c r="H4" i="189"/>
  <c r="H26" i="188"/>
  <c r="F26" i="188"/>
  <c r="E26" i="188"/>
  <c r="G26" i="188" s="1"/>
  <c r="H25" i="188"/>
  <c r="F25" i="188"/>
  <c r="E25" i="188"/>
  <c r="G25" i="188" s="1"/>
  <c r="H24" i="188"/>
  <c r="F24" i="188"/>
  <c r="E24" i="188"/>
  <c r="G24" i="188" s="1"/>
  <c r="H23" i="188"/>
  <c r="F23" i="188"/>
  <c r="E23" i="188"/>
  <c r="G23" i="188" s="1"/>
  <c r="H22" i="188"/>
  <c r="F22" i="188"/>
  <c r="E22" i="188"/>
  <c r="G22" i="188" s="1"/>
  <c r="H21" i="188"/>
  <c r="F21" i="188"/>
  <c r="E21" i="188"/>
  <c r="G21" i="188" s="1"/>
  <c r="H20" i="188"/>
  <c r="F20" i="188"/>
  <c r="E20" i="188"/>
  <c r="G20" i="188" s="1"/>
  <c r="H19" i="188"/>
  <c r="F19" i="188"/>
  <c r="E19" i="188"/>
  <c r="G19" i="188" s="1"/>
  <c r="H18" i="188"/>
  <c r="F18" i="188"/>
  <c r="E18" i="188"/>
  <c r="G18" i="188" s="1"/>
  <c r="H17" i="188"/>
  <c r="F17" i="188"/>
  <c r="E17" i="188"/>
  <c r="G17" i="188" s="1"/>
  <c r="H16" i="188"/>
  <c r="F16" i="188"/>
  <c r="E16" i="188"/>
  <c r="G16" i="188" s="1"/>
  <c r="H15" i="188"/>
  <c r="F15" i="188"/>
  <c r="E15" i="188"/>
  <c r="G15" i="188" s="1"/>
  <c r="H14" i="188"/>
  <c r="F14" i="188"/>
  <c r="E14" i="188"/>
  <c r="G14" i="188" s="1"/>
  <c r="H13" i="188"/>
  <c r="F13" i="188"/>
  <c r="E13" i="188"/>
  <c r="G13" i="188" s="1"/>
  <c r="H12" i="188"/>
  <c r="F12" i="188"/>
  <c r="E12" i="188"/>
  <c r="G12" i="188" s="1"/>
  <c r="H11" i="188"/>
  <c r="F11" i="188"/>
  <c r="E11" i="188"/>
  <c r="G11" i="188" s="1"/>
  <c r="H10" i="188"/>
  <c r="F10" i="188"/>
  <c r="E10" i="188"/>
  <c r="G10" i="188" s="1"/>
  <c r="H9" i="188"/>
  <c r="F9" i="188"/>
  <c r="E9" i="188"/>
  <c r="G9" i="188" s="1"/>
  <c r="H8" i="188"/>
  <c r="F8" i="188"/>
  <c r="E8" i="188"/>
  <c r="G8" i="188" s="1"/>
  <c r="H7" i="188"/>
  <c r="F7" i="188"/>
  <c r="E7" i="188"/>
  <c r="G7" i="188" s="1"/>
  <c r="H6" i="188"/>
  <c r="F6" i="188"/>
  <c r="E6" i="188"/>
  <c r="G6" i="188" s="1"/>
  <c r="H5" i="188"/>
  <c r="F5" i="188"/>
  <c r="E5" i="188"/>
  <c r="G5" i="188" s="1"/>
  <c r="H4" i="188"/>
  <c r="H26" i="187"/>
  <c r="F26" i="187"/>
  <c r="E26" i="187"/>
  <c r="G26" i="187" s="1"/>
  <c r="H25" i="187"/>
  <c r="F25" i="187"/>
  <c r="E25" i="187"/>
  <c r="G25" i="187" s="1"/>
  <c r="H24" i="187"/>
  <c r="F24" i="187"/>
  <c r="E24" i="187"/>
  <c r="G24" i="187" s="1"/>
  <c r="H23" i="187"/>
  <c r="F23" i="187"/>
  <c r="E23" i="187"/>
  <c r="G23" i="187" s="1"/>
  <c r="H22" i="187"/>
  <c r="F22" i="187"/>
  <c r="E22" i="187"/>
  <c r="G22" i="187" s="1"/>
  <c r="H21" i="187"/>
  <c r="F21" i="187"/>
  <c r="E21" i="187"/>
  <c r="G21" i="187" s="1"/>
  <c r="H20" i="187"/>
  <c r="F20" i="187"/>
  <c r="E20" i="187"/>
  <c r="G20" i="187" s="1"/>
  <c r="H19" i="187"/>
  <c r="F19" i="187"/>
  <c r="E19" i="187"/>
  <c r="G19" i="187" s="1"/>
  <c r="H18" i="187"/>
  <c r="F18" i="187"/>
  <c r="E18" i="187"/>
  <c r="G18" i="187" s="1"/>
  <c r="H17" i="187"/>
  <c r="F17" i="187"/>
  <c r="E17" i="187"/>
  <c r="G17" i="187" s="1"/>
  <c r="H16" i="187"/>
  <c r="F16" i="187"/>
  <c r="E16" i="187"/>
  <c r="G16" i="187" s="1"/>
  <c r="H15" i="187"/>
  <c r="F15" i="187"/>
  <c r="E15" i="187"/>
  <c r="G15" i="187" s="1"/>
  <c r="H14" i="187"/>
  <c r="F14" i="187"/>
  <c r="E14" i="187"/>
  <c r="G14" i="187" s="1"/>
  <c r="H13" i="187"/>
  <c r="F13" i="187"/>
  <c r="E13" i="187"/>
  <c r="G13" i="187" s="1"/>
  <c r="H12" i="187"/>
  <c r="F12" i="187"/>
  <c r="E12" i="187"/>
  <c r="G12" i="187" s="1"/>
  <c r="H11" i="187"/>
  <c r="F11" i="187"/>
  <c r="E11" i="187"/>
  <c r="G11" i="187" s="1"/>
  <c r="H10" i="187"/>
  <c r="F10" i="187"/>
  <c r="E10" i="187"/>
  <c r="G10" i="187" s="1"/>
  <c r="H9" i="187"/>
  <c r="F9" i="187"/>
  <c r="E9" i="187"/>
  <c r="G9" i="187" s="1"/>
  <c r="H8" i="187"/>
  <c r="F8" i="187"/>
  <c r="E8" i="187"/>
  <c r="G8" i="187" s="1"/>
  <c r="H7" i="187"/>
  <c r="F7" i="187"/>
  <c r="E7" i="187"/>
  <c r="G7" i="187" s="1"/>
  <c r="H6" i="187"/>
  <c r="F6" i="187"/>
  <c r="E6" i="187"/>
  <c r="G6" i="187" s="1"/>
  <c r="H5" i="187"/>
  <c r="F5" i="187"/>
  <c r="E5" i="187"/>
  <c r="G5" i="187" s="1"/>
  <c r="H4" i="187"/>
  <c r="H26" i="186"/>
  <c r="F26" i="186"/>
  <c r="E26" i="186"/>
  <c r="G26" i="186" s="1"/>
  <c r="H25" i="186"/>
  <c r="F25" i="186"/>
  <c r="E25" i="186"/>
  <c r="G25" i="186" s="1"/>
  <c r="H24" i="186"/>
  <c r="F24" i="186"/>
  <c r="E24" i="186"/>
  <c r="G24" i="186" s="1"/>
  <c r="H23" i="186"/>
  <c r="F23" i="186"/>
  <c r="E23" i="186"/>
  <c r="G23" i="186" s="1"/>
  <c r="H22" i="186"/>
  <c r="F22" i="186"/>
  <c r="E22" i="186"/>
  <c r="G22" i="186" s="1"/>
  <c r="H21" i="186"/>
  <c r="F21" i="186"/>
  <c r="E21" i="186"/>
  <c r="G21" i="186" s="1"/>
  <c r="H20" i="186"/>
  <c r="F20" i="186"/>
  <c r="E20" i="186"/>
  <c r="G20" i="186" s="1"/>
  <c r="H19" i="186"/>
  <c r="F19" i="186"/>
  <c r="E19" i="186"/>
  <c r="G19" i="186" s="1"/>
  <c r="H18" i="186"/>
  <c r="F18" i="186"/>
  <c r="E18" i="186"/>
  <c r="G18" i="186" s="1"/>
  <c r="H17" i="186"/>
  <c r="F17" i="186"/>
  <c r="E17" i="186"/>
  <c r="G17" i="186" s="1"/>
  <c r="H16" i="186"/>
  <c r="F16" i="186"/>
  <c r="E16" i="186"/>
  <c r="G16" i="186" s="1"/>
  <c r="H15" i="186"/>
  <c r="F15" i="186"/>
  <c r="E15" i="186"/>
  <c r="G15" i="186" s="1"/>
  <c r="H14" i="186"/>
  <c r="F14" i="186"/>
  <c r="E14" i="186"/>
  <c r="G14" i="186" s="1"/>
  <c r="H13" i="186"/>
  <c r="F13" i="186"/>
  <c r="E13" i="186"/>
  <c r="G13" i="186" s="1"/>
  <c r="H12" i="186"/>
  <c r="F12" i="186"/>
  <c r="E12" i="186"/>
  <c r="G12" i="186" s="1"/>
  <c r="H11" i="186"/>
  <c r="F11" i="186"/>
  <c r="E11" i="186"/>
  <c r="G11" i="186" s="1"/>
  <c r="H10" i="186"/>
  <c r="F10" i="186"/>
  <c r="E10" i="186"/>
  <c r="G10" i="186" s="1"/>
  <c r="H9" i="186"/>
  <c r="F9" i="186"/>
  <c r="E9" i="186"/>
  <c r="G9" i="186" s="1"/>
  <c r="H8" i="186"/>
  <c r="F8" i="186"/>
  <c r="E8" i="186"/>
  <c r="G8" i="186" s="1"/>
  <c r="H7" i="186"/>
  <c r="F7" i="186"/>
  <c r="E7" i="186"/>
  <c r="G7" i="186" s="1"/>
  <c r="H6" i="186"/>
  <c r="F6" i="186"/>
  <c r="E6" i="186"/>
  <c r="G6" i="186" s="1"/>
  <c r="H5" i="186"/>
  <c r="F5" i="186"/>
  <c r="E5" i="186"/>
  <c r="G5" i="186" s="1"/>
  <c r="H4" i="186"/>
  <c r="H26" i="185"/>
  <c r="F26" i="185"/>
  <c r="E26" i="185"/>
  <c r="G26" i="185" s="1"/>
  <c r="H25" i="185"/>
  <c r="F25" i="185"/>
  <c r="E25" i="185"/>
  <c r="G25" i="185" s="1"/>
  <c r="H24" i="185"/>
  <c r="F24" i="185"/>
  <c r="E24" i="185"/>
  <c r="G24" i="185" s="1"/>
  <c r="H23" i="185"/>
  <c r="F23" i="185"/>
  <c r="E23" i="185"/>
  <c r="G23" i="185" s="1"/>
  <c r="H22" i="185"/>
  <c r="F22" i="185"/>
  <c r="E22" i="185"/>
  <c r="G22" i="185" s="1"/>
  <c r="H21" i="185"/>
  <c r="F21" i="185"/>
  <c r="E21" i="185"/>
  <c r="G21" i="185" s="1"/>
  <c r="H20" i="185"/>
  <c r="F20" i="185"/>
  <c r="E20" i="185"/>
  <c r="G20" i="185" s="1"/>
  <c r="H19" i="185"/>
  <c r="F19" i="185"/>
  <c r="E19" i="185"/>
  <c r="G19" i="185" s="1"/>
  <c r="H18" i="185"/>
  <c r="F18" i="185"/>
  <c r="E18" i="185"/>
  <c r="G18" i="185" s="1"/>
  <c r="H17" i="185"/>
  <c r="F17" i="185"/>
  <c r="E17" i="185"/>
  <c r="G17" i="185" s="1"/>
  <c r="H16" i="185"/>
  <c r="F16" i="185"/>
  <c r="E16" i="185"/>
  <c r="G16" i="185" s="1"/>
  <c r="H15" i="185"/>
  <c r="F15" i="185"/>
  <c r="E15" i="185"/>
  <c r="G15" i="185" s="1"/>
  <c r="H14" i="185"/>
  <c r="F14" i="185"/>
  <c r="E14" i="185"/>
  <c r="G14" i="185" s="1"/>
  <c r="H13" i="185"/>
  <c r="F13" i="185"/>
  <c r="E13" i="185"/>
  <c r="G13" i="185" s="1"/>
  <c r="H12" i="185"/>
  <c r="F12" i="185"/>
  <c r="E12" i="185"/>
  <c r="G12" i="185" s="1"/>
  <c r="H11" i="185"/>
  <c r="F11" i="185"/>
  <c r="E11" i="185"/>
  <c r="G11" i="185" s="1"/>
  <c r="H10" i="185"/>
  <c r="F10" i="185"/>
  <c r="E10" i="185"/>
  <c r="G10" i="185" s="1"/>
  <c r="H9" i="185"/>
  <c r="F9" i="185"/>
  <c r="E9" i="185"/>
  <c r="G9" i="185" s="1"/>
  <c r="H8" i="185"/>
  <c r="F8" i="185"/>
  <c r="E8" i="185"/>
  <c r="G8" i="185" s="1"/>
  <c r="H7" i="185"/>
  <c r="F7" i="185"/>
  <c r="E7" i="185"/>
  <c r="G7" i="185" s="1"/>
  <c r="H6" i="185"/>
  <c r="F6" i="185"/>
  <c r="E6" i="185"/>
  <c r="G6" i="185" s="1"/>
  <c r="H5" i="185"/>
  <c r="F5" i="185"/>
  <c r="E5" i="185"/>
  <c r="G5" i="185" s="1"/>
  <c r="H4" i="185"/>
  <c r="H26" i="184"/>
  <c r="F26" i="184"/>
  <c r="E26" i="184"/>
  <c r="G26" i="184" s="1"/>
  <c r="H25" i="184"/>
  <c r="F25" i="184"/>
  <c r="E25" i="184"/>
  <c r="G25" i="184" s="1"/>
  <c r="H24" i="184"/>
  <c r="F24" i="184"/>
  <c r="E24" i="184"/>
  <c r="G24" i="184" s="1"/>
  <c r="H23" i="184"/>
  <c r="F23" i="184"/>
  <c r="E23" i="184"/>
  <c r="G23" i="184" s="1"/>
  <c r="H22" i="184"/>
  <c r="F22" i="184"/>
  <c r="E22" i="184"/>
  <c r="G22" i="184" s="1"/>
  <c r="H21" i="184"/>
  <c r="F21" i="184"/>
  <c r="E21" i="184"/>
  <c r="G21" i="184" s="1"/>
  <c r="H20" i="184"/>
  <c r="F20" i="184"/>
  <c r="E20" i="184"/>
  <c r="G20" i="184" s="1"/>
  <c r="H19" i="184"/>
  <c r="F19" i="184"/>
  <c r="E19" i="184"/>
  <c r="G19" i="184" s="1"/>
  <c r="H18" i="184"/>
  <c r="F18" i="184"/>
  <c r="E18" i="184"/>
  <c r="G18" i="184" s="1"/>
  <c r="H17" i="184"/>
  <c r="F17" i="184"/>
  <c r="E17" i="184"/>
  <c r="G17" i="184" s="1"/>
  <c r="H16" i="184"/>
  <c r="F16" i="184"/>
  <c r="E16" i="184"/>
  <c r="G16" i="184" s="1"/>
  <c r="H15" i="184"/>
  <c r="F15" i="184"/>
  <c r="E15" i="184"/>
  <c r="G15" i="184" s="1"/>
  <c r="H14" i="184"/>
  <c r="F14" i="184"/>
  <c r="E14" i="184"/>
  <c r="G14" i="184" s="1"/>
  <c r="H13" i="184"/>
  <c r="F13" i="184"/>
  <c r="E13" i="184"/>
  <c r="G13" i="184" s="1"/>
  <c r="H12" i="184"/>
  <c r="F12" i="184"/>
  <c r="E12" i="184"/>
  <c r="G12" i="184" s="1"/>
  <c r="H11" i="184"/>
  <c r="F11" i="184"/>
  <c r="E11" i="184"/>
  <c r="G11" i="184" s="1"/>
  <c r="H10" i="184"/>
  <c r="F10" i="184"/>
  <c r="E10" i="184"/>
  <c r="G10" i="184" s="1"/>
  <c r="H9" i="184"/>
  <c r="F9" i="184"/>
  <c r="E9" i="184"/>
  <c r="G9" i="184" s="1"/>
  <c r="H8" i="184"/>
  <c r="F8" i="184"/>
  <c r="E8" i="184"/>
  <c r="G8" i="184" s="1"/>
  <c r="H7" i="184"/>
  <c r="F7" i="184"/>
  <c r="E7" i="184"/>
  <c r="G7" i="184" s="1"/>
  <c r="H6" i="184"/>
  <c r="F6" i="184"/>
  <c r="E6" i="184"/>
  <c r="G6" i="184" s="1"/>
  <c r="H5" i="184"/>
  <c r="F5" i="184"/>
  <c r="E5" i="184"/>
  <c r="G5" i="184" s="1"/>
  <c r="H4" i="184"/>
  <c r="H26" i="183"/>
  <c r="F26" i="183"/>
  <c r="E26" i="183"/>
  <c r="G26" i="183" s="1"/>
  <c r="H25" i="183"/>
  <c r="F25" i="183"/>
  <c r="E25" i="183"/>
  <c r="G25" i="183" s="1"/>
  <c r="H24" i="183"/>
  <c r="F24" i="183"/>
  <c r="E24" i="183"/>
  <c r="G24" i="183" s="1"/>
  <c r="H23" i="183"/>
  <c r="F23" i="183"/>
  <c r="E23" i="183"/>
  <c r="G23" i="183" s="1"/>
  <c r="H22" i="183"/>
  <c r="F22" i="183"/>
  <c r="E22" i="183"/>
  <c r="G22" i="183" s="1"/>
  <c r="H21" i="183"/>
  <c r="F21" i="183"/>
  <c r="E21" i="183"/>
  <c r="G21" i="183" s="1"/>
  <c r="H20" i="183"/>
  <c r="F20" i="183"/>
  <c r="E20" i="183"/>
  <c r="G20" i="183" s="1"/>
  <c r="H19" i="183"/>
  <c r="F19" i="183"/>
  <c r="E19" i="183"/>
  <c r="G19" i="183" s="1"/>
  <c r="H18" i="183"/>
  <c r="F18" i="183"/>
  <c r="E18" i="183"/>
  <c r="G18" i="183" s="1"/>
  <c r="H17" i="183"/>
  <c r="F17" i="183"/>
  <c r="E17" i="183"/>
  <c r="G17" i="183" s="1"/>
  <c r="H16" i="183"/>
  <c r="F16" i="183"/>
  <c r="E16" i="183"/>
  <c r="G16" i="183" s="1"/>
  <c r="H15" i="183"/>
  <c r="F15" i="183"/>
  <c r="E15" i="183"/>
  <c r="G15" i="183" s="1"/>
  <c r="H14" i="183"/>
  <c r="F14" i="183"/>
  <c r="E14" i="183"/>
  <c r="G14" i="183" s="1"/>
  <c r="H13" i="183"/>
  <c r="F13" i="183"/>
  <c r="E13" i="183"/>
  <c r="G13" i="183" s="1"/>
  <c r="H12" i="183"/>
  <c r="F12" i="183"/>
  <c r="E12" i="183"/>
  <c r="G12" i="183" s="1"/>
  <c r="H11" i="183"/>
  <c r="F11" i="183"/>
  <c r="E11" i="183"/>
  <c r="G11" i="183" s="1"/>
  <c r="H10" i="183"/>
  <c r="F10" i="183"/>
  <c r="E10" i="183"/>
  <c r="G10" i="183" s="1"/>
  <c r="H9" i="183"/>
  <c r="F9" i="183"/>
  <c r="E9" i="183"/>
  <c r="G9" i="183" s="1"/>
  <c r="H8" i="183"/>
  <c r="F8" i="183"/>
  <c r="E8" i="183"/>
  <c r="G8" i="183" s="1"/>
  <c r="H7" i="183"/>
  <c r="F7" i="183"/>
  <c r="E7" i="183"/>
  <c r="G7" i="183" s="1"/>
  <c r="H6" i="183"/>
  <c r="F6" i="183"/>
  <c r="E6" i="183"/>
  <c r="G6" i="183" s="1"/>
  <c r="H5" i="183"/>
  <c r="F5" i="183"/>
  <c r="E5" i="183"/>
  <c r="G5" i="183" s="1"/>
  <c r="H4" i="183"/>
  <c r="H26" i="182"/>
  <c r="F26" i="182"/>
  <c r="E26" i="182"/>
  <c r="G26" i="182" s="1"/>
  <c r="H25" i="182"/>
  <c r="F25" i="182"/>
  <c r="E25" i="182"/>
  <c r="G25" i="182" s="1"/>
  <c r="H24" i="182"/>
  <c r="F24" i="182"/>
  <c r="E24" i="182"/>
  <c r="G24" i="182" s="1"/>
  <c r="H23" i="182"/>
  <c r="F23" i="182"/>
  <c r="E23" i="182"/>
  <c r="G23" i="182" s="1"/>
  <c r="H22" i="182"/>
  <c r="F22" i="182"/>
  <c r="E22" i="182"/>
  <c r="G22" i="182" s="1"/>
  <c r="H21" i="182"/>
  <c r="F21" i="182"/>
  <c r="E21" i="182"/>
  <c r="G21" i="182" s="1"/>
  <c r="H20" i="182"/>
  <c r="F20" i="182"/>
  <c r="E20" i="182"/>
  <c r="G20" i="182" s="1"/>
  <c r="H19" i="182"/>
  <c r="F19" i="182"/>
  <c r="E19" i="182"/>
  <c r="G19" i="182" s="1"/>
  <c r="H18" i="182"/>
  <c r="F18" i="182"/>
  <c r="E18" i="182"/>
  <c r="G18" i="182" s="1"/>
  <c r="H17" i="182"/>
  <c r="F17" i="182"/>
  <c r="E17" i="182"/>
  <c r="G17" i="182" s="1"/>
  <c r="H16" i="182"/>
  <c r="F16" i="182"/>
  <c r="E16" i="182"/>
  <c r="G16" i="182" s="1"/>
  <c r="H15" i="182"/>
  <c r="F15" i="182"/>
  <c r="E15" i="182"/>
  <c r="G15" i="182" s="1"/>
  <c r="H14" i="182"/>
  <c r="F14" i="182"/>
  <c r="E14" i="182"/>
  <c r="G14" i="182" s="1"/>
  <c r="H13" i="182"/>
  <c r="F13" i="182"/>
  <c r="E13" i="182"/>
  <c r="G13" i="182" s="1"/>
  <c r="H12" i="182"/>
  <c r="F12" i="182"/>
  <c r="E12" i="182"/>
  <c r="G12" i="182" s="1"/>
  <c r="H11" i="182"/>
  <c r="F11" i="182"/>
  <c r="E11" i="182"/>
  <c r="G11" i="182" s="1"/>
  <c r="H10" i="182"/>
  <c r="F10" i="182"/>
  <c r="E10" i="182"/>
  <c r="G10" i="182" s="1"/>
  <c r="H9" i="182"/>
  <c r="F9" i="182"/>
  <c r="E9" i="182"/>
  <c r="G9" i="182" s="1"/>
  <c r="H8" i="182"/>
  <c r="F8" i="182"/>
  <c r="E8" i="182"/>
  <c r="G8" i="182" s="1"/>
  <c r="H7" i="182"/>
  <c r="F7" i="182"/>
  <c r="E7" i="182"/>
  <c r="G7" i="182" s="1"/>
  <c r="H6" i="182"/>
  <c r="F6" i="182"/>
  <c r="E6" i="182"/>
  <c r="G6" i="182" s="1"/>
  <c r="H5" i="182"/>
  <c r="F5" i="182"/>
  <c r="E5" i="182"/>
  <c r="G5" i="182" s="1"/>
  <c r="H4" i="182"/>
  <c r="H26" i="181"/>
  <c r="F26" i="181"/>
  <c r="E26" i="181"/>
  <c r="G26" i="181" s="1"/>
  <c r="H25" i="181"/>
  <c r="F25" i="181"/>
  <c r="E25" i="181"/>
  <c r="G25" i="181" s="1"/>
  <c r="H24" i="181"/>
  <c r="F24" i="181"/>
  <c r="E24" i="181"/>
  <c r="G24" i="181" s="1"/>
  <c r="H23" i="181"/>
  <c r="F23" i="181"/>
  <c r="E23" i="181"/>
  <c r="G23" i="181" s="1"/>
  <c r="H22" i="181"/>
  <c r="F22" i="181"/>
  <c r="E22" i="181"/>
  <c r="G22" i="181" s="1"/>
  <c r="H21" i="181"/>
  <c r="F21" i="181"/>
  <c r="E21" i="181"/>
  <c r="G21" i="181" s="1"/>
  <c r="H20" i="181"/>
  <c r="F20" i="181"/>
  <c r="E20" i="181"/>
  <c r="G20" i="181" s="1"/>
  <c r="H19" i="181"/>
  <c r="F19" i="181"/>
  <c r="E19" i="181"/>
  <c r="G19" i="181" s="1"/>
  <c r="H18" i="181"/>
  <c r="F18" i="181"/>
  <c r="E18" i="181"/>
  <c r="G18" i="181" s="1"/>
  <c r="H17" i="181"/>
  <c r="F17" i="181"/>
  <c r="E17" i="181"/>
  <c r="G17" i="181" s="1"/>
  <c r="H16" i="181"/>
  <c r="F16" i="181"/>
  <c r="E16" i="181"/>
  <c r="G16" i="181" s="1"/>
  <c r="H15" i="181"/>
  <c r="F15" i="181"/>
  <c r="E15" i="181"/>
  <c r="G15" i="181" s="1"/>
  <c r="H14" i="181"/>
  <c r="F14" i="181"/>
  <c r="E14" i="181"/>
  <c r="G14" i="181" s="1"/>
  <c r="H13" i="181"/>
  <c r="F13" i="181"/>
  <c r="E13" i="181"/>
  <c r="G13" i="181" s="1"/>
  <c r="H12" i="181"/>
  <c r="F12" i="181"/>
  <c r="E12" i="181"/>
  <c r="G12" i="181" s="1"/>
  <c r="H11" i="181"/>
  <c r="F11" i="181"/>
  <c r="E11" i="181"/>
  <c r="G11" i="181" s="1"/>
  <c r="H10" i="181"/>
  <c r="F10" i="181"/>
  <c r="E10" i="181"/>
  <c r="G10" i="181" s="1"/>
  <c r="H9" i="181"/>
  <c r="F9" i="181"/>
  <c r="E9" i="181"/>
  <c r="G9" i="181" s="1"/>
  <c r="H8" i="181"/>
  <c r="F8" i="181"/>
  <c r="E8" i="181"/>
  <c r="G8" i="181" s="1"/>
  <c r="H7" i="181"/>
  <c r="F7" i="181"/>
  <c r="E7" i="181"/>
  <c r="G7" i="181" s="1"/>
  <c r="H6" i="181"/>
  <c r="H5" i="181"/>
  <c r="H4" i="181"/>
  <c r="H26" i="180"/>
  <c r="F26" i="180"/>
  <c r="E26" i="180"/>
  <c r="G26" i="180" s="1"/>
  <c r="H25" i="180"/>
  <c r="F25" i="180"/>
  <c r="E25" i="180"/>
  <c r="G25" i="180" s="1"/>
  <c r="H24" i="180"/>
  <c r="F24" i="180"/>
  <c r="E24" i="180"/>
  <c r="G24" i="180" s="1"/>
  <c r="H23" i="180"/>
  <c r="F23" i="180"/>
  <c r="E23" i="180"/>
  <c r="G23" i="180" s="1"/>
  <c r="H22" i="180"/>
  <c r="F22" i="180"/>
  <c r="E22" i="180"/>
  <c r="G22" i="180" s="1"/>
  <c r="H21" i="180"/>
  <c r="F21" i="180"/>
  <c r="E21" i="180"/>
  <c r="G21" i="180" s="1"/>
  <c r="H20" i="180"/>
  <c r="F20" i="180"/>
  <c r="E20" i="180"/>
  <c r="G20" i="180" s="1"/>
  <c r="H19" i="180"/>
  <c r="F19" i="180"/>
  <c r="E19" i="180"/>
  <c r="G19" i="180" s="1"/>
  <c r="H18" i="180"/>
  <c r="F18" i="180"/>
  <c r="E18" i="180"/>
  <c r="G18" i="180" s="1"/>
  <c r="H17" i="180"/>
  <c r="F17" i="180"/>
  <c r="E17" i="180"/>
  <c r="G17" i="180" s="1"/>
  <c r="H16" i="180"/>
  <c r="F16" i="180"/>
  <c r="E16" i="180"/>
  <c r="G16" i="180" s="1"/>
  <c r="H15" i="180"/>
  <c r="F15" i="180"/>
  <c r="E15" i="180"/>
  <c r="G15" i="180" s="1"/>
  <c r="H14" i="180"/>
  <c r="F14" i="180"/>
  <c r="E14" i="180"/>
  <c r="G14" i="180" s="1"/>
  <c r="H13" i="180"/>
  <c r="F13" i="180"/>
  <c r="E13" i="180"/>
  <c r="G13" i="180" s="1"/>
  <c r="H12" i="180"/>
  <c r="F12" i="180"/>
  <c r="E12" i="180"/>
  <c r="G12" i="180" s="1"/>
  <c r="H11" i="180"/>
  <c r="F11" i="180"/>
  <c r="E11" i="180"/>
  <c r="G11" i="180" s="1"/>
  <c r="H10" i="180"/>
  <c r="F10" i="180"/>
  <c r="E10" i="180"/>
  <c r="G10" i="180" s="1"/>
  <c r="H9" i="180"/>
  <c r="H8" i="180"/>
  <c r="H7" i="180"/>
  <c r="H6" i="180"/>
  <c r="H5" i="180"/>
  <c r="H4" i="180"/>
  <c r="H26" i="179"/>
  <c r="F26" i="179"/>
  <c r="E26" i="179"/>
  <c r="G26" i="179" s="1"/>
  <c r="H25" i="179"/>
  <c r="F25" i="179"/>
  <c r="E25" i="179"/>
  <c r="G25" i="179" s="1"/>
  <c r="H24" i="179"/>
  <c r="F24" i="179"/>
  <c r="E24" i="179"/>
  <c r="G24" i="179" s="1"/>
  <c r="H23" i="179"/>
  <c r="F23" i="179"/>
  <c r="E23" i="179"/>
  <c r="G23" i="179" s="1"/>
  <c r="H22" i="179"/>
  <c r="F22" i="179"/>
  <c r="E22" i="179"/>
  <c r="G22" i="179" s="1"/>
  <c r="H21" i="179"/>
  <c r="F21" i="179"/>
  <c r="E21" i="179"/>
  <c r="G21" i="179" s="1"/>
  <c r="H20" i="179"/>
  <c r="F20" i="179"/>
  <c r="E20" i="179"/>
  <c r="G20" i="179" s="1"/>
  <c r="H19" i="179"/>
  <c r="F19" i="179"/>
  <c r="E19" i="179"/>
  <c r="G19" i="179" s="1"/>
  <c r="H18" i="179"/>
  <c r="F18" i="179"/>
  <c r="E18" i="179"/>
  <c r="G18" i="179" s="1"/>
  <c r="H17" i="179"/>
  <c r="F17" i="179"/>
  <c r="E17" i="179"/>
  <c r="G17" i="179" s="1"/>
  <c r="H16" i="179"/>
  <c r="F16" i="179"/>
  <c r="E16" i="179"/>
  <c r="G16" i="179" s="1"/>
  <c r="H15" i="179"/>
  <c r="F15" i="179"/>
  <c r="E15" i="179"/>
  <c r="G15" i="179" s="1"/>
  <c r="H14" i="179"/>
  <c r="F14" i="179"/>
  <c r="E14" i="179"/>
  <c r="G14" i="179" s="1"/>
  <c r="H13" i="179"/>
  <c r="F13" i="179"/>
  <c r="E13" i="179"/>
  <c r="G13" i="179" s="1"/>
  <c r="H12" i="179"/>
  <c r="F12" i="179"/>
  <c r="E12" i="179"/>
  <c r="G12" i="179" s="1"/>
  <c r="H11" i="179"/>
  <c r="F11" i="179"/>
  <c r="E11" i="179"/>
  <c r="G11" i="179" s="1"/>
  <c r="H10" i="179"/>
  <c r="F10" i="179"/>
  <c r="E10" i="179"/>
  <c r="G10" i="179" s="1"/>
  <c r="H9" i="179"/>
  <c r="F9" i="179"/>
  <c r="E9" i="179"/>
  <c r="G9" i="179" s="1"/>
  <c r="H8" i="179"/>
  <c r="F8" i="179"/>
  <c r="E8" i="179"/>
  <c r="G8" i="179" s="1"/>
  <c r="H7" i="179"/>
  <c r="F7" i="179"/>
  <c r="E7" i="179"/>
  <c r="G7" i="179" s="1"/>
  <c r="H6" i="179"/>
  <c r="F6" i="179"/>
  <c r="E6" i="179"/>
  <c r="G6" i="179" s="1"/>
  <c r="H5" i="179"/>
  <c r="F5" i="179"/>
  <c r="E5" i="179"/>
  <c r="G5" i="179" s="1"/>
  <c r="H4" i="179"/>
  <c r="H26" i="178"/>
  <c r="F26" i="178"/>
  <c r="E26" i="178"/>
  <c r="G26" i="178" s="1"/>
  <c r="H25" i="178"/>
  <c r="F25" i="178"/>
  <c r="E25" i="178"/>
  <c r="G25" i="178" s="1"/>
  <c r="H24" i="178"/>
  <c r="F24" i="178"/>
  <c r="E24" i="178"/>
  <c r="G24" i="178" s="1"/>
  <c r="H23" i="178"/>
  <c r="F23" i="178"/>
  <c r="E23" i="178"/>
  <c r="G23" i="178" s="1"/>
  <c r="H22" i="178"/>
  <c r="F22" i="178"/>
  <c r="E22" i="178"/>
  <c r="G22" i="178" s="1"/>
  <c r="H21" i="178"/>
  <c r="F21" i="178"/>
  <c r="E21" i="178"/>
  <c r="G21" i="178" s="1"/>
  <c r="H20" i="178"/>
  <c r="F20" i="178"/>
  <c r="E20" i="178"/>
  <c r="G20" i="178" s="1"/>
  <c r="H19" i="178"/>
  <c r="F19" i="178"/>
  <c r="E19" i="178"/>
  <c r="G19" i="178" s="1"/>
  <c r="H18" i="178"/>
  <c r="F18" i="178"/>
  <c r="E18" i="178"/>
  <c r="G18" i="178" s="1"/>
  <c r="H17" i="178"/>
  <c r="F17" i="178"/>
  <c r="E17" i="178"/>
  <c r="G17" i="178" s="1"/>
  <c r="H16" i="178"/>
  <c r="F16" i="178"/>
  <c r="E16" i="178"/>
  <c r="G16" i="178" s="1"/>
  <c r="H15" i="178"/>
  <c r="F15" i="178"/>
  <c r="E15" i="178"/>
  <c r="G15" i="178" s="1"/>
  <c r="H14" i="178"/>
  <c r="F14" i="178"/>
  <c r="E14" i="178"/>
  <c r="G14" i="178" s="1"/>
  <c r="H13" i="178"/>
  <c r="F13" i="178"/>
  <c r="E13" i="178"/>
  <c r="G13" i="178" s="1"/>
  <c r="H12" i="178"/>
  <c r="F12" i="178"/>
  <c r="E12" i="178"/>
  <c r="G12" i="178" s="1"/>
  <c r="H11" i="178"/>
  <c r="F11" i="178"/>
  <c r="E11" i="178"/>
  <c r="G11" i="178" s="1"/>
  <c r="H10" i="178"/>
  <c r="F10" i="178"/>
  <c r="E10" i="178"/>
  <c r="G10" i="178" s="1"/>
  <c r="H9" i="178"/>
  <c r="F9" i="178"/>
  <c r="E9" i="178"/>
  <c r="G9" i="178" s="1"/>
  <c r="H8" i="178"/>
  <c r="F8" i="178"/>
  <c r="E8" i="178"/>
  <c r="G8" i="178" s="1"/>
  <c r="H7" i="178"/>
  <c r="F7" i="178"/>
  <c r="E7" i="178"/>
  <c r="G7" i="178" s="1"/>
  <c r="H6" i="178"/>
  <c r="F6" i="178"/>
  <c r="E6" i="178"/>
  <c r="G6" i="178" s="1"/>
  <c r="H5" i="178"/>
  <c r="F5" i="178"/>
  <c r="E5" i="178"/>
  <c r="G5" i="178" s="1"/>
  <c r="H4" i="178"/>
  <c r="F5" i="181"/>
  <c r="E5" i="181"/>
  <c r="E6" i="181"/>
  <c r="F6" i="181"/>
  <c r="G5" i="181" l="1"/>
  <c r="G6" i="181"/>
  <c r="G5" i="180"/>
  <c r="G27" i="180" s="1"/>
  <c r="G27" i="193"/>
  <c r="G31" i="193" s="1"/>
  <c r="G27" i="192"/>
  <c r="G31" i="192" s="1"/>
  <c r="G27" i="191"/>
  <c r="G31" i="191" s="1"/>
  <c r="G27" i="190"/>
  <c r="G31" i="190" s="1"/>
  <c r="G27" i="189"/>
  <c r="G31" i="189" s="1"/>
  <c r="G27" i="188"/>
  <c r="G31" i="188" s="1"/>
  <c r="G27" i="187"/>
  <c r="G31" i="187" s="1"/>
  <c r="G27" i="186"/>
  <c r="G31" i="186" s="1"/>
  <c r="G27" i="185"/>
  <c r="G31" i="185" s="1"/>
  <c r="G27" i="184"/>
  <c r="G31" i="184" s="1"/>
  <c r="G27" i="183"/>
  <c r="G31" i="183" s="1"/>
  <c r="G27" i="182"/>
  <c r="G31" i="182" s="1"/>
  <c r="G27" i="179"/>
  <c r="G31" i="179" s="1"/>
  <c r="G27" i="178"/>
  <c r="G31" i="178" s="1"/>
  <c r="H26" i="177"/>
  <c r="F26" i="177"/>
  <c r="E26" i="177"/>
  <c r="G26" i="177" s="1"/>
  <c r="H25" i="177"/>
  <c r="F25" i="177"/>
  <c r="E25" i="177"/>
  <c r="G25" i="177" s="1"/>
  <c r="H24" i="177"/>
  <c r="F24" i="177"/>
  <c r="E24" i="177"/>
  <c r="G24" i="177" s="1"/>
  <c r="H23" i="177"/>
  <c r="F23" i="177"/>
  <c r="E23" i="177"/>
  <c r="G23" i="177" s="1"/>
  <c r="H22" i="177"/>
  <c r="F22" i="177"/>
  <c r="E22" i="177"/>
  <c r="G22" i="177" s="1"/>
  <c r="H21" i="177"/>
  <c r="F21" i="177"/>
  <c r="E21" i="177"/>
  <c r="G21" i="177" s="1"/>
  <c r="H20" i="177"/>
  <c r="F20" i="177"/>
  <c r="E20" i="177"/>
  <c r="G20" i="177" s="1"/>
  <c r="H19" i="177"/>
  <c r="F19" i="177"/>
  <c r="E19" i="177"/>
  <c r="G19" i="177" s="1"/>
  <c r="H18" i="177"/>
  <c r="F18" i="177"/>
  <c r="E18" i="177"/>
  <c r="G18" i="177" s="1"/>
  <c r="H17" i="177"/>
  <c r="F17" i="177"/>
  <c r="E17" i="177"/>
  <c r="G17" i="177" s="1"/>
  <c r="H16" i="177"/>
  <c r="F16" i="177"/>
  <c r="E16" i="177"/>
  <c r="G16" i="177" s="1"/>
  <c r="H15" i="177"/>
  <c r="F15" i="177"/>
  <c r="E15" i="177"/>
  <c r="G15" i="177" s="1"/>
  <c r="H14" i="177"/>
  <c r="F14" i="177"/>
  <c r="E14" i="177"/>
  <c r="G14" i="177" s="1"/>
  <c r="H13" i="177"/>
  <c r="F13" i="177"/>
  <c r="E13" i="177"/>
  <c r="G13" i="177" s="1"/>
  <c r="H12" i="177"/>
  <c r="F12" i="177"/>
  <c r="E12" i="177"/>
  <c r="G12" i="177" s="1"/>
  <c r="H11" i="177"/>
  <c r="F11" i="177"/>
  <c r="E11" i="177"/>
  <c r="G11" i="177" s="1"/>
  <c r="H10" i="177"/>
  <c r="F10" i="177"/>
  <c r="E10" i="177"/>
  <c r="G10" i="177" s="1"/>
  <c r="H9" i="177"/>
  <c r="F9" i="177"/>
  <c r="E9" i="177"/>
  <c r="G9" i="177" s="1"/>
  <c r="H8" i="177"/>
  <c r="F8" i="177"/>
  <c r="E8" i="177"/>
  <c r="G8" i="177" s="1"/>
  <c r="H7" i="177"/>
  <c r="F7" i="177"/>
  <c r="E7" i="177"/>
  <c r="G7" i="177" s="1"/>
  <c r="H6" i="177"/>
  <c r="F6" i="177"/>
  <c r="E6" i="177"/>
  <c r="G6" i="177" s="1"/>
  <c r="H5" i="177"/>
  <c r="F5" i="177"/>
  <c r="E5" i="177"/>
  <c r="G5" i="177" s="1"/>
  <c r="H4" i="177"/>
  <c r="H26" i="176"/>
  <c r="F26" i="176"/>
  <c r="E26" i="176"/>
  <c r="G26" i="176" s="1"/>
  <c r="H25" i="176"/>
  <c r="F25" i="176"/>
  <c r="E25" i="176"/>
  <c r="G25" i="176" s="1"/>
  <c r="H24" i="176"/>
  <c r="F24" i="176"/>
  <c r="E24" i="176"/>
  <c r="G24" i="176" s="1"/>
  <c r="H23" i="176"/>
  <c r="F23" i="176"/>
  <c r="E23" i="176"/>
  <c r="G23" i="176" s="1"/>
  <c r="H22" i="176"/>
  <c r="F22" i="176"/>
  <c r="E22" i="176"/>
  <c r="G22" i="176" s="1"/>
  <c r="H21" i="176"/>
  <c r="F21" i="176"/>
  <c r="E21" i="176"/>
  <c r="G21" i="176" s="1"/>
  <c r="H20" i="176"/>
  <c r="F20" i="176"/>
  <c r="E20" i="176"/>
  <c r="G20" i="176" s="1"/>
  <c r="H19" i="176"/>
  <c r="F19" i="176"/>
  <c r="E19" i="176"/>
  <c r="G19" i="176" s="1"/>
  <c r="H18" i="176"/>
  <c r="F18" i="176"/>
  <c r="E18" i="176"/>
  <c r="G18" i="176" s="1"/>
  <c r="H17" i="176"/>
  <c r="F17" i="176"/>
  <c r="E17" i="176"/>
  <c r="G17" i="176" s="1"/>
  <c r="H16" i="176"/>
  <c r="F16" i="176"/>
  <c r="E16" i="176"/>
  <c r="G16" i="176" s="1"/>
  <c r="H15" i="176"/>
  <c r="F15" i="176"/>
  <c r="E15" i="176"/>
  <c r="G15" i="176" s="1"/>
  <c r="H14" i="176"/>
  <c r="F14" i="176"/>
  <c r="E14" i="176"/>
  <c r="G14" i="176" s="1"/>
  <c r="H13" i="176"/>
  <c r="F13" i="176"/>
  <c r="E13" i="176"/>
  <c r="G13" i="176" s="1"/>
  <c r="H12" i="176"/>
  <c r="F12" i="176"/>
  <c r="E12" i="176"/>
  <c r="G12" i="176" s="1"/>
  <c r="H11" i="176"/>
  <c r="F11" i="176"/>
  <c r="E11" i="176"/>
  <c r="G11" i="176" s="1"/>
  <c r="H10" i="176"/>
  <c r="F10" i="176"/>
  <c r="E10" i="176"/>
  <c r="G10" i="176" s="1"/>
  <c r="H9" i="176"/>
  <c r="F9" i="176"/>
  <c r="E9" i="176"/>
  <c r="G9" i="176" s="1"/>
  <c r="H8" i="176"/>
  <c r="F8" i="176"/>
  <c r="E8" i="176"/>
  <c r="G8" i="176" s="1"/>
  <c r="H7" i="176"/>
  <c r="F7" i="176"/>
  <c r="E7" i="176"/>
  <c r="G7" i="176" s="1"/>
  <c r="H6" i="176"/>
  <c r="F6" i="176"/>
  <c r="E6" i="176"/>
  <c r="G6" i="176" s="1"/>
  <c r="H5" i="176"/>
  <c r="F5" i="176"/>
  <c r="E5" i="176"/>
  <c r="G5" i="176" s="1"/>
  <c r="H4" i="176"/>
  <c r="H26" i="175"/>
  <c r="F26" i="175"/>
  <c r="E26" i="175"/>
  <c r="G26" i="175" s="1"/>
  <c r="H25" i="175"/>
  <c r="F25" i="175"/>
  <c r="E25" i="175"/>
  <c r="G25" i="175" s="1"/>
  <c r="H24" i="175"/>
  <c r="F24" i="175"/>
  <c r="E24" i="175"/>
  <c r="G24" i="175" s="1"/>
  <c r="H23" i="175"/>
  <c r="F23" i="175"/>
  <c r="E23" i="175"/>
  <c r="G23" i="175" s="1"/>
  <c r="H22" i="175"/>
  <c r="F22" i="175"/>
  <c r="E22" i="175"/>
  <c r="G22" i="175" s="1"/>
  <c r="H21" i="175"/>
  <c r="F21" i="175"/>
  <c r="E21" i="175"/>
  <c r="G21" i="175" s="1"/>
  <c r="H20" i="175"/>
  <c r="F20" i="175"/>
  <c r="E20" i="175"/>
  <c r="G20" i="175" s="1"/>
  <c r="H19" i="175"/>
  <c r="F19" i="175"/>
  <c r="E19" i="175"/>
  <c r="G19" i="175" s="1"/>
  <c r="H18" i="175"/>
  <c r="F18" i="175"/>
  <c r="E18" i="175"/>
  <c r="G18" i="175" s="1"/>
  <c r="H17" i="175"/>
  <c r="F17" i="175"/>
  <c r="E17" i="175"/>
  <c r="G17" i="175" s="1"/>
  <c r="H16" i="175"/>
  <c r="F16" i="175"/>
  <c r="E16" i="175"/>
  <c r="G16" i="175" s="1"/>
  <c r="H15" i="175"/>
  <c r="F15" i="175"/>
  <c r="E15" i="175"/>
  <c r="G15" i="175" s="1"/>
  <c r="H14" i="175"/>
  <c r="F14" i="175"/>
  <c r="E14" i="175"/>
  <c r="G14" i="175" s="1"/>
  <c r="H13" i="175"/>
  <c r="F13" i="175"/>
  <c r="E13" i="175"/>
  <c r="G13" i="175" s="1"/>
  <c r="H12" i="175"/>
  <c r="F12" i="175"/>
  <c r="E12" i="175"/>
  <c r="G12" i="175" s="1"/>
  <c r="H11" i="175"/>
  <c r="F11" i="175"/>
  <c r="E11" i="175"/>
  <c r="G11" i="175" s="1"/>
  <c r="H10" i="175"/>
  <c r="F10" i="175"/>
  <c r="E10" i="175"/>
  <c r="G10" i="175" s="1"/>
  <c r="H9" i="175"/>
  <c r="F9" i="175"/>
  <c r="E9" i="175"/>
  <c r="G9" i="175" s="1"/>
  <c r="H8" i="175"/>
  <c r="F8" i="175"/>
  <c r="E8" i="175"/>
  <c r="G8" i="175" s="1"/>
  <c r="H7" i="175"/>
  <c r="F7" i="175"/>
  <c r="E7" i="175"/>
  <c r="G7" i="175" s="1"/>
  <c r="H6" i="175"/>
  <c r="F6" i="175"/>
  <c r="E6" i="175"/>
  <c r="G6" i="175" s="1"/>
  <c r="H5" i="175"/>
  <c r="F5" i="175"/>
  <c r="E5" i="175"/>
  <c r="G5" i="175" s="1"/>
  <c r="H4" i="175"/>
  <c r="H26" i="174"/>
  <c r="F26" i="174"/>
  <c r="E26" i="174"/>
  <c r="G26" i="174" s="1"/>
  <c r="H25" i="174"/>
  <c r="F25" i="174"/>
  <c r="E25" i="174"/>
  <c r="G25" i="174" s="1"/>
  <c r="H24" i="174"/>
  <c r="F24" i="174"/>
  <c r="E24" i="174"/>
  <c r="G24" i="174" s="1"/>
  <c r="H23" i="174"/>
  <c r="F23" i="174"/>
  <c r="E23" i="174"/>
  <c r="G23" i="174" s="1"/>
  <c r="H22" i="174"/>
  <c r="F22" i="174"/>
  <c r="E22" i="174"/>
  <c r="G22" i="174" s="1"/>
  <c r="H21" i="174"/>
  <c r="F21" i="174"/>
  <c r="E21" i="174"/>
  <c r="G21" i="174" s="1"/>
  <c r="H20" i="174"/>
  <c r="F20" i="174"/>
  <c r="E20" i="174"/>
  <c r="G20" i="174" s="1"/>
  <c r="H19" i="174"/>
  <c r="F19" i="174"/>
  <c r="E19" i="174"/>
  <c r="G19" i="174" s="1"/>
  <c r="H18" i="174"/>
  <c r="F18" i="174"/>
  <c r="E18" i="174"/>
  <c r="G18" i="174" s="1"/>
  <c r="H17" i="174"/>
  <c r="F17" i="174"/>
  <c r="E17" i="174"/>
  <c r="G17" i="174" s="1"/>
  <c r="H16" i="174"/>
  <c r="F16" i="174"/>
  <c r="E16" i="174"/>
  <c r="G16" i="174" s="1"/>
  <c r="H15" i="174"/>
  <c r="F15" i="174"/>
  <c r="E15" i="174"/>
  <c r="G15" i="174" s="1"/>
  <c r="H14" i="174"/>
  <c r="F14" i="174"/>
  <c r="E14" i="174"/>
  <c r="G14" i="174" s="1"/>
  <c r="H13" i="174"/>
  <c r="F13" i="174"/>
  <c r="E13" i="174"/>
  <c r="G13" i="174" s="1"/>
  <c r="H12" i="174"/>
  <c r="F12" i="174"/>
  <c r="E12" i="174"/>
  <c r="G12" i="174" s="1"/>
  <c r="H11" i="174"/>
  <c r="F11" i="174"/>
  <c r="E11" i="174"/>
  <c r="G11" i="174" s="1"/>
  <c r="H10" i="174"/>
  <c r="F10" i="174"/>
  <c r="E10" i="174"/>
  <c r="G10" i="174" s="1"/>
  <c r="H9" i="174"/>
  <c r="F9" i="174"/>
  <c r="E9" i="174"/>
  <c r="G9" i="174" s="1"/>
  <c r="H8" i="174"/>
  <c r="F8" i="174"/>
  <c r="E8" i="174"/>
  <c r="G8" i="174" s="1"/>
  <c r="H7" i="174"/>
  <c r="F7" i="174"/>
  <c r="E7" i="174"/>
  <c r="G7" i="174" s="1"/>
  <c r="H6" i="174"/>
  <c r="F6" i="174"/>
  <c r="E6" i="174"/>
  <c r="G6" i="174" s="1"/>
  <c r="H5" i="174"/>
  <c r="F5" i="174"/>
  <c r="E5" i="174"/>
  <c r="G5" i="174" s="1"/>
  <c r="H4" i="174"/>
  <c r="H26" i="173"/>
  <c r="F26" i="173"/>
  <c r="E26" i="173"/>
  <c r="G26" i="173" s="1"/>
  <c r="H25" i="173"/>
  <c r="F25" i="173"/>
  <c r="E25" i="173"/>
  <c r="G25" i="173" s="1"/>
  <c r="H24" i="173"/>
  <c r="F24" i="173"/>
  <c r="E24" i="173"/>
  <c r="G24" i="173" s="1"/>
  <c r="H23" i="173"/>
  <c r="F23" i="173"/>
  <c r="E23" i="173"/>
  <c r="G23" i="173" s="1"/>
  <c r="H22" i="173"/>
  <c r="F22" i="173"/>
  <c r="E22" i="173"/>
  <c r="G22" i="173" s="1"/>
  <c r="H21" i="173"/>
  <c r="F21" i="173"/>
  <c r="E21" i="173"/>
  <c r="G21" i="173" s="1"/>
  <c r="H20" i="173"/>
  <c r="F20" i="173"/>
  <c r="E20" i="173"/>
  <c r="G20" i="173" s="1"/>
  <c r="H19" i="173"/>
  <c r="F19" i="173"/>
  <c r="E19" i="173"/>
  <c r="G19" i="173" s="1"/>
  <c r="H18" i="173"/>
  <c r="F18" i="173"/>
  <c r="E18" i="173"/>
  <c r="G18" i="173" s="1"/>
  <c r="H17" i="173"/>
  <c r="F17" i="173"/>
  <c r="E17" i="173"/>
  <c r="G17" i="173" s="1"/>
  <c r="H16" i="173"/>
  <c r="F16" i="173"/>
  <c r="E16" i="173"/>
  <c r="G16" i="173" s="1"/>
  <c r="H15" i="173"/>
  <c r="F15" i="173"/>
  <c r="E15" i="173"/>
  <c r="G15" i="173" s="1"/>
  <c r="H14" i="173"/>
  <c r="F14" i="173"/>
  <c r="E14" i="173"/>
  <c r="G14" i="173" s="1"/>
  <c r="H13" i="173"/>
  <c r="F13" i="173"/>
  <c r="E13" i="173"/>
  <c r="G13" i="173" s="1"/>
  <c r="H12" i="173"/>
  <c r="F12" i="173"/>
  <c r="E12" i="173"/>
  <c r="G12" i="173" s="1"/>
  <c r="H11" i="173"/>
  <c r="F11" i="173"/>
  <c r="E11" i="173"/>
  <c r="G11" i="173" s="1"/>
  <c r="H10" i="173"/>
  <c r="F10" i="173"/>
  <c r="E10" i="173"/>
  <c r="G10" i="173" s="1"/>
  <c r="H9" i="173"/>
  <c r="F9" i="173"/>
  <c r="E9" i="173"/>
  <c r="G9" i="173" s="1"/>
  <c r="H8" i="173"/>
  <c r="F8" i="173"/>
  <c r="E8" i="173"/>
  <c r="G8" i="173" s="1"/>
  <c r="H7" i="173"/>
  <c r="F7" i="173"/>
  <c r="E7" i="173"/>
  <c r="G7" i="173" s="1"/>
  <c r="H6" i="173"/>
  <c r="F6" i="173"/>
  <c r="E6" i="173"/>
  <c r="G6" i="173" s="1"/>
  <c r="H5" i="173"/>
  <c r="F5" i="173"/>
  <c r="E5" i="173"/>
  <c r="G5" i="173" s="1"/>
  <c r="H4" i="173"/>
  <c r="H26" i="172"/>
  <c r="F26" i="172"/>
  <c r="E26" i="172"/>
  <c r="G26" i="172" s="1"/>
  <c r="H25" i="172"/>
  <c r="F25" i="172"/>
  <c r="E25" i="172"/>
  <c r="G25" i="172" s="1"/>
  <c r="H24" i="172"/>
  <c r="F24" i="172"/>
  <c r="E24" i="172"/>
  <c r="G24" i="172" s="1"/>
  <c r="H23" i="172"/>
  <c r="F23" i="172"/>
  <c r="E23" i="172"/>
  <c r="G23" i="172" s="1"/>
  <c r="H22" i="172"/>
  <c r="F22" i="172"/>
  <c r="E22" i="172"/>
  <c r="G22" i="172" s="1"/>
  <c r="H21" i="172"/>
  <c r="F21" i="172"/>
  <c r="E21" i="172"/>
  <c r="G21" i="172" s="1"/>
  <c r="H20" i="172"/>
  <c r="F20" i="172"/>
  <c r="E20" i="172"/>
  <c r="G20" i="172" s="1"/>
  <c r="H19" i="172"/>
  <c r="F19" i="172"/>
  <c r="E19" i="172"/>
  <c r="G19" i="172" s="1"/>
  <c r="H18" i="172"/>
  <c r="F18" i="172"/>
  <c r="E18" i="172"/>
  <c r="G18" i="172" s="1"/>
  <c r="H17" i="172"/>
  <c r="F17" i="172"/>
  <c r="E17" i="172"/>
  <c r="G17" i="172" s="1"/>
  <c r="H16" i="172"/>
  <c r="F16" i="172"/>
  <c r="E16" i="172"/>
  <c r="G16" i="172" s="1"/>
  <c r="H15" i="172"/>
  <c r="F15" i="172"/>
  <c r="E15" i="172"/>
  <c r="G15" i="172" s="1"/>
  <c r="H14" i="172"/>
  <c r="F14" i="172"/>
  <c r="E14" i="172"/>
  <c r="G14" i="172" s="1"/>
  <c r="H13" i="172"/>
  <c r="F13" i="172"/>
  <c r="E13" i="172"/>
  <c r="G13" i="172" s="1"/>
  <c r="H12" i="172"/>
  <c r="F12" i="172"/>
  <c r="E12" i="172"/>
  <c r="G12" i="172" s="1"/>
  <c r="H11" i="172"/>
  <c r="F11" i="172"/>
  <c r="E11" i="172"/>
  <c r="G11" i="172" s="1"/>
  <c r="H10" i="172"/>
  <c r="F10" i="172"/>
  <c r="E10" i="172"/>
  <c r="G10" i="172" s="1"/>
  <c r="H9" i="172"/>
  <c r="F9" i="172"/>
  <c r="E9" i="172"/>
  <c r="G9" i="172" s="1"/>
  <c r="H8" i="172"/>
  <c r="F8" i="172"/>
  <c r="E8" i="172"/>
  <c r="G8" i="172" s="1"/>
  <c r="H7" i="172"/>
  <c r="F7" i="172"/>
  <c r="E7" i="172"/>
  <c r="G7" i="172" s="1"/>
  <c r="H6" i="172"/>
  <c r="F6" i="172"/>
  <c r="E6" i="172"/>
  <c r="G6" i="172" s="1"/>
  <c r="H5" i="172"/>
  <c r="F5" i="172"/>
  <c r="E5" i="172"/>
  <c r="G5" i="172" s="1"/>
  <c r="H4" i="172"/>
  <c r="H26" i="171"/>
  <c r="F26" i="171"/>
  <c r="E26" i="171"/>
  <c r="G26" i="171" s="1"/>
  <c r="H25" i="171"/>
  <c r="F25" i="171"/>
  <c r="E25" i="171"/>
  <c r="G25" i="171" s="1"/>
  <c r="H24" i="171"/>
  <c r="F24" i="171"/>
  <c r="E24" i="171"/>
  <c r="G24" i="171" s="1"/>
  <c r="H23" i="171"/>
  <c r="F23" i="171"/>
  <c r="E23" i="171"/>
  <c r="G23" i="171" s="1"/>
  <c r="H22" i="171"/>
  <c r="F22" i="171"/>
  <c r="E22" i="171"/>
  <c r="G22" i="171" s="1"/>
  <c r="H21" i="171"/>
  <c r="F21" i="171"/>
  <c r="E21" i="171"/>
  <c r="G21" i="171" s="1"/>
  <c r="H20" i="171"/>
  <c r="F20" i="171"/>
  <c r="E20" i="171"/>
  <c r="G20" i="171" s="1"/>
  <c r="H19" i="171"/>
  <c r="F19" i="171"/>
  <c r="E19" i="171"/>
  <c r="G19" i="171" s="1"/>
  <c r="H18" i="171"/>
  <c r="F18" i="171"/>
  <c r="E18" i="171"/>
  <c r="G18" i="171" s="1"/>
  <c r="H17" i="171"/>
  <c r="F17" i="171"/>
  <c r="E17" i="171"/>
  <c r="G17" i="171" s="1"/>
  <c r="H16" i="171"/>
  <c r="F16" i="171"/>
  <c r="E16" i="171"/>
  <c r="G16" i="171" s="1"/>
  <c r="H15" i="171"/>
  <c r="F15" i="171"/>
  <c r="E15" i="171"/>
  <c r="G15" i="171" s="1"/>
  <c r="H14" i="171"/>
  <c r="F14" i="171"/>
  <c r="E14" i="171"/>
  <c r="G14" i="171" s="1"/>
  <c r="H13" i="171"/>
  <c r="F13" i="171"/>
  <c r="E13" i="171"/>
  <c r="G13" i="171" s="1"/>
  <c r="H12" i="171"/>
  <c r="F12" i="171"/>
  <c r="E12" i="171"/>
  <c r="G12" i="171" s="1"/>
  <c r="H11" i="171"/>
  <c r="F11" i="171"/>
  <c r="E11" i="171"/>
  <c r="G11" i="171" s="1"/>
  <c r="H10" i="171"/>
  <c r="F10" i="171"/>
  <c r="E10" i="171"/>
  <c r="G10" i="171" s="1"/>
  <c r="H9" i="171"/>
  <c r="F9" i="171"/>
  <c r="E9" i="171"/>
  <c r="G9" i="171" s="1"/>
  <c r="H8" i="171"/>
  <c r="F8" i="171"/>
  <c r="E8" i="171"/>
  <c r="G8" i="171" s="1"/>
  <c r="H7" i="171"/>
  <c r="F7" i="171"/>
  <c r="E7" i="171"/>
  <c r="G7" i="171" s="1"/>
  <c r="H6" i="171"/>
  <c r="F6" i="171"/>
  <c r="E6" i="171"/>
  <c r="G6" i="171" s="1"/>
  <c r="H5" i="171"/>
  <c r="F5" i="171"/>
  <c r="E5" i="171"/>
  <c r="G5" i="171" s="1"/>
  <c r="H4" i="171"/>
  <c r="H26" i="170"/>
  <c r="F26" i="170"/>
  <c r="E26" i="170"/>
  <c r="G26" i="170" s="1"/>
  <c r="H25" i="170"/>
  <c r="F25" i="170"/>
  <c r="E25" i="170"/>
  <c r="G25" i="170" s="1"/>
  <c r="H24" i="170"/>
  <c r="F24" i="170"/>
  <c r="E24" i="170"/>
  <c r="G24" i="170" s="1"/>
  <c r="H23" i="170"/>
  <c r="F23" i="170"/>
  <c r="E23" i="170"/>
  <c r="G23" i="170" s="1"/>
  <c r="H22" i="170"/>
  <c r="F22" i="170"/>
  <c r="E22" i="170"/>
  <c r="G22" i="170" s="1"/>
  <c r="H21" i="170"/>
  <c r="F21" i="170"/>
  <c r="E21" i="170"/>
  <c r="G21" i="170" s="1"/>
  <c r="H20" i="170"/>
  <c r="F20" i="170"/>
  <c r="E20" i="170"/>
  <c r="G20" i="170" s="1"/>
  <c r="H19" i="170"/>
  <c r="F19" i="170"/>
  <c r="E19" i="170"/>
  <c r="G19" i="170" s="1"/>
  <c r="H18" i="170"/>
  <c r="F18" i="170"/>
  <c r="E18" i="170"/>
  <c r="G18" i="170" s="1"/>
  <c r="H17" i="170"/>
  <c r="F17" i="170"/>
  <c r="E17" i="170"/>
  <c r="G17" i="170" s="1"/>
  <c r="H16" i="170"/>
  <c r="F16" i="170"/>
  <c r="E16" i="170"/>
  <c r="G16" i="170" s="1"/>
  <c r="H15" i="170"/>
  <c r="F15" i="170"/>
  <c r="E15" i="170"/>
  <c r="G15" i="170" s="1"/>
  <c r="H14" i="170"/>
  <c r="F14" i="170"/>
  <c r="E14" i="170"/>
  <c r="G14" i="170" s="1"/>
  <c r="H13" i="170"/>
  <c r="F13" i="170"/>
  <c r="E13" i="170"/>
  <c r="G13" i="170" s="1"/>
  <c r="H12" i="170"/>
  <c r="F12" i="170"/>
  <c r="E12" i="170"/>
  <c r="G12" i="170" s="1"/>
  <c r="H11" i="170"/>
  <c r="F11" i="170"/>
  <c r="E11" i="170"/>
  <c r="G11" i="170" s="1"/>
  <c r="H10" i="170"/>
  <c r="F10" i="170"/>
  <c r="E10" i="170"/>
  <c r="G10" i="170" s="1"/>
  <c r="H9" i="170"/>
  <c r="F9" i="170"/>
  <c r="E9" i="170"/>
  <c r="G9" i="170" s="1"/>
  <c r="H8" i="170"/>
  <c r="F8" i="170"/>
  <c r="E8" i="170"/>
  <c r="G8" i="170" s="1"/>
  <c r="H7" i="170"/>
  <c r="F7" i="170"/>
  <c r="E7" i="170"/>
  <c r="G7" i="170" s="1"/>
  <c r="H6" i="170"/>
  <c r="F6" i="170"/>
  <c r="E6" i="170"/>
  <c r="G6" i="170" s="1"/>
  <c r="H5" i="170"/>
  <c r="F5" i="170"/>
  <c r="E5" i="170"/>
  <c r="G5" i="170" s="1"/>
  <c r="H4" i="170"/>
  <c r="H26" i="169"/>
  <c r="F26" i="169"/>
  <c r="E26" i="169"/>
  <c r="G26" i="169" s="1"/>
  <c r="H25" i="169"/>
  <c r="F25" i="169"/>
  <c r="E25" i="169"/>
  <c r="G25" i="169" s="1"/>
  <c r="H24" i="169"/>
  <c r="F24" i="169"/>
  <c r="E24" i="169"/>
  <c r="G24" i="169" s="1"/>
  <c r="H23" i="169"/>
  <c r="F23" i="169"/>
  <c r="E23" i="169"/>
  <c r="G23" i="169" s="1"/>
  <c r="H22" i="169"/>
  <c r="F22" i="169"/>
  <c r="E22" i="169"/>
  <c r="G22" i="169" s="1"/>
  <c r="H21" i="169"/>
  <c r="F21" i="169"/>
  <c r="E21" i="169"/>
  <c r="G21" i="169" s="1"/>
  <c r="H20" i="169"/>
  <c r="F20" i="169"/>
  <c r="E20" i="169"/>
  <c r="G20" i="169" s="1"/>
  <c r="H19" i="169"/>
  <c r="F19" i="169"/>
  <c r="E19" i="169"/>
  <c r="G19" i="169" s="1"/>
  <c r="H18" i="169"/>
  <c r="F18" i="169"/>
  <c r="E18" i="169"/>
  <c r="G18" i="169" s="1"/>
  <c r="H17" i="169"/>
  <c r="F17" i="169"/>
  <c r="E17" i="169"/>
  <c r="G17" i="169" s="1"/>
  <c r="H16" i="169"/>
  <c r="F16" i="169"/>
  <c r="E16" i="169"/>
  <c r="G16" i="169" s="1"/>
  <c r="H15" i="169"/>
  <c r="F15" i="169"/>
  <c r="E15" i="169"/>
  <c r="G15" i="169" s="1"/>
  <c r="H14" i="169"/>
  <c r="F14" i="169"/>
  <c r="E14" i="169"/>
  <c r="G14" i="169" s="1"/>
  <c r="H13" i="169"/>
  <c r="F13" i="169"/>
  <c r="E13" i="169"/>
  <c r="G13" i="169" s="1"/>
  <c r="H12" i="169"/>
  <c r="F12" i="169"/>
  <c r="E12" i="169"/>
  <c r="G12" i="169" s="1"/>
  <c r="H11" i="169"/>
  <c r="F11" i="169"/>
  <c r="E11" i="169"/>
  <c r="G11" i="169" s="1"/>
  <c r="H10" i="169"/>
  <c r="F10" i="169"/>
  <c r="E10" i="169"/>
  <c r="G10" i="169" s="1"/>
  <c r="H9" i="169"/>
  <c r="F9" i="169"/>
  <c r="E9" i="169"/>
  <c r="G9" i="169" s="1"/>
  <c r="H8" i="169"/>
  <c r="F8" i="169"/>
  <c r="E8" i="169"/>
  <c r="G8" i="169" s="1"/>
  <c r="H7" i="169"/>
  <c r="F7" i="169"/>
  <c r="E7" i="169"/>
  <c r="G7" i="169" s="1"/>
  <c r="H6" i="169"/>
  <c r="F6" i="169"/>
  <c r="E6" i="169"/>
  <c r="G6" i="169" s="1"/>
  <c r="H5" i="169"/>
  <c r="F5" i="169"/>
  <c r="E5" i="169"/>
  <c r="G5" i="169" s="1"/>
  <c r="H4" i="169"/>
  <c r="G27" i="181" l="1"/>
  <c r="G31" i="181" s="1"/>
  <c r="G31" i="180"/>
  <c r="G27" i="177"/>
  <c r="G31" i="177" s="1"/>
  <c r="G27" i="176"/>
  <c r="G31" i="176" s="1"/>
  <c r="G27" i="175"/>
  <c r="G31" i="175" s="1"/>
  <c r="G27" i="174"/>
  <c r="G31" i="174" s="1"/>
  <c r="G27" i="173"/>
  <c r="G31" i="173" s="1"/>
  <c r="G27" i="172"/>
  <c r="G31" i="172" s="1"/>
  <c r="G27" i="171"/>
  <c r="G31" i="171" s="1"/>
  <c r="G27" i="170"/>
  <c r="G31" i="170" s="1"/>
  <c r="G27" i="169"/>
  <c r="G31" i="169" s="1"/>
  <c r="H26" i="168" l="1"/>
  <c r="F26" i="168"/>
  <c r="E26" i="168"/>
  <c r="G26" i="168" s="1"/>
  <c r="H25" i="168"/>
  <c r="F25" i="168"/>
  <c r="E25" i="168"/>
  <c r="G25" i="168" s="1"/>
  <c r="H24" i="168"/>
  <c r="F24" i="168"/>
  <c r="E24" i="168"/>
  <c r="G24" i="168" s="1"/>
  <c r="H23" i="168"/>
  <c r="F23" i="168"/>
  <c r="E23" i="168"/>
  <c r="G23" i="168" s="1"/>
  <c r="H22" i="168"/>
  <c r="F22" i="168"/>
  <c r="E22" i="168"/>
  <c r="G22" i="168" s="1"/>
  <c r="H21" i="168"/>
  <c r="F21" i="168"/>
  <c r="E21" i="168"/>
  <c r="G21" i="168" s="1"/>
  <c r="H20" i="168"/>
  <c r="F20" i="168"/>
  <c r="E20" i="168"/>
  <c r="G20" i="168" s="1"/>
  <c r="H19" i="168"/>
  <c r="F19" i="168"/>
  <c r="E19" i="168"/>
  <c r="G19" i="168" s="1"/>
  <c r="H18" i="168"/>
  <c r="F18" i="168"/>
  <c r="E18" i="168"/>
  <c r="G18" i="168" s="1"/>
  <c r="H17" i="168"/>
  <c r="F17" i="168"/>
  <c r="E17" i="168"/>
  <c r="G17" i="168" s="1"/>
  <c r="H16" i="168"/>
  <c r="F16" i="168"/>
  <c r="E16" i="168"/>
  <c r="G16" i="168" s="1"/>
  <c r="H15" i="168"/>
  <c r="F15" i="168"/>
  <c r="E15" i="168"/>
  <c r="G15" i="168" s="1"/>
  <c r="H14" i="168"/>
  <c r="F14" i="168"/>
  <c r="E14" i="168"/>
  <c r="G14" i="168" s="1"/>
  <c r="H13" i="168"/>
  <c r="F13" i="168"/>
  <c r="E13" i="168"/>
  <c r="G13" i="168" s="1"/>
  <c r="H12" i="168"/>
  <c r="F12" i="168"/>
  <c r="E12" i="168"/>
  <c r="G12" i="168" s="1"/>
  <c r="H11" i="168"/>
  <c r="F11" i="168"/>
  <c r="E11" i="168"/>
  <c r="G11" i="168" s="1"/>
  <c r="H10" i="168"/>
  <c r="F10" i="168"/>
  <c r="E10" i="168"/>
  <c r="G10" i="168" s="1"/>
  <c r="H9" i="168"/>
  <c r="F9" i="168"/>
  <c r="E9" i="168"/>
  <c r="G9" i="168" s="1"/>
  <c r="H8" i="168"/>
  <c r="F8" i="168"/>
  <c r="E8" i="168"/>
  <c r="G8" i="168" s="1"/>
  <c r="H7" i="168"/>
  <c r="F7" i="168"/>
  <c r="E7" i="168"/>
  <c r="G7" i="168" s="1"/>
  <c r="H6" i="168"/>
  <c r="F6" i="168"/>
  <c r="E6" i="168"/>
  <c r="G6" i="168" s="1"/>
  <c r="H5" i="168"/>
  <c r="F5" i="168"/>
  <c r="E5" i="168"/>
  <c r="G5" i="168" s="1"/>
  <c r="H4" i="168"/>
  <c r="G27" i="168" l="1"/>
  <c r="G31" i="168" s="1"/>
  <c r="H26" i="167"/>
  <c r="F26" i="167"/>
  <c r="E26" i="167"/>
  <c r="G26" i="167" s="1"/>
  <c r="H25" i="167"/>
  <c r="F25" i="167"/>
  <c r="E25" i="167"/>
  <c r="G25" i="167" s="1"/>
  <c r="H24" i="167"/>
  <c r="F24" i="167"/>
  <c r="E24" i="167"/>
  <c r="G24" i="167" s="1"/>
  <c r="H23" i="167"/>
  <c r="F23" i="167"/>
  <c r="E23" i="167"/>
  <c r="G23" i="167" s="1"/>
  <c r="H22" i="167"/>
  <c r="F22" i="167"/>
  <c r="E22" i="167"/>
  <c r="G22" i="167" s="1"/>
  <c r="H21" i="167"/>
  <c r="F21" i="167"/>
  <c r="E21" i="167"/>
  <c r="G21" i="167" s="1"/>
  <c r="H20" i="167"/>
  <c r="F20" i="167"/>
  <c r="E20" i="167"/>
  <c r="G20" i="167" s="1"/>
  <c r="H19" i="167"/>
  <c r="F19" i="167"/>
  <c r="E19" i="167"/>
  <c r="G19" i="167" s="1"/>
  <c r="H18" i="167"/>
  <c r="F18" i="167"/>
  <c r="E18" i="167"/>
  <c r="G18" i="167" s="1"/>
  <c r="H17" i="167"/>
  <c r="F17" i="167"/>
  <c r="E17" i="167"/>
  <c r="G17" i="167" s="1"/>
  <c r="H16" i="167"/>
  <c r="F16" i="167"/>
  <c r="E16" i="167"/>
  <c r="G16" i="167" s="1"/>
  <c r="H15" i="167"/>
  <c r="F15" i="167"/>
  <c r="E15" i="167"/>
  <c r="G15" i="167" s="1"/>
  <c r="H14" i="167"/>
  <c r="F14" i="167"/>
  <c r="E14" i="167"/>
  <c r="G14" i="167" s="1"/>
  <c r="H13" i="167"/>
  <c r="F13" i="167"/>
  <c r="E13" i="167"/>
  <c r="G13" i="167" s="1"/>
  <c r="H12" i="167"/>
  <c r="F12" i="167"/>
  <c r="E12" i="167"/>
  <c r="G12" i="167" s="1"/>
  <c r="H11" i="167"/>
  <c r="F11" i="167"/>
  <c r="E11" i="167"/>
  <c r="G11" i="167" s="1"/>
  <c r="H10" i="167"/>
  <c r="F10" i="167"/>
  <c r="E10" i="167"/>
  <c r="G10" i="167" s="1"/>
  <c r="H9" i="167"/>
  <c r="F9" i="167"/>
  <c r="E9" i="167"/>
  <c r="G9" i="167" s="1"/>
  <c r="H8" i="167"/>
  <c r="F8" i="167"/>
  <c r="E8" i="167"/>
  <c r="G8" i="167" s="1"/>
  <c r="H7" i="167"/>
  <c r="F7" i="167"/>
  <c r="E7" i="167"/>
  <c r="G7" i="167" s="1"/>
  <c r="H6" i="167"/>
  <c r="F6" i="167"/>
  <c r="E6" i="167"/>
  <c r="G6" i="167" s="1"/>
  <c r="H5" i="167"/>
  <c r="F5" i="167"/>
  <c r="E5" i="167"/>
  <c r="G5" i="167" s="1"/>
  <c r="H4" i="167"/>
  <c r="G27" i="167" l="1"/>
  <c r="G31" i="167" s="1"/>
</calcChain>
</file>

<file path=xl/sharedStrings.xml><?xml version="1.0" encoding="utf-8"?>
<sst xmlns="http://schemas.openxmlformats.org/spreadsheetml/2006/main" count="1562" uniqueCount="712">
  <si>
    <t>مــــــــيرلـــوت</t>
  </si>
  <si>
    <t>السعر</t>
  </si>
  <si>
    <t>الكمية</t>
  </si>
  <si>
    <t>وش يو في 1</t>
  </si>
  <si>
    <t>وش يو في 2</t>
  </si>
  <si>
    <t>وش يو في 3</t>
  </si>
  <si>
    <t>وش يو في 4</t>
  </si>
  <si>
    <t>وش يو في 5</t>
  </si>
  <si>
    <t>وش يو في 6</t>
  </si>
  <si>
    <t>وش يو في 7</t>
  </si>
  <si>
    <t>وش يو في 8</t>
  </si>
  <si>
    <t>وش يو في 9</t>
  </si>
  <si>
    <t>وش يو في 10</t>
  </si>
  <si>
    <t>وش يو في 11</t>
  </si>
  <si>
    <t>وش يو في 12</t>
  </si>
  <si>
    <t>وش يو في 13</t>
  </si>
  <si>
    <t>وش يو في 14</t>
  </si>
  <si>
    <t>وش يو في 15</t>
  </si>
  <si>
    <t>وش يو في 16</t>
  </si>
  <si>
    <t>وش يو في 17</t>
  </si>
  <si>
    <t>وش يو في 18</t>
  </si>
  <si>
    <t>وش يو في 19</t>
  </si>
  <si>
    <t>وش يو في 20</t>
  </si>
  <si>
    <t>دوايات</t>
  </si>
  <si>
    <t>العدد</t>
  </si>
  <si>
    <t>دوايه ديكور دهبي لامع ف دهبي لامع</t>
  </si>
  <si>
    <t>دوايه ديكور دهبي لامع ف دهبي مط</t>
  </si>
  <si>
    <t>دوايه ديكور دهبي لامع ف خشبي</t>
  </si>
  <si>
    <t>دوايه ديكور دهبي لامع ف ابيض</t>
  </si>
  <si>
    <t>دوايه ديكور دهبي لامع ف فضي لامع</t>
  </si>
  <si>
    <t>دوايه ديكور دهبي لامع ف سيمون غامق</t>
  </si>
  <si>
    <t>دوايه ديكور دهبي لامع ف بستاج</t>
  </si>
  <si>
    <t>دوايه ديكور دهبي لامع ف موف</t>
  </si>
  <si>
    <t>دوايه ديكور دهبي لامع ف سيمون فاتح</t>
  </si>
  <si>
    <t>دوايه ديكور دهبي لامع ف ازرق</t>
  </si>
  <si>
    <t>دوايه ديكور دهبي لامع ف نبيتي</t>
  </si>
  <si>
    <t>دوايه ديكور فضي لامع ف دهبي لامع</t>
  </si>
  <si>
    <t>لقمه_فيلو</t>
  </si>
  <si>
    <t>وش ابيض ف دهبي</t>
  </si>
  <si>
    <t>وش اسود ف فضي</t>
  </si>
  <si>
    <t xml:space="preserve">وش اسود ف دهبي </t>
  </si>
  <si>
    <t>وش بيج ف فضي</t>
  </si>
  <si>
    <t xml:space="preserve">وش بيج ف دهبي </t>
  </si>
  <si>
    <t>وش موف ف فضي</t>
  </si>
  <si>
    <t xml:space="preserve">وش موف ف دهبي </t>
  </si>
  <si>
    <t>وش ازرق ف فضي</t>
  </si>
  <si>
    <t xml:space="preserve">وش ازرق ف دهبي </t>
  </si>
  <si>
    <t>وش ازرق غامق ف فضي</t>
  </si>
  <si>
    <t xml:space="preserve">وش ازرق غامق ف دهبي </t>
  </si>
  <si>
    <t>وش ازرق فاتح ف فضي</t>
  </si>
  <si>
    <t xml:space="preserve">وش ازرق فاتح ف دهبي </t>
  </si>
  <si>
    <t>وش اصفر ف فضي</t>
  </si>
  <si>
    <t xml:space="preserve">وش اصفر ف دهبي </t>
  </si>
  <si>
    <t>وش احمر ف فضي</t>
  </si>
  <si>
    <t xml:space="preserve">وش احمر ف دهبي </t>
  </si>
  <si>
    <t>وش اخضر غامق ف فضي</t>
  </si>
  <si>
    <t xml:space="preserve">وش اخضر غامق ف دهبي </t>
  </si>
  <si>
    <t>وش اخضر فاتح ف فضي</t>
  </si>
  <si>
    <t xml:space="preserve">وش اخضر فاتح ف دهبي </t>
  </si>
  <si>
    <t>وش رمادي ف فضي</t>
  </si>
  <si>
    <t xml:space="preserve">وش رمادي ف دهبي </t>
  </si>
  <si>
    <t>وش برتقالي ف فضي</t>
  </si>
  <si>
    <t xml:space="preserve">وش برتقالي ف دهبي </t>
  </si>
  <si>
    <t>وش زهري ف فضي</t>
  </si>
  <si>
    <t xml:space="preserve">وش زهري ف دهبي </t>
  </si>
  <si>
    <t>وش بني ف فضي</t>
  </si>
  <si>
    <t xml:space="preserve">وش بني ف دهبي </t>
  </si>
  <si>
    <t>وش فضي ف فضي</t>
  </si>
  <si>
    <t>وش فضي ف دهبي</t>
  </si>
  <si>
    <t>وش دهبي ف فضي</t>
  </si>
  <si>
    <t>وش دهبي ف دهبي</t>
  </si>
  <si>
    <t>بـــــــــانيـل</t>
  </si>
  <si>
    <t>بانيل 3 وات ابيض</t>
  </si>
  <si>
    <t>بانيل 3 وات ورم</t>
  </si>
  <si>
    <t>بانيل 3 وات احمر</t>
  </si>
  <si>
    <t>بانيل 3 وات ازرق</t>
  </si>
  <si>
    <t>بانيل 3 وات اخضر</t>
  </si>
  <si>
    <t>بانيل 3 وات موف</t>
  </si>
  <si>
    <t>بانيل 6 وات مدور ابيض</t>
  </si>
  <si>
    <t>بانيل 6 وات مدور ورم</t>
  </si>
  <si>
    <t>بانيل 6 وات مربع ابيض</t>
  </si>
  <si>
    <t>بانيل 6 وات مربع ورم</t>
  </si>
  <si>
    <t>بانيل 12 وات مدور ابيض</t>
  </si>
  <si>
    <t>بانيل 12 وات مدور ورم</t>
  </si>
  <si>
    <t>بانيل 12 وات مربع ابيض</t>
  </si>
  <si>
    <t>بانيل 12 وات مربع ورم</t>
  </si>
  <si>
    <t>بانيل 18 وات داخل مدور ابيض</t>
  </si>
  <si>
    <t>بانيل 18 وات داخل مدور ورم</t>
  </si>
  <si>
    <t>بانيل 18 وات داخل مربع ابيض</t>
  </si>
  <si>
    <t>بانيل 18 وات داخل مربع ورم</t>
  </si>
  <si>
    <t>بانيل 18 وات خارج مدور ابيض</t>
  </si>
  <si>
    <t>بانيل 18 وات خارج مدور ورم</t>
  </si>
  <si>
    <t>بانيل 18 وات خارج مربع ابيض</t>
  </si>
  <si>
    <t>بانيل 18 وات خارج مربع ورم</t>
  </si>
  <si>
    <t>بانيل 24 وات مدور خارج ابيض</t>
  </si>
  <si>
    <t>بانيل 24 وات مدور خارج ورم</t>
  </si>
  <si>
    <t>بانيل 24 وات مربع خارج ابيض</t>
  </si>
  <si>
    <t>بانيل 24 وات مربع خارج ورم</t>
  </si>
  <si>
    <t>لوحات_توزيع_معدن</t>
  </si>
  <si>
    <t xml:space="preserve">لوحه 12 خط افقى بدون عموم داخل </t>
  </si>
  <si>
    <t xml:space="preserve">لوحه 18 خط افقى بدون عموم داخل </t>
  </si>
  <si>
    <t xml:space="preserve">لوحه 24 خط افقى بدون عموم داخل </t>
  </si>
  <si>
    <t>لوحه 12 خط رأسى + عمومى 3 فاز داخل</t>
  </si>
  <si>
    <t>لوحه 18 خط رأسى + عمومى 3 فاز داخل</t>
  </si>
  <si>
    <t>لوحه 24 خط رأسى + عمومى 3 فاز داخل</t>
  </si>
  <si>
    <t>لوحه 36 خط رأسى + عمومى 3 فاز داخل</t>
  </si>
  <si>
    <t>لوحه 12 خط أفقى + عداد 2 فاز</t>
  </si>
  <si>
    <t>لوحه 18 خط أفقى + عداد 2 فاز</t>
  </si>
  <si>
    <t>لوحه 24 خط أفقى + عداد 2 فاز</t>
  </si>
  <si>
    <t>لوحه 12 خط رأسى + عداد 3 فاز</t>
  </si>
  <si>
    <t>لوحه 18 خط رأسى + عداد 3 فاز</t>
  </si>
  <si>
    <t>لوحه 24 خط رأسى + عداد 3 فاز</t>
  </si>
  <si>
    <t>لوحه36 خط رأسى + عداد 3 فاز</t>
  </si>
  <si>
    <t>لوحه عداد 2 فاز الكترونى بالكارت داخل</t>
  </si>
  <si>
    <t>لوحه عداد 3 فاز الكترونى بالكارت داخل</t>
  </si>
  <si>
    <t>لوحات_بلاستيك</t>
  </si>
  <si>
    <t>لوحه 1 خط بلاستيك ف بلاستيك</t>
  </si>
  <si>
    <t>لوحه 6 خط بلاستيك ف بلاستيك</t>
  </si>
  <si>
    <t>لوحه 10 خط بلاستيك ف بلاستيك</t>
  </si>
  <si>
    <t>لوحه 12 خط بلاستيك ف بلاستيك</t>
  </si>
  <si>
    <t>لوحه 16 خط بلاستيك ف بلاستيك</t>
  </si>
  <si>
    <t>لوحه 20 خط بلاستيك ف بلاستيك</t>
  </si>
  <si>
    <t>لوحه 24 خط بلاستيك ف بلاستيك</t>
  </si>
  <si>
    <t>لوحات_بلاستيك×معدن</t>
  </si>
  <si>
    <t>لوحه 4 خط وش بلاستيك ف بلاستيك</t>
  </si>
  <si>
    <t>لوحه 6 خط وش بلاستيك ف معدن</t>
  </si>
  <si>
    <t>لوحه 10 خط وش بلاستيك ف معدن</t>
  </si>
  <si>
    <t>لوحه 12 خط وش بلاستيك ف معدن</t>
  </si>
  <si>
    <t>لوحه 16 خط وش بلاستيك ف معدن</t>
  </si>
  <si>
    <t>لوحه 20 خط وش بلاستيك ف معدن</t>
  </si>
  <si>
    <t>لوحه 24 خط وش بلاستيك ف معدن</t>
  </si>
  <si>
    <t>بونفونيرة</t>
  </si>
  <si>
    <t>بــــانيل_ديكور</t>
  </si>
  <si>
    <t>بانيل ديكور 2 لون 12+4 وات ابيض</t>
  </si>
  <si>
    <t>بانيل ديكور 2 لون 18+6 وات ابيض</t>
  </si>
  <si>
    <t>بـــانيل_بلس</t>
  </si>
  <si>
    <t>بانيل خارج 18 وات بلس ابيض</t>
  </si>
  <si>
    <t>بانيل خارج 24 وات بلس ابيض</t>
  </si>
  <si>
    <t>بانيل خارج 36 وات بلس ابيض</t>
  </si>
  <si>
    <t>كشافــات</t>
  </si>
  <si>
    <t>كشاف 120 سم</t>
  </si>
  <si>
    <t>كشاف 60 سم</t>
  </si>
  <si>
    <t>كشاف ليد 50 وات Floodlight ابيض</t>
  </si>
  <si>
    <t>كشاف ليد 50 وات Floodlight ورم</t>
  </si>
  <si>
    <t>كشاف ليد  100وات Floodlight ابيض</t>
  </si>
  <si>
    <t>كشاف ليد  100وات Floodlight ورم</t>
  </si>
  <si>
    <t>كشاف ليد  150 وات Floodlight ابيض</t>
  </si>
  <si>
    <t>كشاف ليد  150 وات Floodlight ورم</t>
  </si>
  <si>
    <t>كشاف ليد  200 وات Floodlight ابيض</t>
  </si>
  <si>
    <t>كشاف ليد  200 وات Floodlight ورم</t>
  </si>
  <si>
    <t>بــانيل_اكلــيرك</t>
  </si>
  <si>
    <t>بانيل 24 وات مدور خارج اكليرك ابيض</t>
  </si>
  <si>
    <t>بانيل 24 وات مدور خارج اكليرك ورم</t>
  </si>
  <si>
    <t>بانيل 24 وات مربع خارج اكليرك ابيض</t>
  </si>
  <si>
    <t>بانيل 36 وات مدور خارج اكليرك ابيض</t>
  </si>
  <si>
    <t>بانيل 36 وات مدور خارج اكليرك ورم</t>
  </si>
  <si>
    <t>بانيل 36 وات مربع خارج اكليرك ورم</t>
  </si>
  <si>
    <t>مشتركات_لوكس</t>
  </si>
  <si>
    <t>مشترك 3 عين لوكس</t>
  </si>
  <si>
    <t>مشترك 4 عين لوكس</t>
  </si>
  <si>
    <t>مشترك 5 عين لوكس</t>
  </si>
  <si>
    <t>مشترك 6 عين اسود ايطالي</t>
  </si>
  <si>
    <t>مشترك 9 عين اسود ايطالي</t>
  </si>
  <si>
    <t>مشترك 12 عين اسود ايطالي</t>
  </si>
  <si>
    <t>قـــواطــع</t>
  </si>
  <si>
    <t>قاطع 10 امبير بلغاري</t>
  </si>
  <si>
    <t>قاطع 16 امبير بلغاري</t>
  </si>
  <si>
    <t>قاطع 20 امبير بلغاري</t>
  </si>
  <si>
    <t>قاطع 25 امبير بلغاري</t>
  </si>
  <si>
    <t>قاطع 32 امبير بلغاري</t>
  </si>
  <si>
    <t>قاطع 40 امبير بلغاري</t>
  </si>
  <si>
    <t>قاطع 63 امبير بلغاري</t>
  </si>
  <si>
    <t>قاطع ثنائي 63 امبير بلغاري</t>
  </si>
  <si>
    <t>قاطع ثلاثي 63 امبير بلغاري</t>
  </si>
  <si>
    <t>وستنج 60 امبير بلغاري</t>
  </si>
  <si>
    <t>وستنج 100 امبير بلغاري</t>
  </si>
  <si>
    <t>مفتاح سخان داخل رأسي بلغاري</t>
  </si>
  <si>
    <t>مفتاح سخان داخل افقي بلغاري</t>
  </si>
  <si>
    <t>مفتاح سخان خارج بلغاري</t>
  </si>
  <si>
    <t>اســـلاك</t>
  </si>
  <si>
    <t>سلك دش 100 يارده ابيض ايطالي</t>
  </si>
  <si>
    <t>سلك دش 300 يارده ابيض ايطالي</t>
  </si>
  <si>
    <t>سلك دش 100 يارده شفاف ايطالي</t>
  </si>
  <si>
    <t>سلك دش 50 يارده ابيض</t>
  </si>
  <si>
    <t>اكـــسسـوار</t>
  </si>
  <si>
    <t>سوسته سحب ايطالى 25 متر</t>
  </si>
  <si>
    <t>سوسته سحب ايطالى30 متر</t>
  </si>
  <si>
    <t>مفك تيست الماني</t>
  </si>
  <si>
    <t>جرس بيانو ايطالي</t>
  </si>
  <si>
    <t>علبه ماجيك</t>
  </si>
  <si>
    <t>وصله 2 متر</t>
  </si>
  <si>
    <t>سوسته سحب ايطالى 10 متر</t>
  </si>
  <si>
    <t>سوسته سحب ايطالى15 متر</t>
  </si>
  <si>
    <t>سوسته سحب ايطالى 20 متر</t>
  </si>
  <si>
    <t>وصله 3 متر</t>
  </si>
  <si>
    <t>شريط لحام 10 يارده كوري</t>
  </si>
  <si>
    <t>شريط لحام 20 يارده كوري</t>
  </si>
  <si>
    <t>اسبوط ثابت دهبي</t>
  </si>
  <si>
    <t>اسبوط ثابت فضي</t>
  </si>
  <si>
    <t>اسبوط ثابت ابيض</t>
  </si>
  <si>
    <t>كشاف 60 سم لوكس</t>
  </si>
  <si>
    <t>لمبــــــه_لــــيد</t>
  </si>
  <si>
    <t>لمبه 3 وات ليد ابيض T-Bulb</t>
  </si>
  <si>
    <t>لمبه 5 وات ليد ابيض T-Bulb</t>
  </si>
  <si>
    <t>لمبه 5 وات ليد ورم T-Bulb</t>
  </si>
  <si>
    <t>لمبه 9 وات ليد ابيض T-Bulb</t>
  </si>
  <si>
    <t>لمبه 9 وات ليد ورم T-Bulb</t>
  </si>
  <si>
    <t>لمبه 12 وات ليد ابيض T-Bulb</t>
  </si>
  <si>
    <t>لمبه 12 وات ليد ورم T-Bulb</t>
  </si>
  <si>
    <t>لمبه 20 وات ليد ابيض T-Bulb</t>
  </si>
  <si>
    <t>لمبه 20 وات ليد ورم T-Bulb</t>
  </si>
  <si>
    <t>لمبه 25 وات ليد ابيض T-Bulb</t>
  </si>
  <si>
    <t>لمبه 25 وات ليد ورم T-Bulb</t>
  </si>
  <si>
    <t>لمبه 35 وات ليد ابيض T-Bulb</t>
  </si>
  <si>
    <t>لمبه 35 وات ليد ورم T-Bulb</t>
  </si>
  <si>
    <t>لمبه 48 وات ليد ابيض T-Bulb</t>
  </si>
  <si>
    <t>لمبه 48 وات ليد ورم T-Bulb</t>
  </si>
  <si>
    <t>لمبه 5 وات ليد فلام مصنفر ابيض</t>
  </si>
  <si>
    <t>لمبه 5 وات ليد فلام مصنفر ورم</t>
  </si>
  <si>
    <t>لمبه  22 وات 120 سم ليد ابيض</t>
  </si>
  <si>
    <t>لمبه 22 وات 120 سم ليد دعايه</t>
  </si>
  <si>
    <t>جراند</t>
  </si>
  <si>
    <t>الكميه</t>
  </si>
  <si>
    <t>وش_جراند</t>
  </si>
  <si>
    <t>ابيض بيضاوى</t>
  </si>
  <si>
    <t>اسود بيضاوى</t>
  </si>
  <si>
    <t>احمر بيضاوى</t>
  </si>
  <si>
    <t>ازرق بيضاوى</t>
  </si>
  <si>
    <t>بيج بيضاوى</t>
  </si>
  <si>
    <t>فوشيا بيضاوى</t>
  </si>
  <si>
    <t>موف بيضاوى</t>
  </si>
  <si>
    <t>لبنى بيضاوى</t>
  </si>
  <si>
    <t>تركواز بيضاوى</t>
  </si>
  <si>
    <t>زيتونى بيضاوى</t>
  </si>
  <si>
    <t>اصفر بيضاوى</t>
  </si>
  <si>
    <t>اخضر بيضاوى</t>
  </si>
  <si>
    <t>سيمون بيضاوى</t>
  </si>
  <si>
    <t>دهبى لامع بيضاوى</t>
  </si>
  <si>
    <t>فضى لامع بيضاوى</t>
  </si>
  <si>
    <t>شامبين بيضاوى</t>
  </si>
  <si>
    <t>فضى مط بيضاوى</t>
  </si>
  <si>
    <t>خشبى مط بيضاوى</t>
  </si>
  <si>
    <t>هافان بيضاوى</t>
  </si>
  <si>
    <t>بيستاج بيضاوى</t>
  </si>
  <si>
    <t>خشبى ارو بيضاوى</t>
  </si>
  <si>
    <t>وش_مــــــــيرلـــوت</t>
  </si>
  <si>
    <t>بانيل</t>
  </si>
  <si>
    <t>لوحات_معدن</t>
  </si>
  <si>
    <t>لوحه_بلاستيك×معدن</t>
  </si>
  <si>
    <t>بونفونيره</t>
  </si>
  <si>
    <t>بانيل_ديكور</t>
  </si>
  <si>
    <t>بانيل_بلس</t>
  </si>
  <si>
    <t>كشافات</t>
  </si>
  <si>
    <t>بانيل_اكليرك</t>
  </si>
  <si>
    <t>قواطع</t>
  </si>
  <si>
    <t>اسلاك</t>
  </si>
  <si>
    <t>اكسسوار</t>
  </si>
  <si>
    <t>لمبه_ليد</t>
  </si>
  <si>
    <t>وش جراند</t>
  </si>
  <si>
    <t>أدوات_ميرلوت_فضى</t>
  </si>
  <si>
    <t>أدوات_ميرلوت_ابيض</t>
  </si>
  <si>
    <t>أدوات_ميرلوت_دهبى</t>
  </si>
  <si>
    <t>وش_اكليرك_ثرى_دى</t>
  </si>
  <si>
    <t>مشتركات_فيلو</t>
  </si>
  <si>
    <t>مشترك خماسي فيلو</t>
  </si>
  <si>
    <t>مشترك ثلاثي لوكس فيلو</t>
  </si>
  <si>
    <t>مشترك ثلاثي عاده فيلو</t>
  </si>
  <si>
    <t>مشترك ثلاثي شجره فيلو</t>
  </si>
  <si>
    <t>مشترك ثلاثي ام كيه فيلو</t>
  </si>
  <si>
    <t>مفتاح كمتري كبير فيلو</t>
  </si>
  <si>
    <t>دوايه قلاوز خارج فيلو</t>
  </si>
  <si>
    <t>بريزه خارج بالغطاء فيلو</t>
  </si>
  <si>
    <t>دوايه بفيشة فيلو</t>
  </si>
  <si>
    <t>وش_ميرلوت</t>
  </si>
  <si>
    <t xml:space="preserve">السعر </t>
  </si>
  <si>
    <t>بانيل خارج 24 وات بلس Plus</t>
  </si>
  <si>
    <t>كشاف 30 وات COB داخل</t>
  </si>
  <si>
    <t>خرطوم ليد 5050 مورا 100 متر ابيض</t>
  </si>
  <si>
    <t>خرطوم ليد 5050 مورا 100 متر ورم</t>
  </si>
  <si>
    <t>خرطوم ليد 5050 مورا 100 متر احمر</t>
  </si>
  <si>
    <t>خرطوم ليد 5050 مورا 100 متر اخضر</t>
  </si>
  <si>
    <t>خرطوم ليد 5050 مورا 100 متر ازرق</t>
  </si>
  <si>
    <t>خرطوم ليد 5050 مورا 100 متر موف</t>
  </si>
  <si>
    <t>لمبه 9 وات كيكو</t>
  </si>
  <si>
    <t>لمبه 12 وات كيكو</t>
  </si>
  <si>
    <t>لمبه 15 وات كيكو</t>
  </si>
  <si>
    <t>لمبه 9 وات شانج يانج</t>
  </si>
  <si>
    <t>لمبه 12 وات شانج يانج</t>
  </si>
  <si>
    <t>ليدات_متنوعة</t>
  </si>
  <si>
    <t>ليدات_متنوعه</t>
  </si>
  <si>
    <t>مجموعه الصنف</t>
  </si>
  <si>
    <t>اسم الصنف</t>
  </si>
  <si>
    <t xml:space="preserve">الوحده </t>
  </si>
  <si>
    <t>البيان</t>
  </si>
  <si>
    <t>الاجمالى</t>
  </si>
  <si>
    <t>كرتونه</t>
  </si>
  <si>
    <t>قطعه</t>
  </si>
  <si>
    <t>اجمالى</t>
  </si>
  <si>
    <t>بيج×دهبى</t>
  </si>
  <si>
    <t>لوحه 14 خط بلاستيك ف معدن</t>
  </si>
  <si>
    <t>مشترك 6ع رمادى ايطالى</t>
  </si>
  <si>
    <t>مشترك 3ع ابيض ايطالى بمفتاح</t>
  </si>
  <si>
    <t>مشترك 4ع ابيض ايطالى بمفتاح</t>
  </si>
  <si>
    <t>مشترك 5 ع ابيض ايطالى</t>
  </si>
  <si>
    <t>مشترك 6 ع ابيض ايطالى بمفتاح</t>
  </si>
  <si>
    <t>مشترك ام كيه رقم 11 ايطالى</t>
  </si>
  <si>
    <t>مشترك ثلاثى رقم 13 ايطالى</t>
  </si>
  <si>
    <t>مشترك ام كيه بمفتاح قاطع ايطالى</t>
  </si>
  <si>
    <t>ليدات متنوعه</t>
  </si>
  <si>
    <t>وش روز بيضاوى</t>
  </si>
  <si>
    <t>مفتاح 32 امبير داخل بلغارى راسى</t>
  </si>
  <si>
    <t>مفتاح 32 امبير داخل بلغارى افقى</t>
  </si>
  <si>
    <t>مفتاح 32 امبير خارج بلغارى</t>
  </si>
  <si>
    <t>لمبه اشاره</t>
  </si>
  <si>
    <t>شيلد 50 ياردا ابيض ايطالى</t>
  </si>
  <si>
    <t>شيلد 100 ياردا ابيض ايطالى</t>
  </si>
  <si>
    <t>شيلد 100 ياردا شفاف ايطالى</t>
  </si>
  <si>
    <t>شيلد 300 ياردا ابيض ايطالى</t>
  </si>
  <si>
    <t>دوايه قلاوز بكاليت تيوانى</t>
  </si>
  <si>
    <t>دوايه بكاتونى مورا قلاوز</t>
  </si>
  <si>
    <t>مفك تيست المانى</t>
  </si>
  <si>
    <t>لوحه 10 خط plus mora</t>
  </si>
  <si>
    <t>لوحه 14 خط plus mora</t>
  </si>
  <si>
    <t>لوحه 7 خط جراند</t>
  </si>
  <si>
    <t>لوحه 10 خط جراند</t>
  </si>
  <si>
    <t>لوحه 14 خط جراند</t>
  </si>
  <si>
    <t>لوحه 18 خط جراند</t>
  </si>
  <si>
    <t>اسبوط 7 وات cob</t>
  </si>
  <si>
    <t>لمبه 9 وات كيكو شانج,لونج</t>
  </si>
  <si>
    <t>لمبه 12 وات كيكو شانج,لونج</t>
  </si>
  <si>
    <t>لمبه 15 وات كيكو شانج,لونج</t>
  </si>
  <si>
    <t>سكينه 3×63</t>
  </si>
  <si>
    <t>سكينه 3×100</t>
  </si>
  <si>
    <t>سكينه 3×200</t>
  </si>
  <si>
    <t>نسبه الخصم</t>
  </si>
  <si>
    <t>قيمه الخصم</t>
  </si>
  <si>
    <t>صافى الفاتورة</t>
  </si>
  <si>
    <t>رقم العميل :</t>
  </si>
  <si>
    <t>التاريخ :</t>
  </si>
  <si>
    <t>دوايه ليد</t>
  </si>
  <si>
    <t>بانيل 24 وات جديد</t>
  </si>
  <si>
    <t>بانيل 36 وات جديد</t>
  </si>
  <si>
    <t>يوسف غبريال</t>
  </si>
  <si>
    <t>كشاف ديكور 80 وات 3 مستويات ورم,ازرق,موف</t>
  </si>
  <si>
    <t>فيلو</t>
  </si>
  <si>
    <t>بنى غامق مربع</t>
  </si>
  <si>
    <t>اسود مربع</t>
  </si>
  <si>
    <t>رمادى مربع</t>
  </si>
  <si>
    <t>روز فاتح مربع</t>
  </si>
  <si>
    <t>ابيض مربع</t>
  </si>
  <si>
    <t>موف مربع</t>
  </si>
  <si>
    <t>اخضر مربع</t>
  </si>
  <si>
    <t>سماوى مربع</t>
  </si>
  <si>
    <t>برتقالى مربع</t>
  </si>
  <si>
    <t>فوشيا مربع</t>
  </si>
  <si>
    <t>اصفر مربع</t>
  </si>
  <si>
    <t>تركواز مربع</t>
  </si>
  <si>
    <t>ازرق مربع</t>
  </si>
  <si>
    <t>سن الفيل مربع</t>
  </si>
  <si>
    <t>بيج كاكاو مربع</t>
  </si>
  <si>
    <t>احمر مربع</t>
  </si>
  <si>
    <t>ابانوس بامبو مربع</t>
  </si>
  <si>
    <t>خشبى ارو مربع</t>
  </si>
  <si>
    <t>ابانوس مط مربع</t>
  </si>
  <si>
    <t>شامبين مط مربع</t>
  </si>
  <si>
    <t>دهبى لامع مربع</t>
  </si>
  <si>
    <t>فضى لامع مربع</t>
  </si>
  <si>
    <t>قاعده ديكور</t>
  </si>
  <si>
    <t>اسبوط اسبانى</t>
  </si>
  <si>
    <t>ترانس 3 وات</t>
  </si>
  <si>
    <t>ترانس 6 وات</t>
  </si>
  <si>
    <t>ترانس 12 وات</t>
  </si>
  <si>
    <t>ترانس 18 وات</t>
  </si>
  <si>
    <t>ترانس 24 وات</t>
  </si>
  <si>
    <t>دوايه مجوز للمبه اليد</t>
  </si>
  <si>
    <t>دوايه مفرد للمبه اليد</t>
  </si>
  <si>
    <t>0010001</t>
  </si>
  <si>
    <t>اسم العميل</t>
  </si>
  <si>
    <t>0010002</t>
  </si>
  <si>
    <t>0010003</t>
  </si>
  <si>
    <t>0010004</t>
  </si>
  <si>
    <t>عمر إبراهيم سليم</t>
  </si>
  <si>
    <t>سامح التومى</t>
  </si>
  <si>
    <t>جرجس عبد المسيح</t>
  </si>
  <si>
    <t>المنار</t>
  </si>
  <si>
    <t>0010005</t>
  </si>
  <si>
    <t>0010006</t>
  </si>
  <si>
    <t>0010007</t>
  </si>
  <si>
    <t>0010008</t>
  </si>
  <si>
    <t>0010009</t>
  </si>
  <si>
    <t>0010010</t>
  </si>
  <si>
    <t>0010011</t>
  </si>
  <si>
    <t>0010012</t>
  </si>
  <si>
    <t>0010013</t>
  </si>
  <si>
    <t>0010014</t>
  </si>
  <si>
    <t>0010015</t>
  </si>
  <si>
    <t>0010016</t>
  </si>
  <si>
    <t>0010017</t>
  </si>
  <si>
    <t>0010018</t>
  </si>
  <si>
    <t>0010019</t>
  </si>
  <si>
    <t>0010020</t>
  </si>
  <si>
    <t>0010021</t>
  </si>
  <si>
    <t>0010022</t>
  </si>
  <si>
    <t>0010023</t>
  </si>
  <si>
    <t>0010024</t>
  </si>
  <si>
    <t>0010025</t>
  </si>
  <si>
    <t>0010026</t>
  </si>
  <si>
    <t>0010027</t>
  </si>
  <si>
    <t>0010028</t>
  </si>
  <si>
    <t>0010029</t>
  </si>
  <si>
    <t>0010030</t>
  </si>
  <si>
    <t>0010031</t>
  </si>
  <si>
    <t>0010032</t>
  </si>
  <si>
    <t>0010033</t>
  </si>
  <si>
    <t>0010034</t>
  </si>
  <si>
    <t>0010035</t>
  </si>
  <si>
    <t>0010036</t>
  </si>
  <si>
    <t>0010037</t>
  </si>
  <si>
    <t>0010038</t>
  </si>
  <si>
    <t>0010039</t>
  </si>
  <si>
    <t>كود العميل2</t>
  </si>
  <si>
    <t>اسم العميل :</t>
  </si>
  <si>
    <t>لمبه 9 وات كينج لونج</t>
  </si>
  <si>
    <t>كود العميل</t>
  </si>
  <si>
    <t>مفتاح مفرد 16 ام×ابيض</t>
  </si>
  <si>
    <t>ديفاتير 16 ام×ابيض</t>
  </si>
  <si>
    <t>مفتاح 4 طرف وسط سلم×ابيض</t>
  </si>
  <si>
    <t>زر جرس مفرد×ابيض</t>
  </si>
  <si>
    <t>زر جرس عريض×ابيض</t>
  </si>
  <si>
    <t>مفتاح سخان 20 ام×ابيض</t>
  </si>
  <si>
    <t>مفتاح تكييف 45 ام×ابيض</t>
  </si>
  <si>
    <t>ديمر مروحه×ابيض</t>
  </si>
  <si>
    <t>بريزه امريكى بالأمان 16 ام×ابيض</t>
  </si>
  <si>
    <t>بريزه مجوفه 16 ام×ابيض</t>
  </si>
  <si>
    <t>بريزه ام كيه ثلاثه×ابيض</t>
  </si>
  <si>
    <t>بريزه دش×ابيض</t>
  </si>
  <si>
    <t>بريزه تليفون×ابيض</t>
  </si>
  <si>
    <t>بريزة نت×ابيض</t>
  </si>
  <si>
    <t>بريزة اوديو فيديو×ابيض</t>
  </si>
  <si>
    <t>سداده×ابيض</t>
  </si>
  <si>
    <t>نصف سداده×ابيض</t>
  </si>
  <si>
    <t>لقمه جرس رنان×ابيض</t>
  </si>
  <si>
    <t>مفتاح ستارة×ابيض</t>
  </si>
  <si>
    <t>فوليوم صوت×ابيض</t>
  </si>
  <si>
    <t>بريزة يو اس بى×ابيض</t>
  </si>
  <si>
    <t>شاسيه معدن×ابيض</t>
  </si>
  <si>
    <t>بريزه ثلاثيه دبل×ابيض</t>
  </si>
  <si>
    <t>مفتاح مجوز×ابيض</t>
  </si>
  <si>
    <t>وش ووتر بروف×ابيض</t>
  </si>
  <si>
    <t>سنسور حركه×ابيض</t>
  </si>
  <si>
    <t>طوارى متنقله×ابيض</t>
  </si>
  <si>
    <t>ديمر اناره×ابيض</t>
  </si>
  <si>
    <t>مفتاح فلات×ابيض</t>
  </si>
  <si>
    <t>ديفاتير فلات×ابيض</t>
  </si>
  <si>
    <t>0010040</t>
  </si>
  <si>
    <t>0010041</t>
  </si>
  <si>
    <t>مفتاح مفرد 16 ام×فضى</t>
  </si>
  <si>
    <t>ديفاتير 16 ام×فضى</t>
  </si>
  <si>
    <t>مفتاح 4 طرف وسط سلم×فضى</t>
  </si>
  <si>
    <t>زر جرس مفرد×فضى</t>
  </si>
  <si>
    <t>زر جرس عريض×فضى</t>
  </si>
  <si>
    <t>مفتاح سخان 20 ام×فضى</t>
  </si>
  <si>
    <t>مفتاح تكييف 45 ام×فضى</t>
  </si>
  <si>
    <t>ديمر مروحه×فضى</t>
  </si>
  <si>
    <t>بريزه امريكى بالأمان 16 ام×فضى</t>
  </si>
  <si>
    <t>بريزه مجوفه 16 ام×فضى</t>
  </si>
  <si>
    <t>بريزه ام كيه ثلاثه×فضى</t>
  </si>
  <si>
    <t>بريزه دش×فضى</t>
  </si>
  <si>
    <t>بريزه تليفون×فضى</t>
  </si>
  <si>
    <t>بريزة نت×فضى</t>
  </si>
  <si>
    <t>بريزة اوديو فيديو×فضى</t>
  </si>
  <si>
    <t>سداده×فضى</t>
  </si>
  <si>
    <t>نصف سداده×فضى</t>
  </si>
  <si>
    <t>لقمه جرس رنان×فضى</t>
  </si>
  <si>
    <t>مفتاح ستارة×فضى</t>
  </si>
  <si>
    <t>فوليوم صوت×فضى</t>
  </si>
  <si>
    <t>بريزة يو اس بى×فضى</t>
  </si>
  <si>
    <t>شاسيه معدن×فضى</t>
  </si>
  <si>
    <t>بريزه ثلاثيه دبل×فضى</t>
  </si>
  <si>
    <t>مفتاح مجوز×فضى</t>
  </si>
  <si>
    <t>وش ووتر بروف×فضى</t>
  </si>
  <si>
    <t>سنسور حركه×فضى</t>
  </si>
  <si>
    <t>طوارى متنقله×فضى</t>
  </si>
  <si>
    <t>ديمر اناره×فضى</t>
  </si>
  <si>
    <t>مفتاح فلات×فضى</t>
  </si>
  <si>
    <t>ديفاتير فلات×فضى</t>
  </si>
  <si>
    <t>مفتاح مفرد 16 ام×دهبى</t>
  </si>
  <si>
    <t>ديفاتير 16 ام×دهبى</t>
  </si>
  <si>
    <t>مفتاح 4 طرف وسط سلم×دهبى</t>
  </si>
  <si>
    <t>زر جرس مفرد×دهبى</t>
  </si>
  <si>
    <t>زر جرس عريض×دهبى</t>
  </si>
  <si>
    <t>مفتاح سخان 20 ام×دهبى</t>
  </si>
  <si>
    <t>مفتاح تكييف 45 ام×دهبى</t>
  </si>
  <si>
    <t>ديمر مروحه×دهبى</t>
  </si>
  <si>
    <t>بريزه امريكى بالأمان 16 ام×دهبى</t>
  </si>
  <si>
    <t>بريزه مجوفه 16 ام×دهبى</t>
  </si>
  <si>
    <t>بريزه ام كيه ثلاثه×دهبى</t>
  </si>
  <si>
    <t>بريزه دش×دهبى</t>
  </si>
  <si>
    <t>بريزه تليفون×دهبى</t>
  </si>
  <si>
    <t>بريزة نت×دهبى</t>
  </si>
  <si>
    <t>بريزة اوديو فيديو×دهبى</t>
  </si>
  <si>
    <t>سداده×دهبى</t>
  </si>
  <si>
    <t>نصف سداده×دهبى</t>
  </si>
  <si>
    <t>لقمه جرس رنان×دهبى</t>
  </si>
  <si>
    <t>مفتاح ستارة×دهبى</t>
  </si>
  <si>
    <t>فوليوم صوت×دهبى</t>
  </si>
  <si>
    <t>بريزة يو اس بى×دهبى</t>
  </si>
  <si>
    <t>شاسيه معدن×دهبى</t>
  </si>
  <si>
    <t>بريزه ثلاثيه دبل×دهبى</t>
  </si>
  <si>
    <t>مفتاح مجوز×دهبى</t>
  </si>
  <si>
    <t>وش ووتر بروف×دهبى</t>
  </si>
  <si>
    <t>سنسور حركه×دهبى</t>
  </si>
  <si>
    <t>طوارى متنقله×دهبى</t>
  </si>
  <si>
    <t>ديمر اناره×دهبى</t>
  </si>
  <si>
    <t>مفتاح فلات×دهبى</t>
  </si>
  <si>
    <t>ديفاتير فلات×دهبى</t>
  </si>
  <si>
    <t>0010042</t>
  </si>
  <si>
    <t>0010043</t>
  </si>
  <si>
    <t>عصام شاهر</t>
  </si>
  <si>
    <t>0010044</t>
  </si>
  <si>
    <t>وش خشبى × ابيض</t>
  </si>
  <si>
    <t>0010045</t>
  </si>
  <si>
    <t>0010046</t>
  </si>
  <si>
    <t>كشاف عين بقرة 15 وات ورم بشبكه</t>
  </si>
  <si>
    <t>كشاف جلوب بونفونيره 20 وات ابيض  بشبكه</t>
  </si>
  <si>
    <t>كشاف جلوب بونفونيره 20 وات ورم بشبكه</t>
  </si>
  <si>
    <t>كشاف عين بقرة 15 وات ابيض بشبكه</t>
  </si>
  <si>
    <t>0010047</t>
  </si>
  <si>
    <t>0010048</t>
  </si>
  <si>
    <t>لمبه 30 وات 120 سم (ابيض,ورم)</t>
  </si>
  <si>
    <t>مفتاح جراند</t>
  </si>
  <si>
    <t>ديفاتير جراند</t>
  </si>
  <si>
    <t>مفتاح وسط 4 طرف ديجاتورى جراند</t>
  </si>
  <si>
    <t>مفتاح ديمر مروحه جراند</t>
  </si>
  <si>
    <t>مفتاح ديمر انارة جراند</t>
  </si>
  <si>
    <t>مفتاح فوليوم صوت جراند</t>
  </si>
  <si>
    <t>مفتاح تكييف 45 ام جراند</t>
  </si>
  <si>
    <t>بريزة جراند</t>
  </si>
  <si>
    <t>بريزه مجوفه 16 ام جراند</t>
  </si>
  <si>
    <t>بريزه ثلاثيه جراند</t>
  </si>
  <si>
    <t>بريزه تليفون باناسونيك جراند</t>
  </si>
  <si>
    <t>بريزه دش جراند</t>
  </si>
  <si>
    <t>بريزه نت جراند</t>
  </si>
  <si>
    <t>بريزه سماعه جراند</t>
  </si>
  <si>
    <t>بريزه اوديو فيديو جراند</t>
  </si>
  <si>
    <t>بريز يو اس بى 1 ام جراند</t>
  </si>
  <si>
    <t>زر جرس مفرد جراند</t>
  </si>
  <si>
    <t>زر جرس عريض جراند</t>
  </si>
  <si>
    <t>مفتاح سخان 20 ام جراند</t>
  </si>
  <si>
    <t>لقمه جرس رنان جراند</t>
  </si>
  <si>
    <t>وناسه سهارى ليد جراند</t>
  </si>
  <si>
    <t>كشاف طوارى 12 جراند</t>
  </si>
  <si>
    <t>سداده جراند</t>
  </si>
  <si>
    <t>شاسيه معدن معزول جراند</t>
  </si>
  <si>
    <t>نص سداده جراند</t>
  </si>
  <si>
    <t>مفتاح مجوز جراند</t>
  </si>
  <si>
    <t>وش ووتر بروف جراند</t>
  </si>
  <si>
    <t>مفتاح فيلو</t>
  </si>
  <si>
    <t>مفتاح باللمبه فيلو</t>
  </si>
  <si>
    <t>ديفاتير فيلو</t>
  </si>
  <si>
    <t>ديفاتير باللمبه فيلو</t>
  </si>
  <si>
    <t>زر جرس مفرد فيلو</t>
  </si>
  <si>
    <t>زر مفرد باللمبه فيلو</t>
  </si>
  <si>
    <t>زر جرس عريض فيلو</t>
  </si>
  <si>
    <t>زر عريض باللمبه فيلو</t>
  </si>
  <si>
    <t>مفتاح سخان 32 امبير فيلو</t>
  </si>
  <si>
    <t>ديمر مروحه فيلو</t>
  </si>
  <si>
    <t>بريزه امريكى فيلو</t>
  </si>
  <si>
    <t>بريزه امريكى بالأمان فيلو</t>
  </si>
  <si>
    <t>بريزه مجوفه 16 امبير فيلو</t>
  </si>
  <si>
    <t>بريزه ثلاثيه 16 امبير فيلو</t>
  </si>
  <si>
    <t>ستالايت فيلو</t>
  </si>
  <si>
    <t>تليفون فيلو</t>
  </si>
  <si>
    <t>نت فيلو</t>
  </si>
  <si>
    <t>سداده فيلو</t>
  </si>
  <si>
    <t>شاسيه فيلو</t>
  </si>
  <si>
    <t>رقم الفاتوره :</t>
  </si>
  <si>
    <t>عبدالله حسن</t>
  </si>
  <si>
    <t>0010049</t>
  </si>
  <si>
    <t xml:space="preserve">لمبه 14 وات 60 سم </t>
  </si>
  <si>
    <t>0010050</t>
  </si>
  <si>
    <t>0010051</t>
  </si>
  <si>
    <t>0010052</t>
  </si>
  <si>
    <t>0010053</t>
  </si>
  <si>
    <t>0010054</t>
  </si>
  <si>
    <t>0010055</t>
  </si>
  <si>
    <t>0010056</t>
  </si>
  <si>
    <t>0010057</t>
  </si>
  <si>
    <t>0010058</t>
  </si>
  <si>
    <t>اب لايت 18 وات ابيض</t>
  </si>
  <si>
    <t>اب لايت 18 وات ورم</t>
  </si>
  <si>
    <t>اب لايت 15 وات ابيض</t>
  </si>
  <si>
    <t>اب لايت 15 وات ورم</t>
  </si>
  <si>
    <t>اكليرك ابيض رقم 1×فضى</t>
  </si>
  <si>
    <t>اكليرك اسود رقم 2×فضى</t>
  </si>
  <si>
    <t>اكليرك مرايه رقم 3×فضى</t>
  </si>
  <si>
    <t>اكليرك بنى رقم 4×فضى</t>
  </si>
  <si>
    <t>اكليرك موف رقم 5×فضى</t>
  </si>
  <si>
    <t>اكليرك رصاصى رقم 6×فضى</t>
  </si>
  <si>
    <t>اكليرك اصفر رقم 7×فضى</t>
  </si>
  <si>
    <t>اكليرك ازرق رقم 8×فضى</t>
  </si>
  <si>
    <t>اكليرك سماوى رقم 9×فضى</t>
  </si>
  <si>
    <t>اكليرك روز رقم 10×فضى</t>
  </si>
  <si>
    <t>اكليرك اورنج رقم 11×فضى</t>
  </si>
  <si>
    <t>اكليرك اخضر رقم 12×فضى</t>
  </si>
  <si>
    <t>اكليرك احمر رقم 13×فضى</t>
  </si>
  <si>
    <t>اكليرك شامبين رقم 14×فضى</t>
  </si>
  <si>
    <t>اكليرك بيج رقم 15×فضى</t>
  </si>
  <si>
    <t>اكليرك ابيض رقم 1×دهبى</t>
  </si>
  <si>
    <t>اكليرك اسود رقم 2×دهبى</t>
  </si>
  <si>
    <t>اكليرك مرايه رقم 3×دهبى</t>
  </si>
  <si>
    <t>اكليرك بنى رقم 4×دهبى</t>
  </si>
  <si>
    <t>اكليرك موف رقم 5×دهبى</t>
  </si>
  <si>
    <t>اكليرك رصاصى رقم 6×دهبى</t>
  </si>
  <si>
    <t>اكليرك اصفر رقم 7×دهبى</t>
  </si>
  <si>
    <t>اكليرك ازرق رقم 8×دهبى</t>
  </si>
  <si>
    <t>اكليرك سماوى رقم 9×دهبى</t>
  </si>
  <si>
    <t>اكليرك روز رقم 10×دهبى</t>
  </si>
  <si>
    <t>اكليرك اورنج رقم 11×دهبى</t>
  </si>
  <si>
    <t>اكليرك اخضر رقم 12×دهبى</t>
  </si>
  <si>
    <t>اكليرك احمر رقم 13×دهبى</t>
  </si>
  <si>
    <t>اكليرك شامبين رقم 14×دهبى</t>
  </si>
  <si>
    <t>اكليرك بيج رقم 15×دهبى</t>
  </si>
  <si>
    <t>ثرى دى خشبى غامق P1×دهبى</t>
  </si>
  <si>
    <t>ثرى دى خشبى فاتح P2×دهبى</t>
  </si>
  <si>
    <t>ثرى دى دهبى P4×دهبى</t>
  </si>
  <si>
    <t>ثرى دى فضى P8×دهبى</t>
  </si>
  <si>
    <t>ثرى دى اورنج P9×دهبى</t>
  </si>
  <si>
    <t>ثرى دى احمر P12×دهبى</t>
  </si>
  <si>
    <t>ثرى دى رمادى P13×دهبى</t>
  </si>
  <si>
    <t>ثرى دى اخضر P14×دهبى</t>
  </si>
  <si>
    <t>ثرى دى ابيض P15×دهبى</t>
  </si>
  <si>
    <t>ثرى دى خشبى غامق P1×فضى</t>
  </si>
  <si>
    <t>ثرى دى خشبى فاتح P2×فضى</t>
  </si>
  <si>
    <t>ثرى دى دهبى P4×فضى</t>
  </si>
  <si>
    <t>ثرى دى فضى P8×فضى</t>
  </si>
  <si>
    <t>ثرى دى اورنج P9×فضى</t>
  </si>
  <si>
    <t>ثرى دى احمر P12×فضى</t>
  </si>
  <si>
    <t>ثرى دى رمادى P13×فضى</t>
  </si>
  <si>
    <t>ثرى دى اخضر P14×فضى</t>
  </si>
  <si>
    <t>ثرى دى ابيض P15×فضى</t>
  </si>
  <si>
    <t xml:space="preserve">فيشه دكر رمادى ايطالى </t>
  </si>
  <si>
    <t>فيشه نتايه رمادى ايطالى</t>
  </si>
  <si>
    <t>فيشه دكر صاروخ احمر ايطالى</t>
  </si>
  <si>
    <t>فيشه نتايه صاروخ احمر ايطالى</t>
  </si>
  <si>
    <t>لمبه 15 وات A</t>
  </si>
  <si>
    <t>لمبه 18 وات A</t>
  </si>
  <si>
    <t>0010059</t>
  </si>
  <si>
    <t>محمد رمضان</t>
  </si>
  <si>
    <t>0010060</t>
  </si>
  <si>
    <t>0010061</t>
  </si>
  <si>
    <t>0010062</t>
  </si>
  <si>
    <t>اوف وايت×دهبى</t>
  </si>
  <si>
    <t>ابيض×دهبى</t>
  </si>
  <si>
    <t>بنفسجى×دهبى</t>
  </si>
  <si>
    <t>كنارى×دهبى</t>
  </si>
  <si>
    <t>تركواز ×دهبى</t>
  </si>
  <si>
    <t>زيتونى×دهبى</t>
  </si>
  <si>
    <t>رمادى×دهبى</t>
  </si>
  <si>
    <t>اسود×دهبى</t>
  </si>
  <si>
    <t>نبيتى×دهبى</t>
  </si>
  <si>
    <t>شامبين×دهبى</t>
  </si>
  <si>
    <t>فضى×دهبى</t>
  </si>
  <si>
    <t>خشبى ارو×دهبى</t>
  </si>
  <si>
    <t>أطفال2×دهبى</t>
  </si>
  <si>
    <t>أطفال1×دهبى</t>
  </si>
  <si>
    <t>خشبى غامق×دهبى</t>
  </si>
  <si>
    <t>رخامى×دهبى</t>
  </si>
  <si>
    <t>اسود ورده×دهبى</t>
  </si>
  <si>
    <t>كافيه×دهبى</t>
  </si>
  <si>
    <t>فيرانى×دهبى</t>
  </si>
  <si>
    <t>بيج×فضى</t>
  </si>
  <si>
    <t>فيرانى×فضى</t>
  </si>
  <si>
    <t>كافيه×فضى</t>
  </si>
  <si>
    <t>اسود ورده×فضى</t>
  </si>
  <si>
    <t>رخامى×فضى</t>
  </si>
  <si>
    <t>خشبى غامق×فضى</t>
  </si>
  <si>
    <t>خشبى ارو×فضى</t>
  </si>
  <si>
    <t>أطفال2×فضى</t>
  </si>
  <si>
    <t>أطفال1×فضى</t>
  </si>
  <si>
    <t>فضى×فضى</t>
  </si>
  <si>
    <t>شامبين×فضى</t>
  </si>
  <si>
    <t>نبيتى×فضى</t>
  </si>
  <si>
    <t>اسود×فضى</t>
  </si>
  <si>
    <t>رمادى×فضى</t>
  </si>
  <si>
    <t>زيتونى×فضى</t>
  </si>
  <si>
    <t>تركواز ×فضى</t>
  </si>
  <si>
    <t>كنارى×فضى</t>
  </si>
  <si>
    <t>بنفسجى×فضى</t>
  </si>
  <si>
    <t>اوف وايت×فضى</t>
  </si>
  <si>
    <t>ابيض×فضى</t>
  </si>
  <si>
    <t>أدوات ميرلوت فضى</t>
  </si>
  <si>
    <t>اسامه قويسنا</t>
  </si>
  <si>
    <t>عاطف النبوى</t>
  </si>
  <si>
    <t>محمود خيرى</t>
  </si>
  <si>
    <t>بيشوى (ثروت بخيت)</t>
  </si>
  <si>
    <t>محمد عبد الصبور</t>
  </si>
  <si>
    <t>ميشيل مجدى</t>
  </si>
  <si>
    <t>بهجت</t>
  </si>
  <si>
    <t>وصله 5050</t>
  </si>
  <si>
    <t>حسام كشك</t>
  </si>
  <si>
    <t>ماجد زخر</t>
  </si>
  <si>
    <t>عالله</t>
  </si>
  <si>
    <t>احمد المهدى</t>
  </si>
  <si>
    <t>اسلام الصعيدى</t>
  </si>
  <si>
    <t>زياده في التايوانى</t>
  </si>
  <si>
    <t>لمبه 55 وات ليد</t>
  </si>
  <si>
    <t>غطاس داود</t>
  </si>
  <si>
    <t>كشاف 50 وات مورا</t>
  </si>
  <si>
    <t>اشرف مرزوق</t>
  </si>
  <si>
    <t>محب</t>
  </si>
  <si>
    <t>حسن عبد الموبدى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</si>
</sst>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 Unicode MS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27">
    <xf numFmtId="0" fontId="0" fillId="0" borderId="0" xfId="0"/>
    <xf numFmtId="0" fontId="4" fillId="2" borderId="0" xfId="0" applyFont="1" applyFill="1" applyAlignment="1">
      <alignment horizontal="center"/>
    </xf>
    <xf numFmtId="0" fontId="0" fillId="3" borderId="0" xfId="0" applyFont="1" applyFill="1"/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2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6" borderId="5" xfId="0" applyFont="1" applyFill="1" applyBorder="1"/>
    <xf numFmtId="0" fontId="0" fillId="0" borderId="5" xfId="0" applyFont="1" applyBorder="1"/>
    <xf numFmtId="0" fontId="0" fillId="6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6" borderId="7" xfId="0" applyFont="1" applyFill="1" applyBorder="1"/>
    <xf numFmtId="2" fontId="0" fillId="6" borderId="8" xfId="0" applyNumberFormat="1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5" borderId="12" xfId="0" applyFont="1" applyFill="1" applyBorder="1"/>
    <xf numFmtId="0" fontId="0" fillId="6" borderId="12" xfId="0" applyFont="1" applyFill="1" applyBorder="1"/>
    <xf numFmtId="0" fontId="0" fillId="0" borderId="12" xfId="0" applyFont="1" applyBorder="1"/>
    <xf numFmtId="0" fontId="1" fillId="5" borderId="11" xfId="0" applyFont="1" applyFill="1" applyBorder="1"/>
    <xf numFmtId="0" fontId="1" fillId="5" borderId="0" xfId="0" applyFont="1" applyFill="1" applyBorder="1"/>
    <xf numFmtId="2" fontId="0" fillId="0" borderId="0" xfId="0" applyNumberFormat="1"/>
    <xf numFmtId="2" fontId="0" fillId="6" borderId="11" xfId="0" applyNumberFormat="1" applyFont="1" applyFill="1" applyBorder="1"/>
    <xf numFmtId="2" fontId="0" fillId="0" borderId="11" xfId="0" applyNumberFormat="1" applyFont="1" applyBorder="1"/>
    <xf numFmtId="2" fontId="0" fillId="6" borderId="12" xfId="0" applyNumberFormat="1" applyFont="1" applyFill="1" applyBorder="1"/>
    <xf numFmtId="2" fontId="0" fillId="0" borderId="12" xfId="0" applyNumberFormat="1" applyFont="1" applyBorder="1"/>
    <xf numFmtId="2" fontId="0" fillId="0" borderId="1" xfId="0" applyNumberFormat="1" applyBorder="1"/>
    <xf numFmtId="2" fontId="0" fillId="0" borderId="8" xfId="0" applyNumberFormat="1" applyBorder="1"/>
    <xf numFmtId="0" fontId="1" fillId="5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2" xfId="0" applyFont="1" applyBorder="1" applyProtection="1">
      <protection hidden="1"/>
    </xf>
    <xf numFmtId="0" fontId="0" fillId="0" borderId="11" xfId="0" applyFont="1" applyBorder="1" applyProtection="1">
      <protection hidden="1"/>
    </xf>
    <xf numFmtId="0" fontId="0" fillId="6" borderId="12" xfId="0" applyFont="1" applyFill="1" applyBorder="1" applyProtection="1">
      <protection hidden="1"/>
    </xf>
    <xf numFmtId="0" fontId="0" fillId="6" borderId="11" xfId="0" applyFont="1" applyFill="1" applyBorder="1" applyProtection="1">
      <protection hidden="1"/>
    </xf>
    <xf numFmtId="0" fontId="1" fillId="5" borderId="10" xfId="0" applyFont="1" applyFill="1" applyBorder="1" applyProtection="1">
      <protection hidden="1"/>
    </xf>
    <xf numFmtId="0" fontId="1" fillId="5" borderId="12" xfId="0" applyFont="1" applyFill="1" applyBorder="1" applyProtection="1">
      <protection hidden="1"/>
    </xf>
    <xf numFmtId="0" fontId="1" fillId="5" borderId="11" xfId="0" applyFont="1" applyFill="1" applyBorder="1" applyProtection="1">
      <protection hidden="1"/>
    </xf>
    <xf numFmtId="0" fontId="0" fillId="6" borderId="10" xfId="0" applyFont="1" applyFill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13" xfId="0" applyBorder="1"/>
    <xf numFmtId="0" fontId="6" fillId="0" borderId="5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2" fontId="8" fillId="6" borderId="11" xfId="0" applyNumberFormat="1" applyFont="1" applyFill="1" applyBorder="1"/>
    <xf numFmtId="2" fontId="8" fillId="6" borderId="12" xfId="0" applyNumberFormat="1" applyFont="1" applyFill="1" applyBorder="1"/>
    <xf numFmtId="0" fontId="6" fillId="8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9" fillId="0" borderId="0" xfId="0" applyFont="1"/>
    <xf numFmtId="0" fontId="9" fillId="10" borderId="0" xfId="0" applyFont="1" applyFill="1"/>
    <xf numFmtId="0" fontId="9" fillId="11" borderId="0" xfId="0" applyFont="1" applyFill="1"/>
    <xf numFmtId="2" fontId="9" fillId="0" borderId="0" xfId="0" applyNumberFormat="1" applyFont="1"/>
    <xf numFmtId="2" fontId="9" fillId="11" borderId="0" xfId="0" applyNumberFormat="1" applyFont="1" applyFill="1"/>
    <xf numFmtId="2" fontId="9" fillId="0" borderId="14" xfId="0" applyNumberFormat="1" applyFont="1" applyBorder="1"/>
    <xf numFmtId="0" fontId="10" fillId="0" borderId="0" xfId="0" applyFont="1"/>
    <xf numFmtId="0" fontId="11" fillId="0" borderId="14" xfId="0" applyFont="1" applyBorder="1"/>
    <xf numFmtId="49" fontId="0" fillId="0" borderId="0" xfId="0" applyNumberFormat="1"/>
    <xf numFmtId="43" fontId="9" fillId="11" borderId="0" xfId="1" applyFont="1" applyFill="1"/>
    <xf numFmtId="0" fontId="9" fillId="10" borderId="0" xfId="0" applyFont="1" applyFill="1" applyAlignment="1"/>
    <xf numFmtId="0" fontId="0" fillId="0" borderId="15" xfId="0" applyBorder="1"/>
    <xf numFmtId="0" fontId="9" fillId="0" borderId="15" xfId="0" applyFont="1" applyBorder="1"/>
    <xf numFmtId="2" fontId="9" fillId="0" borderId="15" xfId="0" applyNumberFormat="1" applyFont="1" applyBorder="1"/>
    <xf numFmtId="16" fontId="12" fillId="10" borderId="0" xfId="0" applyNumberFormat="1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4" fillId="0" borderId="5" xfId="0" applyFont="1" applyFill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4" fontId="9" fillId="10" borderId="0" xfId="0" applyNumberFormat="1" applyFont="1" applyFill="1" applyAlignment="1">
      <alignment horizontal="right"/>
    </xf>
    <xf numFmtId="2" fontId="16" fillId="0" borderId="1" xfId="0" applyNumberFormat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7" fillId="8" borderId="5" xfId="0" applyFont="1" applyFill="1" applyBorder="1" applyAlignment="1" applyProtection="1">
      <alignment horizontal="center" vertical="center"/>
      <protection hidden="1"/>
    </xf>
    <xf numFmtId="2" fontId="16" fillId="6" borderId="1" xfId="0" applyNumberFormat="1" applyFont="1" applyFill="1" applyBorder="1" applyAlignment="1" applyProtection="1">
      <alignment horizontal="center" vertical="center"/>
      <protection hidden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18" fillId="0" borderId="5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" fontId="0" fillId="6" borderId="1" xfId="0" applyNumberFormat="1" applyFont="1" applyFill="1" applyBorder="1"/>
    <xf numFmtId="2" fontId="0" fillId="0" borderId="1" xfId="0" applyNumberFormat="1" applyFont="1" applyBorder="1"/>
    <xf numFmtId="2" fontId="0" fillId="0" borderId="16" xfId="0" applyNumberFormat="1" applyFont="1" applyBorder="1"/>
    <xf numFmtId="0" fontId="0" fillId="0" borderId="1" xfId="0" applyFont="1" applyBorder="1"/>
    <xf numFmtId="0" fontId="0" fillId="6" borderId="1" xfId="0" applyFont="1" applyFill="1" applyBorder="1"/>
    <xf numFmtId="0" fontId="0" fillId="0" borderId="16" xfId="0" applyFont="1" applyBorder="1"/>
    <xf numFmtId="0" fontId="5" fillId="8" borderId="5" xfId="0" applyFont="1" applyFill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border outline="0">
        <right style="thin">
          <color indexed="64"/>
        </right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33" displayName="Table233" ref="A380:C443" totalsRowShown="0" headerRowDxfId="143" headerRowBorderDxfId="142" tableBorderDxfId="141" totalsRowBorderDxfId="140">
  <autoFilter ref="A380:C443" xr:uid="{00000000-0009-0000-0100-000001000000}"/>
  <tableColumns count="3">
    <tableColumn id="1" xr3:uid="{00000000-0010-0000-0000-000001000000}" name="وش جراند" dataDxfId="139"/>
    <tableColumn id="2" xr3:uid="{00000000-0010-0000-0000-000002000000}" name="السعر" dataDxfId="138"/>
    <tableColumn id="3" xr3:uid="{00000000-0010-0000-0000-000003000000}" name="الكميه" dataDxfId="1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87:C191" totalsRowShown="0" headerRowDxfId="81" headerRowBorderDxfId="80" tableBorderDxfId="79" totalsRowBorderDxfId="78">
  <autoFilter ref="A187:C191" xr:uid="{00000000-0009-0000-0100-00000A000000}"/>
  <tableColumns count="3">
    <tableColumn id="1" xr3:uid="{00000000-0010-0000-0900-000001000000}" name="بانيل_ديكور" dataDxfId="77"/>
    <tableColumn id="2" xr3:uid="{00000000-0010-0000-0900-000002000000}" name="السعر" dataDxfId="76"/>
    <tableColumn id="3" xr3:uid="{00000000-0010-0000-0900-000003000000}" name="العدد" dataDxfId="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193:C196" totalsRowShown="0" headerRowDxfId="74" headerRowBorderDxfId="73" tableBorderDxfId="72" totalsRowBorderDxfId="71">
  <autoFilter ref="A193:C196" xr:uid="{00000000-0009-0000-0100-00000B000000}"/>
  <tableColumns count="3">
    <tableColumn id="1" xr3:uid="{00000000-0010-0000-0A00-000001000000}" name="بانيل_بلس" dataDxfId="70"/>
    <tableColumn id="2" xr3:uid="{00000000-0010-0000-0A00-000002000000}" name="السعر" dataDxfId="69"/>
    <tableColumn id="3" xr3:uid="{00000000-0010-0000-0A00-000003000000}" name="العدد" dataDxfId="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98:C211" totalsRowShown="0" headerRowDxfId="67" headerRowBorderDxfId="66" tableBorderDxfId="65" totalsRowBorderDxfId="64">
  <autoFilter ref="A198:C211" xr:uid="{00000000-0009-0000-0100-00000C000000}"/>
  <tableColumns count="3">
    <tableColumn id="1" xr3:uid="{00000000-0010-0000-0B00-000001000000}" name="كشافات" dataDxfId="63"/>
    <tableColumn id="2" xr3:uid="{00000000-0010-0000-0B00-000002000000}" name="السعر" dataDxfId="62"/>
    <tableColumn id="3" xr3:uid="{00000000-0010-0000-0B00-000003000000}" name="العدد" dataDxfId="6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213:C240" totalsRowShown="0" headerRowDxfId="60" headerRowBorderDxfId="59" tableBorderDxfId="58" totalsRowBorderDxfId="57">
  <autoFilter ref="A213:C240" xr:uid="{00000000-0009-0000-0100-00000D000000}"/>
  <tableColumns count="3">
    <tableColumn id="1" xr3:uid="{00000000-0010-0000-0C00-000001000000}" name="بانيل_اكليرك" dataDxfId="56"/>
    <tableColumn id="2" xr3:uid="{00000000-0010-0000-0C00-000002000000}" name="السعر" dataDxfId="55"/>
    <tableColumn id="3" xr3:uid="{00000000-0010-0000-0C00-000003000000}" name="العدد" dataDxfId="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242:C256" totalsRowShown="0" headerRowDxfId="53" headerRowBorderDxfId="52" tableBorderDxfId="51" totalsRowBorderDxfId="50">
  <autoFilter ref="A242:C256" xr:uid="{00000000-0009-0000-0100-00000E000000}"/>
  <tableColumns count="3">
    <tableColumn id="1" xr3:uid="{00000000-0010-0000-0D00-000001000000}" name="مشتركات_لوكس" dataDxfId="49"/>
    <tableColumn id="2" xr3:uid="{00000000-0010-0000-0D00-000002000000}" name="السعر" dataDxfId="48"/>
    <tableColumn id="3" xr3:uid="{00000000-0010-0000-0D00-000003000000}" name="الكمية" dataDxfId="4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258:C282" totalsRowShown="0" headerRowDxfId="46" headerRowBorderDxfId="45" tableBorderDxfId="44" totalsRowBorderDxfId="43">
  <autoFilter ref="A258:C282" xr:uid="{00000000-0009-0000-0100-00000F000000}"/>
  <tableColumns count="3">
    <tableColumn id="1" xr3:uid="{00000000-0010-0000-0E00-000001000000}" name="قواطع" dataDxfId="42"/>
    <tableColumn id="2" xr3:uid="{00000000-0010-0000-0E00-000002000000}" name="السعر" dataDxfId="41"/>
    <tableColumn id="3" xr3:uid="{00000000-0010-0000-0E00-000003000000}" name="الكمية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84:C288" totalsRowShown="0" headerRowDxfId="39" headerRowBorderDxfId="38" tableBorderDxfId="37" totalsRowBorderDxfId="36">
  <autoFilter ref="A284:C288" xr:uid="{00000000-0009-0000-0100-000010000000}"/>
  <tableColumns count="3">
    <tableColumn id="1" xr3:uid="{00000000-0010-0000-0F00-000001000000}" name="اسلاك" dataDxfId="35"/>
    <tableColumn id="2" xr3:uid="{00000000-0010-0000-0F00-000002000000}" name="السعر" dataDxfId="34"/>
    <tableColumn id="3" xr3:uid="{00000000-0010-0000-0F00-000003000000}" name="الكمية" dataDxfId="3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290:C317" totalsRowShown="0" headerRowDxfId="32" headerRowBorderDxfId="31" tableBorderDxfId="30" totalsRowBorderDxfId="29">
  <autoFilter ref="A290:C317" xr:uid="{00000000-0009-0000-0100-000011000000}"/>
  <tableColumns count="3">
    <tableColumn id="1" xr3:uid="{00000000-0010-0000-1000-000001000000}" name="اكسسوار" dataDxfId="28"/>
    <tableColumn id="2" xr3:uid="{00000000-0010-0000-1000-000002000000}" name="السعر" dataDxfId="27"/>
    <tableColumn id="3" xr3:uid="{00000000-0010-0000-1000-000003000000}" name="العدد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319:C349" totalsRowShown="0" headerRowDxfId="25" headerRowBorderDxfId="24" tableBorderDxfId="23" totalsRowBorderDxfId="22">
  <autoFilter ref="A319:C349" xr:uid="{00000000-0009-0000-0100-000012000000}"/>
  <tableColumns count="3">
    <tableColumn id="1" xr3:uid="{00000000-0010-0000-1100-000001000000}" name="لمبه_ليد" dataDxfId="21"/>
    <tableColumn id="2" xr3:uid="{00000000-0010-0000-1100-000002000000}" name="السعر" dataDxfId="20"/>
    <tableColumn id="3" xr3:uid="{00000000-0010-0000-1100-000003000000}" name="العدد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351:C378" totalsRowShown="0" headerRowBorderDxfId="18" tableBorderDxfId="17" totalsRowBorderDxfId="16">
  <autoFilter ref="A351:C378" xr:uid="{00000000-0009-0000-0100-000013000000}"/>
  <tableColumns count="3">
    <tableColumn id="1" xr3:uid="{00000000-0010-0000-1200-000001000000}" name="جراند" dataDxfId="15"/>
    <tableColumn id="2" xr3:uid="{00000000-0010-0000-1200-000002000000}" name="السعر" dataDxfId="14"/>
    <tableColumn id="3" xr3:uid="{00000000-0010-0000-1200-000003000000}" name="الكميه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C23" totalsRowShown="0" headerRowDxfId="136" headerRowBorderDxfId="135" tableBorderDxfId="134" totalsRowBorderDxfId="133">
  <autoFilter ref="A3:C23" xr:uid="{00000000-0009-0000-0100-000002000000}"/>
  <tableColumns count="3">
    <tableColumn id="1" xr3:uid="{00000000-0010-0000-0100-000001000000}" name="وش_مــــــــيرلـــوت" dataDxfId="132"/>
    <tableColumn id="2" xr3:uid="{00000000-0010-0000-0100-000002000000}" name="السعر" dataDxfId="131"/>
    <tableColumn id="3" xr3:uid="{00000000-0010-0000-0100-000003000000}" name="الكمية" dataDxfId="13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446:C476" totalsRowShown="0" tableBorderDxfId="12">
  <autoFilter ref="A446:C476" xr:uid="{00000000-0009-0000-0100-000014000000}"/>
  <tableColumns count="3">
    <tableColumn id="1" xr3:uid="{00000000-0010-0000-1300-000001000000}" name="أدوات ميرلوت فضى" dataDxfId="11"/>
    <tableColumn id="2" xr3:uid="{00000000-0010-0000-1300-000002000000}" name="السعر" dataDxfId="10"/>
    <tableColumn id="3" xr3:uid="{00000000-0010-0000-1300-000003000000}" name="الكميه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78:C508" totalsRowShown="0" tableBorderDxfId="9">
  <autoFilter ref="A478:C508" xr:uid="{00000000-0009-0000-0100-000015000000}"/>
  <tableColumns count="3">
    <tableColumn id="1" xr3:uid="{00000000-0010-0000-1400-000001000000}" name="أدوات_ميرلوت_ابيض" dataDxfId="8"/>
    <tableColumn id="2" xr3:uid="{00000000-0010-0000-1400-000002000000}" name="السعر" dataDxfId="7"/>
    <tableColumn id="3" xr3:uid="{00000000-0010-0000-1400-000003000000}" name="الكميه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509:C539" totalsRowShown="0" tableBorderDxfId="6">
  <autoFilter ref="A509:C539" xr:uid="{00000000-0009-0000-0100-000016000000}"/>
  <tableColumns count="3">
    <tableColumn id="1" xr3:uid="{00000000-0010-0000-1500-000001000000}" name="أدوات_ميرلوت_دهبى" dataDxfId="5"/>
    <tableColumn id="2" xr3:uid="{00000000-0010-0000-1500-000002000000}" name="السعر" dataDxfId="4"/>
    <tableColumn id="3" xr3:uid="{00000000-0010-0000-1500-000003000000}" name="الكميه" dataDxfId="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424" displayName="Table424" ref="A542:C610" totalsRowShown="0">
  <autoFilter ref="A542:C610" xr:uid="{00000000-0009-0000-0100-000017000000}"/>
  <tableColumns count="3">
    <tableColumn id="1" xr3:uid="{00000000-0010-0000-1600-000001000000}" name="وش_اكليرك_ثرى_دى"/>
    <tableColumn id="2" xr3:uid="{00000000-0010-0000-1600-000002000000}" name="السعر"/>
    <tableColumn id="3" xr3:uid="{00000000-0010-0000-1600-000003000000}" name="الكميه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13:C641" totalsRowShown="0">
  <autoFilter ref="A613:C641" xr:uid="{00000000-0009-0000-0100-000018000000}"/>
  <tableColumns count="3">
    <tableColumn id="1" xr3:uid="{00000000-0010-0000-1700-000001000000}" name="فيلو" dataDxfId="2"/>
    <tableColumn id="2" xr3:uid="{00000000-0010-0000-1700-000002000000}" name="السعر" dataDxfId="1"/>
    <tableColumn id="3" xr3:uid="{00000000-0010-0000-1700-000003000000}" name="الكميه" dataDxfId="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8000000}" name="Table27" displayName="Table27" ref="G3:H67" totalsRowShown="0">
  <autoFilter ref="G3:H67" xr:uid="{00000000-0009-0000-0100-00001B000000}"/>
  <tableColumns count="2">
    <tableColumn id="2" xr3:uid="{00000000-0010-0000-1800-000002000000}" name="اسم العميل"/>
    <tableColumn id="3" xr3:uid="{00000000-0010-0000-1800-000003000000}" name="كود العميل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6:C45" totalsRowShown="0" headerRowDxfId="129" headerRowBorderDxfId="128" tableBorderDxfId="127" totalsRowBorderDxfId="126">
  <autoFilter ref="A26:C45" xr:uid="{00000000-0009-0000-0100-000003000000}"/>
  <tableColumns count="3">
    <tableColumn id="1" xr3:uid="{00000000-0010-0000-0200-000001000000}" name="دوايات" dataDxfId="125"/>
    <tableColumn id="2" xr3:uid="{00000000-0010-0000-0200-000002000000}" name="السعر" dataDxfId="124"/>
    <tableColumn id="3" xr3:uid="{00000000-0010-0000-0200-000003000000}" name="العدد" dataDxfId="1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7:C102" totalsRowShown="0" headerRowDxfId="122" headerRowBorderDxfId="121" tableBorderDxfId="120" totalsRowBorderDxfId="119">
  <autoFilter ref="A47:C102" xr:uid="{00000000-0009-0000-0100-000004000000}"/>
  <tableColumns count="3">
    <tableColumn id="1" xr3:uid="{00000000-0010-0000-0300-000001000000}" name="لقمه_فيلو" dataDxfId="118"/>
    <tableColumn id="2" xr3:uid="{00000000-0010-0000-0300-000002000000}" name="السعر" dataDxfId="117"/>
    <tableColumn id="3" xr3:uid="{00000000-0010-0000-0300-000003000000}" name="الكمية" dataDxfId="1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04:C135" totalsRowShown="0" headerRowDxfId="115" headerRowBorderDxfId="114" tableBorderDxfId="113" totalsRowBorderDxfId="112">
  <autoFilter ref="A104:C135" xr:uid="{00000000-0009-0000-0100-000005000000}"/>
  <tableColumns count="3">
    <tableColumn id="1" xr3:uid="{00000000-0010-0000-0400-000001000000}" name="بانيل"/>
    <tableColumn id="2" xr3:uid="{00000000-0010-0000-0400-000002000000}" name="السعر" dataDxfId="111"/>
    <tableColumn id="3" xr3:uid="{00000000-0010-0000-0400-000003000000}" name="العدد" dataDxfId="1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37:C154" totalsRowShown="0" headerRowDxfId="109" headerRowBorderDxfId="108" tableBorderDxfId="107" totalsRowBorderDxfId="106">
  <autoFilter ref="A137:C154" xr:uid="{00000000-0009-0000-0100-000006000000}"/>
  <tableColumns count="3">
    <tableColumn id="1" xr3:uid="{00000000-0010-0000-0500-000001000000}" name="لوحات_معدن" dataDxfId="105"/>
    <tableColumn id="2" xr3:uid="{00000000-0010-0000-0500-000002000000}" name="السعر" dataDxfId="104"/>
    <tableColumn id="3" xr3:uid="{00000000-0010-0000-0500-000003000000}" name="العدد" dataDxfId="1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56:C167" totalsRowShown="0" headerRowDxfId="102" headerRowBorderDxfId="101" tableBorderDxfId="100" totalsRowBorderDxfId="99">
  <autoFilter ref="A156:C167" xr:uid="{00000000-0009-0000-0100-000007000000}"/>
  <tableColumns count="3">
    <tableColumn id="1" xr3:uid="{00000000-0010-0000-0600-000001000000}" name="لوحات_بلاستيك" dataDxfId="98"/>
    <tableColumn id="2" xr3:uid="{00000000-0010-0000-0600-000002000000}" name="السعر" dataDxfId="97"/>
    <tableColumn id="3" xr3:uid="{00000000-0010-0000-0600-000003000000}" name="العدد" dataDxfId="9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69:C179" totalsRowShown="0" headerRowDxfId="95" headerRowBorderDxfId="94" tableBorderDxfId="93" totalsRowBorderDxfId="92">
  <autoFilter ref="A169:C179" xr:uid="{00000000-0009-0000-0100-000008000000}"/>
  <tableColumns count="3">
    <tableColumn id="1" xr3:uid="{00000000-0010-0000-0700-000001000000}" name="لوحه_بلاستيك×معدن" dataDxfId="91"/>
    <tableColumn id="2" xr3:uid="{00000000-0010-0000-0700-000002000000}" name="السعر" dataDxfId="90"/>
    <tableColumn id="3" xr3:uid="{00000000-0010-0000-0700-000003000000}" name="العدد" dataDxfId="8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81:C185" totalsRowShown="0" headerRowDxfId="88" headerRowBorderDxfId="87" tableBorderDxfId="86" totalsRowBorderDxfId="85">
  <autoFilter ref="A181:C185" xr:uid="{00000000-0009-0000-0100-000009000000}"/>
  <tableColumns count="3">
    <tableColumn id="1" xr3:uid="{00000000-0010-0000-0800-000001000000}" name="بونفونيره" dataDxfId="84"/>
    <tableColumn id="2" xr3:uid="{00000000-0010-0000-0800-000002000000}" name="السعر" dataDxfId="83"/>
    <tableColumn id="3" xr3:uid="{00000000-0010-0000-0800-000003000000}" name="العدد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56"/>
  <sheetViews>
    <sheetView rightToLeft="1" topLeftCell="A169" zoomScale="115" zoomScaleNormal="115" workbookViewId="0">
      <selection activeCell="A138" sqref="A138:A154"/>
    </sheetView>
  </sheetViews>
  <sheetFormatPr defaultRowHeight="14.4"/>
  <cols>
    <col min="1" max="1" width="31.6640625" bestFit="1" customWidth="1"/>
    <col min="6" max="6" width="16.44140625" bestFit="1" customWidth="1"/>
    <col min="7" max="7" width="21.109375" bestFit="1" customWidth="1"/>
  </cols>
  <sheetData>
    <row r="2" spans="1:9">
      <c r="A2" s="1" t="s">
        <v>0</v>
      </c>
      <c r="B2" s="2"/>
      <c r="C2" s="2"/>
      <c r="F2" t="s">
        <v>273</v>
      </c>
    </row>
    <row r="3" spans="1:9">
      <c r="A3" s="18" t="s">
        <v>245</v>
      </c>
      <c r="B3" s="19" t="s">
        <v>1</v>
      </c>
      <c r="C3" s="20" t="s">
        <v>2</v>
      </c>
      <c r="F3" t="s">
        <v>23</v>
      </c>
      <c r="G3" t="s">
        <v>377</v>
      </c>
      <c r="H3" t="s">
        <v>420</v>
      </c>
    </row>
    <row r="4" spans="1:9">
      <c r="A4" s="15"/>
      <c r="B4" s="3"/>
      <c r="C4" s="17"/>
      <c r="F4" t="s">
        <v>37</v>
      </c>
      <c r="H4" s="94" t="s">
        <v>376</v>
      </c>
    </row>
    <row r="5" spans="1:9">
      <c r="A5" s="15"/>
      <c r="B5" s="3"/>
      <c r="C5" s="17"/>
      <c r="F5" t="s">
        <v>246</v>
      </c>
      <c r="H5" s="94" t="s">
        <v>378</v>
      </c>
      <c r="I5" t="s">
        <v>295</v>
      </c>
    </row>
    <row r="6" spans="1:9">
      <c r="A6" s="15"/>
      <c r="B6" s="3"/>
      <c r="C6" s="17"/>
      <c r="F6" t="s">
        <v>247</v>
      </c>
      <c r="H6" s="94" t="s">
        <v>379</v>
      </c>
      <c r="I6" t="s">
        <v>296</v>
      </c>
    </row>
    <row r="7" spans="1:9">
      <c r="A7" s="15"/>
      <c r="B7" s="3"/>
      <c r="C7" s="17"/>
      <c r="F7" t="s">
        <v>115</v>
      </c>
      <c r="H7" s="94" t="s">
        <v>380</v>
      </c>
    </row>
    <row r="8" spans="1:9">
      <c r="A8" s="15"/>
      <c r="B8" s="3"/>
      <c r="C8" s="17"/>
      <c r="F8" t="s">
        <v>248</v>
      </c>
      <c r="H8" s="94" t="s">
        <v>385</v>
      </c>
    </row>
    <row r="9" spans="1:9">
      <c r="A9" s="15"/>
      <c r="B9" s="3"/>
      <c r="C9" s="17"/>
      <c r="F9" t="s">
        <v>249</v>
      </c>
      <c r="H9" s="94" t="s">
        <v>386</v>
      </c>
    </row>
    <row r="10" spans="1:9">
      <c r="A10" s="15"/>
      <c r="B10" s="3"/>
      <c r="C10" s="17"/>
      <c r="F10" t="s">
        <v>250</v>
      </c>
      <c r="H10" s="94" t="s">
        <v>387</v>
      </c>
    </row>
    <row r="11" spans="1:9">
      <c r="A11" s="15"/>
      <c r="B11" s="3"/>
      <c r="C11" s="17"/>
      <c r="F11" t="s">
        <v>251</v>
      </c>
      <c r="H11" s="94" t="s">
        <v>388</v>
      </c>
    </row>
    <row r="12" spans="1:9">
      <c r="A12" s="15"/>
      <c r="B12" s="3"/>
      <c r="C12" s="17"/>
      <c r="F12" t="s">
        <v>252</v>
      </c>
      <c r="H12" s="94" t="s">
        <v>389</v>
      </c>
    </row>
    <row r="13" spans="1:9">
      <c r="A13" s="15"/>
      <c r="B13" s="3"/>
      <c r="C13" s="17"/>
      <c r="F13" t="s">
        <v>253</v>
      </c>
      <c r="H13" s="94" t="s">
        <v>390</v>
      </c>
    </row>
    <row r="14" spans="1:9">
      <c r="A14" s="15"/>
      <c r="B14" s="3"/>
      <c r="C14" s="17"/>
      <c r="F14" t="s">
        <v>157</v>
      </c>
      <c r="H14" s="94" t="s">
        <v>391</v>
      </c>
    </row>
    <row r="15" spans="1:9">
      <c r="A15" s="15"/>
      <c r="B15" s="3"/>
      <c r="C15" s="17"/>
      <c r="F15" t="s">
        <v>254</v>
      </c>
      <c r="H15" s="94" t="s">
        <v>392</v>
      </c>
    </row>
    <row r="16" spans="1:9">
      <c r="A16" s="15"/>
      <c r="B16" s="3"/>
      <c r="C16" s="17"/>
      <c r="F16" t="s">
        <v>255</v>
      </c>
      <c r="H16" s="94" t="s">
        <v>393</v>
      </c>
    </row>
    <row r="17" spans="1:8">
      <c r="A17" s="15"/>
      <c r="B17" s="3"/>
      <c r="C17" s="17"/>
      <c r="F17" t="s">
        <v>256</v>
      </c>
      <c r="H17" s="94" t="s">
        <v>394</v>
      </c>
    </row>
    <row r="18" spans="1:8">
      <c r="A18" s="15"/>
      <c r="B18" s="3"/>
      <c r="C18" s="17"/>
      <c r="F18" t="s">
        <v>257</v>
      </c>
      <c r="H18" s="94" t="s">
        <v>395</v>
      </c>
    </row>
    <row r="19" spans="1:8">
      <c r="A19" s="15"/>
      <c r="B19" s="3"/>
      <c r="C19" s="17"/>
      <c r="F19" t="s">
        <v>221</v>
      </c>
      <c r="H19" s="94" t="s">
        <v>396</v>
      </c>
    </row>
    <row r="20" spans="1:8">
      <c r="A20" s="15"/>
      <c r="B20" s="3"/>
      <c r="C20" s="17"/>
      <c r="F20" t="s">
        <v>223</v>
      </c>
      <c r="H20" s="94" t="s">
        <v>397</v>
      </c>
    </row>
    <row r="21" spans="1:8">
      <c r="A21" s="15"/>
      <c r="B21" s="3"/>
      <c r="C21" s="17"/>
      <c r="F21" t="s">
        <v>259</v>
      </c>
      <c r="H21" s="94" t="s">
        <v>398</v>
      </c>
    </row>
    <row r="22" spans="1:8">
      <c r="A22" s="15"/>
      <c r="B22" s="3"/>
      <c r="C22" s="17"/>
      <c r="F22" t="s">
        <v>260</v>
      </c>
      <c r="H22" s="94" t="s">
        <v>399</v>
      </c>
    </row>
    <row r="23" spans="1:8">
      <c r="A23" s="21"/>
      <c r="B23" s="22"/>
      <c r="C23" s="23"/>
      <c r="F23" t="s">
        <v>261</v>
      </c>
      <c r="H23" s="94" t="s">
        <v>400</v>
      </c>
    </row>
    <row r="24" spans="1:8">
      <c r="A24" s="24"/>
      <c r="B24" s="25"/>
      <c r="C24" s="26"/>
      <c r="F24" t="s">
        <v>262</v>
      </c>
      <c r="H24" s="94" t="s">
        <v>401</v>
      </c>
    </row>
    <row r="25" spans="1:8">
      <c r="A25" s="1" t="s">
        <v>23</v>
      </c>
      <c r="B25" s="2"/>
      <c r="C25" s="2"/>
      <c r="F25" t="s">
        <v>263</v>
      </c>
      <c r="H25" s="94" t="s">
        <v>402</v>
      </c>
    </row>
    <row r="26" spans="1:8">
      <c r="A26" s="18" t="s">
        <v>23</v>
      </c>
      <c r="B26" s="19" t="s">
        <v>1</v>
      </c>
      <c r="C26" s="20" t="s">
        <v>24</v>
      </c>
      <c r="F26" t="s">
        <v>289</v>
      </c>
      <c r="H26" s="94" t="s">
        <v>403</v>
      </c>
    </row>
    <row r="27" spans="1:8">
      <c r="A27" s="15" t="s">
        <v>25</v>
      </c>
      <c r="B27" s="3">
        <v>10</v>
      </c>
      <c r="C27" s="17">
        <v>50</v>
      </c>
      <c r="H27" s="94" t="s">
        <v>404</v>
      </c>
    </row>
    <row r="28" spans="1:8">
      <c r="A28" s="15" t="s">
        <v>26</v>
      </c>
      <c r="B28" s="3">
        <v>10</v>
      </c>
      <c r="C28" s="17">
        <v>50</v>
      </c>
      <c r="H28" s="94" t="s">
        <v>405</v>
      </c>
    </row>
    <row r="29" spans="1:8">
      <c r="A29" s="15" t="s">
        <v>27</v>
      </c>
      <c r="B29" s="3">
        <v>10</v>
      </c>
      <c r="C29" s="17">
        <v>50</v>
      </c>
      <c r="H29" s="94" t="s">
        <v>406</v>
      </c>
    </row>
    <row r="30" spans="1:8" ht="18">
      <c r="A30" s="15" t="s">
        <v>28</v>
      </c>
      <c r="B30" s="3">
        <v>10</v>
      </c>
      <c r="C30" s="17">
        <v>50</v>
      </c>
      <c r="G30" s="86"/>
      <c r="H30" s="94" t="s">
        <v>407</v>
      </c>
    </row>
    <row r="31" spans="1:8">
      <c r="A31" s="15" t="s">
        <v>29</v>
      </c>
      <c r="B31" s="3">
        <v>10</v>
      </c>
      <c r="C31" s="17">
        <v>50</v>
      </c>
      <c r="H31" s="94" t="s">
        <v>408</v>
      </c>
    </row>
    <row r="32" spans="1:8">
      <c r="A32" s="15" t="s">
        <v>30</v>
      </c>
      <c r="B32" s="3">
        <v>10</v>
      </c>
      <c r="C32" s="17">
        <v>50</v>
      </c>
      <c r="H32" s="94" t="s">
        <v>409</v>
      </c>
    </row>
    <row r="33" spans="1:8">
      <c r="A33" s="15" t="s">
        <v>31</v>
      </c>
      <c r="B33" s="3">
        <v>10</v>
      </c>
      <c r="C33" s="17">
        <v>50</v>
      </c>
      <c r="H33" s="94" t="s">
        <v>410</v>
      </c>
    </row>
    <row r="34" spans="1:8">
      <c r="A34" s="15" t="s">
        <v>32</v>
      </c>
      <c r="B34" s="3">
        <v>10</v>
      </c>
      <c r="C34" s="17">
        <v>50</v>
      </c>
      <c r="H34" s="94" t="s">
        <v>411</v>
      </c>
    </row>
    <row r="35" spans="1:8">
      <c r="A35" s="15" t="s">
        <v>33</v>
      </c>
      <c r="B35" s="3">
        <v>10</v>
      </c>
      <c r="C35" s="17">
        <v>50</v>
      </c>
      <c r="H35" s="94" t="s">
        <v>412</v>
      </c>
    </row>
    <row r="36" spans="1:8">
      <c r="A36" s="15" t="s">
        <v>34</v>
      </c>
      <c r="B36" s="3">
        <v>10</v>
      </c>
      <c r="C36" s="17">
        <v>50</v>
      </c>
      <c r="H36" s="94" t="s">
        <v>413</v>
      </c>
    </row>
    <row r="37" spans="1:8">
      <c r="A37" s="15" t="s">
        <v>35</v>
      </c>
      <c r="B37" s="3">
        <v>10</v>
      </c>
      <c r="C37" s="17">
        <v>50</v>
      </c>
      <c r="H37" s="94" t="s">
        <v>414</v>
      </c>
    </row>
    <row r="38" spans="1:8">
      <c r="A38" s="21" t="s">
        <v>36</v>
      </c>
      <c r="B38" s="22">
        <v>10</v>
      </c>
      <c r="C38" s="23">
        <v>50</v>
      </c>
      <c r="H38" s="94" t="s">
        <v>415</v>
      </c>
    </row>
    <row r="39" spans="1:8">
      <c r="A39" s="85" t="s">
        <v>318</v>
      </c>
      <c r="B39" s="3">
        <v>1.8</v>
      </c>
      <c r="C39" s="17">
        <v>320</v>
      </c>
      <c r="H39" s="94" t="s">
        <v>416</v>
      </c>
    </row>
    <row r="40" spans="1:8">
      <c r="A40" s="85" t="s">
        <v>319</v>
      </c>
      <c r="B40" s="3">
        <v>4.25</v>
      </c>
      <c r="C40" s="17">
        <v>100</v>
      </c>
      <c r="H40" s="94" t="s">
        <v>417</v>
      </c>
    </row>
    <row r="41" spans="1:8">
      <c r="A41" s="85" t="s">
        <v>320</v>
      </c>
      <c r="B41" s="3">
        <v>4.25</v>
      </c>
      <c r="C41" s="17">
        <v>300</v>
      </c>
      <c r="H41" s="94" t="s">
        <v>418</v>
      </c>
    </row>
    <row r="42" spans="1:8">
      <c r="A42" s="85" t="s">
        <v>339</v>
      </c>
      <c r="B42" s="3">
        <v>6.5</v>
      </c>
      <c r="C42" s="17">
        <v>24</v>
      </c>
      <c r="H42" s="94" t="s">
        <v>419</v>
      </c>
    </row>
    <row r="43" spans="1:8">
      <c r="A43" s="83" t="s">
        <v>367</v>
      </c>
      <c r="B43" s="77">
        <v>10</v>
      </c>
      <c r="C43" s="78">
        <v>50</v>
      </c>
      <c r="H43" s="94" t="s">
        <v>454</v>
      </c>
    </row>
    <row r="44" spans="1:8">
      <c r="A44" s="85" t="s">
        <v>374</v>
      </c>
      <c r="B44" s="3">
        <v>7.5</v>
      </c>
      <c r="C44" s="17">
        <v>30</v>
      </c>
      <c r="H44" s="94" t="s">
        <v>455</v>
      </c>
    </row>
    <row r="45" spans="1:8">
      <c r="A45" s="85" t="s">
        <v>375</v>
      </c>
      <c r="B45" s="3">
        <v>3.5</v>
      </c>
      <c r="C45" s="17">
        <v>30</v>
      </c>
      <c r="H45" s="94" t="s">
        <v>516</v>
      </c>
    </row>
    <row r="46" spans="1:8">
      <c r="A46" s="1" t="s">
        <v>37</v>
      </c>
      <c r="B46" s="2"/>
      <c r="C46" s="2"/>
      <c r="H46" s="94" t="s">
        <v>517</v>
      </c>
    </row>
    <row r="47" spans="1:8">
      <c r="A47" s="18" t="s">
        <v>37</v>
      </c>
      <c r="B47" s="19" t="s">
        <v>1</v>
      </c>
      <c r="C47" s="20" t="s">
        <v>2</v>
      </c>
      <c r="H47" s="94" t="s">
        <v>519</v>
      </c>
    </row>
    <row r="48" spans="1:8">
      <c r="A48" s="15" t="s">
        <v>38</v>
      </c>
      <c r="B48" s="3">
        <v>5</v>
      </c>
      <c r="C48" s="17">
        <v>200</v>
      </c>
      <c r="H48" s="94" t="s">
        <v>521</v>
      </c>
    </row>
    <row r="49" spans="1:8">
      <c r="A49" s="15" t="s">
        <v>39</v>
      </c>
      <c r="B49" s="3">
        <v>5</v>
      </c>
      <c r="C49" s="17">
        <v>200</v>
      </c>
      <c r="H49" s="94" t="s">
        <v>522</v>
      </c>
    </row>
    <row r="50" spans="1:8">
      <c r="A50" s="15" t="s">
        <v>40</v>
      </c>
      <c r="B50" s="3">
        <v>5</v>
      </c>
      <c r="C50" s="17">
        <v>200</v>
      </c>
      <c r="H50" s="94" t="s">
        <v>522</v>
      </c>
    </row>
    <row r="51" spans="1:8">
      <c r="A51" s="15" t="s">
        <v>41</v>
      </c>
      <c r="B51" s="3">
        <v>5</v>
      </c>
      <c r="C51" s="17">
        <v>200</v>
      </c>
      <c r="H51" s="94" t="s">
        <v>527</v>
      </c>
    </row>
    <row r="52" spans="1:8">
      <c r="A52" s="15" t="s">
        <v>42</v>
      </c>
      <c r="B52" s="3">
        <v>5</v>
      </c>
      <c r="C52" s="17">
        <v>200</v>
      </c>
      <c r="H52" s="94" t="s">
        <v>528</v>
      </c>
    </row>
    <row r="53" spans="1:8">
      <c r="A53" s="15" t="s">
        <v>43</v>
      </c>
      <c r="B53" s="3">
        <v>5</v>
      </c>
      <c r="C53" s="17">
        <v>200</v>
      </c>
      <c r="H53" s="94" t="s">
        <v>578</v>
      </c>
    </row>
    <row r="54" spans="1:8">
      <c r="A54" s="15" t="s">
        <v>44</v>
      </c>
      <c r="B54" s="3">
        <v>5</v>
      </c>
      <c r="C54" s="17">
        <v>200</v>
      </c>
      <c r="H54" s="94" t="s">
        <v>580</v>
      </c>
    </row>
    <row r="55" spans="1:8">
      <c r="A55" s="15" t="s">
        <v>45</v>
      </c>
      <c r="B55" s="3">
        <v>5</v>
      </c>
      <c r="C55" s="17">
        <v>200</v>
      </c>
      <c r="H55" s="94" t="s">
        <v>581</v>
      </c>
    </row>
    <row r="56" spans="1:8">
      <c r="A56" s="15" t="s">
        <v>46</v>
      </c>
      <c r="B56" s="3">
        <v>5</v>
      </c>
      <c r="C56" s="17">
        <v>200</v>
      </c>
      <c r="H56" s="94" t="s">
        <v>582</v>
      </c>
    </row>
    <row r="57" spans="1:8">
      <c r="A57" s="15" t="s">
        <v>47</v>
      </c>
      <c r="B57" s="3">
        <v>5</v>
      </c>
      <c r="C57" s="17">
        <v>200</v>
      </c>
      <c r="H57" s="94" t="s">
        <v>583</v>
      </c>
    </row>
    <row r="58" spans="1:8">
      <c r="A58" s="15" t="s">
        <v>48</v>
      </c>
      <c r="B58" s="3">
        <v>5</v>
      </c>
      <c r="C58" s="17">
        <v>200</v>
      </c>
      <c r="H58" s="94" t="s">
        <v>584</v>
      </c>
    </row>
    <row r="59" spans="1:8">
      <c r="A59" s="15" t="s">
        <v>49</v>
      </c>
      <c r="B59" s="3">
        <v>5</v>
      </c>
      <c r="C59" s="17">
        <v>200</v>
      </c>
      <c r="H59" s="94" t="s">
        <v>585</v>
      </c>
    </row>
    <row r="60" spans="1:8">
      <c r="A60" s="15" t="s">
        <v>50</v>
      </c>
      <c r="B60" s="3">
        <v>5</v>
      </c>
      <c r="C60" s="17">
        <v>200</v>
      </c>
      <c r="H60" s="94" t="s">
        <v>586</v>
      </c>
    </row>
    <row r="61" spans="1:8">
      <c r="A61" s="15" t="s">
        <v>51</v>
      </c>
      <c r="B61" s="3">
        <v>5</v>
      </c>
      <c r="C61" s="17">
        <v>200</v>
      </c>
      <c r="H61" s="94" t="s">
        <v>587</v>
      </c>
    </row>
    <row r="62" spans="1:8">
      <c r="A62" s="15" t="s">
        <v>52</v>
      </c>
      <c r="B62" s="3">
        <v>5</v>
      </c>
      <c r="C62" s="17">
        <v>200</v>
      </c>
      <c r="H62" s="94" t="s">
        <v>588</v>
      </c>
    </row>
    <row r="63" spans="1:8">
      <c r="A63" s="15" t="s">
        <v>53</v>
      </c>
      <c r="B63" s="3">
        <v>5</v>
      </c>
      <c r="C63" s="17">
        <v>200</v>
      </c>
      <c r="H63" s="94" t="s">
        <v>647</v>
      </c>
    </row>
    <row r="64" spans="1:8">
      <c r="A64" s="15" t="s">
        <v>54</v>
      </c>
      <c r="B64" s="3">
        <v>5</v>
      </c>
      <c r="C64" s="17">
        <v>200</v>
      </c>
      <c r="H64" s="94" t="s">
        <v>649</v>
      </c>
    </row>
    <row r="65" spans="1:8">
      <c r="A65" s="15" t="s">
        <v>55</v>
      </c>
      <c r="B65" s="3">
        <v>5</v>
      </c>
      <c r="C65" s="17">
        <v>200</v>
      </c>
      <c r="H65" s="94" t="s">
        <v>650</v>
      </c>
    </row>
    <row r="66" spans="1:8">
      <c r="A66" s="15" t="s">
        <v>56</v>
      </c>
      <c r="B66" s="3">
        <v>5</v>
      </c>
      <c r="C66" s="17">
        <v>200</v>
      </c>
      <c r="H66" s="94" t="s">
        <v>651</v>
      </c>
    </row>
    <row r="67" spans="1:8">
      <c r="A67" s="15" t="s">
        <v>57</v>
      </c>
      <c r="B67" s="3">
        <v>5</v>
      </c>
      <c r="C67" s="17">
        <v>200</v>
      </c>
      <c r="H67" s="94"/>
    </row>
    <row r="68" spans="1:8">
      <c r="A68" s="15" t="s">
        <v>58</v>
      </c>
      <c r="B68" s="3">
        <v>5</v>
      </c>
      <c r="C68" s="17">
        <v>200</v>
      </c>
    </row>
    <row r="69" spans="1:8">
      <c r="A69" s="15" t="s">
        <v>59</v>
      </c>
      <c r="B69" s="3">
        <v>5</v>
      </c>
      <c r="C69" s="17">
        <v>200</v>
      </c>
    </row>
    <row r="70" spans="1:8">
      <c r="A70" s="15" t="s">
        <v>60</v>
      </c>
      <c r="B70" s="3">
        <v>5</v>
      </c>
      <c r="C70" s="17">
        <v>200</v>
      </c>
    </row>
    <row r="71" spans="1:8">
      <c r="A71" s="15" t="s">
        <v>61</v>
      </c>
      <c r="B71" s="3">
        <v>5</v>
      </c>
      <c r="C71" s="17">
        <v>200</v>
      </c>
    </row>
    <row r="72" spans="1:8">
      <c r="A72" s="15" t="s">
        <v>62</v>
      </c>
      <c r="B72" s="3">
        <v>5</v>
      </c>
      <c r="C72" s="17">
        <v>200</v>
      </c>
    </row>
    <row r="73" spans="1:8">
      <c r="A73" s="15" t="s">
        <v>63</v>
      </c>
      <c r="B73" s="3">
        <v>5</v>
      </c>
      <c r="C73" s="17">
        <v>200</v>
      </c>
    </row>
    <row r="74" spans="1:8">
      <c r="A74" s="15" t="s">
        <v>64</v>
      </c>
      <c r="B74" s="3">
        <v>5</v>
      </c>
      <c r="C74" s="17">
        <v>200</v>
      </c>
    </row>
    <row r="75" spans="1:8">
      <c r="A75" s="15" t="s">
        <v>65</v>
      </c>
      <c r="B75" s="3">
        <v>5</v>
      </c>
      <c r="C75" s="17">
        <v>200</v>
      </c>
    </row>
    <row r="76" spans="1:8">
      <c r="A76" s="15" t="s">
        <v>66</v>
      </c>
      <c r="B76" s="3">
        <v>5</v>
      </c>
      <c r="C76" s="17">
        <v>200</v>
      </c>
    </row>
    <row r="77" spans="1:8">
      <c r="A77" s="15" t="s">
        <v>67</v>
      </c>
      <c r="B77" s="3">
        <v>5</v>
      </c>
      <c r="C77" s="17">
        <v>200</v>
      </c>
    </row>
    <row r="78" spans="1:8">
      <c r="A78" s="15" t="s">
        <v>68</v>
      </c>
      <c r="B78" s="3">
        <v>8</v>
      </c>
      <c r="C78" s="17">
        <v>200</v>
      </c>
    </row>
    <row r="79" spans="1:8">
      <c r="A79" s="15" t="s">
        <v>69</v>
      </c>
      <c r="B79" s="3">
        <v>8</v>
      </c>
      <c r="C79" s="17">
        <v>200</v>
      </c>
    </row>
    <row r="80" spans="1:8">
      <c r="A80" s="21" t="s">
        <v>70</v>
      </c>
      <c r="B80" s="22">
        <v>8</v>
      </c>
      <c r="C80" s="23">
        <v>200</v>
      </c>
    </row>
    <row r="81" spans="1:3">
      <c r="A81" s="85" t="s">
        <v>345</v>
      </c>
      <c r="B81" s="3">
        <v>6</v>
      </c>
      <c r="C81" s="17">
        <v>200</v>
      </c>
    </row>
    <row r="82" spans="1:3">
      <c r="A82" s="85" t="s">
        <v>346</v>
      </c>
      <c r="B82" s="3">
        <v>6</v>
      </c>
      <c r="C82" s="17">
        <v>200</v>
      </c>
    </row>
    <row r="83" spans="1:3">
      <c r="A83" s="85" t="s">
        <v>347</v>
      </c>
      <c r="B83" s="3">
        <v>6</v>
      </c>
      <c r="C83" s="17">
        <v>200</v>
      </c>
    </row>
    <row r="84" spans="1:3">
      <c r="A84" s="85" t="s">
        <v>348</v>
      </c>
      <c r="B84" s="3">
        <v>6</v>
      </c>
      <c r="C84" s="17">
        <v>200</v>
      </c>
    </row>
    <row r="85" spans="1:3">
      <c r="A85" s="85" t="s">
        <v>349</v>
      </c>
      <c r="B85" s="3">
        <v>6</v>
      </c>
      <c r="C85" s="17">
        <v>200</v>
      </c>
    </row>
    <row r="86" spans="1:3">
      <c r="A86" s="85" t="s">
        <v>350</v>
      </c>
      <c r="B86" s="3">
        <v>6</v>
      </c>
      <c r="C86" s="17">
        <v>200</v>
      </c>
    </row>
    <row r="87" spans="1:3">
      <c r="A87" s="85" t="s">
        <v>351</v>
      </c>
      <c r="B87" s="3">
        <v>6</v>
      </c>
      <c r="C87" s="17">
        <v>200</v>
      </c>
    </row>
    <row r="88" spans="1:3">
      <c r="A88" s="85" t="s">
        <v>352</v>
      </c>
      <c r="B88" s="3">
        <v>6</v>
      </c>
      <c r="C88" s="17">
        <v>200</v>
      </c>
    </row>
    <row r="89" spans="1:3">
      <c r="A89" s="85" t="s">
        <v>353</v>
      </c>
      <c r="B89" s="3">
        <v>6</v>
      </c>
      <c r="C89" s="17">
        <v>200</v>
      </c>
    </row>
    <row r="90" spans="1:3">
      <c r="A90" s="85" t="s">
        <v>354</v>
      </c>
      <c r="B90" s="3">
        <v>6</v>
      </c>
      <c r="C90" s="17">
        <v>200</v>
      </c>
    </row>
    <row r="91" spans="1:3">
      <c r="A91" s="85" t="s">
        <v>355</v>
      </c>
      <c r="B91" s="3">
        <v>6</v>
      </c>
      <c r="C91" s="17">
        <v>200</v>
      </c>
    </row>
    <row r="92" spans="1:3">
      <c r="A92" s="85" t="s">
        <v>356</v>
      </c>
      <c r="B92" s="3">
        <v>6</v>
      </c>
      <c r="C92" s="17">
        <v>200</v>
      </c>
    </row>
    <row r="93" spans="1:3">
      <c r="A93" s="85" t="s">
        <v>357</v>
      </c>
      <c r="B93" s="3">
        <v>6</v>
      </c>
      <c r="C93" s="17">
        <v>200</v>
      </c>
    </row>
    <row r="94" spans="1:3">
      <c r="A94" s="85" t="s">
        <v>358</v>
      </c>
      <c r="B94" s="3">
        <v>6</v>
      </c>
      <c r="C94" s="17">
        <v>200</v>
      </c>
    </row>
    <row r="95" spans="1:3">
      <c r="A95" s="85" t="s">
        <v>359</v>
      </c>
      <c r="B95" s="3">
        <v>6</v>
      </c>
      <c r="C95" s="17">
        <v>200</v>
      </c>
    </row>
    <row r="96" spans="1:3">
      <c r="A96" s="85" t="s">
        <v>360</v>
      </c>
      <c r="B96" s="3">
        <v>6</v>
      </c>
      <c r="C96" s="17">
        <v>200</v>
      </c>
    </row>
    <row r="97" spans="1:3">
      <c r="A97" s="85" t="s">
        <v>361</v>
      </c>
      <c r="B97" s="3">
        <v>9</v>
      </c>
      <c r="C97" s="17">
        <v>200</v>
      </c>
    </row>
    <row r="98" spans="1:3">
      <c r="A98" s="85" t="s">
        <v>362</v>
      </c>
      <c r="B98" s="3">
        <v>9</v>
      </c>
      <c r="C98" s="17">
        <v>200</v>
      </c>
    </row>
    <row r="99" spans="1:3">
      <c r="A99" s="85" t="s">
        <v>363</v>
      </c>
      <c r="B99" s="3">
        <v>9</v>
      </c>
      <c r="C99" s="17">
        <v>200</v>
      </c>
    </row>
    <row r="100" spans="1:3">
      <c r="A100" s="85" t="s">
        <v>364</v>
      </c>
      <c r="B100" s="3">
        <v>9</v>
      </c>
      <c r="C100" s="17">
        <v>200</v>
      </c>
    </row>
    <row r="101" spans="1:3">
      <c r="A101" s="85" t="s">
        <v>365</v>
      </c>
      <c r="B101" s="3">
        <v>9</v>
      </c>
      <c r="C101" s="17">
        <v>200</v>
      </c>
    </row>
    <row r="102" spans="1:3">
      <c r="A102" s="85" t="s">
        <v>366</v>
      </c>
      <c r="B102" s="3">
        <v>9</v>
      </c>
      <c r="C102" s="17">
        <v>200</v>
      </c>
    </row>
    <row r="103" spans="1:3">
      <c r="A103" s="1" t="s">
        <v>71</v>
      </c>
      <c r="B103" s="2"/>
      <c r="C103" s="2"/>
    </row>
    <row r="104" spans="1:3">
      <c r="A104" s="18" t="s">
        <v>246</v>
      </c>
      <c r="B104" s="19" t="s">
        <v>1</v>
      </c>
      <c r="C104" s="20" t="s">
        <v>24</v>
      </c>
    </row>
    <row r="105" spans="1:3">
      <c r="A105" s="27" t="s">
        <v>72</v>
      </c>
      <c r="B105" s="4">
        <v>14.75</v>
      </c>
      <c r="C105" s="16">
        <v>50</v>
      </c>
    </row>
    <row r="106" spans="1:3">
      <c r="A106" s="28" t="s">
        <v>73</v>
      </c>
      <c r="B106" s="4">
        <v>14.75</v>
      </c>
      <c r="C106" s="16">
        <v>50</v>
      </c>
    </row>
    <row r="107" spans="1:3">
      <c r="A107" s="27" t="s">
        <v>74</v>
      </c>
      <c r="B107" s="4">
        <v>16</v>
      </c>
      <c r="C107" s="16">
        <v>50</v>
      </c>
    </row>
    <row r="108" spans="1:3">
      <c r="A108" s="28" t="s">
        <v>75</v>
      </c>
      <c r="B108" s="4">
        <v>16</v>
      </c>
      <c r="C108" s="16">
        <v>50</v>
      </c>
    </row>
    <row r="109" spans="1:3">
      <c r="A109" s="27" t="s">
        <v>76</v>
      </c>
      <c r="B109" s="4">
        <v>16</v>
      </c>
      <c r="C109" s="16">
        <v>50</v>
      </c>
    </row>
    <row r="110" spans="1:3">
      <c r="A110" s="28" t="s">
        <v>77</v>
      </c>
      <c r="B110" s="4">
        <v>16</v>
      </c>
      <c r="C110" s="16">
        <v>50</v>
      </c>
    </row>
    <row r="111" spans="1:3">
      <c r="A111" s="27" t="s">
        <v>78</v>
      </c>
      <c r="B111" s="4">
        <v>27</v>
      </c>
      <c r="C111" s="16">
        <v>30</v>
      </c>
    </row>
    <row r="112" spans="1:3">
      <c r="A112" s="28" t="s">
        <v>79</v>
      </c>
      <c r="B112" s="4">
        <v>27</v>
      </c>
      <c r="C112" s="16">
        <v>30</v>
      </c>
    </row>
    <row r="113" spans="1:3">
      <c r="A113" s="27" t="s">
        <v>80</v>
      </c>
      <c r="B113" s="4">
        <v>30</v>
      </c>
      <c r="C113" s="16">
        <v>30</v>
      </c>
    </row>
    <row r="114" spans="1:3">
      <c r="A114" s="28" t="s">
        <v>81</v>
      </c>
      <c r="B114" s="4">
        <v>30</v>
      </c>
      <c r="C114" s="16">
        <v>30</v>
      </c>
    </row>
    <row r="115" spans="1:3">
      <c r="A115" s="27" t="s">
        <v>82</v>
      </c>
      <c r="B115" s="4">
        <v>37</v>
      </c>
      <c r="C115" s="16">
        <v>30</v>
      </c>
    </row>
    <row r="116" spans="1:3">
      <c r="A116" s="28" t="s">
        <v>83</v>
      </c>
      <c r="B116" s="4">
        <v>37</v>
      </c>
      <c r="C116" s="16">
        <v>30</v>
      </c>
    </row>
    <row r="117" spans="1:3">
      <c r="A117" s="27" t="s">
        <v>84</v>
      </c>
      <c r="B117" s="4">
        <v>40</v>
      </c>
      <c r="C117" s="16">
        <v>30</v>
      </c>
    </row>
    <row r="118" spans="1:3">
      <c r="A118" s="28" t="s">
        <v>85</v>
      </c>
      <c r="B118" s="4">
        <v>40</v>
      </c>
      <c r="C118" s="16">
        <v>30</v>
      </c>
    </row>
    <row r="119" spans="1:3">
      <c r="A119" s="27" t="s">
        <v>86</v>
      </c>
      <c r="B119" s="4">
        <v>45</v>
      </c>
      <c r="C119" s="16">
        <v>20</v>
      </c>
    </row>
    <row r="120" spans="1:3">
      <c r="A120" s="28" t="s">
        <v>87</v>
      </c>
      <c r="B120" s="4">
        <v>45</v>
      </c>
      <c r="C120" s="16">
        <v>20</v>
      </c>
    </row>
    <row r="121" spans="1:3">
      <c r="A121" s="28" t="s">
        <v>88</v>
      </c>
      <c r="B121" s="4">
        <v>48</v>
      </c>
      <c r="C121" s="16">
        <v>20</v>
      </c>
    </row>
    <row r="122" spans="1:3">
      <c r="A122" s="28" t="s">
        <v>89</v>
      </c>
      <c r="B122" s="4">
        <v>48</v>
      </c>
      <c r="C122" s="16">
        <v>20</v>
      </c>
    </row>
    <row r="123" spans="1:3">
      <c r="A123" s="27" t="s">
        <v>90</v>
      </c>
      <c r="B123" s="4">
        <v>70</v>
      </c>
      <c r="C123" s="16">
        <v>20</v>
      </c>
    </row>
    <row r="124" spans="1:3">
      <c r="A124" s="28" t="s">
        <v>91</v>
      </c>
      <c r="B124" s="4">
        <v>70</v>
      </c>
      <c r="C124" s="16">
        <v>20</v>
      </c>
    </row>
    <row r="125" spans="1:3">
      <c r="A125" s="27" t="s">
        <v>92</v>
      </c>
      <c r="B125" s="4">
        <v>70</v>
      </c>
      <c r="C125" s="16">
        <v>20</v>
      </c>
    </row>
    <row r="126" spans="1:3">
      <c r="A126" s="28" t="s">
        <v>93</v>
      </c>
      <c r="B126" s="4">
        <v>70</v>
      </c>
      <c r="C126" s="16">
        <v>20</v>
      </c>
    </row>
    <row r="127" spans="1:3">
      <c r="A127" s="27" t="s">
        <v>94</v>
      </c>
      <c r="B127" s="5">
        <v>105</v>
      </c>
      <c r="C127" s="30">
        <v>20</v>
      </c>
    </row>
    <row r="128" spans="1:3">
      <c r="A128" s="29" t="s">
        <v>95</v>
      </c>
      <c r="B128" s="5">
        <v>105</v>
      </c>
      <c r="C128" s="30">
        <v>20</v>
      </c>
    </row>
    <row r="129" spans="1:3">
      <c r="A129" s="27" t="s">
        <v>96</v>
      </c>
      <c r="B129" s="5">
        <v>105</v>
      </c>
      <c r="C129" s="30">
        <v>20</v>
      </c>
    </row>
    <row r="130" spans="1:3">
      <c r="A130" s="27" t="s">
        <v>97</v>
      </c>
      <c r="B130" s="31">
        <v>105</v>
      </c>
      <c r="C130" s="32">
        <v>20</v>
      </c>
    </row>
    <row r="131" spans="1:3">
      <c r="B131" s="109"/>
      <c r="C131" s="110"/>
    </row>
    <row r="132" spans="1:3">
      <c r="B132" s="109"/>
      <c r="C132" s="110"/>
    </row>
    <row r="133" spans="1:3">
      <c r="B133" s="109"/>
      <c r="C133" s="110"/>
    </row>
    <row r="134" spans="1:3">
      <c r="B134" s="109"/>
      <c r="C134" s="110"/>
    </row>
    <row r="135" spans="1:3">
      <c r="A135" s="33"/>
      <c r="B135" s="109"/>
      <c r="C135" s="110"/>
    </row>
    <row r="136" spans="1:3">
      <c r="A136" s="1" t="s">
        <v>98</v>
      </c>
      <c r="B136" s="6"/>
      <c r="C136" s="2"/>
    </row>
    <row r="137" spans="1:3">
      <c r="A137" s="18" t="s">
        <v>247</v>
      </c>
      <c r="B137" s="19" t="s">
        <v>1</v>
      </c>
      <c r="C137" s="20" t="s">
        <v>24</v>
      </c>
    </row>
    <row r="138" spans="1:3">
      <c r="A138" s="34" t="s">
        <v>99</v>
      </c>
      <c r="B138" s="3">
        <v>310</v>
      </c>
      <c r="C138" s="17">
        <v>1</v>
      </c>
    </row>
    <row r="139" spans="1:3">
      <c r="A139" s="34" t="s">
        <v>100</v>
      </c>
      <c r="B139" s="3">
        <v>340</v>
      </c>
      <c r="C139" s="17">
        <v>1</v>
      </c>
    </row>
    <row r="140" spans="1:3">
      <c r="A140" s="34" t="s">
        <v>101</v>
      </c>
      <c r="B140" s="3">
        <v>390</v>
      </c>
      <c r="C140" s="17">
        <v>1</v>
      </c>
    </row>
    <row r="141" spans="1:3">
      <c r="A141" s="34" t="s">
        <v>102</v>
      </c>
      <c r="B141" s="3">
        <v>395</v>
      </c>
      <c r="C141" s="17">
        <v>1</v>
      </c>
    </row>
    <row r="142" spans="1:3">
      <c r="A142" s="34" t="s">
        <v>103</v>
      </c>
      <c r="B142" s="3">
        <v>425</v>
      </c>
      <c r="C142" s="17">
        <v>1</v>
      </c>
    </row>
    <row r="143" spans="1:3">
      <c r="A143" s="34" t="s">
        <v>104</v>
      </c>
      <c r="B143" s="3">
        <v>465</v>
      </c>
      <c r="C143" s="17">
        <v>1</v>
      </c>
    </row>
    <row r="144" spans="1:3">
      <c r="A144" s="34" t="s">
        <v>105</v>
      </c>
      <c r="B144" s="3">
        <v>535</v>
      </c>
      <c r="C144" s="17">
        <v>1</v>
      </c>
    </row>
    <row r="145" spans="1:3">
      <c r="A145" s="34" t="s">
        <v>106</v>
      </c>
      <c r="B145" s="3">
        <v>425</v>
      </c>
      <c r="C145" s="17">
        <v>1</v>
      </c>
    </row>
    <row r="146" spans="1:3">
      <c r="A146" s="34" t="s">
        <v>107</v>
      </c>
      <c r="B146" s="3">
        <v>460</v>
      </c>
      <c r="C146" s="17">
        <v>1</v>
      </c>
    </row>
    <row r="147" spans="1:3">
      <c r="A147" s="34" t="s">
        <v>108</v>
      </c>
      <c r="B147" s="3">
        <v>525</v>
      </c>
      <c r="C147" s="17">
        <v>1</v>
      </c>
    </row>
    <row r="148" spans="1:3">
      <c r="A148" s="34" t="s">
        <v>109</v>
      </c>
      <c r="B148" s="3">
        <v>460</v>
      </c>
      <c r="C148" s="17">
        <v>1</v>
      </c>
    </row>
    <row r="149" spans="1:3">
      <c r="A149" s="34" t="s">
        <v>110</v>
      </c>
      <c r="B149" s="3">
        <v>545</v>
      </c>
      <c r="C149" s="17">
        <v>1</v>
      </c>
    </row>
    <row r="150" spans="1:3">
      <c r="A150" s="34" t="s">
        <v>111</v>
      </c>
      <c r="B150" s="3">
        <v>560</v>
      </c>
      <c r="C150" s="17">
        <v>1</v>
      </c>
    </row>
    <row r="151" spans="1:3">
      <c r="A151" s="34" t="s">
        <v>112</v>
      </c>
      <c r="B151" s="3">
        <v>645</v>
      </c>
      <c r="C151" s="17">
        <v>1</v>
      </c>
    </row>
    <row r="152" spans="1:3">
      <c r="A152" s="34" t="s">
        <v>113</v>
      </c>
      <c r="B152" s="3">
        <v>220</v>
      </c>
      <c r="C152" s="17">
        <v>1</v>
      </c>
    </row>
    <row r="153" spans="1:3">
      <c r="A153" s="35" t="s">
        <v>114</v>
      </c>
      <c r="B153" s="22">
        <v>325</v>
      </c>
      <c r="C153" s="23">
        <v>1</v>
      </c>
    </row>
    <row r="154" spans="1:3">
      <c r="A154" s="76"/>
      <c r="B154" s="79"/>
      <c r="C154" s="80"/>
    </row>
    <row r="155" spans="1:3">
      <c r="A155" s="1" t="s">
        <v>115</v>
      </c>
      <c r="B155" s="2"/>
      <c r="C155" s="2"/>
    </row>
    <row r="156" spans="1:3">
      <c r="A156" s="18" t="s">
        <v>115</v>
      </c>
      <c r="B156" s="19" t="s">
        <v>1</v>
      </c>
      <c r="C156" s="20" t="s">
        <v>24</v>
      </c>
    </row>
    <row r="157" spans="1:3">
      <c r="A157" s="15" t="s">
        <v>116</v>
      </c>
      <c r="B157" s="3">
        <v>10</v>
      </c>
      <c r="C157" s="17">
        <v>120</v>
      </c>
    </row>
    <row r="158" spans="1:3">
      <c r="A158" s="15" t="s">
        <v>117</v>
      </c>
      <c r="B158" s="3">
        <v>110</v>
      </c>
      <c r="C158" s="17">
        <v>20</v>
      </c>
    </row>
    <row r="159" spans="1:3">
      <c r="A159" s="15" t="s">
        <v>118</v>
      </c>
      <c r="B159" s="3">
        <v>135</v>
      </c>
      <c r="C159" s="17">
        <v>20</v>
      </c>
    </row>
    <row r="160" spans="1:3">
      <c r="A160" s="15" t="s">
        <v>119</v>
      </c>
      <c r="B160" s="3">
        <v>160</v>
      </c>
      <c r="C160" s="17">
        <v>12</v>
      </c>
    </row>
    <row r="161" spans="1:3">
      <c r="A161" s="15" t="s">
        <v>120</v>
      </c>
      <c r="B161" s="3">
        <v>180</v>
      </c>
      <c r="C161" s="17">
        <v>12</v>
      </c>
    </row>
    <row r="162" spans="1:3">
      <c r="A162" s="15" t="s">
        <v>121</v>
      </c>
      <c r="B162" s="3">
        <v>200</v>
      </c>
      <c r="C162" s="17">
        <v>6</v>
      </c>
    </row>
    <row r="163" spans="1:3">
      <c r="A163" s="21" t="s">
        <v>122</v>
      </c>
      <c r="B163" s="22">
        <v>220</v>
      </c>
      <c r="C163" s="23">
        <v>6</v>
      </c>
    </row>
    <row r="164" spans="1:3">
      <c r="A164" s="83" t="s">
        <v>323</v>
      </c>
      <c r="B164" s="77">
        <v>115</v>
      </c>
      <c r="C164" s="78">
        <v>20</v>
      </c>
    </row>
    <row r="165" spans="1:3">
      <c r="A165" s="83" t="s">
        <v>324</v>
      </c>
      <c r="B165" s="77">
        <v>150</v>
      </c>
      <c r="C165" s="78">
        <v>20</v>
      </c>
    </row>
    <row r="166" spans="1:3">
      <c r="A166" s="83" t="s">
        <v>325</v>
      </c>
      <c r="B166" s="77">
        <v>180</v>
      </c>
      <c r="C166" s="78">
        <v>8</v>
      </c>
    </row>
    <row r="167" spans="1:3">
      <c r="A167" s="83" t="s">
        <v>326</v>
      </c>
      <c r="B167" s="77">
        <v>200</v>
      </c>
      <c r="C167" s="78">
        <v>8</v>
      </c>
    </row>
    <row r="168" spans="1:3">
      <c r="A168" s="1" t="s">
        <v>123</v>
      </c>
      <c r="B168" s="2"/>
      <c r="C168" s="2"/>
    </row>
    <row r="169" spans="1:3">
      <c r="A169" s="18" t="s">
        <v>248</v>
      </c>
      <c r="B169" s="19" t="s">
        <v>1</v>
      </c>
      <c r="C169" s="20" t="s">
        <v>24</v>
      </c>
    </row>
    <row r="170" spans="1:3">
      <c r="A170" s="15" t="s">
        <v>124</v>
      </c>
      <c r="B170" s="3">
        <v>50</v>
      </c>
      <c r="C170" s="17">
        <v>36</v>
      </c>
    </row>
    <row r="171" spans="1:3">
      <c r="A171" s="15" t="s">
        <v>125</v>
      </c>
      <c r="B171" s="3">
        <v>115</v>
      </c>
      <c r="C171" s="17">
        <v>20</v>
      </c>
    </row>
    <row r="172" spans="1:3">
      <c r="A172" s="15" t="s">
        <v>126</v>
      </c>
      <c r="B172" s="3">
        <v>145</v>
      </c>
      <c r="C172" s="17">
        <v>20</v>
      </c>
    </row>
    <row r="173" spans="1:3">
      <c r="A173" s="15" t="s">
        <v>127</v>
      </c>
      <c r="B173" s="3">
        <v>170</v>
      </c>
      <c r="C173" s="17">
        <v>12</v>
      </c>
    </row>
    <row r="174" spans="1:3">
      <c r="A174" s="15" t="s">
        <v>128</v>
      </c>
      <c r="B174" s="3">
        <v>190</v>
      </c>
      <c r="C174" s="17">
        <v>12</v>
      </c>
    </row>
    <row r="175" spans="1:3">
      <c r="A175" s="15" t="s">
        <v>129</v>
      </c>
      <c r="B175" s="3">
        <v>205</v>
      </c>
      <c r="C175" s="17">
        <v>6</v>
      </c>
    </row>
    <row r="176" spans="1:3">
      <c r="A176" s="21" t="s">
        <v>130</v>
      </c>
      <c r="B176" s="22">
        <v>225</v>
      </c>
      <c r="C176" s="23">
        <v>6</v>
      </c>
    </row>
    <row r="177" spans="1:3">
      <c r="A177" s="83" t="s">
        <v>299</v>
      </c>
      <c r="B177" s="77">
        <v>180</v>
      </c>
      <c r="C177" s="78">
        <v>10</v>
      </c>
    </row>
    <row r="178" spans="1:3">
      <c r="A178" s="85" t="s">
        <v>321</v>
      </c>
      <c r="B178" s="3">
        <v>150</v>
      </c>
      <c r="C178" s="17">
        <v>10</v>
      </c>
    </row>
    <row r="179" spans="1:3">
      <c r="A179" s="85" t="s">
        <v>322</v>
      </c>
      <c r="B179" s="3">
        <v>180</v>
      </c>
      <c r="C179" s="17">
        <v>10</v>
      </c>
    </row>
    <row r="180" spans="1:3">
      <c r="A180" s="1" t="s">
        <v>131</v>
      </c>
      <c r="B180" s="2"/>
      <c r="C180" s="2"/>
    </row>
    <row r="181" spans="1:3">
      <c r="A181" s="18" t="s">
        <v>249</v>
      </c>
      <c r="B181" s="19" t="s">
        <v>1</v>
      </c>
      <c r="C181" s="20" t="s">
        <v>24</v>
      </c>
    </row>
    <row r="182" spans="1:3">
      <c r="A182" s="15" t="s">
        <v>526</v>
      </c>
      <c r="B182" s="3">
        <v>75</v>
      </c>
      <c r="C182" s="17">
        <v>20</v>
      </c>
    </row>
    <row r="183" spans="1:3">
      <c r="A183" s="15" t="s">
        <v>523</v>
      </c>
      <c r="B183" s="3">
        <v>75</v>
      </c>
      <c r="C183" s="17">
        <v>20</v>
      </c>
    </row>
    <row r="184" spans="1:3">
      <c r="A184" s="15" t="s">
        <v>524</v>
      </c>
      <c r="B184" s="3">
        <v>100</v>
      </c>
      <c r="C184" s="17">
        <v>20</v>
      </c>
    </row>
    <row r="185" spans="1:3">
      <c r="A185" s="21" t="s">
        <v>525</v>
      </c>
      <c r="B185" s="22">
        <v>100</v>
      </c>
      <c r="C185" s="23">
        <v>20</v>
      </c>
    </row>
    <row r="186" spans="1:3">
      <c r="A186" s="1" t="s">
        <v>132</v>
      </c>
      <c r="B186" s="2"/>
      <c r="C186" s="2"/>
    </row>
    <row r="187" spans="1:3">
      <c r="A187" s="18" t="s">
        <v>250</v>
      </c>
      <c r="B187" s="19" t="s">
        <v>1</v>
      </c>
      <c r="C187" s="20" t="s">
        <v>24</v>
      </c>
    </row>
    <row r="188" spans="1:3">
      <c r="A188" s="28" t="s">
        <v>133</v>
      </c>
      <c r="B188" s="4">
        <v>60</v>
      </c>
      <c r="C188" s="16">
        <v>40</v>
      </c>
    </row>
    <row r="189" spans="1:3">
      <c r="A189" s="36" t="s">
        <v>134</v>
      </c>
      <c r="B189" s="37">
        <v>70</v>
      </c>
      <c r="C189" s="38">
        <v>20</v>
      </c>
    </row>
    <row r="190" spans="1:3">
      <c r="A190" s="28" t="s">
        <v>340</v>
      </c>
      <c r="B190" s="4">
        <v>120</v>
      </c>
      <c r="C190" s="16">
        <v>20</v>
      </c>
    </row>
    <row r="191" spans="1:3">
      <c r="A191" s="28" t="s">
        <v>341</v>
      </c>
      <c r="B191" s="4">
        <v>180</v>
      </c>
      <c r="C191" s="16">
        <v>10</v>
      </c>
    </row>
    <row r="192" spans="1:3">
      <c r="A192" s="1" t="s">
        <v>135</v>
      </c>
      <c r="B192" s="2"/>
      <c r="C192" s="2"/>
    </row>
    <row r="193" spans="1:3">
      <c r="A193" s="18" t="s">
        <v>251</v>
      </c>
      <c r="B193" s="19" t="s">
        <v>1</v>
      </c>
      <c r="C193" s="20" t="s">
        <v>24</v>
      </c>
    </row>
    <row r="194" spans="1:3">
      <c r="A194" s="28" t="s">
        <v>136</v>
      </c>
      <c r="B194" s="4">
        <v>60</v>
      </c>
      <c r="C194" s="16">
        <v>20</v>
      </c>
    </row>
    <row r="195" spans="1:3">
      <c r="A195" s="28" t="s">
        <v>137</v>
      </c>
      <c r="B195" s="4">
        <v>90</v>
      </c>
      <c r="C195" s="16">
        <v>20</v>
      </c>
    </row>
    <row r="196" spans="1:3">
      <c r="A196" s="36" t="s">
        <v>138</v>
      </c>
      <c r="B196" s="37">
        <v>120</v>
      </c>
      <c r="C196" s="38">
        <v>20</v>
      </c>
    </row>
    <row r="197" spans="1:3">
      <c r="A197" s="1" t="s">
        <v>139</v>
      </c>
      <c r="B197" s="2"/>
      <c r="C197" s="2"/>
    </row>
    <row r="198" spans="1:3">
      <c r="A198" s="18" t="s">
        <v>252</v>
      </c>
      <c r="B198" s="19" t="s">
        <v>1</v>
      </c>
      <c r="C198" s="20" t="s">
        <v>24</v>
      </c>
    </row>
    <row r="199" spans="1:3">
      <c r="A199" s="34" t="s">
        <v>140</v>
      </c>
      <c r="B199" s="3">
        <v>10.5</v>
      </c>
      <c r="C199" s="17">
        <v>30</v>
      </c>
    </row>
    <row r="200" spans="1:3">
      <c r="A200" s="34" t="s">
        <v>141</v>
      </c>
      <c r="B200" s="3">
        <v>7.5</v>
      </c>
      <c r="C200" s="17">
        <v>30</v>
      </c>
    </row>
    <row r="201" spans="1:3">
      <c r="A201" s="34" t="s">
        <v>142</v>
      </c>
      <c r="B201" s="3">
        <v>290</v>
      </c>
      <c r="C201" s="17">
        <v>10</v>
      </c>
    </row>
    <row r="202" spans="1:3">
      <c r="A202" s="34" t="s">
        <v>143</v>
      </c>
      <c r="B202" s="3">
        <v>290</v>
      </c>
      <c r="C202" s="17">
        <v>10</v>
      </c>
    </row>
    <row r="203" spans="1:3">
      <c r="A203" s="34" t="s">
        <v>144</v>
      </c>
      <c r="B203" s="3">
        <v>450</v>
      </c>
      <c r="C203" s="17">
        <v>5</v>
      </c>
    </row>
    <row r="204" spans="1:3">
      <c r="A204" s="34" t="s">
        <v>145</v>
      </c>
      <c r="B204" s="3">
        <v>450</v>
      </c>
      <c r="C204" s="17">
        <v>5</v>
      </c>
    </row>
    <row r="205" spans="1:3">
      <c r="A205" s="34" t="s">
        <v>146</v>
      </c>
      <c r="B205" s="3">
        <v>890</v>
      </c>
      <c r="C205" s="17">
        <v>2</v>
      </c>
    </row>
    <row r="206" spans="1:3">
      <c r="A206" s="34" t="s">
        <v>147</v>
      </c>
      <c r="B206" s="3">
        <v>890</v>
      </c>
      <c r="C206" s="17">
        <v>2</v>
      </c>
    </row>
    <row r="207" spans="1:3">
      <c r="A207" s="34" t="s">
        <v>148</v>
      </c>
      <c r="B207" s="3">
        <v>1250</v>
      </c>
      <c r="C207" s="17">
        <v>2</v>
      </c>
    </row>
    <row r="208" spans="1:3">
      <c r="A208" s="34" t="s">
        <v>149</v>
      </c>
      <c r="B208" s="3">
        <v>1250</v>
      </c>
      <c r="C208" s="17">
        <v>2</v>
      </c>
    </row>
    <row r="209" spans="1:3">
      <c r="A209" s="34" t="s">
        <v>343</v>
      </c>
      <c r="B209" s="3">
        <v>225</v>
      </c>
      <c r="C209" s="17">
        <v>12</v>
      </c>
    </row>
    <row r="210" spans="1:3">
      <c r="A210" s="34" t="s">
        <v>708</v>
      </c>
      <c r="B210" s="3">
        <v>290</v>
      </c>
      <c r="C210" s="17">
        <v>1</v>
      </c>
    </row>
    <row r="211" spans="1:3">
      <c r="A211" s="35"/>
      <c r="B211" s="22"/>
      <c r="C211" s="23"/>
    </row>
    <row r="212" spans="1:3">
      <c r="A212" s="1" t="s">
        <v>150</v>
      </c>
      <c r="B212" s="2"/>
      <c r="C212" s="2"/>
    </row>
    <row r="213" spans="1:3">
      <c r="A213" s="18" t="s">
        <v>253</v>
      </c>
      <c r="B213" s="19" t="s">
        <v>1</v>
      </c>
      <c r="C213" s="20" t="s">
        <v>24</v>
      </c>
    </row>
    <row r="214" spans="1:3">
      <c r="A214" s="15" t="s">
        <v>151</v>
      </c>
      <c r="B214" s="3">
        <v>120</v>
      </c>
      <c r="C214" s="17">
        <v>20</v>
      </c>
    </row>
    <row r="215" spans="1:3">
      <c r="A215" s="34" t="s">
        <v>152</v>
      </c>
      <c r="B215" s="3">
        <v>120</v>
      </c>
      <c r="C215" s="17">
        <v>20</v>
      </c>
    </row>
    <row r="216" spans="1:3">
      <c r="A216" s="15" t="s">
        <v>153</v>
      </c>
      <c r="B216" s="3">
        <v>120</v>
      </c>
      <c r="C216" s="17">
        <v>20</v>
      </c>
    </row>
    <row r="217" spans="1:3">
      <c r="A217" s="15" t="s">
        <v>154</v>
      </c>
      <c r="B217" s="3">
        <v>180</v>
      </c>
      <c r="C217" s="17">
        <v>10</v>
      </c>
    </row>
    <row r="218" spans="1:3">
      <c r="A218" s="15" t="s">
        <v>155</v>
      </c>
      <c r="B218" s="3">
        <v>180</v>
      </c>
      <c r="C218" s="17">
        <v>10</v>
      </c>
    </row>
    <row r="219" spans="1:3">
      <c r="A219" s="35" t="s">
        <v>156</v>
      </c>
      <c r="B219" s="22">
        <v>180</v>
      </c>
      <c r="C219" s="23">
        <v>10</v>
      </c>
    </row>
    <row r="220" spans="1:3">
      <c r="A220" s="83" t="s">
        <v>308</v>
      </c>
      <c r="B220" s="77"/>
      <c r="C220" s="78"/>
    </row>
    <row r="221" spans="1:3">
      <c r="A221" s="73" t="s">
        <v>275</v>
      </c>
      <c r="B221" s="68">
        <v>90</v>
      </c>
      <c r="C221" s="69">
        <v>20</v>
      </c>
    </row>
    <row r="222" spans="1:3">
      <c r="A222" s="74" t="s">
        <v>276</v>
      </c>
      <c r="B222" s="66">
        <v>120</v>
      </c>
      <c r="C222" s="67">
        <v>20</v>
      </c>
    </row>
    <row r="223" spans="1:3">
      <c r="A223" s="73" t="s">
        <v>277</v>
      </c>
      <c r="B223" s="68">
        <v>800</v>
      </c>
      <c r="C223" s="69">
        <v>1</v>
      </c>
    </row>
    <row r="224" spans="1:3">
      <c r="A224" s="74" t="s">
        <v>278</v>
      </c>
      <c r="B224" s="66">
        <v>800</v>
      </c>
      <c r="C224" s="67">
        <v>1</v>
      </c>
    </row>
    <row r="225" spans="1:3">
      <c r="A225" s="73" t="s">
        <v>279</v>
      </c>
      <c r="B225" s="68">
        <v>800</v>
      </c>
      <c r="C225" s="69">
        <v>1</v>
      </c>
    </row>
    <row r="226" spans="1:3">
      <c r="A226" s="74" t="s">
        <v>280</v>
      </c>
      <c r="B226" s="66">
        <v>800</v>
      </c>
      <c r="C226" s="67">
        <v>1</v>
      </c>
    </row>
    <row r="227" spans="1:3">
      <c r="A227" s="73" t="s">
        <v>281</v>
      </c>
      <c r="B227" s="68">
        <v>850</v>
      </c>
      <c r="C227" s="69">
        <v>1</v>
      </c>
    </row>
    <row r="228" spans="1:3">
      <c r="A228" s="74" t="s">
        <v>282</v>
      </c>
      <c r="B228" s="66">
        <v>850</v>
      </c>
      <c r="C228" s="67">
        <v>1</v>
      </c>
    </row>
    <row r="229" spans="1:3">
      <c r="A229" s="73" t="s">
        <v>283</v>
      </c>
      <c r="B229" s="68">
        <v>9</v>
      </c>
      <c r="C229" s="69">
        <v>50</v>
      </c>
    </row>
    <row r="230" spans="1:3">
      <c r="A230" s="74" t="s">
        <v>284</v>
      </c>
      <c r="B230" s="66">
        <v>11</v>
      </c>
      <c r="C230" s="67">
        <v>50</v>
      </c>
    </row>
    <row r="231" spans="1:3">
      <c r="A231" s="73" t="s">
        <v>285</v>
      </c>
      <c r="B231" s="68">
        <v>15</v>
      </c>
      <c r="C231" s="69">
        <v>30</v>
      </c>
    </row>
    <row r="232" spans="1:3">
      <c r="A232" s="74" t="s">
        <v>286</v>
      </c>
      <c r="B232" s="66">
        <v>9</v>
      </c>
      <c r="C232" s="67">
        <v>50</v>
      </c>
    </row>
    <row r="233" spans="1:3">
      <c r="A233" s="73" t="s">
        <v>287</v>
      </c>
      <c r="B233" s="68">
        <v>11</v>
      </c>
      <c r="C233" s="69">
        <v>50</v>
      </c>
    </row>
    <row r="234" spans="1:3">
      <c r="A234" s="27" t="s">
        <v>589</v>
      </c>
      <c r="B234" s="5">
        <v>519</v>
      </c>
      <c r="C234" s="30">
        <v>10</v>
      </c>
    </row>
    <row r="235" spans="1:3">
      <c r="A235" s="27" t="s">
        <v>590</v>
      </c>
      <c r="B235" s="5">
        <v>519</v>
      </c>
      <c r="C235" s="30">
        <v>10</v>
      </c>
    </row>
    <row r="236" spans="1:3">
      <c r="A236" s="27" t="s">
        <v>591</v>
      </c>
      <c r="B236" s="109">
        <v>460</v>
      </c>
      <c r="C236" s="110">
        <v>10</v>
      </c>
    </row>
    <row r="237" spans="1:3">
      <c r="A237" s="27" t="s">
        <v>592</v>
      </c>
      <c r="B237" s="109">
        <v>460</v>
      </c>
      <c r="C237" s="110">
        <v>10</v>
      </c>
    </row>
    <row r="238" spans="1:3">
      <c r="A238" s="126" t="s">
        <v>699</v>
      </c>
      <c r="B238" s="112">
        <v>8.5</v>
      </c>
      <c r="C238" s="113">
        <v>1</v>
      </c>
    </row>
    <row r="239" spans="1:3">
      <c r="A239" s="111"/>
      <c r="B239" s="112"/>
      <c r="C239" s="113"/>
    </row>
    <row r="240" spans="1:3">
      <c r="A240" s="111"/>
      <c r="B240" s="112"/>
      <c r="C240" s="113"/>
    </row>
    <row r="241" spans="1:3">
      <c r="A241" s="1" t="s">
        <v>157</v>
      </c>
      <c r="B241" s="2"/>
      <c r="C241" s="7"/>
    </row>
    <row r="242" spans="1:3">
      <c r="A242" s="18" t="s">
        <v>157</v>
      </c>
      <c r="B242" s="19" t="s">
        <v>1</v>
      </c>
      <c r="C242" s="20" t="s">
        <v>2</v>
      </c>
    </row>
    <row r="243" spans="1:3">
      <c r="A243" s="34" t="s">
        <v>158</v>
      </c>
      <c r="B243" s="3">
        <v>40</v>
      </c>
      <c r="C243" s="17">
        <v>20</v>
      </c>
    </row>
    <row r="244" spans="1:3">
      <c r="A244" s="34" t="s">
        <v>159</v>
      </c>
      <c r="B244" s="3">
        <v>44</v>
      </c>
      <c r="C244" s="17">
        <v>20</v>
      </c>
    </row>
    <row r="245" spans="1:3">
      <c r="A245" s="34" t="s">
        <v>160</v>
      </c>
      <c r="B245" s="3">
        <v>48</v>
      </c>
      <c r="C245" s="17">
        <v>20</v>
      </c>
    </row>
    <row r="246" spans="1:3">
      <c r="A246" s="34" t="s">
        <v>161</v>
      </c>
      <c r="B246" s="3">
        <v>57</v>
      </c>
      <c r="C246" s="17">
        <v>20</v>
      </c>
    </row>
    <row r="247" spans="1:3">
      <c r="A247" s="34" t="s">
        <v>162</v>
      </c>
      <c r="B247" s="3">
        <v>67</v>
      </c>
      <c r="C247" s="17">
        <v>20</v>
      </c>
    </row>
    <row r="248" spans="1:3">
      <c r="A248" s="35" t="s">
        <v>163</v>
      </c>
      <c r="B248" s="22">
        <v>77</v>
      </c>
      <c r="C248" s="23">
        <v>20</v>
      </c>
    </row>
    <row r="249" spans="1:3">
      <c r="A249" s="76" t="s">
        <v>300</v>
      </c>
      <c r="B249" s="77">
        <v>60</v>
      </c>
      <c r="C249" s="78">
        <v>20</v>
      </c>
    </row>
    <row r="250" spans="1:3">
      <c r="A250" s="76" t="s">
        <v>301</v>
      </c>
      <c r="B250" s="77">
        <v>90</v>
      </c>
      <c r="C250" s="78">
        <v>20</v>
      </c>
    </row>
    <row r="251" spans="1:3">
      <c r="A251" s="76" t="s">
        <v>302</v>
      </c>
      <c r="B251" s="77">
        <v>100</v>
      </c>
      <c r="C251" s="78">
        <v>20</v>
      </c>
    </row>
    <row r="252" spans="1:3">
      <c r="A252" s="76" t="s">
        <v>303</v>
      </c>
      <c r="B252" s="77">
        <v>110</v>
      </c>
      <c r="C252" s="78">
        <v>20</v>
      </c>
    </row>
    <row r="253" spans="1:3">
      <c r="A253" s="76" t="s">
        <v>304</v>
      </c>
      <c r="B253" s="77">
        <v>120</v>
      </c>
      <c r="C253" s="78">
        <v>20</v>
      </c>
    </row>
    <row r="254" spans="1:3">
      <c r="A254" s="76" t="s">
        <v>305</v>
      </c>
      <c r="B254" s="77">
        <v>10</v>
      </c>
      <c r="C254" s="78">
        <v>200</v>
      </c>
    </row>
    <row r="255" spans="1:3">
      <c r="A255" s="76" t="s">
        <v>306</v>
      </c>
      <c r="B255" s="77">
        <v>10</v>
      </c>
      <c r="C255" s="78">
        <v>200</v>
      </c>
    </row>
    <row r="256" spans="1:3">
      <c r="A256" s="76" t="s">
        <v>307</v>
      </c>
      <c r="B256" s="77">
        <v>20</v>
      </c>
      <c r="C256" s="78">
        <v>200</v>
      </c>
    </row>
    <row r="257" spans="1:3">
      <c r="A257" s="1" t="s">
        <v>164</v>
      </c>
      <c r="B257" s="2"/>
      <c r="C257" s="2"/>
    </row>
    <row r="258" spans="1:3">
      <c r="A258" s="18" t="s">
        <v>254</v>
      </c>
      <c r="B258" s="19" t="s">
        <v>1</v>
      </c>
      <c r="C258" s="20" t="s">
        <v>2</v>
      </c>
    </row>
    <row r="259" spans="1:3">
      <c r="A259" s="34" t="s">
        <v>165</v>
      </c>
      <c r="B259" s="3">
        <v>20</v>
      </c>
      <c r="C259" s="17">
        <v>120</v>
      </c>
    </row>
    <row r="260" spans="1:3">
      <c r="A260" s="34" t="s">
        <v>166</v>
      </c>
      <c r="B260" s="3">
        <v>20</v>
      </c>
      <c r="C260" s="17">
        <v>120</v>
      </c>
    </row>
    <row r="261" spans="1:3">
      <c r="A261" s="34" t="s">
        <v>167</v>
      </c>
      <c r="B261" s="3">
        <v>20</v>
      </c>
      <c r="C261" s="17">
        <v>120</v>
      </c>
    </row>
    <row r="262" spans="1:3">
      <c r="A262" s="34" t="s">
        <v>168</v>
      </c>
      <c r="B262" s="3">
        <v>20</v>
      </c>
      <c r="C262" s="17">
        <v>120</v>
      </c>
    </row>
    <row r="263" spans="1:3">
      <c r="A263" s="34" t="s">
        <v>169</v>
      </c>
      <c r="B263" s="3">
        <v>20</v>
      </c>
      <c r="C263" s="17">
        <v>120</v>
      </c>
    </row>
    <row r="264" spans="1:3">
      <c r="A264" s="34" t="s">
        <v>170</v>
      </c>
      <c r="B264" s="3">
        <v>24</v>
      </c>
      <c r="C264" s="17">
        <v>120</v>
      </c>
    </row>
    <row r="265" spans="1:3">
      <c r="A265" s="34" t="s">
        <v>171</v>
      </c>
      <c r="B265" s="3">
        <v>24</v>
      </c>
      <c r="C265" s="17">
        <v>120</v>
      </c>
    </row>
    <row r="266" spans="1:3">
      <c r="A266" s="34" t="s">
        <v>172</v>
      </c>
      <c r="B266" s="3">
        <v>60</v>
      </c>
      <c r="C266" s="17">
        <v>60</v>
      </c>
    </row>
    <row r="267" spans="1:3">
      <c r="A267" s="34" t="s">
        <v>173</v>
      </c>
      <c r="B267" s="3">
        <v>90</v>
      </c>
      <c r="C267" s="17">
        <v>40</v>
      </c>
    </row>
    <row r="268" spans="1:3">
      <c r="A268" s="34" t="s">
        <v>174</v>
      </c>
      <c r="B268" s="3">
        <v>32</v>
      </c>
      <c r="C268" s="17">
        <v>120</v>
      </c>
    </row>
    <row r="269" spans="1:3">
      <c r="A269" s="34" t="s">
        <v>175</v>
      </c>
      <c r="B269" s="3">
        <v>45</v>
      </c>
      <c r="C269" s="17">
        <v>120</v>
      </c>
    </row>
    <row r="270" spans="1:3">
      <c r="A270" s="34" t="s">
        <v>176</v>
      </c>
      <c r="B270" s="3">
        <v>45</v>
      </c>
      <c r="C270" s="17">
        <v>50</v>
      </c>
    </row>
    <row r="271" spans="1:3">
      <c r="A271" s="34" t="s">
        <v>177</v>
      </c>
      <c r="B271" s="3">
        <v>45</v>
      </c>
      <c r="C271" s="17">
        <v>50</v>
      </c>
    </row>
    <row r="272" spans="1:3">
      <c r="A272" s="35" t="s">
        <v>178</v>
      </c>
      <c r="B272" s="22">
        <v>36</v>
      </c>
      <c r="C272" s="23">
        <v>100</v>
      </c>
    </row>
    <row r="273" spans="1:3">
      <c r="A273" s="76" t="s">
        <v>310</v>
      </c>
      <c r="B273" s="77">
        <v>45</v>
      </c>
      <c r="C273" s="78">
        <v>50</v>
      </c>
    </row>
    <row r="274" spans="1:3">
      <c r="A274" s="76" t="s">
        <v>311</v>
      </c>
      <c r="B274" s="77">
        <v>45</v>
      </c>
      <c r="C274" s="78">
        <v>50</v>
      </c>
    </row>
    <row r="275" spans="1:3">
      <c r="A275" s="76" t="s">
        <v>312</v>
      </c>
      <c r="B275" s="77">
        <v>36</v>
      </c>
      <c r="C275" s="78">
        <v>100</v>
      </c>
    </row>
    <row r="276" spans="1:3">
      <c r="A276" s="76" t="s">
        <v>331</v>
      </c>
      <c r="B276" s="77">
        <v>75</v>
      </c>
      <c r="C276" s="78">
        <v>24</v>
      </c>
    </row>
    <row r="277" spans="1:3">
      <c r="A277" s="76" t="s">
        <v>332</v>
      </c>
      <c r="B277" s="77">
        <v>125</v>
      </c>
      <c r="C277" s="78">
        <v>18</v>
      </c>
    </row>
    <row r="278" spans="1:3">
      <c r="A278" s="76" t="s">
        <v>333</v>
      </c>
      <c r="B278" s="77">
        <v>240</v>
      </c>
      <c r="C278" s="78">
        <v>4</v>
      </c>
    </row>
    <row r="279" spans="1:3">
      <c r="A279" s="114" t="s">
        <v>641</v>
      </c>
      <c r="B279" s="115">
        <v>15</v>
      </c>
      <c r="C279" s="116">
        <v>200</v>
      </c>
    </row>
    <row r="280" spans="1:3">
      <c r="A280" s="114" t="s">
        <v>642</v>
      </c>
      <c r="B280" s="115">
        <v>15</v>
      </c>
      <c r="C280" s="116">
        <v>200</v>
      </c>
    </row>
    <row r="281" spans="1:3">
      <c r="A281" s="114" t="s">
        <v>643</v>
      </c>
      <c r="B281" s="115">
        <v>25</v>
      </c>
      <c r="C281" s="116">
        <v>200</v>
      </c>
    </row>
    <row r="282" spans="1:3">
      <c r="A282" s="114" t="s">
        <v>644</v>
      </c>
      <c r="B282" s="115">
        <v>25</v>
      </c>
      <c r="C282" s="116">
        <v>100</v>
      </c>
    </row>
    <row r="283" spans="1:3">
      <c r="A283" s="1" t="s">
        <v>179</v>
      </c>
      <c r="B283" s="2"/>
      <c r="C283" s="2"/>
    </row>
    <row r="284" spans="1:3">
      <c r="A284" s="18" t="s">
        <v>255</v>
      </c>
      <c r="B284" s="19" t="s">
        <v>1</v>
      </c>
      <c r="C284" s="20" t="s">
        <v>2</v>
      </c>
    </row>
    <row r="285" spans="1:3">
      <c r="A285" s="34" t="s">
        <v>180</v>
      </c>
      <c r="B285" s="3">
        <v>165</v>
      </c>
      <c r="C285" s="17">
        <v>6</v>
      </c>
    </row>
    <row r="286" spans="1:3">
      <c r="A286" s="34" t="s">
        <v>181</v>
      </c>
      <c r="B286" s="3">
        <v>475</v>
      </c>
      <c r="C286" s="17">
        <v>1</v>
      </c>
    </row>
    <row r="287" spans="1:3">
      <c r="A287" s="34" t="s">
        <v>182</v>
      </c>
      <c r="B287" s="3">
        <v>190</v>
      </c>
      <c r="C287" s="17">
        <v>6</v>
      </c>
    </row>
    <row r="288" spans="1:3">
      <c r="A288" s="35" t="s">
        <v>183</v>
      </c>
      <c r="B288" s="22">
        <v>85</v>
      </c>
      <c r="C288" s="23">
        <v>16</v>
      </c>
    </row>
    <row r="289" spans="1:3">
      <c r="A289" s="1" t="s">
        <v>184</v>
      </c>
      <c r="B289" s="2"/>
      <c r="C289" s="2"/>
    </row>
    <row r="290" spans="1:3">
      <c r="A290" s="18" t="s">
        <v>256</v>
      </c>
      <c r="B290" s="19" t="s">
        <v>1</v>
      </c>
      <c r="C290" s="20" t="s">
        <v>24</v>
      </c>
    </row>
    <row r="291" spans="1:3">
      <c r="A291" s="34" t="s">
        <v>185</v>
      </c>
      <c r="B291" s="3">
        <v>48</v>
      </c>
      <c r="C291" s="17">
        <v>24</v>
      </c>
    </row>
    <row r="292" spans="1:3">
      <c r="A292" s="34" t="s">
        <v>186</v>
      </c>
      <c r="B292" s="3">
        <v>57</v>
      </c>
      <c r="C292" s="17">
        <v>24</v>
      </c>
    </row>
    <row r="293" spans="1:3">
      <c r="A293" s="34" t="s">
        <v>187</v>
      </c>
      <c r="B293" s="3">
        <v>4.25</v>
      </c>
      <c r="C293" s="17">
        <v>300</v>
      </c>
    </row>
    <row r="294" spans="1:3">
      <c r="A294" s="34" t="s">
        <v>188</v>
      </c>
      <c r="B294" s="3">
        <v>45</v>
      </c>
      <c r="C294" s="17">
        <v>50</v>
      </c>
    </row>
    <row r="295" spans="1:3">
      <c r="A295" s="34" t="s">
        <v>189</v>
      </c>
      <c r="B295" s="3">
        <v>2.2000000000000002</v>
      </c>
      <c r="C295" s="17">
        <v>150</v>
      </c>
    </row>
    <row r="296" spans="1:3">
      <c r="A296" s="34" t="s">
        <v>190</v>
      </c>
      <c r="B296" s="3">
        <v>22</v>
      </c>
      <c r="C296" s="17">
        <v>20</v>
      </c>
    </row>
    <row r="297" spans="1:3">
      <c r="A297" s="34" t="s">
        <v>191</v>
      </c>
      <c r="B297" s="3">
        <v>23</v>
      </c>
      <c r="C297" s="17">
        <v>60</v>
      </c>
    </row>
    <row r="298" spans="1:3">
      <c r="A298" s="34" t="s">
        <v>192</v>
      </c>
      <c r="B298" s="3">
        <v>32</v>
      </c>
      <c r="C298" s="17">
        <v>50</v>
      </c>
    </row>
    <row r="299" spans="1:3">
      <c r="A299" s="34" t="s">
        <v>193</v>
      </c>
      <c r="B299" s="3">
        <v>40</v>
      </c>
      <c r="C299" s="17">
        <v>36</v>
      </c>
    </row>
    <row r="300" spans="1:3">
      <c r="A300" s="34" t="s">
        <v>194</v>
      </c>
      <c r="B300" s="3">
        <v>27</v>
      </c>
      <c r="C300" s="17">
        <v>20</v>
      </c>
    </row>
    <row r="301" spans="1:3">
      <c r="A301" s="34" t="s">
        <v>195</v>
      </c>
      <c r="B301" s="3">
        <v>2.75</v>
      </c>
      <c r="C301" s="17">
        <v>300</v>
      </c>
    </row>
    <row r="302" spans="1:3">
      <c r="A302" s="34" t="s">
        <v>196</v>
      </c>
      <c r="B302" s="3">
        <v>5.5</v>
      </c>
      <c r="C302" s="17">
        <v>200</v>
      </c>
    </row>
    <row r="303" spans="1:3">
      <c r="A303" s="34" t="s">
        <v>197</v>
      </c>
      <c r="B303" s="3">
        <v>8.5</v>
      </c>
      <c r="C303" s="17">
        <v>200</v>
      </c>
    </row>
    <row r="304" spans="1:3">
      <c r="A304" s="34" t="s">
        <v>198</v>
      </c>
      <c r="B304" s="3">
        <v>8.5</v>
      </c>
      <c r="C304" s="17">
        <v>200</v>
      </c>
    </row>
    <row r="305" spans="1:3">
      <c r="A305" s="34" t="s">
        <v>199</v>
      </c>
      <c r="B305" s="3">
        <v>8.5</v>
      </c>
      <c r="C305" s="17">
        <v>200</v>
      </c>
    </row>
    <row r="306" spans="1:3">
      <c r="A306" s="35" t="s">
        <v>200</v>
      </c>
      <c r="B306" s="22">
        <v>7.5</v>
      </c>
      <c r="C306" s="23">
        <v>30</v>
      </c>
    </row>
    <row r="307" spans="1:3">
      <c r="A307" s="34" t="s">
        <v>314</v>
      </c>
      <c r="B307" s="3">
        <v>85</v>
      </c>
      <c r="C307" s="17">
        <v>16</v>
      </c>
    </row>
    <row r="308" spans="1:3">
      <c r="A308" s="34" t="s">
        <v>315</v>
      </c>
      <c r="B308" s="3">
        <v>165</v>
      </c>
      <c r="C308" s="17">
        <v>6</v>
      </c>
    </row>
    <row r="309" spans="1:3">
      <c r="A309" s="34" t="s">
        <v>316</v>
      </c>
      <c r="B309" s="3">
        <v>190</v>
      </c>
      <c r="C309" s="17">
        <v>6</v>
      </c>
    </row>
    <row r="310" spans="1:3">
      <c r="A310" s="34" t="s">
        <v>317</v>
      </c>
      <c r="B310" s="3">
        <v>475</v>
      </c>
      <c r="C310" s="17">
        <v>1</v>
      </c>
    </row>
    <row r="311" spans="1:3">
      <c r="A311" s="76" t="s">
        <v>327</v>
      </c>
      <c r="B311" s="77">
        <v>30</v>
      </c>
      <c r="C311" s="78">
        <v>50</v>
      </c>
    </row>
    <row r="312" spans="1:3">
      <c r="A312" s="76" t="s">
        <v>368</v>
      </c>
      <c r="B312" s="77">
        <v>12</v>
      </c>
      <c r="C312" s="78">
        <v>1</v>
      </c>
    </row>
    <row r="313" spans="1:3">
      <c r="A313" s="76" t="s">
        <v>369</v>
      </c>
      <c r="B313" s="77">
        <v>7</v>
      </c>
      <c r="C313" s="78">
        <v>1</v>
      </c>
    </row>
    <row r="314" spans="1:3">
      <c r="A314" s="76" t="s">
        <v>370</v>
      </c>
      <c r="B314" s="77">
        <v>9</v>
      </c>
      <c r="C314" s="78">
        <v>1</v>
      </c>
    </row>
    <row r="315" spans="1:3">
      <c r="A315" s="76" t="s">
        <v>371</v>
      </c>
      <c r="B315" s="77">
        <v>12</v>
      </c>
      <c r="C315" s="78">
        <v>1</v>
      </c>
    </row>
    <row r="316" spans="1:3">
      <c r="A316" s="76" t="s">
        <v>372</v>
      </c>
      <c r="B316" s="77">
        <v>18</v>
      </c>
      <c r="C316" s="78">
        <v>1</v>
      </c>
    </row>
    <row r="317" spans="1:3">
      <c r="A317" s="76" t="s">
        <v>373</v>
      </c>
      <c r="B317" s="77">
        <v>24</v>
      </c>
      <c r="C317" s="78">
        <v>1</v>
      </c>
    </row>
    <row r="318" spans="1:3">
      <c r="A318" s="1" t="s">
        <v>201</v>
      </c>
      <c r="B318" s="2"/>
      <c r="C318" s="2"/>
    </row>
    <row r="319" spans="1:3">
      <c r="A319" s="18" t="s">
        <v>257</v>
      </c>
      <c r="B319" s="19" t="s">
        <v>1</v>
      </c>
      <c r="C319" s="20" t="s">
        <v>24</v>
      </c>
    </row>
    <row r="320" spans="1:3">
      <c r="A320" s="15" t="s">
        <v>202</v>
      </c>
      <c r="B320" s="3">
        <v>14</v>
      </c>
      <c r="C320" s="17">
        <v>50</v>
      </c>
    </row>
    <row r="321" spans="1:3">
      <c r="A321" s="15" t="s">
        <v>202</v>
      </c>
      <c r="B321" s="3">
        <v>14</v>
      </c>
      <c r="C321" s="17">
        <v>50</v>
      </c>
    </row>
    <row r="322" spans="1:3">
      <c r="A322" s="15" t="s">
        <v>203</v>
      </c>
      <c r="B322" s="3">
        <v>16</v>
      </c>
      <c r="C322" s="17">
        <v>50</v>
      </c>
    </row>
    <row r="323" spans="1:3">
      <c r="A323" s="34" t="s">
        <v>204</v>
      </c>
      <c r="B323" s="3">
        <v>16</v>
      </c>
      <c r="C323" s="17">
        <v>50</v>
      </c>
    </row>
    <row r="324" spans="1:3">
      <c r="A324" s="15" t="s">
        <v>205</v>
      </c>
      <c r="B324" s="3">
        <v>20</v>
      </c>
      <c r="C324" s="17">
        <v>50</v>
      </c>
    </row>
    <row r="325" spans="1:3">
      <c r="A325" s="34" t="s">
        <v>206</v>
      </c>
      <c r="B325" s="3">
        <v>18</v>
      </c>
      <c r="C325" s="17">
        <v>50</v>
      </c>
    </row>
    <row r="326" spans="1:3">
      <c r="A326" s="15" t="s">
        <v>207</v>
      </c>
      <c r="B326" s="3">
        <v>25</v>
      </c>
      <c r="C326" s="17">
        <v>50</v>
      </c>
    </row>
    <row r="327" spans="1:3">
      <c r="A327" s="34" t="s">
        <v>208</v>
      </c>
      <c r="B327" s="3">
        <v>28</v>
      </c>
      <c r="C327" s="17">
        <v>50</v>
      </c>
    </row>
    <row r="328" spans="1:3">
      <c r="A328" s="15" t="s">
        <v>209</v>
      </c>
      <c r="B328" s="3">
        <v>38</v>
      </c>
      <c r="C328" s="17">
        <v>20</v>
      </c>
    </row>
    <row r="329" spans="1:3">
      <c r="A329" s="34" t="s">
        <v>210</v>
      </c>
      <c r="B329" s="3">
        <v>38</v>
      </c>
      <c r="C329" s="17">
        <v>20</v>
      </c>
    </row>
    <row r="330" spans="1:3">
      <c r="A330" s="15" t="s">
        <v>211</v>
      </c>
      <c r="B330" s="3">
        <v>50</v>
      </c>
      <c r="C330" s="17">
        <v>20</v>
      </c>
    </row>
    <row r="331" spans="1:3">
      <c r="A331" s="34" t="s">
        <v>212</v>
      </c>
      <c r="B331" s="3">
        <v>50</v>
      </c>
      <c r="C331" s="17">
        <v>20</v>
      </c>
    </row>
    <row r="332" spans="1:3">
      <c r="A332" s="15" t="s">
        <v>213</v>
      </c>
      <c r="B332" s="3">
        <v>70</v>
      </c>
      <c r="C332" s="17">
        <v>20</v>
      </c>
    </row>
    <row r="333" spans="1:3">
      <c r="A333" s="34" t="s">
        <v>214</v>
      </c>
      <c r="B333" s="3">
        <v>70</v>
      </c>
      <c r="C333" s="17">
        <v>20</v>
      </c>
    </row>
    <row r="334" spans="1:3">
      <c r="A334" s="34" t="s">
        <v>215</v>
      </c>
      <c r="B334" s="3">
        <v>135</v>
      </c>
      <c r="C334" s="17">
        <v>10</v>
      </c>
    </row>
    <row r="335" spans="1:3">
      <c r="A335" s="15" t="s">
        <v>216</v>
      </c>
      <c r="B335" s="3">
        <v>135</v>
      </c>
      <c r="C335" s="17">
        <v>10</v>
      </c>
    </row>
    <row r="336" spans="1:3">
      <c r="A336" s="39" t="s">
        <v>217</v>
      </c>
      <c r="B336" s="3">
        <v>18</v>
      </c>
      <c r="C336" s="17">
        <v>50</v>
      </c>
    </row>
    <row r="337" spans="1:3">
      <c r="A337" s="39" t="s">
        <v>218</v>
      </c>
      <c r="B337" s="3">
        <v>18</v>
      </c>
      <c r="C337" s="17">
        <v>50</v>
      </c>
    </row>
    <row r="338" spans="1:3">
      <c r="A338" s="39" t="s">
        <v>219</v>
      </c>
      <c r="B338" s="3">
        <v>50</v>
      </c>
      <c r="C338" s="17">
        <v>25</v>
      </c>
    </row>
    <row r="339" spans="1:3">
      <c r="A339" s="40" t="s">
        <v>220</v>
      </c>
      <c r="B339" s="22">
        <v>50</v>
      </c>
      <c r="C339" s="23">
        <v>25</v>
      </c>
    </row>
    <row r="340" spans="1:3">
      <c r="A340" s="84" t="s">
        <v>313</v>
      </c>
      <c r="B340" s="77">
        <v>2</v>
      </c>
      <c r="C340" s="78">
        <v>100</v>
      </c>
    </row>
    <row r="341" spans="1:3">
      <c r="A341" s="84" t="s">
        <v>328</v>
      </c>
      <c r="B341" s="77">
        <v>8</v>
      </c>
      <c r="C341" s="78">
        <v>50</v>
      </c>
    </row>
    <row r="342" spans="1:3">
      <c r="A342" s="84" t="s">
        <v>329</v>
      </c>
      <c r="B342" s="77">
        <v>11</v>
      </c>
      <c r="C342" s="78">
        <v>50</v>
      </c>
    </row>
    <row r="343" spans="1:3">
      <c r="A343" s="84" t="s">
        <v>330</v>
      </c>
      <c r="B343" s="77">
        <v>14</v>
      </c>
      <c r="C343" s="78">
        <v>30</v>
      </c>
    </row>
    <row r="344" spans="1:3">
      <c r="A344" s="39" t="s">
        <v>422</v>
      </c>
      <c r="B344" s="3">
        <v>10</v>
      </c>
      <c r="C344" s="17">
        <v>50</v>
      </c>
    </row>
    <row r="345" spans="1:3">
      <c r="A345" s="39" t="s">
        <v>529</v>
      </c>
      <c r="B345" s="3">
        <v>75</v>
      </c>
      <c r="C345" s="17">
        <v>25</v>
      </c>
    </row>
    <row r="346" spans="1:3">
      <c r="A346" s="105" t="s">
        <v>579</v>
      </c>
      <c r="B346" s="106">
        <v>60</v>
      </c>
      <c r="C346" s="107">
        <v>30</v>
      </c>
    </row>
    <row r="347" spans="1:3">
      <c r="A347" s="118" t="s">
        <v>645</v>
      </c>
      <c r="B347" s="115">
        <v>10</v>
      </c>
      <c r="C347" s="116">
        <v>30</v>
      </c>
    </row>
    <row r="348" spans="1:3">
      <c r="A348" s="118" t="s">
        <v>646</v>
      </c>
      <c r="B348" s="115">
        <v>10</v>
      </c>
      <c r="C348" s="116">
        <v>20</v>
      </c>
    </row>
    <row r="349" spans="1:3">
      <c r="A349" s="39" t="s">
        <v>706</v>
      </c>
      <c r="B349" s="115">
        <v>160</v>
      </c>
      <c r="C349" s="116">
        <v>15</v>
      </c>
    </row>
    <row r="350" spans="1:3">
      <c r="A350" s="1" t="s">
        <v>221</v>
      </c>
    </row>
    <row r="351" spans="1:3">
      <c r="A351" s="45" t="s">
        <v>221</v>
      </c>
      <c r="B351" s="46" t="s">
        <v>1</v>
      </c>
      <c r="C351" s="47" t="s">
        <v>222</v>
      </c>
    </row>
    <row r="352" spans="1:3">
      <c r="A352" s="41" t="s">
        <v>530</v>
      </c>
      <c r="B352" s="8">
        <v>7.9</v>
      </c>
      <c r="C352" s="43">
        <v>400</v>
      </c>
    </row>
    <row r="353" spans="1:3">
      <c r="A353" s="42" t="s">
        <v>531</v>
      </c>
      <c r="B353" s="9">
        <v>12.5</v>
      </c>
      <c r="C353" s="44">
        <v>400</v>
      </c>
    </row>
    <row r="354" spans="1:3">
      <c r="A354" s="41" t="s">
        <v>532</v>
      </c>
      <c r="B354" s="8">
        <v>30</v>
      </c>
      <c r="C354" s="43">
        <v>400</v>
      </c>
    </row>
    <row r="355" spans="1:3">
      <c r="A355" s="42" t="s">
        <v>533</v>
      </c>
      <c r="B355" s="9">
        <v>57</v>
      </c>
      <c r="C355" s="44">
        <v>300</v>
      </c>
    </row>
    <row r="356" spans="1:3">
      <c r="A356" s="41" t="s">
        <v>534</v>
      </c>
      <c r="B356" s="8">
        <v>57</v>
      </c>
      <c r="C356" s="43">
        <v>300</v>
      </c>
    </row>
    <row r="357" spans="1:3">
      <c r="A357" s="42" t="s">
        <v>535</v>
      </c>
      <c r="B357" s="9">
        <v>45</v>
      </c>
      <c r="C357" s="44">
        <v>240</v>
      </c>
    </row>
    <row r="358" spans="1:3">
      <c r="A358" s="41" t="s">
        <v>536</v>
      </c>
      <c r="B358" s="8">
        <v>78</v>
      </c>
      <c r="C358" s="43">
        <v>200</v>
      </c>
    </row>
    <row r="359" spans="1:3">
      <c r="A359" s="42" t="s">
        <v>537</v>
      </c>
      <c r="B359" s="9">
        <v>7.9</v>
      </c>
      <c r="C359" s="44">
        <v>400</v>
      </c>
    </row>
    <row r="360" spans="1:3">
      <c r="A360" s="41" t="s">
        <v>538</v>
      </c>
      <c r="B360" s="8">
        <v>25</v>
      </c>
      <c r="C360" s="43">
        <v>200</v>
      </c>
    </row>
    <row r="361" spans="1:3">
      <c r="A361" s="42" t="s">
        <v>539</v>
      </c>
      <c r="B361" s="9">
        <v>25</v>
      </c>
      <c r="C361" s="44">
        <v>20</v>
      </c>
    </row>
    <row r="362" spans="1:3">
      <c r="A362" s="41" t="s">
        <v>540</v>
      </c>
      <c r="B362" s="8">
        <v>17.5</v>
      </c>
      <c r="C362" s="43">
        <v>400</v>
      </c>
    </row>
    <row r="363" spans="1:3">
      <c r="A363" s="42" t="s">
        <v>541</v>
      </c>
      <c r="B363" s="9">
        <v>10</v>
      </c>
      <c r="C363" s="44">
        <v>400</v>
      </c>
    </row>
    <row r="364" spans="1:3">
      <c r="A364" s="41" t="s">
        <v>542</v>
      </c>
      <c r="B364" s="8">
        <v>28</v>
      </c>
      <c r="C364" s="43">
        <v>400</v>
      </c>
    </row>
    <row r="365" spans="1:3">
      <c r="A365" s="42" t="s">
        <v>543</v>
      </c>
      <c r="B365" s="9">
        <v>12</v>
      </c>
      <c r="C365" s="44">
        <v>400</v>
      </c>
    </row>
    <row r="366" spans="1:3">
      <c r="A366" s="41" t="s">
        <v>544</v>
      </c>
      <c r="B366" s="8">
        <v>28</v>
      </c>
      <c r="C366" s="43">
        <v>200</v>
      </c>
    </row>
    <row r="367" spans="1:3">
      <c r="A367" s="42" t="s">
        <v>545</v>
      </c>
      <c r="B367" s="9">
        <v>90</v>
      </c>
      <c r="C367" s="44">
        <v>400</v>
      </c>
    </row>
    <row r="368" spans="1:3">
      <c r="A368" s="41" t="s">
        <v>546</v>
      </c>
      <c r="B368" s="8">
        <v>12.5</v>
      </c>
      <c r="C368" s="43">
        <v>400</v>
      </c>
    </row>
    <row r="369" spans="1:3">
      <c r="A369" s="42" t="s">
        <v>547</v>
      </c>
      <c r="B369" s="9">
        <v>17</v>
      </c>
      <c r="C369" s="44">
        <v>120</v>
      </c>
    </row>
    <row r="370" spans="1:3">
      <c r="A370" s="41" t="s">
        <v>548</v>
      </c>
      <c r="B370" s="8">
        <v>35</v>
      </c>
      <c r="C370" s="43">
        <v>400</v>
      </c>
    </row>
    <row r="371" spans="1:3">
      <c r="A371" s="42" t="s">
        <v>549</v>
      </c>
      <c r="B371" s="9">
        <v>75</v>
      </c>
      <c r="C371" s="44">
        <v>200</v>
      </c>
    </row>
    <row r="372" spans="1:3">
      <c r="A372" s="41" t="s">
        <v>550</v>
      </c>
      <c r="B372" s="8">
        <v>40</v>
      </c>
      <c r="C372" s="43">
        <v>200</v>
      </c>
    </row>
    <row r="373" spans="1:3">
      <c r="A373" s="42" t="s">
        <v>551</v>
      </c>
      <c r="B373" s="9">
        <v>98</v>
      </c>
      <c r="C373" s="44">
        <v>200</v>
      </c>
    </row>
    <row r="374" spans="1:3">
      <c r="A374" s="41" t="s">
        <v>552</v>
      </c>
      <c r="B374" s="8">
        <v>1.6</v>
      </c>
      <c r="C374" s="43">
        <v>400</v>
      </c>
    </row>
    <row r="375" spans="1:3">
      <c r="A375" s="42" t="s">
        <v>553</v>
      </c>
      <c r="B375" s="9">
        <v>4.5</v>
      </c>
      <c r="C375" s="44">
        <v>400</v>
      </c>
    </row>
    <row r="376" spans="1:3">
      <c r="A376" s="41" t="s">
        <v>554</v>
      </c>
      <c r="B376" s="8">
        <v>1.3</v>
      </c>
      <c r="C376" s="43">
        <v>3120</v>
      </c>
    </row>
    <row r="377" spans="1:3">
      <c r="A377" s="42" t="s">
        <v>555</v>
      </c>
      <c r="B377" s="9">
        <v>18</v>
      </c>
      <c r="C377" s="44">
        <v>400</v>
      </c>
    </row>
    <row r="378" spans="1:3">
      <c r="A378" s="48" t="s">
        <v>556</v>
      </c>
      <c r="B378" s="49">
        <v>55</v>
      </c>
      <c r="C378" s="50">
        <v>80</v>
      </c>
    </row>
    <row r="379" spans="1:3">
      <c r="A379" s="1" t="s">
        <v>223</v>
      </c>
    </row>
    <row r="380" spans="1:3">
      <c r="A380" s="51" t="s">
        <v>258</v>
      </c>
      <c r="B380" s="10" t="s">
        <v>1</v>
      </c>
      <c r="C380" s="11" t="s">
        <v>222</v>
      </c>
    </row>
    <row r="381" spans="1:3">
      <c r="A381" s="12" t="s">
        <v>224</v>
      </c>
      <c r="B381" s="62">
        <v>5</v>
      </c>
      <c r="C381" s="13">
        <v>400</v>
      </c>
    </row>
    <row r="382" spans="1:3">
      <c r="A382" s="12" t="s">
        <v>225</v>
      </c>
      <c r="B382" s="62">
        <v>6</v>
      </c>
      <c r="C382" s="13">
        <v>400</v>
      </c>
    </row>
    <row r="383" spans="1:3">
      <c r="A383" s="12" t="s">
        <v>226</v>
      </c>
      <c r="B383" s="62">
        <v>6</v>
      </c>
      <c r="C383" s="13">
        <v>400</v>
      </c>
    </row>
    <row r="384" spans="1:3">
      <c r="A384" s="12" t="s">
        <v>227</v>
      </c>
      <c r="B384" s="62">
        <v>6</v>
      </c>
      <c r="C384" s="13">
        <v>400</v>
      </c>
    </row>
    <row r="385" spans="1:3">
      <c r="A385" s="12" t="s">
        <v>228</v>
      </c>
      <c r="B385" s="62">
        <v>6</v>
      </c>
      <c r="C385" s="13">
        <v>400</v>
      </c>
    </row>
    <row r="386" spans="1:3">
      <c r="A386" s="12" t="s">
        <v>229</v>
      </c>
      <c r="B386" s="62">
        <v>6</v>
      </c>
      <c r="C386" s="13">
        <v>400</v>
      </c>
    </row>
    <row r="387" spans="1:3">
      <c r="A387" s="12" t="s">
        <v>230</v>
      </c>
      <c r="B387" s="62">
        <v>6</v>
      </c>
      <c r="C387" s="13">
        <v>400</v>
      </c>
    </row>
    <row r="388" spans="1:3">
      <c r="A388" s="12" t="s">
        <v>231</v>
      </c>
      <c r="B388" s="62">
        <v>6</v>
      </c>
      <c r="C388" s="13">
        <v>400</v>
      </c>
    </row>
    <row r="389" spans="1:3">
      <c r="A389" s="12" t="s">
        <v>232</v>
      </c>
      <c r="B389" s="62">
        <v>6</v>
      </c>
      <c r="C389" s="13">
        <v>400</v>
      </c>
    </row>
    <row r="390" spans="1:3">
      <c r="A390" s="12" t="s">
        <v>233</v>
      </c>
      <c r="B390" s="62">
        <v>6</v>
      </c>
      <c r="C390" s="13">
        <v>400</v>
      </c>
    </row>
    <row r="391" spans="1:3">
      <c r="A391" s="12" t="s">
        <v>234</v>
      </c>
      <c r="B391" s="62">
        <v>6</v>
      </c>
      <c r="C391" s="13">
        <v>400</v>
      </c>
    </row>
    <row r="392" spans="1:3">
      <c r="A392" s="12" t="s">
        <v>235</v>
      </c>
      <c r="B392" s="62">
        <v>6</v>
      </c>
      <c r="C392" s="13">
        <v>400</v>
      </c>
    </row>
    <row r="393" spans="1:3">
      <c r="A393" s="12" t="s">
        <v>236</v>
      </c>
      <c r="B393" s="62">
        <v>6</v>
      </c>
      <c r="C393" s="13">
        <v>400</v>
      </c>
    </row>
    <row r="394" spans="1:3">
      <c r="A394" s="12" t="s">
        <v>237</v>
      </c>
      <c r="B394" s="62">
        <v>9.5</v>
      </c>
      <c r="C394" s="13">
        <v>400</v>
      </c>
    </row>
    <row r="395" spans="1:3">
      <c r="A395" s="12" t="s">
        <v>238</v>
      </c>
      <c r="B395" s="62">
        <v>9.5</v>
      </c>
      <c r="C395" s="13">
        <v>400</v>
      </c>
    </row>
    <row r="396" spans="1:3">
      <c r="A396" s="12" t="s">
        <v>239</v>
      </c>
      <c r="B396" s="62">
        <v>9.5</v>
      </c>
      <c r="C396" s="13">
        <v>400</v>
      </c>
    </row>
    <row r="397" spans="1:3">
      <c r="A397" s="12" t="s">
        <v>240</v>
      </c>
      <c r="B397" s="62">
        <v>9.5</v>
      </c>
      <c r="C397" s="13">
        <v>400</v>
      </c>
    </row>
    <row r="398" spans="1:3">
      <c r="A398" s="12" t="s">
        <v>241</v>
      </c>
      <c r="B398" s="62">
        <v>9.5</v>
      </c>
      <c r="C398" s="13">
        <v>400</v>
      </c>
    </row>
    <row r="399" spans="1:3">
      <c r="A399" s="12" t="s">
        <v>242</v>
      </c>
      <c r="B399" s="62">
        <v>9.5</v>
      </c>
      <c r="C399" s="13">
        <v>400</v>
      </c>
    </row>
    <row r="400" spans="1:3">
      <c r="A400" s="12" t="s">
        <v>243</v>
      </c>
      <c r="B400" s="62">
        <v>9.5</v>
      </c>
      <c r="C400" s="13">
        <v>400</v>
      </c>
    </row>
    <row r="401" spans="1:3">
      <c r="A401" s="12" t="s">
        <v>244</v>
      </c>
      <c r="B401" s="62">
        <v>9.5</v>
      </c>
      <c r="C401" s="13">
        <v>400</v>
      </c>
    </row>
    <row r="402" spans="1:3">
      <c r="A402" s="12" t="s">
        <v>653</v>
      </c>
      <c r="B402" s="62">
        <v>7</v>
      </c>
      <c r="C402" s="13">
        <v>400</v>
      </c>
    </row>
    <row r="403" spans="1:3">
      <c r="A403" s="12" t="s">
        <v>652</v>
      </c>
      <c r="B403" s="62">
        <v>8</v>
      </c>
      <c r="C403" s="13">
        <v>400</v>
      </c>
    </row>
    <row r="404" spans="1:3">
      <c r="A404" s="12" t="s">
        <v>654</v>
      </c>
      <c r="B404" s="62">
        <v>8</v>
      </c>
      <c r="C404" s="13">
        <v>400</v>
      </c>
    </row>
    <row r="405" spans="1:3">
      <c r="A405" s="12" t="s">
        <v>655</v>
      </c>
      <c r="B405" s="62">
        <v>8</v>
      </c>
      <c r="C405" s="13">
        <v>400</v>
      </c>
    </row>
    <row r="406" spans="1:3">
      <c r="A406" s="12" t="s">
        <v>656</v>
      </c>
      <c r="B406" s="62">
        <v>8</v>
      </c>
      <c r="C406" s="13">
        <v>400</v>
      </c>
    </row>
    <row r="407" spans="1:3">
      <c r="A407" s="12" t="s">
        <v>657</v>
      </c>
      <c r="B407" s="62">
        <v>8</v>
      </c>
      <c r="C407" s="13">
        <v>400</v>
      </c>
    </row>
    <row r="408" spans="1:3">
      <c r="A408" s="12" t="s">
        <v>658</v>
      </c>
      <c r="B408" s="62">
        <v>8</v>
      </c>
      <c r="C408" s="13">
        <v>400</v>
      </c>
    </row>
    <row r="409" spans="1:3">
      <c r="A409" s="12" t="s">
        <v>659</v>
      </c>
      <c r="B409" s="62">
        <v>8</v>
      </c>
      <c r="C409" s="13">
        <v>400</v>
      </c>
    </row>
    <row r="410" spans="1:3">
      <c r="A410" s="12" t="s">
        <v>660</v>
      </c>
      <c r="B410" s="62">
        <v>8</v>
      </c>
      <c r="C410" s="13">
        <v>400</v>
      </c>
    </row>
    <row r="411" spans="1:3">
      <c r="A411" s="12" t="s">
        <v>661</v>
      </c>
      <c r="B411" s="62">
        <v>13</v>
      </c>
      <c r="C411" s="13">
        <v>400</v>
      </c>
    </row>
    <row r="412" spans="1:3">
      <c r="A412" s="12" t="s">
        <v>662</v>
      </c>
      <c r="B412" s="62">
        <v>13</v>
      </c>
      <c r="C412" s="13">
        <v>400</v>
      </c>
    </row>
    <row r="413" spans="1:3">
      <c r="A413" s="12" t="s">
        <v>665</v>
      </c>
      <c r="B413" s="62">
        <v>13</v>
      </c>
      <c r="C413" s="13">
        <v>400</v>
      </c>
    </row>
    <row r="414" spans="1:3">
      <c r="A414" s="12" t="s">
        <v>664</v>
      </c>
      <c r="B414" s="62">
        <v>13</v>
      </c>
      <c r="C414" s="13">
        <v>400</v>
      </c>
    </row>
    <row r="415" spans="1:3">
      <c r="A415" s="12" t="s">
        <v>663</v>
      </c>
      <c r="B415" s="62">
        <v>13</v>
      </c>
      <c r="C415" s="13">
        <v>400</v>
      </c>
    </row>
    <row r="416" spans="1:3">
      <c r="A416" s="12" t="s">
        <v>666</v>
      </c>
      <c r="B416" s="62">
        <v>13</v>
      </c>
      <c r="C416" s="13">
        <v>400</v>
      </c>
    </row>
    <row r="417" spans="1:3">
      <c r="A417" s="12" t="s">
        <v>667</v>
      </c>
      <c r="B417" s="62">
        <v>13</v>
      </c>
      <c r="C417" s="13">
        <v>400</v>
      </c>
    </row>
    <row r="418" spans="1:3">
      <c r="A418" s="12" t="s">
        <v>668</v>
      </c>
      <c r="B418" s="62">
        <v>13</v>
      </c>
      <c r="C418" s="13">
        <v>400</v>
      </c>
    </row>
    <row r="419" spans="1:3">
      <c r="A419" s="12" t="s">
        <v>669</v>
      </c>
      <c r="B419" s="62">
        <v>13</v>
      </c>
      <c r="C419" s="13">
        <v>400</v>
      </c>
    </row>
    <row r="420" spans="1:3">
      <c r="A420" s="14" t="s">
        <v>670</v>
      </c>
      <c r="B420" s="63">
        <v>13</v>
      </c>
      <c r="C420" s="13">
        <v>400</v>
      </c>
    </row>
    <row r="421" spans="1:3">
      <c r="A421" s="12" t="s">
        <v>298</v>
      </c>
      <c r="B421" s="62">
        <v>8</v>
      </c>
      <c r="C421" s="13">
        <v>400</v>
      </c>
    </row>
    <row r="422" spans="1:3">
      <c r="A422" s="123" t="s">
        <v>690</v>
      </c>
      <c r="B422" s="121">
        <v>7</v>
      </c>
      <c r="C422" s="123">
        <v>400</v>
      </c>
    </row>
    <row r="423" spans="1:3">
      <c r="A423" s="124" t="s">
        <v>689</v>
      </c>
      <c r="B423" s="120">
        <v>8</v>
      </c>
      <c r="C423" s="124">
        <v>400</v>
      </c>
    </row>
    <row r="424" spans="1:3">
      <c r="A424" s="123" t="s">
        <v>688</v>
      </c>
      <c r="B424" s="121">
        <v>8</v>
      </c>
      <c r="C424" s="123">
        <v>400</v>
      </c>
    </row>
    <row r="425" spans="1:3">
      <c r="A425" s="124" t="s">
        <v>687</v>
      </c>
      <c r="B425" s="120">
        <v>8</v>
      </c>
      <c r="C425" s="124">
        <v>400</v>
      </c>
    </row>
    <row r="426" spans="1:3">
      <c r="A426" s="123" t="s">
        <v>686</v>
      </c>
      <c r="B426" s="121">
        <v>8</v>
      </c>
      <c r="C426" s="123">
        <v>400</v>
      </c>
    </row>
    <row r="427" spans="1:3">
      <c r="A427" s="124" t="s">
        <v>685</v>
      </c>
      <c r="B427" s="120">
        <v>8</v>
      </c>
      <c r="C427" s="124">
        <v>400</v>
      </c>
    </row>
    <row r="428" spans="1:3">
      <c r="A428" s="123" t="s">
        <v>684</v>
      </c>
      <c r="B428" s="121">
        <v>8</v>
      </c>
      <c r="C428" s="123">
        <v>400</v>
      </c>
    </row>
    <row r="429" spans="1:3">
      <c r="A429" s="124" t="s">
        <v>683</v>
      </c>
      <c r="B429" s="120">
        <v>8</v>
      </c>
      <c r="C429" s="124">
        <v>400</v>
      </c>
    </row>
    <row r="430" spans="1:3">
      <c r="A430" s="123" t="s">
        <v>682</v>
      </c>
      <c r="B430" s="121">
        <v>8</v>
      </c>
      <c r="C430" s="123">
        <v>400</v>
      </c>
    </row>
    <row r="431" spans="1:3">
      <c r="A431" s="124" t="s">
        <v>681</v>
      </c>
      <c r="B431" s="120">
        <v>13</v>
      </c>
      <c r="C431" s="124">
        <v>400</v>
      </c>
    </row>
    <row r="432" spans="1:3">
      <c r="A432" s="123" t="s">
        <v>680</v>
      </c>
      <c r="B432" s="121">
        <v>13</v>
      </c>
      <c r="C432" s="123">
        <v>400</v>
      </c>
    </row>
    <row r="433" spans="1:3">
      <c r="A433" s="124" t="s">
        <v>679</v>
      </c>
      <c r="B433" s="120">
        <v>13</v>
      </c>
      <c r="C433" s="124">
        <v>400</v>
      </c>
    </row>
    <row r="434" spans="1:3">
      <c r="A434" s="123" t="s">
        <v>678</v>
      </c>
      <c r="B434" s="121">
        <v>13</v>
      </c>
      <c r="C434" s="123">
        <v>400</v>
      </c>
    </row>
    <row r="435" spans="1:3">
      <c r="A435" s="124" t="s">
        <v>677</v>
      </c>
      <c r="B435" s="120">
        <v>13</v>
      </c>
      <c r="C435" s="124">
        <v>400</v>
      </c>
    </row>
    <row r="436" spans="1:3">
      <c r="A436" s="123" t="s">
        <v>676</v>
      </c>
      <c r="B436" s="121">
        <v>13</v>
      </c>
      <c r="C436" s="123">
        <v>400</v>
      </c>
    </row>
    <row r="437" spans="1:3">
      <c r="A437" s="124" t="s">
        <v>675</v>
      </c>
      <c r="B437" s="120">
        <v>13</v>
      </c>
      <c r="C437" s="124">
        <v>400</v>
      </c>
    </row>
    <row r="438" spans="1:3">
      <c r="A438" s="123" t="s">
        <v>674</v>
      </c>
      <c r="B438" s="121">
        <v>13</v>
      </c>
      <c r="C438" s="123">
        <v>400</v>
      </c>
    </row>
    <row r="439" spans="1:3">
      <c r="A439" s="124" t="s">
        <v>673</v>
      </c>
      <c r="B439" s="120">
        <v>13</v>
      </c>
      <c r="C439" s="124">
        <v>400</v>
      </c>
    </row>
    <row r="440" spans="1:3">
      <c r="A440" s="125" t="s">
        <v>672</v>
      </c>
      <c r="B440" s="122">
        <v>13</v>
      </c>
      <c r="C440" s="123">
        <v>400</v>
      </c>
    </row>
    <row r="441" spans="1:3">
      <c r="A441" s="124" t="s">
        <v>671</v>
      </c>
      <c r="B441" s="120">
        <v>8</v>
      </c>
      <c r="C441" s="124">
        <v>400</v>
      </c>
    </row>
    <row r="442" spans="1:3">
      <c r="A442" s="123" t="s">
        <v>309</v>
      </c>
      <c r="B442" s="121">
        <v>6</v>
      </c>
      <c r="C442" s="123">
        <v>400</v>
      </c>
    </row>
    <row r="443" spans="1:3">
      <c r="A443" s="124" t="s">
        <v>520</v>
      </c>
      <c r="B443" s="120">
        <v>6</v>
      </c>
      <c r="C443" s="124">
        <v>400</v>
      </c>
    </row>
    <row r="446" spans="1:3">
      <c r="A446" s="1" t="s">
        <v>691</v>
      </c>
      <c r="B446" s="52" t="s">
        <v>1</v>
      </c>
      <c r="C446" t="s">
        <v>222</v>
      </c>
    </row>
    <row r="447" spans="1:3">
      <c r="A447" s="53" t="s">
        <v>456</v>
      </c>
      <c r="B447" s="58">
        <v>12.5</v>
      </c>
      <c r="C447">
        <v>400</v>
      </c>
    </row>
    <row r="448" spans="1:3">
      <c r="A448" s="54" t="s">
        <v>457</v>
      </c>
      <c r="B448" s="59">
        <v>17</v>
      </c>
      <c r="C448">
        <v>400</v>
      </c>
    </row>
    <row r="449" spans="1:3">
      <c r="A449" s="53" t="s">
        <v>458</v>
      </c>
      <c r="B449" s="58">
        <v>35</v>
      </c>
      <c r="C449">
        <v>400</v>
      </c>
    </row>
    <row r="450" spans="1:3">
      <c r="A450" s="54" t="s">
        <v>459</v>
      </c>
      <c r="B450" s="58">
        <v>18</v>
      </c>
      <c r="C450">
        <v>400</v>
      </c>
    </row>
    <row r="451" spans="1:3">
      <c r="A451" s="53" t="s">
        <v>460</v>
      </c>
      <c r="B451" s="58">
        <v>20</v>
      </c>
      <c r="C451">
        <v>200</v>
      </c>
    </row>
    <row r="452" spans="1:3">
      <c r="A452" s="54" t="s">
        <v>461</v>
      </c>
      <c r="B452" s="59">
        <v>40</v>
      </c>
      <c r="C452">
        <v>400</v>
      </c>
    </row>
    <row r="453" spans="1:3">
      <c r="A453" s="53" t="s">
        <v>462</v>
      </c>
      <c r="B453" s="58">
        <v>90</v>
      </c>
      <c r="C453">
        <v>200</v>
      </c>
    </row>
    <row r="454" spans="1:3">
      <c r="A454" s="54" t="s">
        <v>463</v>
      </c>
      <c r="B454" s="59">
        <v>60</v>
      </c>
      <c r="C454">
        <v>200</v>
      </c>
    </row>
    <row r="455" spans="1:3">
      <c r="A455" s="53" t="s">
        <v>464</v>
      </c>
      <c r="B455" s="58">
        <v>12.5</v>
      </c>
      <c r="C455">
        <v>400</v>
      </c>
    </row>
    <row r="456" spans="1:3">
      <c r="A456" s="54" t="s">
        <v>465</v>
      </c>
      <c r="B456" s="59">
        <v>30</v>
      </c>
      <c r="C456">
        <v>100</v>
      </c>
    </row>
    <row r="457" spans="1:3">
      <c r="A457" s="53" t="s">
        <v>466</v>
      </c>
      <c r="B457" s="58">
        <v>30</v>
      </c>
      <c r="C457">
        <v>200</v>
      </c>
    </row>
    <row r="458" spans="1:3">
      <c r="A458" s="54" t="s">
        <v>467</v>
      </c>
      <c r="B458" s="59">
        <v>16</v>
      </c>
      <c r="C458">
        <v>400</v>
      </c>
    </row>
    <row r="459" spans="1:3">
      <c r="A459" s="53" t="s">
        <v>468</v>
      </c>
      <c r="B459" s="58">
        <v>20</v>
      </c>
      <c r="C459">
        <v>400</v>
      </c>
    </row>
    <row r="460" spans="1:3">
      <c r="A460" s="54" t="s">
        <v>469</v>
      </c>
      <c r="B460" s="59">
        <v>36</v>
      </c>
      <c r="C460">
        <v>400</v>
      </c>
    </row>
    <row r="461" spans="1:3">
      <c r="A461" s="53" t="s">
        <v>470</v>
      </c>
      <c r="B461" s="58">
        <v>41</v>
      </c>
      <c r="C461">
        <v>400</v>
      </c>
    </row>
    <row r="462" spans="1:3">
      <c r="A462" s="54" t="s">
        <v>471</v>
      </c>
      <c r="B462" s="59">
        <v>3.5</v>
      </c>
      <c r="C462">
        <v>800</v>
      </c>
    </row>
    <row r="463" spans="1:3">
      <c r="A463" s="53" t="s">
        <v>472</v>
      </c>
      <c r="B463" s="58">
        <v>2.75</v>
      </c>
      <c r="C463">
        <v>1600</v>
      </c>
    </row>
    <row r="464" spans="1:3">
      <c r="A464" s="54" t="s">
        <v>473</v>
      </c>
      <c r="B464" s="59">
        <v>86</v>
      </c>
      <c r="C464">
        <v>400</v>
      </c>
    </row>
    <row r="465" spans="1:3">
      <c r="A465" s="53" t="s">
        <v>474</v>
      </c>
      <c r="B465" s="58">
        <v>35</v>
      </c>
      <c r="C465">
        <v>400</v>
      </c>
    </row>
    <row r="466" spans="1:3">
      <c r="A466" s="54" t="s">
        <v>475</v>
      </c>
      <c r="B466" s="59">
        <v>70</v>
      </c>
      <c r="C466">
        <v>200</v>
      </c>
    </row>
    <row r="467" spans="1:3">
      <c r="A467" s="53" t="s">
        <v>476</v>
      </c>
      <c r="B467" s="58">
        <v>136</v>
      </c>
      <c r="C467">
        <v>200</v>
      </c>
    </row>
    <row r="468" spans="1:3">
      <c r="A468" s="54" t="s">
        <v>477</v>
      </c>
      <c r="B468" s="59">
        <v>5</v>
      </c>
      <c r="C468">
        <v>400</v>
      </c>
    </row>
    <row r="469" spans="1:3">
      <c r="A469" s="53" t="s">
        <v>478</v>
      </c>
      <c r="B469" s="58">
        <v>60</v>
      </c>
      <c r="C469">
        <v>100</v>
      </c>
    </row>
    <row r="470" spans="1:3">
      <c r="A470" s="54" t="s">
        <v>479</v>
      </c>
      <c r="B470" s="59">
        <v>26</v>
      </c>
      <c r="C470">
        <v>400</v>
      </c>
    </row>
    <row r="471" spans="1:3">
      <c r="A471" s="53" t="s">
        <v>480</v>
      </c>
      <c r="B471" s="58">
        <v>55</v>
      </c>
      <c r="C471">
        <v>80</v>
      </c>
    </row>
    <row r="472" spans="1:3">
      <c r="A472" s="54" t="s">
        <v>481</v>
      </c>
      <c r="B472" s="59">
        <v>190</v>
      </c>
      <c r="C472">
        <v>100</v>
      </c>
    </row>
    <row r="473" spans="1:3">
      <c r="A473" s="53" t="s">
        <v>482</v>
      </c>
      <c r="B473" s="58">
        <v>175</v>
      </c>
      <c r="C473">
        <v>80</v>
      </c>
    </row>
    <row r="474" spans="1:3">
      <c r="A474" s="53" t="s">
        <v>483</v>
      </c>
      <c r="B474" s="81">
        <v>60</v>
      </c>
      <c r="C474" s="75">
        <v>200</v>
      </c>
    </row>
    <row r="475" spans="1:3">
      <c r="A475" s="53" t="s">
        <v>484</v>
      </c>
      <c r="B475" s="81">
        <v>12.5</v>
      </c>
      <c r="C475" s="75">
        <v>400</v>
      </c>
    </row>
    <row r="476" spans="1:3">
      <c r="A476" s="53" t="s">
        <v>485</v>
      </c>
      <c r="B476" s="81">
        <v>17</v>
      </c>
      <c r="C476" s="75">
        <v>400</v>
      </c>
    </row>
    <row r="478" spans="1:3">
      <c r="A478" s="52" t="s">
        <v>260</v>
      </c>
      <c r="B478" s="56" t="s">
        <v>1</v>
      </c>
      <c r="C478" t="s">
        <v>222</v>
      </c>
    </row>
    <row r="479" spans="1:3">
      <c r="A479" s="53" t="s">
        <v>424</v>
      </c>
      <c r="B479" s="60">
        <v>11.5</v>
      </c>
      <c r="C479">
        <v>400</v>
      </c>
    </row>
    <row r="480" spans="1:3">
      <c r="A480" s="54" t="s">
        <v>425</v>
      </c>
      <c r="B480" s="61">
        <v>16</v>
      </c>
      <c r="C480">
        <v>400</v>
      </c>
    </row>
    <row r="481" spans="1:3">
      <c r="A481" s="53" t="s">
        <v>426</v>
      </c>
      <c r="B481" s="60">
        <v>34</v>
      </c>
      <c r="C481">
        <v>400</v>
      </c>
    </row>
    <row r="482" spans="1:3">
      <c r="A482" s="54" t="s">
        <v>427</v>
      </c>
      <c r="B482" s="61">
        <v>17</v>
      </c>
      <c r="C482">
        <v>400</v>
      </c>
    </row>
    <row r="483" spans="1:3">
      <c r="A483" s="53" t="s">
        <v>428</v>
      </c>
      <c r="B483" s="60">
        <v>19</v>
      </c>
      <c r="C483">
        <v>200</v>
      </c>
    </row>
    <row r="484" spans="1:3">
      <c r="A484" s="54" t="s">
        <v>429</v>
      </c>
      <c r="B484" s="61">
        <v>39</v>
      </c>
      <c r="C484">
        <v>400</v>
      </c>
    </row>
    <row r="485" spans="1:3">
      <c r="A485" s="53" t="s">
        <v>430</v>
      </c>
      <c r="B485" s="60">
        <v>89</v>
      </c>
      <c r="C485">
        <v>200</v>
      </c>
    </row>
    <row r="486" spans="1:3">
      <c r="A486" s="54" t="s">
        <v>431</v>
      </c>
      <c r="B486" s="61">
        <v>59</v>
      </c>
      <c r="C486">
        <v>200</v>
      </c>
    </row>
    <row r="487" spans="1:3">
      <c r="A487" s="53" t="s">
        <v>432</v>
      </c>
      <c r="B487" s="60">
        <v>11.5</v>
      </c>
      <c r="C487">
        <v>400</v>
      </c>
    </row>
    <row r="488" spans="1:3">
      <c r="A488" s="54" t="s">
        <v>433</v>
      </c>
      <c r="B488" s="60">
        <v>29</v>
      </c>
      <c r="C488">
        <v>100</v>
      </c>
    </row>
    <row r="489" spans="1:3">
      <c r="A489" s="53" t="s">
        <v>434</v>
      </c>
      <c r="B489" s="60">
        <v>29</v>
      </c>
      <c r="C489">
        <v>200</v>
      </c>
    </row>
    <row r="490" spans="1:3">
      <c r="A490" s="54" t="s">
        <v>435</v>
      </c>
      <c r="B490" s="61">
        <v>15</v>
      </c>
      <c r="C490">
        <v>400</v>
      </c>
    </row>
    <row r="491" spans="1:3">
      <c r="A491" s="53" t="s">
        <v>436</v>
      </c>
      <c r="B491" s="60">
        <v>19</v>
      </c>
      <c r="C491">
        <v>400</v>
      </c>
    </row>
    <row r="492" spans="1:3">
      <c r="A492" s="54" t="s">
        <v>437</v>
      </c>
      <c r="B492" s="61">
        <v>35</v>
      </c>
      <c r="C492">
        <v>400</v>
      </c>
    </row>
    <row r="493" spans="1:3">
      <c r="A493" s="53" t="s">
        <v>438</v>
      </c>
      <c r="B493" s="60">
        <v>40</v>
      </c>
      <c r="C493">
        <v>400</v>
      </c>
    </row>
    <row r="494" spans="1:3">
      <c r="A494" s="54" t="s">
        <v>439</v>
      </c>
      <c r="B494" s="61">
        <v>3</v>
      </c>
      <c r="C494">
        <v>800</v>
      </c>
    </row>
    <row r="495" spans="1:3">
      <c r="A495" s="53" t="s">
        <v>440</v>
      </c>
      <c r="B495" s="60">
        <v>2.5</v>
      </c>
      <c r="C495">
        <v>1600</v>
      </c>
    </row>
    <row r="496" spans="1:3">
      <c r="A496" s="54" t="s">
        <v>441</v>
      </c>
      <c r="B496" s="61">
        <v>85</v>
      </c>
      <c r="C496">
        <v>400</v>
      </c>
    </row>
    <row r="497" spans="1:3">
      <c r="A497" s="53" t="s">
        <v>442</v>
      </c>
      <c r="B497" s="60">
        <v>34</v>
      </c>
      <c r="C497">
        <v>400</v>
      </c>
    </row>
    <row r="498" spans="1:3">
      <c r="A498" s="54" t="s">
        <v>443</v>
      </c>
      <c r="B498" s="61">
        <v>69</v>
      </c>
      <c r="C498">
        <v>200</v>
      </c>
    </row>
    <row r="499" spans="1:3">
      <c r="A499" s="53" t="s">
        <v>444</v>
      </c>
      <c r="B499" s="60">
        <v>135</v>
      </c>
      <c r="C499">
        <v>200</v>
      </c>
    </row>
    <row r="500" spans="1:3">
      <c r="A500" s="54" t="s">
        <v>445</v>
      </c>
      <c r="B500" s="61">
        <v>5</v>
      </c>
      <c r="C500">
        <v>400</v>
      </c>
    </row>
    <row r="501" spans="1:3">
      <c r="A501" s="53" t="s">
        <v>446</v>
      </c>
      <c r="B501" s="60">
        <v>58</v>
      </c>
      <c r="C501">
        <v>100</v>
      </c>
    </row>
    <row r="502" spans="1:3">
      <c r="A502" s="54" t="s">
        <v>447</v>
      </c>
      <c r="B502" s="60">
        <v>25</v>
      </c>
      <c r="C502">
        <v>400</v>
      </c>
    </row>
    <row r="503" spans="1:3">
      <c r="A503" s="53" t="s">
        <v>448</v>
      </c>
      <c r="B503" s="60">
        <v>55</v>
      </c>
      <c r="C503">
        <v>80</v>
      </c>
    </row>
    <row r="504" spans="1:3">
      <c r="A504" s="54" t="s">
        <v>449</v>
      </c>
      <c r="B504" s="61">
        <v>189</v>
      </c>
      <c r="C504">
        <v>100</v>
      </c>
    </row>
    <row r="505" spans="1:3">
      <c r="A505" s="53" t="s">
        <v>450</v>
      </c>
      <c r="B505" s="60">
        <v>175</v>
      </c>
      <c r="C505">
        <v>80</v>
      </c>
    </row>
    <row r="506" spans="1:3">
      <c r="A506" s="53" t="s">
        <v>451</v>
      </c>
      <c r="B506" s="60">
        <v>59</v>
      </c>
      <c r="C506" s="75">
        <v>200</v>
      </c>
    </row>
    <row r="507" spans="1:3">
      <c r="A507" t="s">
        <v>452</v>
      </c>
      <c r="B507">
        <v>11.5</v>
      </c>
      <c r="C507">
        <v>400</v>
      </c>
    </row>
    <row r="508" spans="1:3">
      <c r="A508" s="53" t="s">
        <v>453</v>
      </c>
      <c r="B508" s="82">
        <v>16</v>
      </c>
      <c r="C508">
        <v>400</v>
      </c>
    </row>
    <row r="509" spans="1:3">
      <c r="A509" s="52" t="s">
        <v>261</v>
      </c>
      <c r="B509" s="55" t="s">
        <v>1</v>
      </c>
      <c r="C509" t="s">
        <v>222</v>
      </c>
    </row>
    <row r="510" spans="1:3">
      <c r="A510" s="53" t="s">
        <v>486</v>
      </c>
      <c r="B510" s="58">
        <v>12.5</v>
      </c>
      <c r="C510">
        <v>400</v>
      </c>
    </row>
    <row r="511" spans="1:3">
      <c r="A511" s="54" t="s">
        <v>487</v>
      </c>
      <c r="B511" s="59">
        <v>17</v>
      </c>
      <c r="C511">
        <v>400</v>
      </c>
    </row>
    <row r="512" spans="1:3">
      <c r="A512" s="53" t="s">
        <v>488</v>
      </c>
      <c r="B512" s="58">
        <v>35</v>
      </c>
      <c r="C512">
        <v>400</v>
      </c>
    </row>
    <row r="513" spans="1:4">
      <c r="A513" s="54" t="s">
        <v>489</v>
      </c>
      <c r="B513" s="58">
        <v>18</v>
      </c>
      <c r="C513">
        <v>400</v>
      </c>
    </row>
    <row r="514" spans="1:4">
      <c r="A514" s="53" t="s">
        <v>490</v>
      </c>
      <c r="B514" s="58">
        <v>20</v>
      </c>
      <c r="C514">
        <v>200</v>
      </c>
    </row>
    <row r="515" spans="1:4">
      <c r="A515" s="54" t="s">
        <v>491</v>
      </c>
      <c r="B515" s="59">
        <v>40</v>
      </c>
      <c r="C515">
        <v>400</v>
      </c>
    </row>
    <row r="516" spans="1:4">
      <c r="A516" s="53" t="s">
        <v>492</v>
      </c>
      <c r="B516" s="58">
        <v>90</v>
      </c>
      <c r="C516">
        <v>200</v>
      </c>
      <c r="D516" s="57"/>
    </row>
    <row r="517" spans="1:4">
      <c r="A517" s="54" t="s">
        <v>493</v>
      </c>
      <c r="B517" s="59">
        <v>60</v>
      </c>
      <c r="C517">
        <v>200</v>
      </c>
      <c r="D517" s="57"/>
    </row>
    <row r="518" spans="1:4">
      <c r="A518" s="53" t="s">
        <v>494</v>
      </c>
      <c r="B518" s="58">
        <v>12.5</v>
      </c>
      <c r="C518">
        <v>400</v>
      </c>
      <c r="D518" s="57"/>
    </row>
    <row r="519" spans="1:4">
      <c r="A519" s="54" t="s">
        <v>495</v>
      </c>
      <c r="B519" s="59">
        <v>30</v>
      </c>
      <c r="C519">
        <v>100</v>
      </c>
    </row>
    <row r="520" spans="1:4">
      <c r="A520" s="53" t="s">
        <v>496</v>
      </c>
      <c r="B520" s="58">
        <v>30</v>
      </c>
      <c r="C520">
        <v>200</v>
      </c>
    </row>
    <row r="521" spans="1:4">
      <c r="A521" s="54" t="s">
        <v>497</v>
      </c>
      <c r="B521" s="59">
        <v>16</v>
      </c>
      <c r="C521">
        <v>400</v>
      </c>
    </row>
    <row r="522" spans="1:4">
      <c r="A522" s="53" t="s">
        <v>498</v>
      </c>
      <c r="B522" s="58">
        <v>20</v>
      </c>
      <c r="C522">
        <v>400</v>
      </c>
    </row>
    <row r="523" spans="1:4">
      <c r="A523" s="54" t="s">
        <v>499</v>
      </c>
      <c r="B523" s="59">
        <v>36</v>
      </c>
      <c r="C523">
        <v>400</v>
      </c>
    </row>
    <row r="524" spans="1:4">
      <c r="A524" s="53" t="s">
        <v>500</v>
      </c>
      <c r="B524" s="58">
        <v>41</v>
      </c>
      <c r="C524">
        <v>400</v>
      </c>
    </row>
    <row r="525" spans="1:4">
      <c r="A525" s="54" t="s">
        <v>501</v>
      </c>
      <c r="B525" s="59">
        <v>3.5</v>
      </c>
      <c r="C525">
        <v>800</v>
      </c>
    </row>
    <row r="526" spans="1:4">
      <c r="A526" s="53" t="s">
        <v>502</v>
      </c>
      <c r="B526" s="58">
        <v>2.75</v>
      </c>
      <c r="C526">
        <v>1600</v>
      </c>
    </row>
    <row r="527" spans="1:4">
      <c r="A527" s="54" t="s">
        <v>503</v>
      </c>
      <c r="B527" s="59">
        <v>86</v>
      </c>
      <c r="C527">
        <v>400</v>
      </c>
    </row>
    <row r="528" spans="1:4">
      <c r="A528" s="53" t="s">
        <v>504</v>
      </c>
      <c r="B528" s="58">
        <v>35</v>
      </c>
      <c r="C528">
        <v>400</v>
      </c>
    </row>
    <row r="529" spans="1:3">
      <c r="A529" s="54" t="s">
        <v>505</v>
      </c>
      <c r="B529" s="59">
        <v>70</v>
      </c>
      <c r="C529">
        <v>200</v>
      </c>
    </row>
    <row r="530" spans="1:3">
      <c r="A530" s="53" t="s">
        <v>506</v>
      </c>
      <c r="B530" s="58">
        <v>136</v>
      </c>
      <c r="C530">
        <v>200</v>
      </c>
    </row>
    <row r="531" spans="1:3">
      <c r="A531" s="54" t="s">
        <v>507</v>
      </c>
      <c r="B531" s="59">
        <v>5</v>
      </c>
      <c r="C531">
        <v>400</v>
      </c>
    </row>
    <row r="532" spans="1:3">
      <c r="A532" s="53" t="s">
        <v>508</v>
      </c>
      <c r="B532" s="58">
        <v>60</v>
      </c>
      <c r="C532">
        <v>100</v>
      </c>
    </row>
    <row r="533" spans="1:3">
      <c r="A533" s="54" t="s">
        <v>509</v>
      </c>
      <c r="B533" s="59">
        <v>26</v>
      </c>
      <c r="C533">
        <v>400</v>
      </c>
    </row>
    <row r="534" spans="1:3">
      <c r="A534" s="53" t="s">
        <v>510</v>
      </c>
      <c r="B534" s="58">
        <v>55</v>
      </c>
      <c r="C534">
        <v>80</v>
      </c>
    </row>
    <row r="535" spans="1:3">
      <c r="A535" s="54" t="s">
        <v>511</v>
      </c>
      <c r="B535" s="59">
        <v>190</v>
      </c>
      <c r="C535">
        <v>100</v>
      </c>
    </row>
    <row r="536" spans="1:3">
      <c r="A536" s="53" t="s">
        <v>512</v>
      </c>
      <c r="B536" s="58">
        <v>175</v>
      </c>
      <c r="C536">
        <v>80</v>
      </c>
    </row>
    <row r="537" spans="1:3">
      <c r="A537" s="53" t="s">
        <v>513</v>
      </c>
      <c r="B537" s="81">
        <v>60</v>
      </c>
      <c r="C537" s="75">
        <v>200</v>
      </c>
    </row>
    <row r="538" spans="1:3">
      <c r="A538" s="53" t="s">
        <v>514</v>
      </c>
      <c r="B538" s="81">
        <v>12.5</v>
      </c>
      <c r="C538" s="75">
        <v>400</v>
      </c>
    </row>
    <row r="539" spans="1:3">
      <c r="A539" s="53" t="s">
        <v>515</v>
      </c>
      <c r="B539" s="81">
        <v>17</v>
      </c>
      <c r="C539" s="75">
        <v>400</v>
      </c>
    </row>
    <row r="541" spans="1:3">
      <c r="A541" s="65" t="s">
        <v>262</v>
      </c>
    </row>
    <row r="542" spans="1:3">
      <c r="A542" s="64" t="s">
        <v>262</v>
      </c>
      <c r="B542" t="s">
        <v>1</v>
      </c>
      <c r="C542" t="s">
        <v>222</v>
      </c>
    </row>
    <row r="543" spans="1:3">
      <c r="A543" t="s">
        <v>593</v>
      </c>
      <c r="B543" s="57">
        <v>24</v>
      </c>
      <c r="C543">
        <v>200</v>
      </c>
    </row>
    <row r="544" spans="1:3">
      <c r="A544" t="s">
        <v>594</v>
      </c>
      <c r="B544" s="57">
        <v>24</v>
      </c>
      <c r="C544">
        <v>200</v>
      </c>
    </row>
    <row r="545" spans="1:3">
      <c r="A545" t="s">
        <v>595</v>
      </c>
      <c r="B545" s="57">
        <v>24</v>
      </c>
      <c r="C545">
        <v>200</v>
      </c>
    </row>
    <row r="546" spans="1:3">
      <c r="A546" t="s">
        <v>596</v>
      </c>
      <c r="B546" s="57">
        <v>24</v>
      </c>
      <c r="C546">
        <v>200</v>
      </c>
    </row>
    <row r="547" spans="1:3">
      <c r="A547" t="s">
        <v>597</v>
      </c>
      <c r="B547" s="57">
        <v>24</v>
      </c>
      <c r="C547">
        <v>200</v>
      </c>
    </row>
    <row r="548" spans="1:3">
      <c r="A548" t="s">
        <v>598</v>
      </c>
      <c r="B548" s="57">
        <v>24</v>
      </c>
      <c r="C548">
        <v>200</v>
      </c>
    </row>
    <row r="549" spans="1:3">
      <c r="A549" t="s">
        <v>599</v>
      </c>
      <c r="B549" s="57">
        <v>24</v>
      </c>
      <c r="C549">
        <v>200</v>
      </c>
    </row>
    <row r="550" spans="1:3">
      <c r="A550" t="s">
        <v>600</v>
      </c>
      <c r="B550" s="57">
        <v>24</v>
      </c>
      <c r="C550">
        <v>200</v>
      </c>
    </row>
    <row r="551" spans="1:3">
      <c r="A551" t="s">
        <v>601</v>
      </c>
      <c r="B551" s="57">
        <v>24</v>
      </c>
      <c r="C551">
        <v>200</v>
      </c>
    </row>
    <row r="552" spans="1:3">
      <c r="A552" t="s">
        <v>602</v>
      </c>
      <c r="B552" s="57">
        <v>24</v>
      </c>
      <c r="C552">
        <v>200</v>
      </c>
    </row>
    <row r="553" spans="1:3">
      <c r="A553" t="s">
        <v>603</v>
      </c>
      <c r="B553" s="57">
        <v>24</v>
      </c>
      <c r="C553">
        <v>200</v>
      </c>
    </row>
    <row r="554" spans="1:3">
      <c r="A554" t="s">
        <v>604</v>
      </c>
      <c r="B554" s="57">
        <v>24</v>
      </c>
      <c r="C554">
        <v>200</v>
      </c>
    </row>
    <row r="555" spans="1:3">
      <c r="A555" t="s">
        <v>605</v>
      </c>
      <c r="B555" s="57">
        <v>24</v>
      </c>
      <c r="C555">
        <v>200</v>
      </c>
    </row>
    <row r="556" spans="1:3">
      <c r="A556" t="s">
        <v>606</v>
      </c>
      <c r="B556" s="57">
        <v>24</v>
      </c>
      <c r="C556">
        <v>200</v>
      </c>
    </row>
    <row r="557" spans="1:3">
      <c r="A557" t="s">
        <v>607</v>
      </c>
      <c r="B557" s="57">
        <v>24</v>
      </c>
      <c r="C557">
        <v>200</v>
      </c>
    </row>
    <row r="558" spans="1:3">
      <c r="A558" t="s">
        <v>608</v>
      </c>
      <c r="B558" s="57">
        <v>24</v>
      </c>
      <c r="C558">
        <v>200</v>
      </c>
    </row>
    <row r="559" spans="1:3">
      <c r="A559" t="s">
        <v>609</v>
      </c>
      <c r="B559" s="57">
        <v>24</v>
      </c>
      <c r="C559">
        <v>200</v>
      </c>
    </row>
    <row r="560" spans="1:3">
      <c r="A560" t="s">
        <v>610</v>
      </c>
      <c r="B560" s="57">
        <v>24</v>
      </c>
      <c r="C560">
        <v>200</v>
      </c>
    </row>
    <row r="561" spans="1:3">
      <c r="A561" t="s">
        <v>611</v>
      </c>
      <c r="B561" s="57">
        <v>24</v>
      </c>
      <c r="C561">
        <v>200</v>
      </c>
    </row>
    <row r="562" spans="1:3">
      <c r="A562" t="s">
        <v>612</v>
      </c>
      <c r="B562" s="57">
        <v>24</v>
      </c>
      <c r="C562">
        <v>200</v>
      </c>
    </row>
    <row r="563" spans="1:3">
      <c r="A563" t="s">
        <v>613</v>
      </c>
      <c r="B563" s="57">
        <v>24</v>
      </c>
      <c r="C563">
        <v>200</v>
      </c>
    </row>
    <row r="564" spans="1:3">
      <c r="A564" t="s">
        <v>614</v>
      </c>
      <c r="B564" s="57">
        <v>24</v>
      </c>
      <c r="C564">
        <v>200</v>
      </c>
    </row>
    <row r="565" spans="1:3">
      <c r="A565" t="s">
        <v>615</v>
      </c>
      <c r="B565" s="57">
        <v>24</v>
      </c>
      <c r="C565">
        <v>200</v>
      </c>
    </row>
    <row r="566" spans="1:3">
      <c r="A566" t="s">
        <v>616</v>
      </c>
      <c r="B566" s="57">
        <v>24</v>
      </c>
      <c r="C566">
        <v>200</v>
      </c>
    </row>
    <row r="567" spans="1:3">
      <c r="A567" t="s">
        <v>617</v>
      </c>
      <c r="B567" s="57">
        <v>24</v>
      </c>
      <c r="C567">
        <v>200</v>
      </c>
    </row>
    <row r="568" spans="1:3">
      <c r="A568" t="s">
        <v>618</v>
      </c>
      <c r="B568" s="57">
        <v>24</v>
      </c>
      <c r="C568">
        <v>200</v>
      </c>
    </row>
    <row r="569" spans="1:3">
      <c r="A569" t="s">
        <v>619</v>
      </c>
      <c r="B569" s="57">
        <v>24</v>
      </c>
      <c r="C569">
        <v>200</v>
      </c>
    </row>
    <row r="570" spans="1:3">
      <c r="A570" t="s">
        <v>620</v>
      </c>
      <c r="B570" s="57">
        <v>24</v>
      </c>
      <c r="C570">
        <v>200</v>
      </c>
    </row>
    <row r="571" spans="1:3">
      <c r="A571" t="s">
        <v>621</v>
      </c>
      <c r="B571" s="57">
        <v>24</v>
      </c>
      <c r="C571">
        <v>200</v>
      </c>
    </row>
    <row r="572" spans="1:3">
      <c r="A572" t="s">
        <v>622</v>
      </c>
      <c r="B572" s="57">
        <v>24</v>
      </c>
      <c r="C572">
        <v>200</v>
      </c>
    </row>
    <row r="573" spans="1:3">
      <c r="A573" t="s">
        <v>623</v>
      </c>
      <c r="B573" s="57">
        <v>20</v>
      </c>
      <c r="C573">
        <v>200</v>
      </c>
    </row>
    <row r="574" spans="1:3">
      <c r="A574" t="s">
        <v>624</v>
      </c>
      <c r="B574" s="57">
        <v>20</v>
      </c>
      <c r="C574">
        <v>200</v>
      </c>
    </row>
    <row r="575" spans="1:3">
      <c r="A575" t="s">
        <v>625</v>
      </c>
      <c r="B575" s="57">
        <v>20</v>
      </c>
      <c r="C575">
        <v>200</v>
      </c>
    </row>
    <row r="576" spans="1:3">
      <c r="A576" t="s">
        <v>626</v>
      </c>
      <c r="B576" s="57">
        <v>20</v>
      </c>
      <c r="C576">
        <v>200</v>
      </c>
    </row>
    <row r="577" spans="1:3">
      <c r="A577" t="s">
        <v>627</v>
      </c>
      <c r="B577" s="57">
        <v>18</v>
      </c>
      <c r="C577">
        <v>200</v>
      </c>
    </row>
    <row r="578" spans="1:3">
      <c r="A578" t="s">
        <v>628</v>
      </c>
      <c r="B578" s="57">
        <v>18</v>
      </c>
      <c r="C578">
        <v>200</v>
      </c>
    </row>
    <row r="579" spans="1:3">
      <c r="A579" t="s">
        <v>629</v>
      </c>
      <c r="B579" s="57">
        <v>20</v>
      </c>
      <c r="C579">
        <v>200</v>
      </c>
    </row>
    <row r="580" spans="1:3">
      <c r="A580" t="s">
        <v>630</v>
      </c>
      <c r="B580" s="57">
        <v>18</v>
      </c>
      <c r="C580">
        <v>200</v>
      </c>
    </row>
    <row r="581" spans="1:3">
      <c r="A581" t="s">
        <v>631</v>
      </c>
      <c r="B581" s="57">
        <v>16</v>
      </c>
      <c r="C581">
        <v>200</v>
      </c>
    </row>
    <row r="582" spans="1:3">
      <c r="A582" t="s">
        <v>632</v>
      </c>
      <c r="B582" s="57">
        <v>20</v>
      </c>
      <c r="C582">
        <v>200</v>
      </c>
    </row>
    <row r="583" spans="1:3">
      <c r="A583" t="s">
        <v>633</v>
      </c>
      <c r="B583" s="57">
        <v>20</v>
      </c>
      <c r="C583">
        <v>200</v>
      </c>
    </row>
    <row r="584" spans="1:3">
      <c r="A584" t="s">
        <v>634</v>
      </c>
      <c r="B584" s="57">
        <v>20</v>
      </c>
      <c r="C584">
        <v>200</v>
      </c>
    </row>
    <row r="585" spans="1:3">
      <c r="A585" t="s">
        <v>635</v>
      </c>
      <c r="B585" s="57">
        <v>20</v>
      </c>
      <c r="C585">
        <v>200</v>
      </c>
    </row>
    <row r="586" spans="1:3">
      <c r="A586" t="s">
        <v>636</v>
      </c>
      <c r="B586" s="57">
        <v>18</v>
      </c>
      <c r="C586">
        <v>200</v>
      </c>
    </row>
    <row r="587" spans="1:3">
      <c r="A587" t="s">
        <v>637</v>
      </c>
      <c r="B587" s="57">
        <v>18</v>
      </c>
      <c r="C587">
        <v>200</v>
      </c>
    </row>
    <row r="588" spans="1:3">
      <c r="A588" t="s">
        <v>638</v>
      </c>
      <c r="B588" s="57">
        <v>20</v>
      </c>
      <c r="C588">
        <v>200</v>
      </c>
    </row>
    <row r="589" spans="1:3">
      <c r="A589" t="s">
        <v>639</v>
      </c>
      <c r="B589" s="57">
        <v>18</v>
      </c>
      <c r="C589">
        <v>200</v>
      </c>
    </row>
    <row r="590" spans="1:3">
      <c r="A590" t="s">
        <v>640</v>
      </c>
      <c r="B590" s="57">
        <v>16</v>
      </c>
      <c r="C590">
        <v>200</v>
      </c>
    </row>
    <row r="591" spans="1:3">
      <c r="A591" s="15" t="s">
        <v>3</v>
      </c>
      <c r="B591" s="3">
        <v>18</v>
      </c>
      <c r="C591" s="17">
        <v>200</v>
      </c>
    </row>
    <row r="592" spans="1:3">
      <c r="A592" s="15" t="s">
        <v>4</v>
      </c>
      <c r="B592" s="3">
        <v>18</v>
      </c>
      <c r="C592" s="17">
        <v>200</v>
      </c>
    </row>
    <row r="593" spans="1:3">
      <c r="A593" s="15" t="s">
        <v>5</v>
      </c>
      <c r="B593" s="3">
        <v>22</v>
      </c>
      <c r="C593" s="17">
        <v>200</v>
      </c>
    </row>
    <row r="594" spans="1:3">
      <c r="A594" s="15" t="s">
        <v>6</v>
      </c>
      <c r="B594" s="3">
        <v>22</v>
      </c>
      <c r="C594" s="17">
        <v>200</v>
      </c>
    </row>
    <row r="595" spans="1:3">
      <c r="A595" s="15" t="s">
        <v>7</v>
      </c>
      <c r="B595" s="3">
        <v>13</v>
      </c>
      <c r="C595" s="17">
        <v>200</v>
      </c>
    </row>
    <row r="596" spans="1:3">
      <c r="A596" s="15" t="s">
        <v>8</v>
      </c>
      <c r="B596" s="3">
        <v>14</v>
      </c>
      <c r="C596" s="17">
        <v>200</v>
      </c>
    </row>
    <row r="597" spans="1:3">
      <c r="A597" s="15" t="s">
        <v>9</v>
      </c>
      <c r="B597" s="3">
        <v>16</v>
      </c>
      <c r="C597" s="17">
        <v>200</v>
      </c>
    </row>
    <row r="598" spans="1:3">
      <c r="A598" s="15" t="s">
        <v>10</v>
      </c>
      <c r="B598" s="3">
        <v>16</v>
      </c>
      <c r="C598" s="17">
        <v>200</v>
      </c>
    </row>
    <row r="599" spans="1:3">
      <c r="A599" s="15" t="s">
        <v>11</v>
      </c>
      <c r="B599" s="3">
        <v>16</v>
      </c>
      <c r="C599" s="17">
        <v>200</v>
      </c>
    </row>
    <row r="600" spans="1:3">
      <c r="A600" s="15" t="s">
        <v>12</v>
      </c>
      <c r="B600" s="3">
        <v>16</v>
      </c>
      <c r="C600" s="17">
        <v>200</v>
      </c>
    </row>
    <row r="601" spans="1:3">
      <c r="A601" s="15" t="s">
        <v>13</v>
      </c>
      <c r="B601" s="3">
        <v>14</v>
      </c>
      <c r="C601" s="17">
        <v>200</v>
      </c>
    </row>
    <row r="602" spans="1:3">
      <c r="A602" s="15" t="s">
        <v>14</v>
      </c>
      <c r="B602" s="3">
        <v>14</v>
      </c>
      <c r="C602" s="17">
        <v>200</v>
      </c>
    </row>
    <row r="603" spans="1:3">
      <c r="A603" s="15" t="s">
        <v>15</v>
      </c>
      <c r="B603" s="3">
        <v>14</v>
      </c>
      <c r="C603" s="17">
        <v>200</v>
      </c>
    </row>
    <row r="604" spans="1:3">
      <c r="A604" s="15" t="s">
        <v>16</v>
      </c>
      <c r="B604" s="3">
        <v>14</v>
      </c>
      <c r="C604" s="17">
        <v>200</v>
      </c>
    </row>
    <row r="605" spans="1:3">
      <c r="A605" s="15" t="s">
        <v>17</v>
      </c>
      <c r="B605" s="3">
        <v>14</v>
      </c>
      <c r="C605" s="17">
        <v>200</v>
      </c>
    </row>
    <row r="606" spans="1:3">
      <c r="A606" s="15" t="s">
        <v>18</v>
      </c>
      <c r="B606" s="3">
        <v>14</v>
      </c>
      <c r="C606" s="17">
        <v>200</v>
      </c>
    </row>
    <row r="607" spans="1:3">
      <c r="A607" s="15" t="s">
        <v>19</v>
      </c>
      <c r="B607" s="3">
        <v>14</v>
      </c>
      <c r="C607" s="17">
        <v>200</v>
      </c>
    </row>
    <row r="608" spans="1:3">
      <c r="A608" s="15" t="s">
        <v>20</v>
      </c>
      <c r="B608" s="3">
        <v>14</v>
      </c>
      <c r="C608" s="17">
        <v>200</v>
      </c>
    </row>
    <row r="609" spans="1:3">
      <c r="A609" s="15" t="s">
        <v>21</v>
      </c>
      <c r="B609" s="3">
        <v>14</v>
      </c>
      <c r="C609" s="17">
        <v>200</v>
      </c>
    </row>
    <row r="610" spans="1:3">
      <c r="A610" s="21" t="s">
        <v>22</v>
      </c>
      <c r="B610" s="22">
        <v>14</v>
      </c>
      <c r="C610" s="23">
        <v>200</v>
      </c>
    </row>
    <row r="612" spans="1:3">
      <c r="A612" s="1" t="s">
        <v>263</v>
      </c>
      <c r="B612" s="6"/>
      <c r="C612" s="2"/>
    </row>
    <row r="613" spans="1:3">
      <c r="A613" t="s">
        <v>344</v>
      </c>
      <c r="B613" t="s">
        <v>1</v>
      </c>
      <c r="C613" t="s">
        <v>222</v>
      </c>
    </row>
    <row r="614" spans="1:3">
      <c r="A614" t="s">
        <v>264</v>
      </c>
      <c r="B614" s="57">
        <v>5.5</v>
      </c>
      <c r="C614">
        <v>240</v>
      </c>
    </row>
    <row r="615" spans="1:3">
      <c r="A615" t="s">
        <v>265</v>
      </c>
      <c r="B615" s="57">
        <v>5.8</v>
      </c>
      <c r="C615">
        <v>300</v>
      </c>
    </row>
    <row r="616" spans="1:3">
      <c r="A616" t="s">
        <v>266</v>
      </c>
      <c r="B616" s="57">
        <v>3.3</v>
      </c>
      <c r="C616">
        <v>600</v>
      </c>
    </row>
    <row r="617" spans="1:3">
      <c r="A617" t="s">
        <v>267</v>
      </c>
      <c r="B617" s="57">
        <v>5</v>
      </c>
      <c r="C617">
        <v>480</v>
      </c>
    </row>
    <row r="618" spans="1:3">
      <c r="A618" t="s">
        <v>268</v>
      </c>
      <c r="B618" s="57">
        <v>18</v>
      </c>
      <c r="C618">
        <v>240</v>
      </c>
    </row>
    <row r="619" spans="1:3">
      <c r="A619" t="s">
        <v>269</v>
      </c>
      <c r="B619" s="57">
        <v>4</v>
      </c>
      <c r="C619">
        <v>600</v>
      </c>
    </row>
    <row r="620" spans="1:3">
      <c r="A620" t="s">
        <v>270</v>
      </c>
      <c r="B620" s="57">
        <v>5.25</v>
      </c>
      <c r="C620">
        <v>240</v>
      </c>
    </row>
    <row r="621" spans="1:3">
      <c r="A621" t="s">
        <v>271</v>
      </c>
      <c r="B621" s="57">
        <v>14</v>
      </c>
      <c r="C621">
        <v>200</v>
      </c>
    </row>
    <row r="622" spans="1:3">
      <c r="A622" t="s">
        <v>272</v>
      </c>
      <c r="B622" s="57">
        <v>3.5</v>
      </c>
      <c r="C622">
        <v>480</v>
      </c>
    </row>
    <row r="623" spans="1:3">
      <c r="A623" t="s">
        <v>557</v>
      </c>
      <c r="B623" s="57">
        <v>6</v>
      </c>
      <c r="C623">
        <v>400</v>
      </c>
    </row>
    <row r="624" spans="1:3">
      <c r="A624" t="s">
        <v>558</v>
      </c>
      <c r="B624" s="57">
        <v>8</v>
      </c>
      <c r="C624">
        <v>400</v>
      </c>
    </row>
    <row r="625" spans="1:3">
      <c r="A625" t="s">
        <v>559</v>
      </c>
      <c r="B625" s="57">
        <v>8.5</v>
      </c>
      <c r="C625">
        <v>400</v>
      </c>
    </row>
    <row r="626" spans="1:3">
      <c r="A626" t="s">
        <v>560</v>
      </c>
      <c r="B626" s="57">
        <v>10.5</v>
      </c>
      <c r="C626">
        <v>400</v>
      </c>
    </row>
    <row r="627" spans="1:3">
      <c r="A627" t="s">
        <v>561</v>
      </c>
      <c r="B627" s="57">
        <v>8.5</v>
      </c>
      <c r="C627">
        <v>400</v>
      </c>
    </row>
    <row r="628" spans="1:3">
      <c r="A628" t="s">
        <v>562</v>
      </c>
      <c r="B628" s="57">
        <v>1.5</v>
      </c>
      <c r="C628">
        <v>400</v>
      </c>
    </row>
    <row r="629" spans="1:3">
      <c r="A629" t="s">
        <v>563</v>
      </c>
      <c r="B629" s="57">
        <v>14</v>
      </c>
      <c r="C629">
        <v>140</v>
      </c>
    </row>
    <row r="630" spans="1:3">
      <c r="A630" t="s">
        <v>564</v>
      </c>
      <c r="B630" s="57">
        <v>16</v>
      </c>
      <c r="C630">
        <v>140</v>
      </c>
    </row>
    <row r="631" spans="1:3">
      <c r="A631" t="s">
        <v>565</v>
      </c>
      <c r="B631" s="57">
        <v>50</v>
      </c>
      <c r="C631">
        <v>200</v>
      </c>
    </row>
    <row r="632" spans="1:3">
      <c r="A632" t="s">
        <v>566</v>
      </c>
      <c r="B632" s="57">
        <v>38</v>
      </c>
      <c r="C632">
        <v>360</v>
      </c>
    </row>
    <row r="633" spans="1:3">
      <c r="A633" t="s">
        <v>567</v>
      </c>
      <c r="B633" s="57">
        <v>6</v>
      </c>
      <c r="C633">
        <v>400</v>
      </c>
    </row>
    <row r="634" spans="1:3">
      <c r="A634" t="s">
        <v>568</v>
      </c>
      <c r="B634" s="57">
        <v>6.75</v>
      </c>
      <c r="C634">
        <v>400</v>
      </c>
    </row>
    <row r="635" spans="1:3">
      <c r="A635" t="s">
        <v>569</v>
      </c>
      <c r="B635" s="57">
        <v>20</v>
      </c>
      <c r="C635">
        <v>200</v>
      </c>
    </row>
    <row r="636" spans="1:3">
      <c r="A636" t="s">
        <v>570</v>
      </c>
      <c r="B636" s="57">
        <v>20</v>
      </c>
      <c r="C636">
        <v>200</v>
      </c>
    </row>
    <row r="637" spans="1:3">
      <c r="A637" t="s">
        <v>571</v>
      </c>
      <c r="B637" s="57">
        <v>10</v>
      </c>
      <c r="C637">
        <v>400</v>
      </c>
    </row>
    <row r="638" spans="1:3">
      <c r="A638" t="s">
        <v>572</v>
      </c>
      <c r="B638" s="57">
        <v>12</v>
      </c>
      <c r="C638">
        <v>400</v>
      </c>
    </row>
    <row r="639" spans="1:3">
      <c r="A639" t="s">
        <v>573</v>
      </c>
      <c r="B639" s="57">
        <v>17</v>
      </c>
      <c r="C639">
        <v>400</v>
      </c>
    </row>
    <row r="640" spans="1:3">
      <c r="A640" t="s">
        <v>574</v>
      </c>
      <c r="B640" s="57">
        <v>1.5</v>
      </c>
      <c r="C640">
        <v>1296</v>
      </c>
    </row>
    <row r="641" spans="1:3">
      <c r="A641" t="s">
        <v>575</v>
      </c>
      <c r="B641" s="57">
        <v>3.5</v>
      </c>
      <c r="C641">
        <v>200</v>
      </c>
    </row>
    <row r="642" spans="1:3">
      <c r="B642" s="57"/>
    </row>
    <row r="643" spans="1:3">
      <c r="A643" s="70" t="s">
        <v>288</v>
      </c>
      <c r="B643" s="71" t="s">
        <v>274</v>
      </c>
      <c r="C643" s="72" t="s">
        <v>2</v>
      </c>
    </row>
    <row r="644" spans="1:3">
      <c r="A644" s="73" t="s">
        <v>275</v>
      </c>
      <c r="B644" s="68">
        <v>90</v>
      </c>
      <c r="C644" s="69">
        <v>20</v>
      </c>
    </row>
    <row r="645" spans="1:3">
      <c r="A645" s="74" t="s">
        <v>276</v>
      </c>
      <c r="B645" s="66">
        <v>120</v>
      </c>
      <c r="C645" s="67">
        <v>20</v>
      </c>
    </row>
    <row r="646" spans="1:3">
      <c r="A646" s="73" t="s">
        <v>277</v>
      </c>
      <c r="B646" s="68">
        <v>800</v>
      </c>
      <c r="C646" s="69">
        <v>1</v>
      </c>
    </row>
    <row r="647" spans="1:3">
      <c r="A647" s="74" t="s">
        <v>278</v>
      </c>
      <c r="B647" s="66">
        <v>800</v>
      </c>
      <c r="C647" s="67">
        <v>1</v>
      </c>
    </row>
    <row r="648" spans="1:3">
      <c r="A648" s="73" t="s">
        <v>279</v>
      </c>
      <c r="B648" s="68">
        <v>800</v>
      </c>
      <c r="C648" s="69">
        <v>1</v>
      </c>
    </row>
    <row r="649" spans="1:3">
      <c r="A649" s="74" t="s">
        <v>280</v>
      </c>
      <c r="B649" s="66">
        <v>800</v>
      </c>
      <c r="C649" s="67">
        <v>1</v>
      </c>
    </row>
    <row r="650" spans="1:3">
      <c r="A650" s="73" t="s">
        <v>281</v>
      </c>
      <c r="B650" s="68">
        <v>850</v>
      </c>
      <c r="C650" s="69">
        <v>1</v>
      </c>
    </row>
    <row r="651" spans="1:3">
      <c r="A651" s="74" t="s">
        <v>282</v>
      </c>
      <c r="B651" s="66">
        <v>850</v>
      </c>
      <c r="C651" s="67">
        <v>1</v>
      </c>
    </row>
    <row r="652" spans="1:3">
      <c r="A652" s="73" t="s">
        <v>283</v>
      </c>
      <c r="B652" s="68">
        <v>9</v>
      </c>
      <c r="C652" s="69">
        <v>50</v>
      </c>
    </row>
    <row r="653" spans="1:3">
      <c r="A653" s="74" t="s">
        <v>284</v>
      </c>
      <c r="B653" s="66">
        <v>11</v>
      </c>
      <c r="C653" s="67">
        <v>50</v>
      </c>
    </row>
    <row r="654" spans="1:3">
      <c r="A654" s="73" t="s">
        <v>285</v>
      </c>
      <c r="B654" s="68">
        <v>15</v>
      </c>
      <c r="C654" s="69">
        <v>30</v>
      </c>
    </row>
    <row r="655" spans="1:3">
      <c r="A655" s="74" t="s">
        <v>286</v>
      </c>
      <c r="B655" s="66">
        <v>9</v>
      </c>
      <c r="C655" s="67">
        <v>50</v>
      </c>
    </row>
    <row r="656" spans="1:3">
      <c r="A656" s="73" t="s">
        <v>287</v>
      </c>
      <c r="B656" s="68">
        <v>11</v>
      </c>
      <c r="C656" s="69">
        <v>50</v>
      </c>
    </row>
  </sheetData>
  <pageMargins left="0.7" right="0.7" top="0.75" bottom="0.75" header="0.3" footer="0.3"/>
  <pageSetup paperSize="9" orientation="portrait" horizontalDpi="150" verticalDpi="150" copies="0" r:id="rId1"/>
  <tableParts count="2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1"/>
  <sheetViews>
    <sheetView rightToLeft="1" zoomScaleNormal="100" workbookViewId="0">
      <selection activeCell="D6" sqref="D6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13316</v>
      </c>
      <c r="H1" s="96"/>
    </row>
    <row r="2" spans="1:8" ht="24" customHeight="1">
      <c r="A2" s="119" t="s">
        <v>421</v>
      </c>
      <c r="B2" s="119" t="s">
        <v>384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252</v>
      </c>
      <c r="B5" s="88" t="s">
        <v>708</v>
      </c>
      <c r="C5" s="103">
        <v>20</v>
      </c>
      <c r="D5" s="88" t="s">
        <v>296</v>
      </c>
      <c r="E5" s="90">
        <f>_xlfn.IFNA(IF(D5="قطعه",VLOOKUP(B5,Sheet1!$A$5:$C$657,2,FALSE),VLOOKUP(B5,Sheet1!$A$5:$C$657,2,FALSE)*VLOOKUP(B5,Sheet1!$A$5:$C$657,3,FALSE)),"")</f>
        <v>290</v>
      </c>
      <c r="F5" s="88" t="str">
        <f>_xlfn.IFNA("عدد"&amp;C5&amp;" "&amp;IF(D5="كرتونه",D5," ")&amp;" "&amp;IF(D5="قطعه","",VLOOKUP(B5,Sheet1!A5:C657,3,FALSE))&amp;"قطعه","")</f>
        <v>عدد20   قطعه</v>
      </c>
      <c r="G5" s="95">
        <f>IFERROR(C5*E5,"")</f>
        <v>5800</v>
      </c>
      <c r="H5" t="e">
        <f>VLOOKUP($B$2,Table27[],2,FALSE)</f>
        <v>#N/A</v>
      </c>
    </row>
    <row r="6" spans="1:8" ht="24" customHeight="1">
      <c r="A6" s="88"/>
      <c r="B6" s="88"/>
      <c r="C6" s="103"/>
      <c r="D6" s="88"/>
      <c r="E6" s="90" t="str">
        <f>_xlfn.IFNA(IF(D6="قطعه",VLOOKUP(B6,Sheet1!$A$5:$C$657,2,FALSE),VLOOKUP(B6,Sheet1!$A$5:$C$657,2,FALSE)*VLOOKUP(B6,Sheet1!$A$5:$C$657,3,FALSE)),"")</f>
        <v/>
      </c>
      <c r="F6" s="88" t="str">
        <f>_xlfn.IFNA("عدد"&amp;C6&amp;" "&amp;IF(D6="كرتونه",D6," ")&amp;" "&amp;IF(D6="قطعه","",VLOOKUP(B6,Sheet1!A6:C658,3,FALSE))&amp;"قطعه","")</f>
        <v/>
      </c>
      <c r="G6" s="95" t="str">
        <f t="shared" ref="G6:G26" si="0">IFERROR(C6*E6,"")</f>
        <v/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5800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5800</v>
      </c>
    </row>
  </sheetData>
  <dataValidations count="1">
    <dataValidation type="list" allowBlank="1" showInputMessage="1" showErrorMessage="1" sqref="B5:B26" xr:uid="{00000000-0002-0000-09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9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1"/>
  <sheetViews>
    <sheetView rightToLeft="1" zoomScaleNormal="100" workbookViewId="0">
      <selection activeCell="G2" sqref="G2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13317</v>
      </c>
      <c r="H1" s="96"/>
    </row>
    <row r="2" spans="1:8" ht="24" customHeight="1">
      <c r="A2" s="119" t="s">
        <v>421</v>
      </c>
      <c r="B2" s="119" t="s">
        <v>709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213</v>
      </c>
      <c r="C5" s="103">
        <v>2</v>
      </c>
      <c r="D5" s="88" t="s">
        <v>295</v>
      </c>
      <c r="E5" s="90">
        <f>_xlfn.IFNA(IF(D5="قطعه",VLOOKUP(B5,Sheet1!$A$5:$C$657,2,FALSE),VLOOKUP(B5,Sheet1!$A$5:$C$657,2,FALSE)*VLOOKUP(B5,Sheet1!$A$5:$C$657,3,FALSE)),"")</f>
        <v>1400</v>
      </c>
      <c r="F5" s="88" t="str">
        <f>_xlfn.IFNA("عدد"&amp;C5&amp;" "&amp;IF(D5="كرتونه",D5," ")&amp;" "&amp;IF(D5="قطعه","",VLOOKUP(B5,Sheet1!A5:C657,3,FALSE))&amp;"قطعه","")</f>
        <v>عدد2 كرتونه 20قطعه</v>
      </c>
      <c r="G5" s="95">
        <f>IFERROR(C5*E5,"")</f>
        <v>2800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215</v>
      </c>
      <c r="C6" s="103">
        <v>2</v>
      </c>
      <c r="D6" s="88" t="s">
        <v>295</v>
      </c>
      <c r="E6" s="90">
        <f>_xlfn.IFNA(IF(D6="قطعه",VLOOKUP(B6,Sheet1!$A$5:$C$657,2,FALSE),VLOOKUP(B6,Sheet1!$A$5:$C$657,2,FALSE)*VLOOKUP(B6,Sheet1!$A$5:$C$657,3,FALSE)),"")</f>
        <v>1350</v>
      </c>
      <c r="F6" s="88" t="str">
        <f>_xlfn.IFNA("عدد"&amp;C6&amp;" "&amp;IF(D6="كرتونه",D6," ")&amp;" "&amp;IF(D6="قطعه","",VLOOKUP(B6,Sheet1!A6:C658,3,FALSE))&amp;"قطعه","")</f>
        <v>عدد2 كرتونه 10قطعه</v>
      </c>
      <c r="G6" s="95">
        <f t="shared" ref="G6:G26" si="0">IFERROR(C6*E6,"")</f>
        <v>2700</v>
      </c>
      <c r="H6" t="e">
        <f>VLOOKUP($B$2,Table27[],2,FALSE)</f>
        <v>#N/A</v>
      </c>
    </row>
    <row r="7" spans="1:8" ht="24" customHeight="1">
      <c r="A7" s="88" t="s">
        <v>256</v>
      </c>
      <c r="B7" s="88" t="s">
        <v>196</v>
      </c>
      <c r="C7" s="103">
        <v>10</v>
      </c>
      <c r="D7" s="88" t="s">
        <v>295</v>
      </c>
      <c r="E7" s="90">
        <f>_xlfn.IFNA(IF(D7="قطعه",VLOOKUP(B7,Sheet1!$A$5:$C$657,2,FALSE),VLOOKUP(B7,Sheet1!$A$5:$C$657,2,FALSE)*VLOOKUP(B7,Sheet1!$A$5:$C$657,3,FALSE)),"")</f>
        <v>1100</v>
      </c>
      <c r="F7" s="88" t="str">
        <f>_xlfn.IFNA("عدد"&amp;C7&amp;" "&amp;IF(D7="كرتونه",D7," ")&amp;" "&amp;IF(D7="قطعه","",VLOOKUP(B7,Sheet1!A7:C659,3,FALSE))&amp;"قطعه","")</f>
        <v>عدد10 كرتونه 200قطعه</v>
      </c>
      <c r="G7" s="95">
        <f t="shared" si="0"/>
        <v>11000</v>
      </c>
      <c r="H7" t="e">
        <f>VLOOKUP($B$2,Table27[],2,FALSE)</f>
        <v>#N/A</v>
      </c>
    </row>
    <row r="8" spans="1:8" ht="24" customHeight="1">
      <c r="A8" s="88" t="s">
        <v>257</v>
      </c>
      <c r="B8" s="88" t="s">
        <v>529</v>
      </c>
      <c r="C8" s="103">
        <v>10</v>
      </c>
      <c r="D8" s="88" t="s">
        <v>295</v>
      </c>
      <c r="E8" s="90">
        <f>_xlfn.IFNA(IF(D8="قطعه",VLOOKUP(B8,Sheet1!$A$5:$C$657,2,FALSE),VLOOKUP(B8,Sheet1!$A$5:$C$657,2,FALSE)*VLOOKUP(B8,Sheet1!$A$5:$C$657,3,FALSE)),"")</f>
        <v>1875</v>
      </c>
      <c r="F8" s="88" t="str">
        <f>_xlfn.IFNA("عدد"&amp;C8&amp;" "&amp;IF(D8="كرتونه",D8," ")&amp;" "&amp;IF(D8="قطعه","",VLOOKUP(B8,Sheet1!A8:C660,3,FALSE))&amp;"قطعه","")</f>
        <v>عدد10 كرتونه 25قطعه</v>
      </c>
      <c r="G8" s="95">
        <f t="shared" si="0"/>
        <v>18750</v>
      </c>
      <c r="H8" t="e">
        <f>VLOOKUP($B$2,Table27[],2,FALSE)</f>
        <v>#N/A</v>
      </c>
    </row>
    <row r="9" spans="1:8" ht="24" customHeight="1">
      <c r="A9" s="88" t="s">
        <v>256</v>
      </c>
      <c r="B9" s="88" t="s">
        <v>315</v>
      </c>
      <c r="C9" s="103">
        <v>2</v>
      </c>
      <c r="D9" s="88" t="s">
        <v>295</v>
      </c>
      <c r="E9" s="90">
        <f>_xlfn.IFNA(IF(D9="قطعه",VLOOKUP(B9,Sheet1!$A$5:$C$657,2,FALSE),VLOOKUP(B9,Sheet1!$A$5:$C$657,2,FALSE)*VLOOKUP(B9,Sheet1!$A$5:$C$657,3,FALSE)),"")</f>
        <v>990</v>
      </c>
      <c r="F9" s="88" t="str">
        <f>_xlfn.IFNA("عدد"&amp;C9&amp;" "&amp;IF(D9="كرتونه",D9," ")&amp;" "&amp;IF(D9="قطعه","",VLOOKUP(B9,Sheet1!A9:C661,3,FALSE))&amp;"قطعه","")</f>
        <v>عدد2 كرتونه 6قطعه</v>
      </c>
      <c r="G9" s="95">
        <f t="shared" si="0"/>
        <v>1980</v>
      </c>
      <c r="H9" t="e">
        <f>VLOOKUP($B$2,Table27[],2,FALSE)</f>
        <v>#N/A</v>
      </c>
    </row>
    <row r="10" spans="1:8" ht="24" customHeight="1">
      <c r="A10" s="88" t="s">
        <v>157</v>
      </c>
      <c r="B10" s="88" t="s">
        <v>159</v>
      </c>
      <c r="C10" s="103">
        <v>5</v>
      </c>
      <c r="D10" s="88" t="s">
        <v>295</v>
      </c>
      <c r="E10" s="90">
        <f>_xlfn.IFNA(IF(D10="قطعه",VLOOKUP(B10,Sheet1!$A$5:$C$657,2,FALSE),VLOOKUP(B10,Sheet1!$A$5:$C$657,2,FALSE)*VLOOKUP(B10,Sheet1!$A$5:$C$657,3,FALSE)),"")</f>
        <v>880</v>
      </c>
      <c r="F10" s="88" t="str">
        <f>_xlfn.IFNA("عدد"&amp;C10&amp;" "&amp;IF(D10="كرتونه",D10," ")&amp;" "&amp;IF(D10="قطعه","",VLOOKUP(B10,Sheet1!A10:C662,3,FALSE))&amp;"قطعه","")</f>
        <v>عدد5 كرتونه 20قطعه</v>
      </c>
      <c r="G10" s="95">
        <f t="shared" si="0"/>
        <v>4400</v>
      </c>
      <c r="H10" t="e">
        <f>VLOOKUP($B$2,Table27[],2,FALSE)</f>
        <v>#N/A</v>
      </c>
    </row>
    <row r="11" spans="1:8" ht="24" customHeight="1">
      <c r="A11" s="88" t="s">
        <v>249</v>
      </c>
      <c r="B11" s="88" t="s">
        <v>526</v>
      </c>
      <c r="C11" s="103">
        <v>2</v>
      </c>
      <c r="D11" s="88" t="s">
        <v>295</v>
      </c>
      <c r="E11" s="90">
        <f>_xlfn.IFNA(IF(D11="قطعه",VLOOKUP(B11,Sheet1!$A$5:$C$657,2,FALSE),VLOOKUP(B11,Sheet1!$A$5:$C$657,2,FALSE)*VLOOKUP(B11,Sheet1!$A$5:$C$657,3,FALSE)),"")</f>
        <v>1500</v>
      </c>
      <c r="F11" s="88" t="str">
        <f>_xlfn.IFNA("عدد"&amp;C11&amp;" "&amp;IF(D11="كرتونه",D11," ")&amp;" "&amp;IF(D11="قطعه","",VLOOKUP(B11,Sheet1!A11:C663,3,FALSE))&amp;"قطعه","")</f>
        <v>عدد2 كرتونه 20قطعه</v>
      </c>
      <c r="G11" s="95">
        <f t="shared" si="0"/>
        <v>3000</v>
      </c>
      <c r="H11" t="e">
        <f>VLOOKUP($B$2,Table27[],2,FALSE)</f>
        <v>#N/A</v>
      </c>
    </row>
    <row r="12" spans="1:8" ht="24" customHeight="1">
      <c r="A12" s="88" t="s">
        <v>250</v>
      </c>
      <c r="B12" s="88" t="s">
        <v>341</v>
      </c>
      <c r="C12" s="103">
        <v>3</v>
      </c>
      <c r="D12" s="88" t="s">
        <v>295</v>
      </c>
      <c r="E12" s="90">
        <f>_xlfn.IFNA(IF(D12="قطعه",VLOOKUP(B12,Sheet1!$A$5:$C$657,2,FALSE),VLOOKUP(B12,Sheet1!$A$5:$C$657,2,FALSE)*VLOOKUP(B12,Sheet1!$A$5:$C$657,3,FALSE)),"")</f>
        <v>1800</v>
      </c>
      <c r="F12" s="88" t="str">
        <f>_xlfn.IFNA("عدد"&amp;C12&amp;" "&amp;IF(D12="كرتونه",D12," ")&amp;" "&amp;IF(D12="قطعه","",VLOOKUP(B12,Sheet1!A12:C664,3,FALSE))&amp;"قطعه","")</f>
        <v>عدد3 كرتونه 10قطعه</v>
      </c>
      <c r="G12" s="95">
        <f t="shared" si="0"/>
        <v>5400</v>
      </c>
      <c r="H12" t="e">
        <f>VLOOKUP($B$2,Table27[],2,FALSE)</f>
        <v>#N/A</v>
      </c>
    </row>
    <row r="13" spans="1:8" ht="24" customHeight="1">
      <c r="A13" s="88" t="s">
        <v>250</v>
      </c>
      <c r="B13" s="88" t="s">
        <v>340</v>
      </c>
      <c r="C13" s="103">
        <v>2</v>
      </c>
      <c r="D13" s="88" t="s">
        <v>295</v>
      </c>
      <c r="E13" s="90">
        <f>_xlfn.IFNA(IF(D13="قطعه",VLOOKUP(B13,Sheet1!$A$5:$C$657,2,FALSE),VLOOKUP(B13,Sheet1!$A$5:$C$657,2,FALSE)*VLOOKUP(B13,Sheet1!$A$5:$C$657,3,FALSE)),"")</f>
        <v>2400</v>
      </c>
      <c r="F13" s="88" t="str">
        <f>_xlfn.IFNA("عدد"&amp;C13&amp;" "&amp;IF(D13="كرتونه",D13," ")&amp;" "&amp;IF(D13="قطعه","",VLOOKUP(B13,Sheet1!A13:C665,3,FALSE))&amp;"قطعه","")</f>
        <v>عدد2 كرتونه 20قطعه</v>
      </c>
      <c r="G13" s="95">
        <f t="shared" si="0"/>
        <v>4800</v>
      </c>
      <c r="H13" t="e">
        <f>VLOOKUP($B$2,Table27[],2,FALSE)</f>
        <v>#N/A</v>
      </c>
    </row>
    <row r="14" spans="1:8" ht="24" customHeight="1">
      <c r="A14" s="88" t="s">
        <v>247</v>
      </c>
      <c r="B14" s="88" t="s">
        <v>103</v>
      </c>
      <c r="C14" s="103">
        <v>10</v>
      </c>
      <c r="D14" s="88" t="s">
        <v>296</v>
      </c>
      <c r="E14" s="90">
        <f>_xlfn.IFNA(IF(D14="قطعه",VLOOKUP(B14,Sheet1!$A$5:$C$657,2,FALSE),VLOOKUP(B14,Sheet1!$A$5:$C$657,2,FALSE)*VLOOKUP(B14,Sheet1!$A$5:$C$657,3,FALSE)),"")</f>
        <v>425</v>
      </c>
      <c r="F14" s="88" t="str">
        <f>_xlfn.IFNA("عدد"&amp;C14&amp;" "&amp;IF(D14="كرتونه",D14," ")&amp;" "&amp;IF(D14="قطعه","",VLOOKUP(B14,Sheet1!A14:C666,3,FALSE))&amp;"قطعه","")</f>
        <v>عدد10   قطعه</v>
      </c>
      <c r="G14" s="95">
        <f t="shared" si="0"/>
        <v>4250</v>
      </c>
      <c r="H14" t="e">
        <f>VLOOKUP($B$2,Table27[],2,FALSE)</f>
        <v>#N/A</v>
      </c>
    </row>
    <row r="15" spans="1:8" ht="24" customHeight="1">
      <c r="A15" s="88" t="s">
        <v>247</v>
      </c>
      <c r="B15" s="88" t="s">
        <v>106</v>
      </c>
      <c r="C15" s="103">
        <v>2</v>
      </c>
      <c r="D15" s="88" t="s">
        <v>296</v>
      </c>
      <c r="E15" s="90">
        <f>_xlfn.IFNA(IF(D15="قطعه",VLOOKUP(B15,Sheet1!$A$5:$C$657,2,FALSE),VLOOKUP(B15,Sheet1!$A$5:$C$657,2,FALSE)*VLOOKUP(B15,Sheet1!$A$5:$C$657,3,FALSE)),"")</f>
        <v>425</v>
      </c>
      <c r="F15" s="88" t="str">
        <f>_xlfn.IFNA("عدد"&amp;C15&amp;" "&amp;IF(D15="كرتونه",D15," ")&amp;" "&amp;IF(D15="قطعه","",VLOOKUP(B15,Sheet1!A15:C667,3,FALSE))&amp;"قطعه","")</f>
        <v>عدد2   قطعه</v>
      </c>
      <c r="G15" s="95">
        <f t="shared" si="0"/>
        <v>850</v>
      </c>
      <c r="H15" t="e">
        <f>VLOOKUP($B$2,Table27[],2,FALSE)</f>
        <v>#N/A</v>
      </c>
    </row>
    <row r="16" spans="1:8" ht="24" customHeight="1">
      <c r="A16" s="88" t="s">
        <v>247</v>
      </c>
      <c r="B16" s="88" t="s">
        <v>113</v>
      </c>
      <c r="C16" s="103">
        <v>10</v>
      </c>
      <c r="D16" s="88" t="s">
        <v>296</v>
      </c>
      <c r="E16" s="90">
        <f>_xlfn.IFNA(IF(D16="قطعه",VLOOKUP(B16,Sheet1!$A$5:$C$657,2,FALSE),VLOOKUP(B16,Sheet1!$A$5:$C$657,2,FALSE)*VLOOKUP(B16,Sheet1!$A$5:$C$657,3,FALSE)),"")</f>
        <v>220</v>
      </c>
      <c r="F16" s="88" t="str">
        <f>_xlfn.IFNA("عدد"&amp;C16&amp;" "&amp;IF(D16="كرتونه",D16," ")&amp;" "&amp;IF(D16="قطعه","",VLOOKUP(B16,Sheet1!A16:C668,3,FALSE))&amp;"قطعه","")</f>
        <v>عدد10   قطعه</v>
      </c>
      <c r="G16" s="95">
        <f t="shared" si="0"/>
        <v>2200</v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62130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4580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57550</v>
      </c>
    </row>
  </sheetData>
  <dataValidations count="1">
    <dataValidation type="list" allowBlank="1" showInputMessage="1" showErrorMessage="1" sqref="B5:B26" xr:uid="{00000000-0002-0000-0A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0A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rightToLeft="1" zoomScaleNormal="100" workbookViewId="0">
      <selection activeCell="G2" sqref="G2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43567</v>
      </c>
      <c r="C1" s="87"/>
      <c r="D1" s="87"/>
      <c r="E1" s="87"/>
      <c r="F1" s="101" t="s">
        <v>576</v>
      </c>
      <c r="G1" s="102">
        <v>13318</v>
      </c>
      <c r="H1" s="96"/>
    </row>
    <row r="2" spans="1:8" ht="24" customHeight="1">
      <c r="A2" s="119" t="s">
        <v>421</v>
      </c>
      <c r="B2" s="119" t="s">
        <v>381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213</v>
      </c>
      <c r="C5" s="103">
        <v>2</v>
      </c>
      <c r="D5" s="88" t="s">
        <v>295</v>
      </c>
      <c r="E5" s="90">
        <f>_xlfn.IFNA(IF(D5="قطعه",VLOOKUP(B5,Sheet1!$A$5:$C$657,2,FALSE),VLOOKUP(B5,Sheet1!$A$5:$C$657,2,FALSE)*VLOOKUP(B5,Sheet1!$A$5:$C$657,3,FALSE)),"")</f>
        <v>1400</v>
      </c>
      <c r="F5" s="88" t="str">
        <f>_xlfn.IFNA("عدد"&amp;C5&amp;" "&amp;IF(D5="كرتونه",D5," ")&amp;" "&amp;IF(D5="قطعه","",VLOOKUP(B5,Sheet1!A5:C657,3,FALSE))&amp;"قطعه","")</f>
        <v>عدد2 كرتونه 20قطعه</v>
      </c>
      <c r="G5" s="95">
        <f>IFERROR(C5*E5,"")</f>
        <v>2800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215</v>
      </c>
      <c r="C6" s="103">
        <v>2</v>
      </c>
      <c r="D6" s="88" t="s">
        <v>295</v>
      </c>
      <c r="E6" s="90">
        <f>_xlfn.IFNA(IF(D6="قطعه",VLOOKUP(B6,Sheet1!$A$5:$C$657,2,FALSE),VLOOKUP(B6,Sheet1!$A$5:$C$657,2,FALSE)*VLOOKUP(B6,Sheet1!$A$5:$C$657,3,FALSE)),"")</f>
        <v>1350</v>
      </c>
      <c r="F6" s="88" t="str">
        <f>_xlfn.IFNA("عدد"&amp;C6&amp;" "&amp;IF(D6="كرتونه",D6," ")&amp;" "&amp;IF(D6="قطعه","",VLOOKUP(B6,Sheet1!A6:C658,3,FALSE))&amp;"قطعه","")</f>
        <v>عدد2 كرتونه 10قطعه</v>
      </c>
      <c r="G6" s="95">
        <f t="shared" ref="G6:G26" si="0">IFERROR(C6*E6,"")</f>
        <v>2700</v>
      </c>
      <c r="H6" t="e">
        <f>VLOOKUP($B$2,Table27[],2,FALSE)</f>
        <v>#N/A</v>
      </c>
    </row>
    <row r="7" spans="1:8" ht="24" customHeight="1">
      <c r="A7" s="88" t="s">
        <v>256</v>
      </c>
      <c r="B7" s="88" t="s">
        <v>196</v>
      </c>
      <c r="C7" s="103">
        <v>10</v>
      </c>
      <c r="D7" s="88" t="s">
        <v>295</v>
      </c>
      <c r="E7" s="90">
        <f>_xlfn.IFNA(IF(D7="قطعه",VLOOKUP(B7,Sheet1!$A$5:$C$657,2,FALSE),VLOOKUP(B7,Sheet1!$A$5:$C$657,2,FALSE)*VLOOKUP(B7,Sheet1!$A$5:$C$657,3,FALSE)),"")</f>
        <v>1100</v>
      </c>
      <c r="F7" s="88" t="str">
        <f>_xlfn.IFNA("عدد"&amp;C7&amp;" "&amp;IF(D7="كرتونه",D7," ")&amp;" "&amp;IF(D7="قطعه","",VLOOKUP(B7,Sheet1!A7:C659,3,FALSE))&amp;"قطعه","")</f>
        <v>عدد10 كرتونه 200قطعه</v>
      </c>
      <c r="G7" s="95">
        <f t="shared" si="0"/>
        <v>11000</v>
      </c>
      <c r="H7" t="e">
        <f>VLOOKUP($B$2,Table27[],2,FALSE)</f>
        <v>#N/A</v>
      </c>
    </row>
    <row r="8" spans="1:8" ht="24" customHeight="1">
      <c r="A8" s="88" t="s">
        <v>257</v>
      </c>
      <c r="B8" s="88" t="s">
        <v>529</v>
      </c>
      <c r="C8" s="103">
        <v>10</v>
      </c>
      <c r="D8" s="88" t="s">
        <v>295</v>
      </c>
      <c r="E8" s="90">
        <f>_xlfn.IFNA(IF(D8="قطعه",VLOOKUP(B8,Sheet1!$A$5:$C$657,2,FALSE),VLOOKUP(B8,Sheet1!$A$5:$C$657,2,FALSE)*VLOOKUP(B8,Sheet1!$A$5:$C$657,3,FALSE)),"")</f>
        <v>1875</v>
      </c>
      <c r="F8" s="88" t="str">
        <f>_xlfn.IFNA("عدد"&amp;C8&amp;" "&amp;IF(D8="كرتونه",D8," ")&amp;" "&amp;IF(D8="قطعه","",VLOOKUP(B8,Sheet1!A8:C660,3,FALSE))&amp;"قطعه","")</f>
        <v>عدد10 كرتونه 25قطعه</v>
      </c>
      <c r="G8" s="95">
        <f t="shared" si="0"/>
        <v>18750</v>
      </c>
      <c r="H8" t="e">
        <f>VLOOKUP($B$2,Table27[],2,FALSE)</f>
        <v>#N/A</v>
      </c>
    </row>
    <row r="9" spans="1:8" ht="24" customHeight="1">
      <c r="A9" s="88" t="s">
        <v>256</v>
      </c>
      <c r="B9" s="88" t="s">
        <v>315</v>
      </c>
      <c r="C9" s="103">
        <v>2</v>
      </c>
      <c r="D9" s="88" t="s">
        <v>295</v>
      </c>
      <c r="E9" s="90">
        <f>_xlfn.IFNA(IF(D9="قطعه",VLOOKUP(B9,Sheet1!$A$5:$C$657,2,FALSE),VLOOKUP(B9,Sheet1!$A$5:$C$657,2,FALSE)*VLOOKUP(B9,Sheet1!$A$5:$C$657,3,FALSE)),"")</f>
        <v>990</v>
      </c>
      <c r="F9" s="88" t="str">
        <f>_xlfn.IFNA("عدد"&amp;C9&amp;" "&amp;IF(D9="كرتونه",D9," ")&amp;" "&amp;IF(D9="قطعه","",VLOOKUP(B9,Sheet1!A9:C661,3,FALSE))&amp;"قطعه","")</f>
        <v>عدد2 كرتونه 6قطعه</v>
      </c>
      <c r="G9" s="95">
        <f t="shared" si="0"/>
        <v>1980</v>
      </c>
      <c r="H9" t="e">
        <f>VLOOKUP($B$2,Table27[],2,FALSE)</f>
        <v>#N/A</v>
      </c>
    </row>
    <row r="10" spans="1:8" ht="24" customHeight="1">
      <c r="A10" s="88" t="s">
        <v>157</v>
      </c>
      <c r="B10" s="88" t="s">
        <v>159</v>
      </c>
      <c r="C10" s="103">
        <v>5</v>
      </c>
      <c r="D10" s="88" t="s">
        <v>295</v>
      </c>
      <c r="E10" s="90">
        <f>_xlfn.IFNA(IF(D10="قطعه",VLOOKUP(B10,Sheet1!$A$5:$C$657,2,FALSE),VLOOKUP(B10,Sheet1!$A$5:$C$657,2,FALSE)*VLOOKUP(B10,Sheet1!$A$5:$C$657,3,FALSE)),"")</f>
        <v>880</v>
      </c>
      <c r="F10" s="88" t="str">
        <f>_xlfn.IFNA("عدد"&amp;C10&amp;" "&amp;IF(D10="كرتونه",D10," ")&amp;" "&amp;IF(D10="قطعه","",VLOOKUP(B10,Sheet1!A10:C662,3,FALSE))&amp;"قطعه","")</f>
        <v>عدد5 كرتونه 20قطعه</v>
      </c>
      <c r="G10" s="95">
        <f t="shared" si="0"/>
        <v>4400</v>
      </c>
      <c r="H10" t="e">
        <f>VLOOKUP($B$2,Table27[],2,FALSE)</f>
        <v>#N/A</v>
      </c>
    </row>
    <row r="11" spans="1:8" ht="24" customHeight="1">
      <c r="A11" s="88" t="s">
        <v>249</v>
      </c>
      <c r="B11" s="88" t="s">
        <v>526</v>
      </c>
      <c r="C11" s="103">
        <v>2</v>
      </c>
      <c r="D11" s="88" t="s">
        <v>295</v>
      </c>
      <c r="E11" s="90">
        <f>_xlfn.IFNA(IF(D11="قطعه",VLOOKUP(B11,Sheet1!$A$5:$C$657,2,FALSE),VLOOKUP(B11,Sheet1!$A$5:$C$657,2,FALSE)*VLOOKUP(B11,Sheet1!$A$5:$C$657,3,FALSE)),"")</f>
        <v>1500</v>
      </c>
      <c r="F11" s="88" t="str">
        <f>_xlfn.IFNA("عدد"&amp;C11&amp;" "&amp;IF(D11="كرتونه",D11," ")&amp;" "&amp;IF(D11="قطعه","",VLOOKUP(B11,Sheet1!A11:C663,3,FALSE))&amp;"قطعه","")</f>
        <v>عدد2 كرتونه 20قطعه</v>
      </c>
      <c r="G11" s="95">
        <f t="shared" si="0"/>
        <v>3000</v>
      </c>
      <c r="H11" t="e">
        <f>VLOOKUP($B$2,Table27[],2,FALSE)</f>
        <v>#N/A</v>
      </c>
    </row>
    <row r="12" spans="1:8" ht="24" customHeight="1">
      <c r="A12" s="88" t="s">
        <v>250</v>
      </c>
      <c r="B12" s="88" t="s">
        <v>341</v>
      </c>
      <c r="C12" s="103">
        <v>3</v>
      </c>
      <c r="D12" s="88" t="s">
        <v>295</v>
      </c>
      <c r="E12" s="90">
        <f>_xlfn.IFNA(IF(D12="قطعه",VLOOKUP(B12,Sheet1!$A$5:$C$657,2,FALSE),VLOOKUP(B12,Sheet1!$A$5:$C$657,2,FALSE)*VLOOKUP(B12,Sheet1!$A$5:$C$657,3,FALSE)),"")</f>
        <v>1800</v>
      </c>
      <c r="F12" s="88" t="str">
        <f>_xlfn.IFNA("عدد"&amp;C12&amp;" "&amp;IF(D12="كرتونه",D12," ")&amp;" "&amp;IF(D12="قطعه","",VLOOKUP(B12,Sheet1!A12:C664,3,FALSE))&amp;"قطعه","")</f>
        <v>عدد3 كرتونه 10قطعه</v>
      </c>
      <c r="G12" s="95">
        <f t="shared" si="0"/>
        <v>5400</v>
      </c>
      <c r="H12" t="e">
        <f>VLOOKUP($B$2,Table27[],2,FALSE)</f>
        <v>#N/A</v>
      </c>
    </row>
    <row r="13" spans="1:8" ht="24" customHeight="1">
      <c r="A13" s="88" t="s">
        <v>250</v>
      </c>
      <c r="B13" s="88" t="s">
        <v>340</v>
      </c>
      <c r="C13" s="103">
        <v>2</v>
      </c>
      <c r="D13" s="88" t="s">
        <v>295</v>
      </c>
      <c r="E13" s="90">
        <f>_xlfn.IFNA(IF(D13="قطعه",VLOOKUP(B13,Sheet1!$A$5:$C$657,2,FALSE),VLOOKUP(B13,Sheet1!$A$5:$C$657,2,FALSE)*VLOOKUP(B13,Sheet1!$A$5:$C$657,3,FALSE)),"")</f>
        <v>2400</v>
      </c>
      <c r="F13" s="88" t="str">
        <f>_xlfn.IFNA("عدد"&amp;C13&amp;" "&amp;IF(D13="كرتونه",D13," ")&amp;" "&amp;IF(D13="قطعه","",VLOOKUP(B13,Sheet1!A13:C665,3,FALSE))&amp;"قطعه","")</f>
        <v>عدد2 كرتونه 20قطعه</v>
      </c>
      <c r="G13" s="95">
        <f t="shared" si="0"/>
        <v>4800</v>
      </c>
      <c r="H13" t="e">
        <f>VLOOKUP($B$2,Table27[],2,FALSE)</f>
        <v>#N/A</v>
      </c>
    </row>
    <row r="14" spans="1:8" ht="24" customHeight="1">
      <c r="A14" s="88" t="s">
        <v>247</v>
      </c>
      <c r="B14" s="88" t="s">
        <v>103</v>
      </c>
      <c r="C14" s="103">
        <v>10</v>
      </c>
      <c r="D14" s="88" t="s">
        <v>296</v>
      </c>
      <c r="E14" s="90">
        <f>_xlfn.IFNA(IF(D14="قطعه",VLOOKUP(B14,Sheet1!$A$5:$C$657,2,FALSE),VLOOKUP(B14,Sheet1!$A$5:$C$657,2,FALSE)*VLOOKUP(B14,Sheet1!$A$5:$C$657,3,FALSE)),"")</f>
        <v>425</v>
      </c>
      <c r="F14" s="88" t="str">
        <f>_xlfn.IFNA("عدد"&amp;C14&amp;" "&amp;IF(D14="كرتونه",D14," ")&amp;" "&amp;IF(D14="قطعه","",VLOOKUP(B14,Sheet1!A14:C666,3,FALSE))&amp;"قطعه","")</f>
        <v>عدد10   قطعه</v>
      </c>
      <c r="G14" s="95">
        <f t="shared" si="0"/>
        <v>4250</v>
      </c>
      <c r="H14" t="e">
        <f>VLOOKUP($B$2,Table27[],2,FALSE)</f>
        <v>#N/A</v>
      </c>
    </row>
    <row r="15" spans="1:8" ht="24" customHeight="1">
      <c r="A15" s="88" t="s">
        <v>247</v>
      </c>
      <c r="B15" s="88" t="s">
        <v>106</v>
      </c>
      <c r="C15" s="103">
        <v>2</v>
      </c>
      <c r="D15" s="88" t="s">
        <v>296</v>
      </c>
      <c r="E15" s="90">
        <f>_xlfn.IFNA(IF(D15="قطعه",VLOOKUP(B15,Sheet1!$A$5:$C$657,2,FALSE),VLOOKUP(B15,Sheet1!$A$5:$C$657,2,FALSE)*VLOOKUP(B15,Sheet1!$A$5:$C$657,3,FALSE)),"")</f>
        <v>425</v>
      </c>
      <c r="F15" s="88" t="str">
        <f>_xlfn.IFNA("عدد"&amp;C15&amp;" "&amp;IF(D15="كرتونه",D15," ")&amp;" "&amp;IF(D15="قطعه","",VLOOKUP(B15,Sheet1!A15:C667,3,FALSE))&amp;"قطعه","")</f>
        <v>عدد2   قطعه</v>
      </c>
      <c r="G15" s="95">
        <f t="shared" si="0"/>
        <v>850</v>
      </c>
      <c r="H15" t="e">
        <f>VLOOKUP($B$2,Table27[],2,FALSE)</f>
        <v>#N/A</v>
      </c>
    </row>
    <row r="16" spans="1:8" ht="24" customHeight="1">
      <c r="A16" s="88" t="s">
        <v>247</v>
      </c>
      <c r="B16" s="88" t="s">
        <v>113</v>
      </c>
      <c r="C16" s="103">
        <v>10</v>
      </c>
      <c r="D16" s="88" t="s">
        <v>296</v>
      </c>
      <c r="E16" s="90">
        <f>_xlfn.IFNA(IF(D16="قطعه",VLOOKUP(B16,Sheet1!$A$5:$C$657,2,FALSE),VLOOKUP(B16,Sheet1!$A$5:$C$657,2,FALSE)*VLOOKUP(B16,Sheet1!$A$5:$C$657,3,FALSE)),"")</f>
        <v>220</v>
      </c>
      <c r="F16" s="88" t="str">
        <f>_xlfn.IFNA("عدد"&amp;C16&amp;" "&amp;IF(D16="كرتونه",D16," ")&amp;" "&amp;IF(D16="قطعه","",VLOOKUP(B16,Sheet1!A16:C668,3,FALSE))&amp;"قطعه","")</f>
        <v>عدد10   قطعه</v>
      </c>
      <c r="G16" s="95">
        <f t="shared" si="0"/>
        <v>2200</v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62130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62130</v>
      </c>
    </row>
  </sheetData>
  <dataValidations count="1">
    <dataValidation type="list" allowBlank="1" showInputMessage="1" showErrorMessage="1" sqref="B5:B26" xr:uid="{00000000-0002-0000-0B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B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1"/>
  <sheetViews>
    <sheetView rightToLeft="1" topLeftCell="A19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43567</v>
      </c>
      <c r="C1" s="87"/>
      <c r="D1" s="87"/>
      <c r="E1" s="87"/>
      <c r="F1" s="101" t="s">
        <v>576</v>
      </c>
      <c r="G1" s="102">
        <v>13319</v>
      </c>
      <c r="H1" s="96"/>
    </row>
    <row r="2" spans="1:8" ht="24" customHeight="1">
      <c r="A2" s="119" t="s">
        <v>421</v>
      </c>
      <c r="B2" s="119" t="s">
        <v>709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579</v>
      </c>
      <c r="C5" s="103">
        <v>1</v>
      </c>
      <c r="D5" s="88" t="s">
        <v>295</v>
      </c>
      <c r="E5" s="90">
        <f>_xlfn.IFNA(IF(D5="قطعه",VLOOKUP(B5,Sheet1!$A$5:$C$657,2,FALSE),VLOOKUP(B5,Sheet1!$A$5:$C$657,2,FALSE)*VLOOKUP(B5,Sheet1!$A$5:$C$657,3,FALSE)),"")</f>
        <v>1800</v>
      </c>
      <c r="F5" s="88" t="str">
        <f>_xlfn.IFNA("عدد"&amp;C5&amp;" "&amp;IF(D5="كرتونه",D5," ")&amp;" "&amp;IF(D5="قطعه","",VLOOKUP(B5,Sheet1!A5:C657,3,FALSE))&amp;"قطعه","")</f>
        <v>عدد1 كرتونه 30قطعه</v>
      </c>
      <c r="G5" s="95">
        <f>IFERROR(C5*E5,"")</f>
        <v>1800</v>
      </c>
      <c r="H5" t="e">
        <f>VLOOKUP($B$2,Table27[],2,FALSE)</f>
        <v>#N/A</v>
      </c>
    </row>
    <row r="6" spans="1:8" ht="24" customHeight="1">
      <c r="A6" s="88"/>
      <c r="B6" s="88"/>
      <c r="C6" s="103"/>
      <c r="D6" s="88"/>
      <c r="E6" s="90" t="str">
        <f>_xlfn.IFNA(IF(D6="قطعه",VLOOKUP(B6,Sheet1!$A$5:$C$657,2,FALSE),VLOOKUP(B6,Sheet1!$A$5:$C$657,2,FALSE)*VLOOKUP(B6,Sheet1!$A$5:$C$657,3,FALSE)),"")</f>
        <v/>
      </c>
      <c r="F6" s="88" t="str">
        <f>_xlfn.IFNA("عدد"&amp;C6&amp;" "&amp;IF(D6="كرتونه",D6," ")&amp;" "&amp;IF(D6="قطعه","",VLOOKUP(B6,Sheet1!A6:C658,3,FALSE))&amp;"قطعه","")</f>
        <v/>
      </c>
      <c r="G6" s="95" t="str">
        <f t="shared" ref="G6:G26" si="0">IFERROR(C6*E6,"")</f>
        <v/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1800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133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1667</v>
      </c>
    </row>
  </sheetData>
  <dataValidations count="1">
    <dataValidation type="list" allowBlank="1" showInputMessage="1" showErrorMessage="1" sqref="B5:B26" xr:uid="{00000000-0002-0000-0C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0C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1"/>
  <sheetViews>
    <sheetView rightToLeft="1" topLeftCell="A22" zoomScaleNormal="100" workbookViewId="0">
      <selection activeCell="D7" sqref="D7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43567</v>
      </c>
      <c r="C1" s="87"/>
      <c r="D1" s="87"/>
      <c r="E1" s="87"/>
      <c r="F1" s="101" t="s">
        <v>576</v>
      </c>
      <c r="G1" s="102">
        <v>13320</v>
      </c>
      <c r="H1" s="96"/>
    </row>
    <row r="2" spans="1:8" ht="24" customHeight="1">
      <c r="A2" s="119" t="s">
        <v>421</v>
      </c>
      <c r="B2" s="119" t="s">
        <v>710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256</v>
      </c>
      <c r="B5" s="88" t="s">
        <v>317</v>
      </c>
      <c r="C5" s="103">
        <v>1</v>
      </c>
      <c r="D5" s="88" t="s">
        <v>296</v>
      </c>
      <c r="E5" s="90">
        <f>_xlfn.IFNA(IF(D5="قطعه",VLOOKUP(B5,Sheet1!$A$5:$C$657,2,FALSE),VLOOKUP(B5,Sheet1!$A$5:$C$657,2,FALSE)*VLOOKUP(B5,Sheet1!$A$5:$C$657,3,FALSE)),"")</f>
        <v>475</v>
      </c>
      <c r="F5" s="88" t="str">
        <f>_xlfn.IFNA("عدد"&amp;C5&amp;" "&amp;IF(D5="كرتونه",D5," ")&amp;" "&amp;IF(D5="قطعه","",VLOOKUP(B5,Sheet1!A5:C657,3,FALSE))&amp;"قطعه","")</f>
        <v>عدد1   قطعه</v>
      </c>
      <c r="G5" s="95">
        <f>IFERROR(C5*E5,"")</f>
        <v>475</v>
      </c>
      <c r="H5" t="e">
        <f>VLOOKUP($B$2,Table27[],2,FALSE)</f>
        <v>#N/A</v>
      </c>
    </row>
    <row r="6" spans="1:8" ht="24" customHeight="1">
      <c r="A6" s="88" t="s">
        <v>254</v>
      </c>
      <c r="B6" s="88" t="s">
        <v>332</v>
      </c>
      <c r="C6" s="103">
        <v>5</v>
      </c>
      <c r="D6" s="88" t="s">
        <v>296</v>
      </c>
      <c r="E6" s="90">
        <f>_xlfn.IFNA(IF(D6="قطعه",VLOOKUP(B6,Sheet1!$A$5:$C$657,2,FALSE),VLOOKUP(B6,Sheet1!$A$5:$C$657,2,FALSE)*VLOOKUP(B6,Sheet1!$A$5:$C$657,3,FALSE)),"")</f>
        <v>125</v>
      </c>
      <c r="F6" s="88" t="str">
        <f>_xlfn.IFNA("عدد"&amp;C6&amp;" "&amp;IF(D6="كرتونه",D6," ")&amp;" "&amp;IF(D6="قطعه","",VLOOKUP(B6,Sheet1!A6:C658,3,FALSE))&amp;"قطعه","")</f>
        <v>عدد5   قطعه</v>
      </c>
      <c r="G6" s="95">
        <f t="shared" ref="G6:G26" si="0">IFERROR(C6*E6,"")</f>
        <v>625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1100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1100</v>
      </c>
    </row>
  </sheetData>
  <dataValidations count="1">
    <dataValidation type="list" allowBlank="1" showInputMessage="1" showErrorMessage="1" sqref="B5:B26" xr:uid="{00000000-0002-0000-0D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D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1"/>
  <sheetViews>
    <sheetView rightToLeft="1" zoomScaleNormal="100" workbookViewId="0">
      <selection activeCell="C5" sqref="C5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43567</v>
      </c>
      <c r="C1" s="87"/>
      <c r="D1" s="87"/>
      <c r="E1" s="87"/>
      <c r="F1" s="101" t="s">
        <v>576</v>
      </c>
      <c r="G1" s="102">
        <v>13321</v>
      </c>
      <c r="H1" s="96"/>
    </row>
    <row r="2" spans="1:8" ht="24" customHeight="1">
      <c r="A2" s="119" t="s">
        <v>421</v>
      </c>
      <c r="B2" s="119" t="s">
        <v>711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157</v>
      </c>
      <c r="B5" s="88" t="s">
        <v>301</v>
      </c>
      <c r="C5" s="103">
        <v>10</v>
      </c>
      <c r="D5" s="88" t="s">
        <v>296</v>
      </c>
      <c r="E5" s="90">
        <f>_xlfn.IFNA(IF(D5="قطعه",VLOOKUP(B5,Sheet1!$A$5:$C$657,2,FALSE),VLOOKUP(B5,Sheet1!$A$5:$C$657,2,FALSE)*VLOOKUP(B5,Sheet1!$A$5:$C$657,3,FALSE)),"")</f>
        <v>90</v>
      </c>
      <c r="F5" s="88" t="str">
        <f>_xlfn.IFNA("عدد"&amp;C5&amp;" "&amp;IF(D5="كرتونه",D5," ")&amp;" "&amp;IF(D5="قطعه","",VLOOKUP(B5,Sheet1!A5:C657,3,FALSE))&amp;"قطعه","")</f>
        <v>عدد10   قطعه</v>
      </c>
      <c r="G5" s="95">
        <f>IFERROR(C5*E5,"")</f>
        <v>900</v>
      </c>
      <c r="H5" t="e">
        <f>VLOOKUP($B$2,Table27[],2,FALSE)</f>
        <v>#N/A</v>
      </c>
    </row>
    <row r="6" spans="1:8" ht="24" customHeight="1">
      <c r="A6" s="88" t="s">
        <v>254</v>
      </c>
      <c r="B6" s="88" t="s">
        <v>176</v>
      </c>
      <c r="C6" s="103">
        <v>1</v>
      </c>
      <c r="D6" s="88" t="s">
        <v>295</v>
      </c>
      <c r="E6" s="90">
        <f>_xlfn.IFNA(IF(D6="قطعه",VLOOKUP(B6,Sheet1!$A$5:$C$657,2,FALSE),VLOOKUP(B6,Sheet1!$A$5:$C$657,2,FALSE)*VLOOKUP(B6,Sheet1!$A$5:$C$657,3,FALSE)),"")</f>
        <v>2250</v>
      </c>
      <c r="F6" s="88" t="str">
        <f>_xlfn.IFNA("عدد"&amp;C6&amp;" "&amp;IF(D6="كرتونه",D6," ")&amp;" "&amp;IF(D6="قطعه","",VLOOKUP(B6,Sheet1!A6:C658,3,FALSE))&amp;"قطعه","")</f>
        <v>عدد1 كرتونه 50قطعه</v>
      </c>
      <c r="G6" s="95">
        <f t="shared" ref="G6:G26" si="0">IFERROR(C6*E6,"")</f>
        <v>2250</v>
      </c>
      <c r="H6" t="e">
        <f>VLOOKUP($B$2,Table27[],2,FALSE)</f>
        <v>#N/A</v>
      </c>
    </row>
    <row r="7" spans="1:8" ht="24" customHeight="1">
      <c r="A7" s="88" t="s">
        <v>157</v>
      </c>
      <c r="B7" s="88" t="s">
        <v>303</v>
      </c>
      <c r="C7" s="103">
        <v>10</v>
      </c>
      <c r="D7" s="88" t="s">
        <v>296</v>
      </c>
      <c r="E7" s="90">
        <f>_xlfn.IFNA(IF(D7="قطعه",VLOOKUP(B7,Sheet1!$A$5:$C$657,2,FALSE),VLOOKUP(B7,Sheet1!$A$5:$C$657,2,FALSE)*VLOOKUP(B7,Sheet1!$A$5:$C$657,3,FALSE)),"")</f>
        <v>110</v>
      </c>
      <c r="F7" s="88" t="str">
        <f>_xlfn.IFNA("عدد"&amp;C7&amp;" "&amp;IF(D7="كرتونه",D7," ")&amp;" "&amp;IF(D7="قطعه","",VLOOKUP(B7,Sheet1!A7:C659,3,FALSE))&amp;"قطعه","")</f>
        <v>عدد10   قطعه</v>
      </c>
      <c r="G7" s="95">
        <f t="shared" si="0"/>
        <v>1100</v>
      </c>
      <c r="H7" t="e">
        <f>VLOOKUP($B$2,Table27[],2,FALSE)</f>
        <v>#N/A</v>
      </c>
    </row>
    <row r="8" spans="1:8" ht="24" customHeight="1">
      <c r="A8" s="88" t="s">
        <v>157</v>
      </c>
      <c r="B8" s="88" t="s">
        <v>302</v>
      </c>
      <c r="C8" s="103">
        <v>10</v>
      </c>
      <c r="D8" s="88" t="s">
        <v>296</v>
      </c>
      <c r="E8" s="90">
        <f>_xlfn.IFNA(IF(D8="قطعه",VLOOKUP(B8,Sheet1!$A$5:$C$657,2,FALSE),VLOOKUP(B8,Sheet1!$A$5:$C$657,2,FALSE)*VLOOKUP(B8,Sheet1!$A$5:$C$657,3,FALSE)),"")</f>
        <v>100</v>
      </c>
      <c r="F8" s="88" t="str">
        <f>_xlfn.IFNA("عدد"&amp;C8&amp;" "&amp;IF(D8="كرتونه",D8," ")&amp;" "&amp;IF(D8="قطعه","",VLOOKUP(B8,Sheet1!A8:C660,3,FALSE))&amp;"قطعه","")</f>
        <v>عدد10   قطعه</v>
      </c>
      <c r="G8" s="95">
        <f t="shared" si="0"/>
        <v>1000</v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5250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263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4987</v>
      </c>
    </row>
  </sheetData>
  <dataValidations count="1">
    <dataValidation type="list" allowBlank="1" showInputMessage="1" showErrorMessage="1" sqref="B5:B26" xr:uid="{00000000-0002-0000-0E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0E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1"/>
  <sheetViews>
    <sheetView rightToLeft="1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4.5546875" bestFit="1" customWidth="1"/>
    <col min="10" max="10" width="8.44140625" customWidth="1"/>
  </cols>
  <sheetData>
    <row r="1" spans="1:8" ht="24" customHeight="1">
      <c r="A1" s="100" t="s">
        <v>338</v>
      </c>
      <c r="B1" s="108">
        <v>43567</v>
      </c>
      <c r="C1" s="87"/>
      <c r="D1" s="87"/>
      <c r="E1" s="87"/>
      <c r="F1" s="101" t="s">
        <v>576</v>
      </c>
      <c r="G1" s="102">
        <v>13322</v>
      </c>
      <c r="H1" s="96"/>
    </row>
    <row r="2" spans="1:8" ht="24" customHeight="1">
      <c r="A2" s="117" t="s">
        <v>421</v>
      </c>
      <c r="B2" s="117" t="s">
        <v>383</v>
      </c>
      <c r="D2" s="86"/>
      <c r="E2" s="86"/>
      <c r="F2" s="117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157</v>
      </c>
      <c r="B5" s="88" t="s">
        <v>159</v>
      </c>
      <c r="C5" s="103">
        <v>3</v>
      </c>
      <c r="D5" s="88" t="s">
        <v>295</v>
      </c>
      <c r="E5" s="90">
        <f>_xlfn.IFNA(IF(D5="قطعه",VLOOKUP(B5,Sheet1!$A$5:$C$657,2,FALSE),VLOOKUP(B5,Sheet1!$A$5:$C$657,2,FALSE)*VLOOKUP(B5,Sheet1!$A$5:$C$657,3,FALSE)),"")</f>
        <v>880</v>
      </c>
      <c r="F5" s="88" t="str">
        <f>_xlfn.IFNA("عدد"&amp;C5&amp;" "&amp;IF(D5="كرتونه",D5," ")&amp;" "&amp;IF(D5="قطعه","",VLOOKUP(B5,Sheet1!A5:C657,3,FALSE))&amp;"قطعه","")</f>
        <v>عدد3 كرتونه 20قطعه</v>
      </c>
      <c r="G5" s="95">
        <f>IFERROR(C5*E5,"")</f>
        <v>2640</v>
      </c>
      <c r="H5" t="e">
        <f>VLOOKUP($B$2,Table27[],2,FALSE)</f>
        <v>#N/A</v>
      </c>
    </row>
    <row r="6" spans="1:8" ht="24" customHeight="1">
      <c r="A6" s="88" t="s">
        <v>256</v>
      </c>
      <c r="B6" s="88" t="s">
        <v>316</v>
      </c>
      <c r="C6" s="103">
        <v>5</v>
      </c>
      <c r="D6" s="88" t="s">
        <v>295</v>
      </c>
      <c r="E6" s="90">
        <f>_xlfn.IFNA(IF(D6="قطعه",VLOOKUP(B6,Sheet1!$A$5:$C$657,2,FALSE),VLOOKUP(B6,Sheet1!$A$5:$C$657,2,FALSE)*VLOOKUP(B6,Sheet1!$A$5:$C$657,3,FALSE)),"")</f>
        <v>1140</v>
      </c>
      <c r="F6" s="88" t="str">
        <f>_xlfn.IFNA("عدد"&amp;C6&amp;" "&amp;IF(D6="كرتونه",D6," ")&amp;" "&amp;IF(D6="قطعه","",VLOOKUP(B6,Sheet1!A6:C658,3,FALSE))&amp;"قطعه","")</f>
        <v>عدد5 كرتونه 6قطعه</v>
      </c>
      <c r="G6" s="95">
        <f t="shared" ref="G6:G26" si="0">IFERROR(C6*E6,"")</f>
        <v>5700</v>
      </c>
      <c r="H6" t="e">
        <f>VLOOKUP($B$2,Table27[],2,FALSE)</f>
        <v>#N/A</v>
      </c>
    </row>
    <row r="7" spans="1:8" ht="24" customHeight="1">
      <c r="A7" s="88" t="s">
        <v>257</v>
      </c>
      <c r="B7" s="88" t="s">
        <v>211</v>
      </c>
      <c r="C7" s="103">
        <v>10</v>
      </c>
      <c r="D7" s="88" t="s">
        <v>295</v>
      </c>
      <c r="E7" s="90">
        <f>_xlfn.IFNA(IF(D7="قطعه",VLOOKUP(B7,Sheet1!$A$5:$C$657,2,FALSE),VLOOKUP(B7,Sheet1!$A$5:$C$657,2,FALSE)*VLOOKUP(B7,Sheet1!$A$5:$C$657,3,FALSE)),"")</f>
        <v>1000</v>
      </c>
      <c r="F7" s="88" t="str">
        <f>_xlfn.IFNA("عدد"&amp;C7&amp;" "&amp;IF(D7="كرتونه",D7," ")&amp;" "&amp;IF(D7="قطعه","",VLOOKUP(B7,Sheet1!A7:C659,3,FALSE))&amp;"قطعه","")</f>
        <v>عدد10 كرتونه 20قطعه</v>
      </c>
      <c r="G7" s="95">
        <f t="shared" si="0"/>
        <v>10000</v>
      </c>
      <c r="H7" t="e">
        <f>VLOOKUP($B$2,Table27[],2,FALSE)</f>
        <v>#N/A</v>
      </c>
    </row>
    <row r="8" spans="1:8" ht="24" customHeight="1">
      <c r="A8" s="88" t="s">
        <v>257</v>
      </c>
      <c r="B8" s="88" t="s">
        <v>213</v>
      </c>
      <c r="C8" s="103">
        <v>10</v>
      </c>
      <c r="D8" s="88" t="s">
        <v>295</v>
      </c>
      <c r="E8" s="90">
        <f>_xlfn.IFNA(IF(D8="قطعه",VLOOKUP(B8,Sheet1!$A$5:$C$657,2,FALSE),VLOOKUP(B8,Sheet1!$A$5:$C$657,2,FALSE)*VLOOKUP(B8,Sheet1!$A$5:$C$657,3,FALSE)),"")</f>
        <v>1400</v>
      </c>
      <c r="F8" s="88" t="str">
        <f>_xlfn.IFNA("عدد"&amp;C8&amp;" "&amp;IF(D8="كرتونه",D8," ")&amp;" "&amp;IF(D8="قطعه","",VLOOKUP(B8,Sheet1!A8:C660,3,FALSE))&amp;"قطعه","")</f>
        <v>عدد10 كرتونه 20قطعه</v>
      </c>
      <c r="G8" s="95">
        <f t="shared" si="0"/>
        <v>14000</v>
      </c>
      <c r="H8" t="e">
        <f>VLOOKUP($B$2,Table27[],2,FALSE)</f>
        <v>#N/A</v>
      </c>
    </row>
    <row r="9" spans="1:8" ht="24" customHeight="1">
      <c r="A9" s="88" t="s">
        <v>257</v>
      </c>
      <c r="B9" s="88" t="s">
        <v>215</v>
      </c>
      <c r="C9" s="103">
        <v>2</v>
      </c>
      <c r="D9" s="88" t="s">
        <v>295</v>
      </c>
      <c r="E9" s="90">
        <f>_xlfn.IFNA(IF(D9="قطعه",VLOOKUP(B9,Sheet1!$A$5:$C$657,2,FALSE),VLOOKUP(B9,Sheet1!$A$5:$C$657,2,FALSE)*VLOOKUP(B9,Sheet1!$A$5:$C$657,3,FALSE)),"")</f>
        <v>1350</v>
      </c>
      <c r="F9" s="88" t="str">
        <f>_xlfn.IFNA("عدد"&amp;C9&amp;" "&amp;IF(D9="كرتونه",D9," ")&amp;" "&amp;IF(D9="قطعه","",VLOOKUP(B9,Sheet1!A9:C661,3,FALSE))&amp;"قطعه","")</f>
        <v>عدد2 كرتونه 10قطعه</v>
      </c>
      <c r="G9" s="95">
        <f t="shared" si="0"/>
        <v>2700</v>
      </c>
      <c r="H9" t="e">
        <f>VLOOKUP($B$2,Table27[],2,FALSE)</f>
        <v>#N/A</v>
      </c>
    </row>
    <row r="10" spans="1:8" ht="24" customHeight="1">
      <c r="A10" s="88" t="s">
        <v>252</v>
      </c>
      <c r="B10" s="88" t="s">
        <v>145</v>
      </c>
      <c r="C10" s="103">
        <v>15</v>
      </c>
      <c r="D10" s="88" t="s">
        <v>296</v>
      </c>
      <c r="E10" s="90">
        <f>_xlfn.IFNA(IF(D10="قطعه",VLOOKUP(B10,Sheet1!$A$5:$C$657,2,FALSE),VLOOKUP(B10,Sheet1!$A$5:$C$657,2,FALSE)*VLOOKUP(B10,Sheet1!$A$5:$C$657,3,FALSE)),"")</f>
        <v>450</v>
      </c>
      <c r="F10" s="88" t="str">
        <f>_xlfn.IFNA("عدد"&amp;C10&amp;" "&amp;IF(D10="كرتونه",D10," ")&amp;" "&amp;IF(D10="قطعه","",VLOOKUP(B10,Sheet1!A10:C662,3,FALSE))&amp;"قطعه","")</f>
        <v>عدد15   قطعه</v>
      </c>
      <c r="G10" s="95">
        <f t="shared" si="0"/>
        <v>6750</v>
      </c>
      <c r="H10" t="e">
        <f>VLOOKUP($B$2,Table27[],2,FALSE)</f>
        <v>#N/A</v>
      </c>
    </row>
    <row r="11" spans="1:8" ht="24" customHeight="1">
      <c r="A11" s="88" t="s">
        <v>257</v>
      </c>
      <c r="B11" s="88" t="s">
        <v>330</v>
      </c>
      <c r="C11" s="103">
        <v>5</v>
      </c>
      <c r="D11" s="88" t="s">
        <v>295</v>
      </c>
      <c r="E11" s="90">
        <f>_xlfn.IFNA(IF(D11="قطعه",VLOOKUP(B11,Sheet1!$A$5:$C$657,2,FALSE),VLOOKUP(B11,Sheet1!$A$5:$C$657,2,FALSE)*VLOOKUP(B11,Sheet1!$A$5:$C$657,3,FALSE)),"")</f>
        <v>420</v>
      </c>
      <c r="F11" s="88" t="str">
        <f>_xlfn.IFNA("عدد"&amp;C11&amp;" "&amp;IF(D11="كرتونه",D11," ")&amp;" "&amp;IF(D11="قطعه","",VLOOKUP(B11,Sheet1!A11:C663,3,FALSE))&amp;"قطعه","")</f>
        <v>عدد5 كرتونه 30قطعه</v>
      </c>
      <c r="G11" s="95">
        <f t="shared" si="0"/>
        <v>2100</v>
      </c>
      <c r="H11" t="e">
        <f>VLOOKUP($B$2,Table27[],2,FALSE)</f>
        <v>#N/A</v>
      </c>
    </row>
    <row r="12" spans="1:8" ht="24" customHeight="1">
      <c r="A12" s="88" t="s">
        <v>257</v>
      </c>
      <c r="B12" s="88" t="s">
        <v>646</v>
      </c>
      <c r="C12" s="103">
        <v>11</v>
      </c>
      <c r="D12" s="88" t="s">
        <v>295</v>
      </c>
      <c r="E12" s="90">
        <f>_xlfn.IFNA(IF(D12="قطعه",VLOOKUP(B12,Sheet1!$A$5:$C$657,2,FALSE),VLOOKUP(B12,Sheet1!$A$5:$C$657,2,FALSE)*VLOOKUP(B12,Sheet1!$A$5:$C$657,3,FALSE)),"")</f>
        <v>200</v>
      </c>
      <c r="F12" s="88" t="str">
        <f>_xlfn.IFNA("عدد"&amp;C12&amp;" "&amp;IF(D12="كرتونه",D12," ")&amp;" "&amp;IF(D12="قطعه","",VLOOKUP(B12,Sheet1!A12:C664,3,FALSE))&amp;"قطعه","")</f>
        <v>عدد11 كرتونه 20قطعه</v>
      </c>
      <c r="G12" s="95">
        <f t="shared" si="0"/>
        <v>2200</v>
      </c>
      <c r="H12" t="e">
        <f>VLOOKUP($B$2,Table27[],2,FALSE)</f>
        <v>#N/A</v>
      </c>
    </row>
    <row r="13" spans="1:8" ht="24" customHeight="1">
      <c r="A13" s="88" t="s">
        <v>257</v>
      </c>
      <c r="B13" s="88" t="s">
        <v>645</v>
      </c>
      <c r="C13" s="103">
        <v>5</v>
      </c>
      <c r="D13" s="88" t="s">
        <v>295</v>
      </c>
      <c r="E13" s="90">
        <f>_xlfn.IFNA(IF(D13="قطعه",VLOOKUP(B13,Sheet1!$A$5:$C$657,2,FALSE),VLOOKUP(B13,Sheet1!$A$5:$C$657,2,FALSE)*VLOOKUP(B13,Sheet1!$A$5:$C$657,3,FALSE)),"")</f>
        <v>300</v>
      </c>
      <c r="F13" s="88" t="str">
        <f>_xlfn.IFNA("عدد"&amp;C13&amp;" "&amp;IF(D13="كرتونه",D13," ")&amp;" "&amp;IF(D13="قطعه","",VLOOKUP(B13,Sheet1!A13:C665,3,FALSE))&amp;"قطعه","")</f>
        <v>عدد5 كرتونه 30قطعه</v>
      </c>
      <c r="G13" s="95">
        <f t="shared" si="0"/>
        <v>1500</v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47590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3280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44310</v>
      </c>
    </row>
  </sheetData>
  <dataValidations count="1">
    <dataValidation type="list" allowBlank="1" showInputMessage="1" showErrorMessage="1" sqref="B5:B26" xr:uid="{00000000-0002-0000-0F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F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1"/>
  <sheetViews>
    <sheetView rightToLeft="1" zoomScaleNormal="100" workbookViewId="0">
      <selection activeCell="D11" sqref="D11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13323</v>
      </c>
      <c r="H1" s="96"/>
    </row>
    <row r="2" spans="1:8" ht="24" customHeight="1">
      <c r="A2" s="119" t="s">
        <v>421</v>
      </c>
      <c r="B2" s="119" t="s">
        <v>577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219</v>
      </c>
      <c r="C5" s="103">
        <v>25</v>
      </c>
      <c r="D5" s="88" t="s">
        <v>295</v>
      </c>
      <c r="E5" s="90">
        <f>_xlfn.IFNA(IF(D5="قطعه",VLOOKUP(B5,Sheet1!$A$5:$C$657,2,FALSE),VLOOKUP(B5,Sheet1!$A$5:$C$657,2,FALSE)*VLOOKUP(B5,Sheet1!$A$5:$C$657,3,FALSE)),"")</f>
        <v>1250</v>
      </c>
      <c r="F5" s="88" t="str">
        <f>_xlfn.IFNA("عدد"&amp;C5&amp;" "&amp;IF(D5="كرتونه",D5," ")&amp;" "&amp;IF(D5="قطعه","",VLOOKUP(B5,Sheet1!A5:C657,3,FALSE))&amp;"قطعه","")</f>
        <v>عدد25 كرتونه 25قطعه</v>
      </c>
      <c r="G5" s="95">
        <f>IFERROR(C5*E5,"")</f>
        <v>31250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529</v>
      </c>
      <c r="C6" s="103">
        <v>25</v>
      </c>
      <c r="D6" s="88" t="s">
        <v>295</v>
      </c>
      <c r="E6" s="90">
        <f>_xlfn.IFNA(IF(D6="قطعه",VLOOKUP(B6,Sheet1!$A$5:$C$657,2,FALSE),VLOOKUP(B6,Sheet1!$A$5:$C$657,2,FALSE)*VLOOKUP(B6,Sheet1!$A$5:$C$657,3,FALSE)),"")</f>
        <v>1875</v>
      </c>
      <c r="F6" s="88" t="str">
        <f>_xlfn.IFNA("عدد"&amp;C6&amp;" "&amp;IF(D6="كرتونه",D6," ")&amp;" "&amp;IF(D6="قطعه","",VLOOKUP(B6,Sheet1!A6:C658,3,FALSE))&amp;"قطعه","")</f>
        <v>عدد25 كرتونه 25قطعه</v>
      </c>
      <c r="G6" s="95">
        <f t="shared" ref="G6:G26" si="0">IFERROR(C6*E6,"")</f>
        <v>46875</v>
      </c>
      <c r="H6" t="e">
        <f>VLOOKUP($B$2,Table27[],2,FALSE)</f>
        <v>#N/A</v>
      </c>
    </row>
    <row r="7" spans="1:8" ht="24" customHeight="1">
      <c r="A7" s="88" t="s">
        <v>256</v>
      </c>
      <c r="B7" s="88" t="s">
        <v>189</v>
      </c>
      <c r="C7" s="103">
        <v>30</v>
      </c>
      <c r="D7" s="88" t="s">
        <v>295</v>
      </c>
      <c r="E7" s="90">
        <f>_xlfn.IFNA(IF(D7="قطعه",VLOOKUP(B7,Sheet1!$A$5:$C$657,2,FALSE),VLOOKUP(B7,Sheet1!$A$5:$C$657,2,FALSE)*VLOOKUP(B7,Sheet1!$A$5:$C$657,3,FALSE)),"")</f>
        <v>330</v>
      </c>
      <c r="F7" s="88" t="str">
        <f>_xlfn.IFNA("عدد"&amp;C7&amp;" "&amp;IF(D7="كرتونه",D7," ")&amp;" "&amp;IF(D7="قطعه","",VLOOKUP(B7,Sheet1!A7:C659,3,FALSE))&amp;"قطعه","")</f>
        <v>عدد30 كرتونه 150قطعه</v>
      </c>
      <c r="G7" s="95">
        <f t="shared" si="0"/>
        <v>9900</v>
      </c>
      <c r="H7" t="e">
        <f>VLOOKUP($B$2,Table27[],2,FALSE)</f>
        <v>#N/A</v>
      </c>
    </row>
    <row r="8" spans="1:8" ht="24" customHeight="1">
      <c r="A8" s="88" t="s">
        <v>249</v>
      </c>
      <c r="B8" s="88" t="s">
        <v>526</v>
      </c>
      <c r="C8" s="103">
        <v>12</v>
      </c>
      <c r="D8" s="88" t="s">
        <v>295</v>
      </c>
      <c r="E8" s="90">
        <f>_xlfn.IFNA(IF(D8="قطعه",VLOOKUP(B8,Sheet1!$A$5:$C$657,2,FALSE),VLOOKUP(B8,Sheet1!$A$5:$C$657,2,FALSE)*VLOOKUP(B8,Sheet1!$A$5:$C$657,3,FALSE)),"")</f>
        <v>1500</v>
      </c>
      <c r="F8" s="88" t="str">
        <f>_xlfn.IFNA("عدد"&amp;C8&amp;" "&amp;IF(D8="كرتونه",D8," ")&amp;" "&amp;IF(D8="قطعه","",VLOOKUP(B8,Sheet1!A8:C660,3,FALSE))&amp;"قطعه","")</f>
        <v>عدد12 كرتونه 20قطعه</v>
      </c>
      <c r="G8" s="95">
        <f t="shared" si="0"/>
        <v>18000</v>
      </c>
      <c r="H8" t="e">
        <f>VLOOKUP($B$2,Table27[],2,FALSE)</f>
        <v>#N/A</v>
      </c>
    </row>
    <row r="9" spans="1:8" ht="24" customHeight="1">
      <c r="A9" s="88" t="s">
        <v>249</v>
      </c>
      <c r="B9" s="88" t="s">
        <v>523</v>
      </c>
      <c r="C9" s="103">
        <v>6</v>
      </c>
      <c r="D9" s="88" t="s">
        <v>295</v>
      </c>
      <c r="E9" s="90">
        <f>_xlfn.IFNA(IF(D9="قطعه",VLOOKUP(B9,Sheet1!$A$5:$C$657,2,FALSE),VLOOKUP(B9,Sheet1!$A$5:$C$657,2,FALSE)*VLOOKUP(B9,Sheet1!$A$5:$C$657,3,FALSE)),"")</f>
        <v>1500</v>
      </c>
      <c r="F9" s="88" t="str">
        <f>_xlfn.IFNA("عدد"&amp;C9&amp;" "&amp;IF(D9="كرتونه",D9," ")&amp;" "&amp;IF(D9="قطعه","",VLOOKUP(B9,Sheet1!A9:C661,3,FALSE))&amp;"قطعه","")</f>
        <v>عدد6 كرتونه 20قطعه</v>
      </c>
      <c r="G9" s="95">
        <f t="shared" si="0"/>
        <v>9000</v>
      </c>
      <c r="H9" t="e">
        <f>VLOOKUP($B$2,Table27[],2,FALSE)</f>
        <v>#N/A</v>
      </c>
    </row>
    <row r="10" spans="1:8" ht="24" customHeight="1">
      <c r="A10" s="88" t="s">
        <v>257</v>
      </c>
      <c r="B10" s="88" t="s">
        <v>206</v>
      </c>
      <c r="C10" s="103">
        <v>75</v>
      </c>
      <c r="D10" s="88" t="s">
        <v>295</v>
      </c>
      <c r="E10" s="90">
        <f>_xlfn.IFNA(IF(D10="قطعه",VLOOKUP(B10,Sheet1!$A$5:$C$657,2,FALSE),VLOOKUP(B10,Sheet1!$A$5:$C$657,2,FALSE)*VLOOKUP(B10,Sheet1!$A$5:$C$657,3,FALSE)),"")</f>
        <v>900</v>
      </c>
      <c r="F10" s="88" t="str">
        <f>_xlfn.IFNA("عدد"&amp;C10&amp;" "&amp;IF(D10="كرتونه",D10," ")&amp;" "&amp;IF(D10="قطعه","",VLOOKUP(B10,Sheet1!A10:C662,3,FALSE))&amp;"قطعه","")</f>
        <v>عدد75 كرتونه 50قطعه</v>
      </c>
      <c r="G10" s="95">
        <f t="shared" si="0"/>
        <v>67500</v>
      </c>
      <c r="H10" t="e">
        <f>VLOOKUP($B$2,Table27[],2,FALSE)</f>
        <v>#N/A</v>
      </c>
    </row>
    <row r="11" spans="1:8" ht="24" customHeight="1">
      <c r="A11" s="88" t="s">
        <v>252</v>
      </c>
      <c r="B11" s="88" t="s">
        <v>145</v>
      </c>
      <c r="C11" s="103">
        <v>5</v>
      </c>
      <c r="D11" s="88" t="s">
        <v>295</v>
      </c>
      <c r="E11" s="90">
        <f>_xlfn.IFNA(IF(D11="قطعه",VLOOKUP(B11,Sheet1!$A$5:$C$657,2,FALSE),VLOOKUP(B11,Sheet1!$A$5:$C$657,2,FALSE)*VLOOKUP(B11,Sheet1!$A$5:$C$657,3,FALSE)),"")</f>
        <v>2250</v>
      </c>
      <c r="F11" s="88" t="str">
        <f>_xlfn.IFNA("عدد"&amp;C11&amp;" "&amp;IF(D11="كرتونه",D11," ")&amp;" "&amp;IF(D11="قطعه","",VLOOKUP(B11,Sheet1!A11:C663,3,FALSE))&amp;"قطعه","")</f>
        <v>عدد5 كرتونه 5قطعه</v>
      </c>
      <c r="G11" s="95">
        <f t="shared" si="0"/>
        <v>11250</v>
      </c>
      <c r="H11" t="e">
        <f>VLOOKUP($B$2,Table27[],2,FALSE)</f>
        <v>#N/A</v>
      </c>
    </row>
    <row r="12" spans="1:8" ht="24" customHeight="1">
      <c r="A12" s="88" t="s">
        <v>254</v>
      </c>
      <c r="B12" s="88" t="s">
        <v>641</v>
      </c>
      <c r="C12" s="103">
        <v>1</v>
      </c>
      <c r="D12" s="88" t="s">
        <v>295</v>
      </c>
      <c r="E12" s="90">
        <f>_xlfn.IFNA(IF(D12="قطعه",VLOOKUP(B12,Sheet1!$A$5:$C$657,2,FALSE),VLOOKUP(B12,Sheet1!$A$5:$C$657,2,FALSE)*VLOOKUP(B12,Sheet1!$A$5:$C$657,3,FALSE)),"")</f>
        <v>3000</v>
      </c>
      <c r="F12" s="88" t="str">
        <f>_xlfn.IFNA("عدد"&amp;C12&amp;" "&amp;IF(D12="كرتونه",D12," ")&amp;" "&amp;IF(D12="قطعه","",VLOOKUP(B12,Sheet1!A12:C664,3,FALSE))&amp;"قطعه","")</f>
        <v>عدد1 كرتونه 200قطعه</v>
      </c>
      <c r="G12" s="95">
        <f t="shared" si="0"/>
        <v>3000</v>
      </c>
      <c r="H12" t="e">
        <f>VLOOKUP($B$2,Table27[],2,FALSE)</f>
        <v>#N/A</v>
      </c>
    </row>
    <row r="13" spans="1:8" ht="24" customHeight="1">
      <c r="A13" s="88" t="s">
        <v>247</v>
      </c>
      <c r="B13" s="88" t="s">
        <v>105</v>
      </c>
      <c r="C13" s="103">
        <v>5</v>
      </c>
      <c r="D13" s="88" t="s">
        <v>295</v>
      </c>
      <c r="E13" s="90">
        <f>_xlfn.IFNA(IF(D13="قطعه",VLOOKUP(B13,Sheet1!$A$5:$C$657,2,FALSE),VLOOKUP(B13,Sheet1!$A$5:$C$657,2,FALSE)*VLOOKUP(B13,Sheet1!$A$5:$C$657,3,FALSE)),"")</f>
        <v>535</v>
      </c>
      <c r="F13" s="88" t="str">
        <f>_xlfn.IFNA("عدد"&amp;C13&amp;" "&amp;IF(D13="كرتونه",D13," ")&amp;" "&amp;IF(D13="قطعه","",VLOOKUP(B13,Sheet1!A13:C665,3,FALSE))&amp;"قطعه","")</f>
        <v>عدد5 كرتونه 1قطعه</v>
      </c>
      <c r="G13" s="95">
        <f t="shared" si="0"/>
        <v>2675</v>
      </c>
      <c r="H13" t="e">
        <f>VLOOKUP($B$2,Table27[],2,FALSE)</f>
        <v>#N/A</v>
      </c>
    </row>
    <row r="14" spans="1:8" ht="24" customHeight="1">
      <c r="A14" s="88" t="s">
        <v>252</v>
      </c>
      <c r="B14" s="88" t="s">
        <v>343</v>
      </c>
      <c r="C14" s="103">
        <v>5</v>
      </c>
      <c r="D14" s="88" t="s">
        <v>295</v>
      </c>
      <c r="E14" s="90">
        <f>_xlfn.IFNA(IF(D14="قطعه",VLOOKUP(B14,Sheet1!$A$5:$C$657,2,FALSE),VLOOKUP(B14,Sheet1!$A$5:$C$657,2,FALSE)*VLOOKUP(B14,Sheet1!$A$5:$C$657,3,FALSE)),"")</f>
        <v>2700</v>
      </c>
      <c r="F14" s="88" t="str">
        <f>_xlfn.IFNA("عدد"&amp;C14&amp;" "&amp;IF(D14="كرتونه",D14," ")&amp;" "&amp;IF(D14="قطعه","",VLOOKUP(B14,Sheet1!A14:C666,3,FALSE))&amp;"قطعه","")</f>
        <v>عدد5 كرتونه 12قطعه</v>
      </c>
      <c r="G14" s="95">
        <f t="shared" si="0"/>
        <v>13500</v>
      </c>
      <c r="H14" t="e">
        <f>VLOOKUP($B$2,Table27[],2,FALSE)</f>
        <v>#N/A</v>
      </c>
    </row>
    <row r="15" spans="1:8" ht="24" customHeight="1">
      <c r="A15" s="88" t="s">
        <v>257</v>
      </c>
      <c r="B15" s="88" t="s">
        <v>328</v>
      </c>
      <c r="C15" s="103">
        <v>200</v>
      </c>
      <c r="D15" s="88" t="s">
        <v>295</v>
      </c>
      <c r="E15" s="90">
        <f>_xlfn.IFNA(IF(D15="قطعه",VLOOKUP(B15,Sheet1!$A$5:$C$657,2,FALSE),VLOOKUP(B15,Sheet1!$A$5:$C$657,2,FALSE)*VLOOKUP(B15,Sheet1!$A$5:$C$657,3,FALSE)),"")</f>
        <v>400</v>
      </c>
      <c r="F15" s="88" t="str">
        <f>_xlfn.IFNA("عدد"&amp;C15&amp;" "&amp;IF(D15="كرتونه",D15," ")&amp;" "&amp;IF(D15="قطعه","",VLOOKUP(B15,Sheet1!A15:C667,3,FALSE))&amp;"قطعه","")</f>
        <v>عدد200 كرتونه 50قطعه</v>
      </c>
      <c r="G15" s="95">
        <f t="shared" si="0"/>
        <v>80000</v>
      </c>
      <c r="H15" t="e">
        <f>VLOOKUP($B$2,Table27[],2,FALSE)</f>
        <v>#N/A</v>
      </c>
    </row>
    <row r="16" spans="1:8" ht="24" customHeight="1">
      <c r="A16" s="88" t="s">
        <v>257</v>
      </c>
      <c r="B16" s="88" t="s">
        <v>329</v>
      </c>
      <c r="C16" s="103">
        <v>50</v>
      </c>
      <c r="D16" s="88" t="s">
        <v>295</v>
      </c>
      <c r="E16" s="90">
        <f>_xlfn.IFNA(IF(D16="قطعه",VLOOKUP(B16,Sheet1!$A$5:$C$657,2,FALSE),VLOOKUP(B16,Sheet1!$A$5:$C$657,2,FALSE)*VLOOKUP(B16,Sheet1!$A$5:$C$657,3,FALSE)),"")</f>
        <v>550</v>
      </c>
      <c r="F16" s="88" t="str">
        <f>_xlfn.IFNA("عدد"&amp;C16&amp;" "&amp;IF(D16="كرتونه",D16," ")&amp;" "&amp;IF(D16="قطعه","",VLOOKUP(B16,Sheet1!A16:C668,3,FALSE))&amp;"قطعه","")</f>
        <v>عدد50 كرتونه 50قطعه</v>
      </c>
      <c r="G16" s="95">
        <f t="shared" si="0"/>
        <v>27500</v>
      </c>
      <c r="H16" t="e">
        <f>VLOOKUP($B$2,Table27[],2,FALSE)</f>
        <v>#N/A</v>
      </c>
    </row>
    <row r="17" spans="1:8" ht="24" customHeight="1">
      <c r="A17" s="88" t="s">
        <v>257</v>
      </c>
      <c r="B17" s="88" t="s">
        <v>330</v>
      </c>
      <c r="C17" s="103">
        <v>50</v>
      </c>
      <c r="D17" s="88" t="s">
        <v>295</v>
      </c>
      <c r="E17" s="90">
        <f>_xlfn.IFNA(IF(D17="قطعه",VLOOKUP(B17,Sheet1!$A$5:$C$657,2,FALSE),VLOOKUP(B17,Sheet1!$A$5:$C$657,2,FALSE)*VLOOKUP(B17,Sheet1!$A$5:$C$657,3,FALSE)),"")</f>
        <v>420</v>
      </c>
      <c r="F17" s="88" t="str">
        <f>_xlfn.IFNA("عدد"&amp;C17&amp;" "&amp;IF(D17="كرتونه",D17," ")&amp;" "&amp;IF(D17="قطعه","",VLOOKUP(B17,Sheet1!A17:C669,3,FALSE))&amp;"قطعه","")</f>
        <v>عدد50 كرتونه 30قطعه</v>
      </c>
      <c r="G17" s="95">
        <f t="shared" si="0"/>
        <v>21000</v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341450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341450</v>
      </c>
    </row>
  </sheetData>
  <dataValidations count="1">
    <dataValidation type="list" allowBlank="1" showInputMessage="1" showErrorMessage="1" sqref="B5:B26" xr:uid="{00000000-0002-0000-10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10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1"/>
  <sheetViews>
    <sheetView rightToLeft="1" topLeftCell="A19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13324</v>
      </c>
      <c r="H1" s="96"/>
    </row>
    <row r="2" spans="1:8" ht="24" customHeight="1">
      <c r="A2" s="119" t="s">
        <v>421</v>
      </c>
      <c r="B2" s="119" t="s">
        <v>692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157</v>
      </c>
      <c r="B5" s="88" t="s">
        <v>158</v>
      </c>
      <c r="C5" s="103">
        <v>10</v>
      </c>
      <c r="D5" s="88" t="s">
        <v>295</v>
      </c>
      <c r="E5" s="90">
        <f>_xlfn.IFNA(IF(D5="قطعه",VLOOKUP(B5,Sheet1!$A$5:$C$657,2,FALSE),VLOOKUP(B5,Sheet1!$A$5:$C$657,2,FALSE)*VLOOKUP(B5,Sheet1!$A$5:$C$657,3,FALSE)),"")</f>
        <v>800</v>
      </c>
      <c r="F5" s="88" t="str">
        <f>_xlfn.IFNA("عدد"&amp;C5&amp;" "&amp;IF(D5="كرتونه",D5," ")&amp;" "&amp;IF(D5="قطعه","",VLOOKUP(B5,Sheet1!A5:C657,3,FALSE))&amp;"قطعه","")</f>
        <v>عدد10 كرتونه 20قطعه</v>
      </c>
      <c r="G5" s="95">
        <f>IFERROR(C5*E5,"")</f>
        <v>8000</v>
      </c>
      <c r="H5" t="e">
        <f>VLOOKUP($B$2,Table27[],2,FALSE)</f>
        <v>#N/A</v>
      </c>
    </row>
    <row r="6" spans="1:8" ht="24" customHeight="1">
      <c r="A6" s="88" t="s">
        <v>253</v>
      </c>
      <c r="B6" s="88" t="s">
        <v>282</v>
      </c>
      <c r="C6" s="103">
        <v>5</v>
      </c>
      <c r="D6" s="88" t="s">
        <v>296</v>
      </c>
      <c r="E6" s="90">
        <f>_xlfn.IFNA(IF(D6="قطعه",VLOOKUP(B6,Sheet1!$A$5:$C$657,2,FALSE),VLOOKUP(B6,Sheet1!$A$5:$C$657,2,FALSE)*VLOOKUP(B6,Sheet1!$A$5:$C$657,3,FALSE)),"")</f>
        <v>850</v>
      </c>
      <c r="F6" s="88" t="str">
        <f>_xlfn.IFNA("عدد"&amp;C6&amp;" "&amp;IF(D6="كرتونه",D6," ")&amp;" "&amp;IF(D6="قطعه","",VLOOKUP(B6,Sheet1!A6:C658,3,FALSE))&amp;"قطعه","")</f>
        <v>عدد5   قطعه</v>
      </c>
      <c r="G6" s="95">
        <f t="shared" ref="G6:G26" si="0">IFERROR(C6*E6,"")</f>
        <v>4250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12250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1300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10950</v>
      </c>
    </row>
  </sheetData>
  <dataValidations count="1">
    <dataValidation type="list" allowBlank="1" showInputMessage="1" showErrorMessage="1" sqref="B5:B26" xr:uid="{00000000-0002-0000-11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1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11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1"/>
  <sheetViews>
    <sheetView rightToLeft="1" zoomScaleNormal="100" workbookViewId="0">
      <selection activeCell="D7" sqref="D7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13325</v>
      </c>
      <c r="H1" s="96"/>
    </row>
    <row r="2" spans="1:8" ht="24" customHeight="1">
      <c r="A2" s="119" t="s">
        <v>421</v>
      </c>
      <c r="B2" s="119" t="s">
        <v>648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249</v>
      </c>
      <c r="B5" s="88" t="s">
        <v>526</v>
      </c>
      <c r="C5" s="103">
        <v>8</v>
      </c>
      <c r="D5" s="88" t="s">
        <v>295</v>
      </c>
      <c r="E5" s="90">
        <f>_xlfn.IFNA(IF(D5="قطعه",VLOOKUP(B5,Sheet1!$A$5:$C$657,2,FALSE),VLOOKUP(B5,Sheet1!$A$5:$C$657,2,FALSE)*VLOOKUP(B5,Sheet1!$A$5:$C$657,3,FALSE)),"")</f>
        <v>1500</v>
      </c>
      <c r="F5" s="88" t="str">
        <f>_xlfn.IFNA("عدد"&amp;C5&amp;" "&amp;IF(D5="كرتونه",D5," ")&amp;" "&amp;IF(D5="قطعه","",VLOOKUP(B5,Sheet1!A5:C657,3,FALSE))&amp;"قطعه","")</f>
        <v>عدد8 كرتونه 20قطعه</v>
      </c>
      <c r="G5" s="95">
        <f>IFERROR(C5*E5,"")</f>
        <v>12000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529</v>
      </c>
      <c r="C6" s="103">
        <v>5</v>
      </c>
      <c r="D6" s="88" t="s">
        <v>295</v>
      </c>
      <c r="E6" s="90">
        <f>_xlfn.IFNA(IF(D6="قطعه",VLOOKUP(B6,Sheet1!$A$5:$C$657,2,FALSE),VLOOKUP(B6,Sheet1!$A$5:$C$657,2,FALSE)*VLOOKUP(B6,Sheet1!$A$5:$C$657,3,FALSE)),"")</f>
        <v>1875</v>
      </c>
      <c r="F6" s="88" t="str">
        <f>_xlfn.IFNA("عدد"&amp;C6&amp;" "&amp;IF(D6="كرتونه",D6," ")&amp;" "&amp;IF(D6="قطعه","",VLOOKUP(B6,Sheet1!A6:C658,3,FALSE))&amp;"قطعه","")</f>
        <v>عدد5 كرتونه 25قطعه</v>
      </c>
      <c r="G6" s="95">
        <f t="shared" ref="G6:G26" si="0">IFERROR(C6*E6,"")</f>
        <v>9375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21375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21375</v>
      </c>
    </row>
  </sheetData>
  <dataValidations count="1">
    <dataValidation type="list" allowBlank="1" showInputMessage="1" showErrorMessage="1" sqref="B5:B26" xr:uid="{00000000-0002-0000-12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2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12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rightToLeft="1" topLeftCell="A7" zoomScaleNormal="100" workbookViewId="0">
      <selection activeCell="G28" sqref="G28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13308</v>
      </c>
      <c r="H1" s="96"/>
    </row>
    <row r="2" spans="1:8" ht="24" customHeight="1">
      <c r="A2" s="119" t="s">
        <v>421</v>
      </c>
      <c r="B2" s="119" t="s">
        <v>702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256</v>
      </c>
      <c r="B5" s="88" t="s">
        <v>189</v>
      </c>
      <c r="C5" s="103">
        <v>750</v>
      </c>
      <c r="D5" s="88" t="s">
        <v>296</v>
      </c>
      <c r="E5" s="90">
        <f>IF(D5="قطعه",VLOOKUP(B5,Sheet1!$A$5:$C$657,2,FALSE),VLOOKUP(B5,Sheet1!$A$5:$C$657,2,FALSE)*VLOOKUP(B5,Sheet1!$A$5:$C$657,3,FALSE))</f>
        <v>2.2000000000000002</v>
      </c>
      <c r="F5" s="88" t="str">
        <f>("عدد"&amp;C5&amp;" "&amp;IF(D5="كرتونه",D5," ")&amp;" "&amp;IF(D5="قطعه","",VLOOKUP(B5,Sheet1!A5:C657,3,FALSE))&amp;"قطعه")</f>
        <v>عدد750   قطعه</v>
      </c>
      <c r="G5" s="95">
        <f>IFERROR(C5*E5,"")</f>
        <v>1650.0000000000002</v>
      </c>
      <c r="H5" t="e">
        <f>VLOOKUP($B$2,Table27[],2,FALSE)</f>
        <v>#N/A</v>
      </c>
    </row>
    <row r="6" spans="1:8" ht="24" customHeight="1">
      <c r="A6" s="88" t="s">
        <v>246</v>
      </c>
      <c r="B6" s="88" t="s">
        <v>72</v>
      </c>
      <c r="C6" s="103">
        <v>5</v>
      </c>
      <c r="D6" s="88" t="s">
        <v>295</v>
      </c>
      <c r="E6" s="90">
        <f>IF(D6="قطعه",VLOOKUP(B6,Sheet1!$A$5:$C$657,2,FALSE),VLOOKUP(B6,Sheet1!$A$5:$C$657,2,FALSE)*VLOOKUP(B6,Sheet1!$A$5:$C$657,3,FALSE))</f>
        <v>737.5</v>
      </c>
      <c r="F6" s="88" t="str">
        <f>("عدد"&amp;C6&amp;" "&amp;IF(D6="كرتونه",D6," ")&amp;" "&amp;IF(D6="قطعه","",VLOOKUP(B6,Sheet1!A6:C658,3,FALSE))&amp;"قطعه")</f>
        <v>عدد5 كرتونه 50قطعه</v>
      </c>
      <c r="G6" s="95">
        <f t="shared" ref="G6:G9" si="0">IFERROR(C6*E6,"")</f>
        <v>3687.5</v>
      </c>
      <c r="H6" t="e">
        <f>VLOOKUP($B$2,Table27[],2,FALSE)</f>
        <v>#N/A</v>
      </c>
    </row>
    <row r="7" spans="1:8" ht="24" customHeight="1">
      <c r="A7" s="88" t="s">
        <v>115</v>
      </c>
      <c r="B7" s="88" t="s">
        <v>119</v>
      </c>
      <c r="C7" s="103">
        <v>1</v>
      </c>
      <c r="D7" s="88" t="s">
        <v>295</v>
      </c>
      <c r="E7" s="90">
        <f>IF(D7="قطعه",VLOOKUP(B7,Sheet1!$A$5:$C$657,2,FALSE),VLOOKUP(B7,Sheet1!$A$5:$C$657,2,FALSE)*VLOOKUP(B7,Sheet1!$A$5:$C$657,3,FALSE))</f>
        <v>1920</v>
      </c>
      <c r="F7" s="88" t="str">
        <f>("عدد"&amp;C7&amp;" "&amp;IF(D7="كرتونه",D7," ")&amp;" "&amp;IF(D7="قطعه","",VLOOKUP(B7,Sheet1!A7:C659,3,FALSE))&amp;"قطعه")</f>
        <v>عدد1 كرتونه 12قطعه</v>
      </c>
      <c r="G7" s="95">
        <f t="shared" si="0"/>
        <v>1920</v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e">
        <f>IF(D8="قطعه",VLOOKUP(B8,Sheet1!$A$5:$C$657,2,FALSE),VLOOKUP(B8,Sheet1!$A$5:$C$657,2,FALSE)*VLOOKUP(B8,Sheet1!$A$5:$C$657,3,FALSE))</f>
        <v>#N/A</v>
      </c>
      <c r="F8" s="88" t="e">
        <f>("عدد"&amp;C8&amp;" "&amp;IF(D8="كرتونه",D8," ")&amp;" "&amp;IF(D8="قطعه","",VLOOKUP(B8,Sheet1!A8:C660,3,FALSE))&amp;"قطعه")</f>
        <v>#N/A</v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e">
        <f>IF(D9="قطعه",VLOOKUP(B9,Sheet1!$A$5:$C$657,2,FALSE),VLOOKUP(B9,Sheet1!$A$5:$C$657,2,FALSE)*VLOOKUP(B9,Sheet1!$A$5:$C$657,3,FALSE))</f>
        <v>#N/A</v>
      </c>
      <c r="F9" s="88" t="e">
        <f>("عدد"&amp;C9&amp;" "&amp;IF(D9="كرتونه",D9," ")&amp;" "&amp;IF(D9="قطعه","",VLOOKUP(B9,Sheet1!A9:C661,3,FALSE))&amp;"قطعه")</f>
        <v>#N/A</v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ref="G10:G26" si="1">IFERROR(C10*E10,"")</f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1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1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1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1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1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1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1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1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1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1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1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1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1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1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1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1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7257.5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7257.5</v>
      </c>
    </row>
  </sheetData>
  <dataValidations count="1">
    <dataValidation type="list" allowBlank="1" showInputMessage="1" showErrorMessage="1" sqref="B5:B26" xr:uid="{00000000-0002-0000-01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01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1"/>
  <sheetViews>
    <sheetView rightToLeft="1" zoomScaleNormal="100" workbookViewId="0">
      <selection activeCell="D7" sqref="D7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13326</v>
      </c>
      <c r="H1" s="96"/>
    </row>
    <row r="2" spans="1:8" ht="24" customHeight="1">
      <c r="A2" s="119" t="s">
        <v>421</v>
      </c>
      <c r="B2" s="119" t="s">
        <v>693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253</v>
      </c>
      <c r="B5" s="88" t="s">
        <v>282</v>
      </c>
      <c r="C5" s="103">
        <v>1</v>
      </c>
      <c r="D5" s="88" t="s">
        <v>296</v>
      </c>
      <c r="E5" s="90">
        <f>_xlfn.IFNA(IF(D5="قطعه",VLOOKUP(B5,Sheet1!$A$5:$C$657,2,FALSE),VLOOKUP(B5,Sheet1!$A$5:$C$657,2,FALSE)*VLOOKUP(B5,Sheet1!$A$5:$C$657,3,FALSE)),"")</f>
        <v>850</v>
      </c>
      <c r="F5" s="88" t="str">
        <f>_xlfn.IFNA("عدد"&amp;C5&amp;" "&amp;IF(D5="كرتونه",D5," ")&amp;" "&amp;IF(D5="قطعه","",VLOOKUP(B5,Sheet1!A5:C657,3,FALSE))&amp;"قطعه","")</f>
        <v>عدد1   قطعه</v>
      </c>
      <c r="G5" s="95">
        <f>IFERROR(C5*E5,"")</f>
        <v>850</v>
      </c>
      <c r="H5" t="e">
        <f>VLOOKUP($B$2,Table27[],2,FALSE)</f>
        <v>#N/A</v>
      </c>
    </row>
    <row r="6" spans="1:8" ht="24" customHeight="1">
      <c r="A6" s="88" t="s">
        <v>253</v>
      </c>
      <c r="B6" s="88" t="s">
        <v>699</v>
      </c>
      <c r="C6" s="103">
        <v>100</v>
      </c>
      <c r="D6" s="88" t="s">
        <v>296</v>
      </c>
      <c r="E6" s="90">
        <f>_xlfn.IFNA(IF(D6="قطعه",VLOOKUP(B6,Sheet1!$A$5:$C$657,2,FALSE),VLOOKUP(B6,Sheet1!$A$5:$C$657,2,FALSE)*VLOOKUP(B6,Sheet1!$A$5:$C$657,3,FALSE)),"")</f>
        <v>8.5</v>
      </c>
      <c r="F6" s="88" t="str">
        <f>_xlfn.IFNA("عدد"&amp;C6&amp;" "&amp;IF(D6="كرتونه",D6," ")&amp;" "&amp;IF(D6="قطعه","",VLOOKUP(B6,Sheet1!A6:C658,3,FALSE))&amp;"قطعه","")</f>
        <v>عدد100   قطعه</v>
      </c>
      <c r="G6" s="95">
        <f t="shared" ref="G6:G26" si="0">IFERROR(C6*E6,"")</f>
        <v>850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1700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1700</v>
      </c>
    </row>
  </sheetData>
  <dataValidations count="1">
    <dataValidation type="list" allowBlank="1" showInputMessage="1" showErrorMessage="1" sqref="B5:B26" xr:uid="{00000000-0002-0000-13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3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13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1"/>
  <sheetViews>
    <sheetView rightToLeft="1" zoomScaleNormal="100" workbookViewId="0">
      <selection activeCell="D7" sqref="D7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13327</v>
      </c>
      <c r="H1" s="96"/>
    </row>
    <row r="2" spans="1:8" ht="24" customHeight="1">
      <c r="A2" s="119" t="s">
        <v>421</v>
      </c>
      <c r="B2" s="119" t="s">
        <v>694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252</v>
      </c>
      <c r="B5" s="88" t="s">
        <v>142</v>
      </c>
      <c r="C5" s="103">
        <v>40</v>
      </c>
      <c r="D5" s="88" t="s">
        <v>296</v>
      </c>
      <c r="E5" s="90">
        <f>_xlfn.IFNA(IF(D5="قطعه",VLOOKUP(B5,Sheet1!$A$5:$C$657,2,FALSE),VLOOKUP(B5,Sheet1!$A$5:$C$657,2,FALSE)*VLOOKUP(B5,Sheet1!$A$5:$C$657,3,FALSE)),"")</f>
        <v>290</v>
      </c>
      <c r="F5" s="88" t="str">
        <f>_xlfn.IFNA("عدد"&amp;C5&amp;" "&amp;IF(D5="كرتونه",D5," ")&amp;" "&amp;IF(D5="قطعه","",VLOOKUP(B5,Sheet1!A5:C657,3,FALSE))&amp;"قطعه","")</f>
        <v>عدد40   قطعه</v>
      </c>
      <c r="G5" s="95">
        <f>IFERROR(C5*E5,"")</f>
        <v>11600</v>
      </c>
      <c r="H5" t="e">
        <f>VLOOKUP($B$2,Table27[],2,FALSE)</f>
        <v>#N/A</v>
      </c>
    </row>
    <row r="6" spans="1:8" ht="24" customHeight="1">
      <c r="A6" s="88" t="s">
        <v>252</v>
      </c>
      <c r="B6" s="88" t="s">
        <v>143</v>
      </c>
      <c r="C6" s="103">
        <v>20</v>
      </c>
      <c r="D6" s="88" t="s">
        <v>296</v>
      </c>
      <c r="E6" s="90">
        <f>_xlfn.IFNA(IF(D6="قطعه",VLOOKUP(B6,Sheet1!$A$5:$C$657,2,FALSE),VLOOKUP(B6,Sheet1!$A$5:$C$657,2,FALSE)*VLOOKUP(B6,Sheet1!$A$5:$C$657,3,FALSE)),"")</f>
        <v>290</v>
      </c>
      <c r="F6" s="88" t="str">
        <f>_xlfn.IFNA("عدد"&amp;C6&amp;" "&amp;IF(D6="كرتونه",D6," ")&amp;" "&amp;IF(D6="قطعه","",VLOOKUP(B6,Sheet1!A6:C658,3,FALSE))&amp;"قطعه","")</f>
        <v>عدد20   قطعه</v>
      </c>
      <c r="G6" s="95">
        <f t="shared" ref="G6:G26" si="0">IFERROR(C6*E6,"")</f>
        <v>5800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17400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17400</v>
      </c>
    </row>
  </sheetData>
  <dataValidations count="1">
    <dataValidation type="list" allowBlank="1" showInputMessage="1" showErrorMessage="1" sqref="B5:B26" xr:uid="{00000000-0002-0000-14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4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14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1"/>
  <sheetViews>
    <sheetView rightToLeft="1" zoomScaleNormal="100" workbookViewId="0">
      <selection activeCell="B9" sqref="B9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13328</v>
      </c>
      <c r="H1" s="96"/>
    </row>
    <row r="2" spans="1:8" ht="24" customHeight="1">
      <c r="A2" s="119" t="s">
        <v>421</v>
      </c>
      <c r="B2" s="119" t="s">
        <v>695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256</v>
      </c>
      <c r="B5" s="88" t="s">
        <v>196</v>
      </c>
      <c r="C5" s="103">
        <v>3</v>
      </c>
      <c r="D5" s="88" t="s">
        <v>295</v>
      </c>
      <c r="E5" s="90">
        <f>_xlfn.IFNA(IF(D5="قطعه",VLOOKUP(B5,Sheet1!$A$5:$C$657,2,FALSE),VLOOKUP(B5,Sheet1!$A$5:$C$657,2,FALSE)*VLOOKUP(B5,Sheet1!$A$5:$C$657,3,FALSE)),"")</f>
        <v>1100</v>
      </c>
      <c r="F5" s="88" t="str">
        <f>_xlfn.IFNA("عدد"&amp;C5&amp;" "&amp;IF(D5="كرتونه",D5," ")&amp;" "&amp;IF(D5="قطعه","",VLOOKUP(B5,Sheet1!A5:C657,3,FALSE))&amp;"قطعه","")</f>
        <v>عدد3 كرتونه 200قطعه</v>
      </c>
      <c r="G5" s="95">
        <f>IFERROR(C5*E5,"")</f>
        <v>3300</v>
      </c>
      <c r="H5" t="e">
        <f>VLOOKUP($B$2,Table27[],2,FALSE)</f>
        <v>#N/A</v>
      </c>
    </row>
    <row r="6" spans="1:8" ht="24" customHeight="1">
      <c r="A6" s="88" t="s">
        <v>253</v>
      </c>
      <c r="B6" s="88" t="s">
        <v>276</v>
      </c>
      <c r="C6" s="103">
        <v>1</v>
      </c>
      <c r="D6" s="88" t="s">
        <v>295</v>
      </c>
      <c r="E6" s="90">
        <f>_xlfn.IFNA(IF(D6="قطعه",VLOOKUP(B6,Sheet1!$A$5:$C$657,2,FALSE),VLOOKUP(B6,Sheet1!$A$5:$C$657,2,FALSE)*VLOOKUP(B6,Sheet1!$A$5:$C$657,3,FALSE)),"")</f>
        <v>2400</v>
      </c>
      <c r="F6" s="88" t="str">
        <f>_xlfn.IFNA("عدد"&amp;C6&amp;" "&amp;IF(D6="كرتونه",D6," ")&amp;" "&amp;IF(D6="قطعه","",VLOOKUP(B6,Sheet1!A6:C658,3,FALSE))&amp;"قطعه","")</f>
        <v>عدد1 كرتونه 20قطعه</v>
      </c>
      <c r="G6" s="95">
        <f t="shared" ref="G6:G26" si="0">IFERROR(C6*E6,"")</f>
        <v>2400</v>
      </c>
      <c r="H6" t="e">
        <f>VLOOKUP($B$2,Table27[],2,FALSE)</f>
        <v>#N/A</v>
      </c>
    </row>
    <row r="7" spans="1:8" ht="24" customHeight="1">
      <c r="A7" s="88" t="s">
        <v>253</v>
      </c>
      <c r="B7" s="88" t="s">
        <v>285</v>
      </c>
      <c r="C7" s="103">
        <v>5</v>
      </c>
      <c r="D7" s="88" t="s">
        <v>295</v>
      </c>
      <c r="E7" s="90">
        <f>_xlfn.IFNA(IF(D7="قطعه",VLOOKUP(B7,Sheet1!$A$5:$C$657,2,FALSE),VLOOKUP(B7,Sheet1!$A$5:$C$657,2,FALSE)*VLOOKUP(B7,Sheet1!$A$5:$C$657,3,FALSE)),"")</f>
        <v>450</v>
      </c>
      <c r="F7" s="88" t="str">
        <f>_xlfn.IFNA("عدد"&amp;C7&amp;" "&amp;IF(D7="كرتونه",D7," ")&amp;" "&amp;IF(D7="قطعه","",VLOOKUP(B7,Sheet1!A7:C659,3,FALSE))&amp;"قطعه","")</f>
        <v>عدد5 كرتونه 30قطعه</v>
      </c>
      <c r="G7" s="95">
        <f t="shared" si="0"/>
        <v>2250</v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7950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7950</v>
      </c>
    </row>
  </sheetData>
  <dataValidations count="1">
    <dataValidation type="list" allowBlank="1" showInputMessage="1" showErrorMessage="1" sqref="B5:B26" xr:uid="{00000000-0002-0000-15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5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15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31"/>
  <sheetViews>
    <sheetView rightToLeft="1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13329</v>
      </c>
      <c r="H1" s="96"/>
    </row>
    <row r="2" spans="1:8" ht="24" customHeight="1">
      <c r="A2" s="119" t="s">
        <v>421</v>
      </c>
      <c r="B2" s="119" t="s">
        <v>696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256</v>
      </c>
      <c r="B5" s="88" t="s">
        <v>315</v>
      </c>
      <c r="C5" s="103">
        <v>5</v>
      </c>
      <c r="D5" s="88" t="s">
        <v>295</v>
      </c>
      <c r="E5" s="90">
        <f>_xlfn.IFNA(IF(D5="قطعه",VLOOKUP(B5,Sheet1!$A$5:$C$657,2,FALSE),VLOOKUP(B5,Sheet1!$A$5:$C$657,2,FALSE)*VLOOKUP(B5,Sheet1!$A$5:$C$657,3,FALSE)),"")</f>
        <v>990</v>
      </c>
      <c r="F5" s="88" t="str">
        <f>_xlfn.IFNA("عدد"&amp;C5&amp;" "&amp;IF(D5="كرتونه",D5," ")&amp;" "&amp;IF(D5="قطعه","",VLOOKUP(B5,Sheet1!A5:C657,3,FALSE))&amp;"قطعه","")</f>
        <v>عدد5 كرتونه 6قطعه</v>
      </c>
      <c r="G5" s="95">
        <f>IFERROR(C5*E5,"")</f>
        <v>4950</v>
      </c>
      <c r="H5" t="e">
        <f>VLOOKUP($B$2,Table27[],2,FALSE)</f>
        <v>#N/A</v>
      </c>
    </row>
    <row r="6" spans="1:8" ht="24" customHeight="1">
      <c r="A6" s="88" t="s">
        <v>256</v>
      </c>
      <c r="B6" s="88" t="s">
        <v>316</v>
      </c>
      <c r="C6" s="103">
        <v>5</v>
      </c>
      <c r="D6" s="88" t="s">
        <v>295</v>
      </c>
      <c r="E6" s="90">
        <f>_xlfn.IFNA(IF(D6="قطعه",VLOOKUP(B6,Sheet1!$A$5:$C$657,2,FALSE),VLOOKUP(B6,Sheet1!$A$5:$C$657,2,FALSE)*VLOOKUP(B6,Sheet1!$A$5:$C$657,3,FALSE)),"")</f>
        <v>1140</v>
      </c>
      <c r="F6" s="88" t="str">
        <f>_xlfn.IFNA("عدد"&amp;C6&amp;" "&amp;IF(D6="كرتونه",D6," ")&amp;" "&amp;IF(D6="قطعه","",VLOOKUP(B6,Sheet1!A6:C658,3,FALSE))&amp;"قطعه","")</f>
        <v>عدد5 كرتونه 6قطعه</v>
      </c>
      <c r="G6" s="95">
        <f t="shared" ref="G6:G26" si="0">IFERROR(C6*E6,"")</f>
        <v>5700</v>
      </c>
      <c r="H6" t="e">
        <f>VLOOKUP($B$2,Table27[],2,FALSE)</f>
        <v>#N/A</v>
      </c>
    </row>
    <row r="7" spans="1:8" ht="24" customHeight="1">
      <c r="A7" s="88" t="s">
        <v>157</v>
      </c>
      <c r="B7" s="88" t="s">
        <v>158</v>
      </c>
      <c r="C7" s="103">
        <v>5</v>
      </c>
      <c r="D7" s="88" t="s">
        <v>295</v>
      </c>
      <c r="E7" s="90">
        <f>_xlfn.IFNA(IF(D7="قطعه",VLOOKUP(B7,Sheet1!$A$5:$C$657,2,FALSE),VLOOKUP(B7,Sheet1!$A$5:$C$657,2,FALSE)*VLOOKUP(B7,Sheet1!$A$5:$C$657,3,FALSE)),"")</f>
        <v>800</v>
      </c>
      <c r="F7" s="88" t="str">
        <f>_xlfn.IFNA("عدد"&amp;C7&amp;" "&amp;IF(D7="كرتونه",D7," ")&amp;" "&amp;IF(D7="قطعه","",VLOOKUP(B7,Sheet1!A7:C659,3,FALSE))&amp;"قطعه","")</f>
        <v>عدد5 كرتونه 20قطعه</v>
      </c>
      <c r="G7" s="95">
        <f t="shared" si="0"/>
        <v>4000</v>
      </c>
      <c r="H7" t="e">
        <f>VLOOKUP($B$2,Table27[],2,FALSE)</f>
        <v>#N/A</v>
      </c>
    </row>
    <row r="8" spans="1:8" ht="24" customHeight="1">
      <c r="A8" s="88" t="s">
        <v>254</v>
      </c>
      <c r="B8" s="88" t="s">
        <v>176</v>
      </c>
      <c r="C8" s="103">
        <v>5</v>
      </c>
      <c r="D8" s="88" t="s">
        <v>295</v>
      </c>
      <c r="E8" s="90">
        <f>_xlfn.IFNA(IF(D8="قطعه",VLOOKUP(B8,Sheet1!$A$5:$C$657,2,FALSE),VLOOKUP(B8,Sheet1!$A$5:$C$657,2,FALSE)*VLOOKUP(B8,Sheet1!$A$5:$C$657,3,FALSE)),"")</f>
        <v>2250</v>
      </c>
      <c r="F8" s="88" t="str">
        <f>_xlfn.IFNA("عدد"&amp;C8&amp;" "&amp;IF(D8="كرتونه",D8," ")&amp;" "&amp;IF(D8="قطعه","",VLOOKUP(B8,Sheet1!A8:C660,3,FALSE))&amp;"قطعه","")</f>
        <v>عدد5 كرتونه 50قطعه</v>
      </c>
      <c r="G8" s="95">
        <f t="shared" si="0"/>
        <v>11250</v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25900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925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24975</v>
      </c>
    </row>
  </sheetData>
  <dataValidations count="1">
    <dataValidation type="list" allowBlank="1" showInputMessage="1" showErrorMessage="1" sqref="B5:B26" xr:uid="{00000000-0002-0000-16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6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16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1"/>
  <sheetViews>
    <sheetView rightToLeft="1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43597</v>
      </c>
      <c r="C1" s="87"/>
      <c r="D1" s="87"/>
      <c r="E1" s="87"/>
      <c r="F1" s="101" t="s">
        <v>576</v>
      </c>
      <c r="G1" s="102">
        <v>13330</v>
      </c>
      <c r="H1" s="96"/>
    </row>
    <row r="2" spans="1:8" ht="24" customHeight="1">
      <c r="A2" s="119" t="s">
        <v>421</v>
      </c>
      <c r="B2" s="119" t="s">
        <v>697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252</v>
      </c>
      <c r="B5" s="88" t="s">
        <v>144</v>
      </c>
      <c r="C5" s="103">
        <v>8</v>
      </c>
      <c r="D5" s="88" t="s">
        <v>296</v>
      </c>
      <c r="E5" s="90">
        <f>_xlfn.IFNA(IF(D5="قطعه",VLOOKUP(B5,Sheet1!$A$5:$C$657,2,FALSE),VLOOKUP(B5,Sheet1!$A$5:$C$657,2,FALSE)*VLOOKUP(B5,Sheet1!$A$5:$C$657,3,FALSE)),"")</f>
        <v>450</v>
      </c>
      <c r="F5" s="88" t="str">
        <f>_xlfn.IFNA("عدد"&amp;C5&amp;" "&amp;IF(D5="كرتونه",D5," ")&amp;" "&amp;IF(D5="قطعه","",VLOOKUP(B5,Sheet1!A5:C657,3,FALSE))&amp;"قطعه","")</f>
        <v>عدد8   قطعه</v>
      </c>
      <c r="G5" s="95">
        <f>IFERROR(C5*E5,"")</f>
        <v>3600</v>
      </c>
      <c r="H5" t="e">
        <f>VLOOKUP($B$2,Table27[],2,FALSE)</f>
        <v>#N/A</v>
      </c>
    </row>
    <row r="6" spans="1:8" ht="24" customHeight="1">
      <c r="A6" s="88" t="s">
        <v>252</v>
      </c>
      <c r="B6" s="88" t="s">
        <v>148</v>
      </c>
      <c r="C6" s="103">
        <v>4</v>
      </c>
      <c r="D6" s="88" t="s">
        <v>296</v>
      </c>
      <c r="E6" s="90">
        <f>_xlfn.IFNA(IF(D6="قطعه",VLOOKUP(B6,Sheet1!$A$5:$C$657,2,FALSE),VLOOKUP(B6,Sheet1!$A$5:$C$657,2,FALSE)*VLOOKUP(B6,Sheet1!$A$5:$C$657,3,FALSE)),"")</f>
        <v>1250</v>
      </c>
      <c r="F6" s="88" t="str">
        <f>_xlfn.IFNA("عدد"&amp;C6&amp;" "&amp;IF(D6="كرتونه",D6," ")&amp;" "&amp;IF(D6="قطعه","",VLOOKUP(B6,Sheet1!A6:C658,3,FALSE))&amp;"قطعه","")</f>
        <v>عدد4   قطعه</v>
      </c>
      <c r="G6" s="95">
        <f t="shared" ref="G6:G26" si="0">IFERROR(C6*E6,"")</f>
        <v>5000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8600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860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7740</v>
      </c>
    </row>
  </sheetData>
  <dataValidations count="1">
    <dataValidation type="list" allowBlank="1" showInputMessage="1" showErrorMessage="1" sqref="B5:B26" xr:uid="{00000000-0002-0000-17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7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17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1"/>
  <sheetViews>
    <sheetView rightToLeft="1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43628</v>
      </c>
      <c r="C1" s="87"/>
      <c r="D1" s="87"/>
      <c r="E1" s="87"/>
      <c r="F1" s="101" t="s">
        <v>576</v>
      </c>
      <c r="G1" s="102">
        <v>13331</v>
      </c>
      <c r="H1" s="96"/>
    </row>
    <row r="2" spans="1:8" ht="24" customHeight="1">
      <c r="A2" s="119" t="s">
        <v>421</v>
      </c>
      <c r="B2" s="119" t="s">
        <v>698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253</v>
      </c>
      <c r="B5" s="88" t="s">
        <v>154</v>
      </c>
      <c r="C5" s="103">
        <v>2</v>
      </c>
      <c r="D5" s="88" t="s">
        <v>295</v>
      </c>
      <c r="E5" s="90">
        <f>_xlfn.IFNA(IF(D5="قطعه",VLOOKUP(B5,Sheet1!$A$5:$C$657,2,FALSE),VLOOKUP(B5,Sheet1!$A$5:$C$657,2,FALSE)*VLOOKUP(B5,Sheet1!$A$5:$C$657,3,FALSE)),"")</f>
        <v>1800</v>
      </c>
      <c r="F5" s="88" t="str">
        <f>_xlfn.IFNA("عدد"&amp;C5&amp;" "&amp;IF(D5="كرتونه",D5," ")&amp;" "&amp;IF(D5="قطعه","",VLOOKUP(B5,Sheet1!A5:C657,3,FALSE))&amp;"قطعه","")</f>
        <v>عدد2 كرتونه 10قطعه</v>
      </c>
      <c r="G5" s="95">
        <f>IFERROR(C5*E5,"")</f>
        <v>3600</v>
      </c>
      <c r="H5" t="e">
        <f>VLOOKUP($B$2,Table27[],2,FALSE)</f>
        <v>#N/A</v>
      </c>
    </row>
    <row r="6" spans="1:8" ht="24" customHeight="1">
      <c r="A6" s="88"/>
      <c r="B6" s="88"/>
      <c r="C6" s="103"/>
      <c r="D6" s="88"/>
      <c r="E6" s="90" t="str">
        <f>_xlfn.IFNA(IF(D6="قطعه",VLOOKUP(B6,Sheet1!$A$5:$C$657,2,FALSE),VLOOKUP(B6,Sheet1!$A$5:$C$657,2,FALSE)*VLOOKUP(B6,Sheet1!$A$5:$C$657,3,FALSE)),"")</f>
        <v/>
      </c>
      <c r="F6" s="88" t="str">
        <f>_xlfn.IFNA("عدد"&amp;C6&amp;" "&amp;IF(D6="كرتونه",D6," ")&amp;" "&amp;IF(D6="قطعه","",VLOOKUP(B6,Sheet1!A6:C658,3,FALSE))&amp;"قطعه","")</f>
        <v/>
      </c>
      <c r="G6" s="95" t="str">
        <f t="shared" ref="G6:G26" si="0">IFERROR(C6*E6,"")</f>
        <v/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3600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180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3420</v>
      </c>
    </row>
  </sheetData>
  <dataValidations count="1">
    <dataValidation type="list" allowBlank="1" showInputMessage="1" showErrorMessage="1" sqref="B5:B26" xr:uid="{00000000-0002-0000-18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18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1"/>
  <sheetViews>
    <sheetView rightToLeft="1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43628</v>
      </c>
      <c r="C1" s="87"/>
      <c r="D1" s="87"/>
      <c r="E1" s="87"/>
      <c r="F1" s="101" t="s">
        <v>576</v>
      </c>
      <c r="G1" s="102">
        <v>13332</v>
      </c>
      <c r="H1" s="96"/>
    </row>
    <row r="2" spans="1:8" ht="24" customHeight="1">
      <c r="A2" s="119" t="s">
        <v>421</v>
      </c>
      <c r="B2" s="119" t="s">
        <v>698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252</v>
      </c>
      <c r="B5" s="88" t="s">
        <v>145</v>
      </c>
      <c r="C5" s="103">
        <v>1</v>
      </c>
      <c r="D5" s="88" t="s">
        <v>295</v>
      </c>
      <c r="E5" s="90">
        <f>_xlfn.IFNA(IF(D5="قطعه",VLOOKUP(B5,Sheet1!$A$5:$C$657,2,FALSE),VLOOKUP(B5,Sheet1!$A$5:$C$657,2,FALSE)*VLOOKUP(B5,Sheet1!$A$5:$C$657,3,FALSE)),"")</f>
        <v>2250</v>
      </c>
      <c r="F5" s="88" t="str">
        <f>_xlfn.IFNA("عدد"&amp;C5&amp;" "&amp;IF(D5="كرتونه",D5," ")&amp;" "&amp;IF(D5="قطعه","",VLOOKUP(B5,Sheet1!A5:C657,3,FALSE))&amp;"قطعه","")</f>
        <v>عدد1 كرتونه 5قطعه</v>
      </c>
      <c r="G5" s="95">
        <f>IFERROR(C5*E5,"")</f>
        <v>2250</v>
      </c>
      <c r="H5" t="e">
        <f>VLOOKUP($B$2,Table27[],2,FALSE)</f>
        <v>#N/A</v>
      </c>
    </row>
    <row r="6" spans="1:8" ht="24" customHeight="1">
      <c r="A6" s="88"/>
      <c r="B6" s="88"/>
      <c r="C6" s="103"/>
      <c r="D6" s="88"/>
      <c r="E6" s="90" t="str">
        <f>_xlfn.IFNA(IF(D6="قطعه",VLOOKUP(B6,Sheet1!$A$5:$C$657,2,FALSE),VLOOKUP(B6,Sheet1!$A$5:$C$657,2,FALSE)*VLOOKUP(B6,Sheet1!$A$5:$C$657,3,FALSE)),"")</f>
        <v/>
      </c>
      <c r="F6" s="88" t="str">
        <f>_xlfn.IFNA("عدد"&amp;C6&amp;" "&amp;IF(D6="كرتونه",D6," ")&amp;" "&amp;IF(D6="قطعه","",VLOOKUP(B6,Sheet1!A6:C658,3,FALSE))&amp;"قطعه","")</f>
        <v/>
      </c>
      <c r="G6" s="95" t="str">
        <f t="shared" ref="G6:G26" si="0">IFERROR(C6*E6,"")</f>
        <v/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2250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112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2138</v>
      </c>
    </row>
  </sheetData>
  <dataValidations count="1">
    <dataValidation type="list" allowBlank="1" showInputMessage="1" showErrorMessage="1" sqref="B5:B26" xr:uid="{00000000-0002-0000-19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19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1"/>
  <sheetViews>
    <sheetView rightToLeft="1" topLeftCell="A22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43628</v>
      </c>
      <c r="C1" s="87"/>
      <c r="D1" s="87"/>
      <c r="E1" s="87"/>
      <c r="F1" s="101" t="s">
        <v>576</v>
      </c>
      <c r="G1" s="102">
        <v>13333</v>
      </c>
      <c r="H1" s="96"/>
    </row>
    <row r="2" spans="1:8" ht="24" customHeight="1">
      <c r="A2" s="119" t="s">
        <v>421</v>
      </c>
      <c r="B2" s="119" t="s">
        <v>700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256</v>
      </c>
      <c r="B5" s="88" t="s">
        <v>316</v>
      </c>
      <c r="C5" s="103">
        <v>10</v>
      </c>
      <c r="D5" s="88" t="s">
        <v>295</v>
      </c>
      <c r="E5" s="90">
        <f>_xlfn.IFNA(IF(D5="قطعه",VLOOKUP(B5,Sheet1!$A$5:$C$657,2,FALSE),VLOOKUP(B5,Sheet1!$A$5:$C$657,2,FALSE)*VLOOKUP(B5,Sheet1!$A$5:$C$657,3,FALSE)),"")</f>
        <v>1140</v>
      </c>
      <c r="F5" s="88" t="str">
        <f>_xlfn.IFNA("عدد"&amp;C5&amp;" "&amp;IF(D5="كرتونه",D5," ")&amp;" "&amp;IF(D5="قطعه","",VLOOKUP(B5,Sheet1!A5:C657,3,FALSE))&amp;"قطعه","")</f>
        <v>عدد10 كرتونه 6قطعه</v>
      </c>
      <c r="G5" s="95">
        <f>IFERROR(C5*E5,"")</f>
        <v>11400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529</v>
      </c>
      <c r="C6" s="103">
        <v>20</v>
      </c>
      <c r="D6" s="88" t="s">
        <v>295</v>
      </c>
      <c r="E6" s="90">
        <f>_xlfn.IFNA(IF(D6="قطعه",VLOOKUP(B6,Sheet1!$A$5:$C$657,2,FALSE),VLOOKUP(B6,Sheet1!$A$5:$C$657,2,FALSE)*VLOOKUP(B6,Sheet1!$A$5:$C$657,3,FALSE)),"")</f>
        <v>1875</v>
      </c>
      <c r="F6" s="88" t="str">
        <f>_xlfn.IFNA("عدد"&amp;C6&amp;" "&amp;IF(D6="كرتونه",D6," ")&amp;" "&amp;IF(D6="قطعه","",VLOOKUP(B6,Sheet1!A6:C658,3,FALSE))&amp;"قطعه","")</f>
        <v>عدد20 كرتونه 25قطعه</v>
      </c>
      <c r="G6" s="95">
        <f t="shared" ref="G6:G26" si="0">IFERROR(C6*E6,"")</f>
        <v>37500</v>
      </c>
      <c r="H6" t="e">
        <f>VLOOKUP($B$2,Table27[],2,FALSE)</f>
        <v>#N/A</v>
      </c>
    </row>
    <row r="7" spans="1:8" ht="24" customHeight="1">
      <c r="A7" s="88" t="s">
        <v>249</v>
      </c>
      <c r="B7" s="88" t="s">
        <v>526</v>
      </c>
      <c r="C7" s="103">
        <v>8</v>
      </c>
      <c r="D7" s="88" t="s">
        <v>295</v>
      </c>
      <c r="E7" s="90">
        <f>_xlfn.IFNA(IF(D7="قطعه",VLOOKUP(B7,Sheet1!$A$5:$C$657,2,FALSE),VLOOKUP(B7,Sheet1!$A$5:$C$657,2,FALSE)*VLOOKUP(B7,Sheet1!$A$5:$C$657,3,FALSE)),"")</f>
        <v>1500</v>
      </c>
      <c r="F7" s="88" t="str">
        <f>_xlfn.IFNA("عدد"&amp;C7&amp;" "&amp;IF(D7="كرتونه",D7," ")&amp;" "&amp;IF(D7="قطعه","",VLOOKUP(B7,Sheet1!A7:C659,3,FALSE))&amp;"قطعه","")</f>
        <v>عدد8 كرتونه 20قطعه</v>
      </c>
      <c r="G7" s="95">
        <f t="shared" si="0"/>
        <v>12000</v>
      </c>
      <c r="H7" t="e">
        <f>VLOOKUP($B$2,Table27[],2,FALSE)</f>
        <v>#N/A</v>
      </c>
    </row>
    <row r="8" spans="1:8" ht="24" customHeight="1">
      <c r="A8" s="88" t="s">
        <v>252</v>
      </c>
      <c r="B8" s="88" t="s">
        <v>145</v>
      </c>
      <c r="C8" s="103">
        <v>10</v>
      </c>
      <c r="D8" s="88" t="s">
        <v>295</v>
      </c>
      <c r="E8" s="90">
        <f>_xlfn.IFNA(IF(D8="قطعه",VLOOKUP(B8,Sheet1!$A$5:$C$657,2,FALSE),VLOOKUP(B8,Sheet1!$A$5:$C$657,2,FALSE)*VLOOKUP(B8,Sheet1!$A$5:$C$657,3,FALSE)),"")</f>
        <v>2250</v>
      </c>
      <c r="F8" s="88" t="str">
        <f>_xlfn.IFNA("عدد"&amp;C8&amp;" "&amp;IF(D8="كرتونه",D8," ")&amp;" "&amp;IF(D8="قطعه","",VLOOKUP(B8,Sheet1!A8:C660,3,FALSE))&amp;"قطعه","")</f>
        <v>عدد10 كرتونه 5قطعه</v>
      </c>
      <c r="G8" s="95">
        <f t="shared" si="0"/>
        <v>22500</v>
      </c>
      <c r="H8" t="e">
        <f>VLOOKUP($B$2,Table27[],2,FALSE)</f>
        <v>#N/A</v>
      </c>
    </row>
    <row r="9" spans="1:8" ht="24" customHeight="1">
      <c r="A9" s="88" t="s">
        <v>256</v>
      </c>
      <c r="B9" s="88" t="s">
        <v>314</v>
      </c>
      <c r="C9" s="103">
        <v>2</v>
      </c>
      <c r="D9" s="88" t="s">
        <v>295</v>
      </c>
      <c r="E9" s="90">
        <f>_xlfn.IFNA(IF(D9="قطعه",VLOOKUP(B9,Sheet1!$A$5:$C$657,2,FALSE),VLOOKUP(B9,Sheet1!$A$5:$C$657,2,FALSE)*VLOOKUP(B9,Sheet1!$A$5:$C$657,3,FALSE)),"")</f>
        <v>1360</v>
      </c>
      <c r="F9" s="88" t="str">
        <f>_xlfn.IFNA("عدد"&amp;C9&amp;" "&amp;IF(D9="كرتونه",D9," ")&amp;" "&amp;IF(D9="قطعه","",VLOOKUP(B9,Sheet1!A9:C661,3,FALSE))&amp;"قطعه","")</f>
        <v>عدد2 كرتونه 16قطعه</v>
      </c>
      <c r="G9" s="95">
        <f t="shared" si="0"/>
        <v>2720</v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86120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4306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81814</v>
      </c>
    </row>
  </sheetData>
  <dataValidations count="1">
    <dataValidation type="list" allowBlank="1" showInputMessage="1" showErrorMessage="1" sqref="B5:B26" xr:uid="{00000000-0002-0000-1A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1A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1"/>
  <sheetViews>
    <sheetView rightToLeft="1" zoomScale="115" zoomScaleNormal="115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43628</v>
      </c>
      <c r="C1" s="87"/>
      <c r="D1" s="87"/>
      <c r="E1" s="87"/>
      <c r="F1" s="101" t="s">
        <v>576</v>
      </c>
      <c r="G1" s="102">
        <v>13334</v>
      </c>
      <c r="H1" s="96"/>
    </row>
    <row r="2" spans="1:8" ht="24" customHeight="1">
      <c r="A2" s="119" t="s">
        <v>421</v>
      </c>
      <c r="B2" s="119" t="s">
        <v>701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211</v>
      </c>
      <c r="C5" s="103">
        <v>2</v>
      </c>
      <c r="D5" s="88" t="s">
        <v>295</v>
      </c>
      <c r="E5" s="90">
        <f>_xlfn.IFNA(IF(D5="قطعه",VLOOKUP(B5,Sheet1!$A$5:$C$657,2,FALSE),VLOOKUP(B5,Sheet1!$A$5:$C$657,2,FALSE)*VLOOKUP(B5,Sheet1!$A$5:$C$657,3,FALSE)),"")</f>
        <v>1000</v>
      </c>
      <c r="F5" s="88" t="str">
        <f>_xlfn.IFNA("عدد"&amp;C5&amp;" "&amp;IF(D5="كرتونه",D5," ")&amp;" "&amp;IF(D5="قطعه","",VLOOKUP(B5,Sheet1!A5:C657,3,FALSE))&amp;"قطعه","")</f>
        <v>عدد2 كرتونه 20قطعه</v>
      </c>
      <c r="G5" s="95">
        <f>IFERROR(C5*E5,"")</f>
        <v>2000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213</v>
      </c>
      <c r="C6" s="103">
        <v>2</v>
      </c>
      <c r="D6" s="88" t="s">
        <v>295</v>
      </c>
      <c r="E6" s="90">
        <f>_xlfn.IFNA(IF(D6="قطعه",VLOOKUP(B6,Sheet1!$A$5:$C$657,2,FALSE),VLOOKUP(B6,Sheet1!$A$5:$C$657,2,FALSE)*VLOOKUP(B6,Sheet1!$A$5:$C$657,3,FALSE)),"")</f>
        <v>1400</v>
      </c>
      <c r="F6" s="88" t="str">
        <f>_xlfn.IFNA("عدد"&amp;C6&amp;" "&amp;IF(D6="كرتونه",D6," ")&amp;" "&amp;IF(D6="قطعه","",VLOOKUP(B6,Sheet1!A6:C658,3,FALSE))&amp;"قطعه","")</f>
        <v>عدد2 كرتونه 20قطعه</v>
      </c>
      <c r="G6" s="95">
        <f t="shared" ref="G6:G26" si="0">IFERROR(C6*E6,"")</f>
        <v>2800</v>
      </c>
      <c r="H6" t="e">
        <f>VLOOKUP($B$2,Table27[],2,FALSE)</f>
        <v>#N/A</v>
      </c>
    </row>
    <row r="7" spans="1:8" ht="24" customHeight="1">
      <c r="A7" s="88" t="s">
        <v>257</v>
      </c>
      <c r="B7" s="88" t="s">
        <v>330</v>
      </c>
      <c r="C7" s="103">
        <v>10</v>
      </c>
      <c r="D7" s="88" t="s">
        <v>295</v>
      </c>
      <c r="E7" s="90">
        <f>_xlfn.IFNA(IF(D7="قطعه",VLOOKUP(B7,Sheet1!$A$5:$C$657,2,FALSE),VLOOKUP(B7,Sheet1!$A$5:$C$657,2,FALSE)*VLOOKUP(B7,Sheet1!$A$5:$C$657,3,FALSE)),"")</f>
        <v>420</v>
      </c>
      <c r="F7" s="88" t="str">
        <f>_xlfn.IFNA("عدد"&amp;C7&amp;" "&amp;IF(D7="كرتونه",D7," ")&amp;" "&amp;IF(D7="قطعه","",VLOOKUP(B7,Sheet1!A7:C659,3,FALSE))&amp;"قطعه","")</f>
        <v>عدد10 كرتونه 30قطعه</v>
      </c>
      <c r="G7" s="95">
        <f t="shared" si="0"/>
        <v>4200</v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9000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240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8760</v>
      </c>
    </row>
  </sheetData>
  <dataValidations count="1">
    <dataValidation type="list" allowBlank="1" showInputMessage="1" showErrorMessage="1" sqref="B5:B26" xr:uid="{00000000-0002-0000-1B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1B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rightToLeft="1" tabSelected="1" zoomScaleNormal="100" workbookViewId="0">
      <selection activeCell="B6" sqref="B6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13309</v>
      </c>
      <c r="H1" s="96"/>
    </row>
    <row r="2" spans="1:8" ht="24" customHeight="1">
      <c r="A2" s="119" t="s">
        <v>421</v>
      </c>
      <c r="B2" s="119" t="s">
        <v>381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23</v>
      </c>
      <c r="B5" s="88" t="s">
        <v>319</v>
      </c>
      <c r="C5" s="103">
        <v>10</v>
      </c>
      <c r="D5" s="88" t="s">
        <v>295</v>
      </c>
      <c r="E5" s="90">
        <f>_xlfn.IFNA(IF(D5="قطعه",VLOOKUP(B5,Sheet1!$A$5:$C$657,2,FALSE),VLOOKUP(B5,Sheet1!$A$5:$C$657,2,FALSE)*VLOOKUP(B5,Sheet1!$A$5:$C$657,3,FALSE)),"")</f>
        <v>425</v>
      </c>
      <c r="F5" s="88" t="str">
        <f>_xlfn.IFNA("عدد"&amp;C5&amp;" "&amp;IF(D5="كرتونه",D5," ")&amp;" "&amp;IF(D5="قطعه","",VLOOKUP(B5,Sheet1!A5:C657,3,FALSE))&amp;"قطعه","")</f>
        <v>عدد10 كرتونه 100قطعه</v>
      </c>
      <c r="G5" s="95">
        <f>IFERROR(C5*E5,"")</f>
        <v>4250</v>
      </c>
      <c r="H5" t="e">
        <f>VLOOKUP($B$2,Table27[],2,FALSE)</f>
        <v>#N/A</v>
      </c>
    </row>
    <row r="6" spans="1:8" ht="24" customHeight="1">
      <c r="A6" s="88" t="s">
        <v>246</v>
      </c>
      <c r="B6" s="88" t="s">
        <v>76</v>
      </c>
      <c r="C6" s="103"/>
      <c r="D6" s="88"/>
      <c r="E6" s="90">
        <f>_xlfn.IFNA(IF(D6="قطعه",VLOOKUP(B6,Sheet1!$A$5:$C$657,2,FALSE),VLOOKUP(B6,Sheet1!$A$5:$C$657,2,FALSE)*VLOOKUP(B6,Sheet1!$A$5:$C$657,3,FALSE)),"")</f>
        <v>800</v>
      </c>
      <c r="F6" s="88" t="str">
        <f>_xlfn.IFNA("عدد"&amp;C6&amp;" "&amp;IF(D6="كرتونه",D6," ")&amp;" "&amp;IF(D6="قطعه","",VLOOKUP(B6,Sheet1!A6:C658,3,FALSE))&amp;"قطعه","")</f>
        <v>عدد   50قطعه</v>
      </c>
      <c r="G6" s="95">
        <f t="shared" ref="G6:G26" si="0">IFERROR(C6*E6,"")</f>
        <v>0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4250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415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3835</v>
      </c>
    </row>
  </sheetData>
  <dataValidations count="1">
    <dataValidation type="list" allowBlank="1" showInputMessage="1" showErrorMessage="1" sqref="B5:B26" xr:uid="{00000000-0002-0000-02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2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rightToLeft="1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13310</v>
      </c>
      <c r="H1" s="96"/>
    </row>
    <row r="2" spans="1:8" ht="24" customHeight="1">
      <c r="A2" s="119" t="s">
        <v>421</v>
      </c>
      <c r="B2" s="119" t="s">
        <v>703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209</v>
      </c>
      <c r="C5" s="103">
        <v>1</v>
      </c>
      <c r="D5" s="88" t="s">
        <v>295</v>
      </c>
      <c r="E5" s="90">
        <f>_xlfn.IFNA(IF(D5="قطعه",VLOOKUP(B5,Sheet1!$A$5:$C$657,2,FALSE),VLOOKUP(B5,Sheet1!$A$5:$C$657,2,FALSE)*VLOOKUP(B5,Sheet1!$A$5:$C$657,3,FALSE)),"")</f>
        <v>760</v>
      </c>
      <c r="F5" s="88" t="str">
        <f>_xlfn.IFNA("عدد"&amp;C5&amp;" "&amp;IF(D5="كرتونه",D5," ")&amp;" "&amp;IF(D5="قطعه","",VLOOKUP(B5,Sheet1!A5:C657,3,FALSE))&amp;"قطعه","")</f>
        <v>عدد1 كرتونه 20قطعه</v>
      </c>
      <c r="G5" s="95">
        <f>IFERROR(C5*E5,"")</f>
        <v>760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211</v>
      </c>
      <c r="C6" s="103">
        <v>1</v>
      </c>
      <c r="D6" s="88" t="s">
        <v>295</v>
      </c>
      <c r="E6" s="90">
        <f>_xlfn.IFNA(IF(D6="قطعه",VLOOKUP(B6,Sheet1!$A$5:$C$657,2,FALSE),VLOOKUP(B6,Sheet1!$A$5:$C$657,2,FALSE)*VLOOKUP(B6,Sheet1!$A$5:$C$657,3,FALSE)),"")</f>
        <v>1000</v>
      </c>
      <c r="F6" s="88" t="str">
        <f>_xlfn.IFNA("عدد"&amp;C6&amp;" "&amp;IF(D6="كرتونه",D6," ")&amp;" "&amp;IF(D6="قطعه","",VLOOKUP(B6,Sheet1!A6:C658,3,FALSE))&amp;"قطعه","")</f>
        <v>عدد1 كرتونه 20قطعه</v>
      </c>
      <c r="G6" s="95">
        <f t="shared" ref="G6:G26" si="0">IFERROR(C6*E6,"")</f>
        <v>1000</v>
      </c>
      <c r="H6" t="e">
        <f>VLOOKUP($B$2,Table27[],2,FALSE)</f>
        <v>#N/A</v>
      </c>
    </row>
    <row r="7" spans="1:8" ht="24" customHeight="1">
      <c r="A7" s="88" t="s">
        <v>257</v>
      </c>
      <c r="B7" s="88" t="s">
        <v>213</v>
      </c>
      <c r="C7" s="103">
        <v>1</v>
      </c>
      <c r="D7" s="88" t="s">
        <v>295</v>
      </c>
      <c r="E7" s="90">
        <f>_xlfn.IFNA(IF(D7="قطعه",VLOOKUP(B7,Sheet1!$A$5:$C$657,2,FALSE),VLOOKUP(B7,Sheet1!$A$5:$C$657,2,FALSE)*VLOOKUP(B7,Sheet1!$A$5:$C$657,3,FALSE)),"")</f>
        <v>1400</v>
      </c>
      <c r="F7" s="88" t="str">
        <f>_xlfn.IFNA("عدد"&amp;C7&amp;" "&amp;IF(D7="كرتونه",D7," ")&amp;" "&amp;IF(D7="قطعه","",VLOOKUP(B7,Sheet1!A7:C659,3,FALSE))&amp;"قطعه","")</f>
        <v>عدد1 كرتونه 20قطعه</v>
      </c>
      <c r="G7" s="95">
        <f t="shared" si="0"/>
        <v>1400</v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3160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160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3000</v>
      </c>
    </row>
  </sheetData>
  <dataValidations count="1">
    <dataValidation type="list" allowBlank="1" showInputMessage="1" showErrorMessage="1" sqref="B5:B26" xr:uid="{00000000-0002-0000-03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03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rightToLeft="1" topLeftCell="A28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13311</v>
      </c>
      <c r="H1" s="96"/>
    </row>
    <row r="2" spans="1:8" ht="24" customHeight="1">
      <c r="A2" s="119" t="s">
        <v>421</v>
      </c>
      <c r="B2" s="119" t="s">
        <v>342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256</v>
      </c>
      <c r="B5" s="88" t="s">
        <v>197</v>
      </c>
      <c r="C5" s="103">
        <v>100</v>
      </c>
      <c r="D5" s="88" t="s">
        <v>296</v>
      </c>
      <c r="E5" s="90">
        <f>_xlfn.IFNA(IF(D5="قطعه",VLOOKUP(B5,Sheet1!$A$5:$C$657,2,FALSE),VLOOKUP(B5,Sheet1!$A$5:$C$657,2,FALSE)*VLOOKUP(B5,Sheet1!$A$5:$C$657,3,FALSE)),"")</f>
        <v>8.5</v>
      </c>
      <c r="F5" s="88" t="str">
        <f>_xlfn.IFNA("عدد"&amp;C5&amp;" "&amp;IF(D5="كرتونه",D5," ")&amp;" "&amp;IF(D5="قطعه","",VLOOKUP(B5,Sheet1!A5:C657,3,FALSE))&amp;"قطعه","")</f>
        <v>عدد100   قطعه</v>
      </c>
      <c r="G5" s="95">
        <f>IFERROR(C5*E5,"")</f>
        <v>850</v>
      </c>
      <c r="H5" t="e">
        <f>VLOOKUP($B$2,Table27[],2,FALSE)</f>
        <v>#N/A</v>
      </c>
    </row>
    <row r="6" spans="1:8" ht="24" customHeight="1">
      <c r="A6" s="88" t="s">
        <v>253</v>
      </c>
      <c r="B6" s="88" t="s">
        <v>154</v>
      </c>
      <c r="C6" s="103">
        <v>1</v>
      </c>
      <c r="D6" s="88" t="s">
        <v>295</v>
      </c>
      <c r="E6" s="90">
        <f>_xlfn.IFNA(IF(D6="قطعه",VLOOKUP(B6,Sheet1!$A$5:$C$657,2,FALSE),VLOOKUP(B6,Sheet1!$A$5:$C$657,2,FALSE)*VLOOKUP(B6,Sheet1!$A$5:$C$657,3,FALSE)),"")</f>
        <v>1800</v>
      </c>
      <c r="F6" s="88" t="str">
        <f>_xlfn.IFNA("عدد"&amp;C6&amp;" "&amp;IF(D6="كرتونه",D6," ")&amp;" "&amp;IF(D6="قطعه","",VLOOKUP(B6,Sheet1!A6:C658,3,FALSE))&amp;"قطعه","")</f>
        <v>عدد1 كرتونه 10قطعه</v>
      </c>
      <c r="G6" s="95">
        <f t="shared" ref="G6:G26" si="0">IFERROR(C6*E6,"")</f>
        <v>1800</v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2650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130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2520</v>
      </c>
    </row>
  </sheetData>
  <dataValidations count="1">
    <dataValidation type="list" allowBlank="1" showInputMessage="1" showErrorMessage="1" sqref="B5:B26" xr:uid="{00000000-0002-0000-04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4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1"/>
  <sheetViews>
    <sheetView rightToLeft="1" topLeftCell="A19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13312</v>
      </c>
      <c r="H1" s="96"/>
    </row>
    <row r="2" spans="1:8" ht="24" customHeight="1">
      <c r="A2" s="119" t="s">
        <v>421</v>
      </c>
      <c r="B2" s="119" t="s">
        <v>704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253</v>
      </c>
      <c r="B5" s="88" t="s">
        <v>591</v>
      </c>
      <c r="C5" s="103">
        <v>30</v>
      </c>
      <c r="D5" s="88" t="s">
        <v>296</v>
      </c>
      <c r="E5" s="90">
        <f>_xlfn.IFNA(IF(D5="قطعه",VLOOKUP(B5,Sheet1!$A$5:$C$657,2,FALSE),VLOOKUP(B5,Sheet1!$A$5:$C$657,2,FALSE)*VLOOKUP(B5,Sheet1!$A$5:$C$657,3,FALSE)),"")</f>
        <v>460</v>
      </c>
      <c r="F5" s="88" t="str">
        <f>_xlfn.IFNA("عدد"&amp;C5&amp;" "&amp;IF(D5="كرتونه",D5," ")&amp;" "&amp;IF(D5="قطعه","",VLOOKUP(B5,Sheet1!A5:C657,3,FALSE))&amp;"قطعه","")</f>
        <v>عدد30   قطعه</v>
      </c>
      <c r="G5" s="95">
        <f>IFERROR(C5*E5,"")</f>
        <v>13800</v>
      </c>
      <c r="H5" t="e">
        <f>VLOOKUP($B$2,Table27[],2,FALSE)</f>
        <v>#N/A</v>
      </c>
    </row>
    <row r="6" spans="1:8" ht="24" customHeight="1">
      <c r="A6" s="88"/>
      <c r="B6" s="88"/>
      <c r="C6" s="103"/>
      <c r="D6" s="88"/>
      <c r="E6" s="90" t="str">
        <f>_xlfn.IFNA(IF(D6="قطعه",VLOOKUP(B6,Sheet1!$A$5:$C$657,2,FALSE),VLOOKUP(B6,Sheet1!$A$5:$C$657,2,FALSE)*VLOOKUP(B6,Sheet1!$A$5:$C$657,3,FALSE)),"")</f>
        <v/>
      </c>
      <c r="F6" s="88" t="str">
        <f>_xlfn.IFNA("عدد"&amp;C6&amp;" "&amp;IF(D6="كرتونه",D6," ")&amp;" "&amp;IF(D6="قطعه","",VLOOKUP(B6,Sheet1!A6:C658,3,FALSE))&amp;"قطعه","")</f>
        <v/>
      </c>
      <c r="G6" s="95" t="str">
        <f t="shared" ref="G6:G26" si="0">IFERROR(C6*E6,"")</f>
        <v/>
      </c>
      <c r="H6" t="e">
        <f>VLOOKUP($B$2,Table27[],2,FALSE)</f>
        <v>#N/A</v>
      </c>
    </row>
    <row r="7" spans="1:8" ht="24" customHeight="1">
      <c r="A7" s="88"/>
      <c r="B7" s="88"/>
      <c r="C7" s="103"/>
      <c r="D7" s="88"/>
      <c r="E7" s="90" t="str">
        <f>_xlfn.IFNA(IF(D7="قطعه",VLOOKUP(B7,Sheet1!$A$5:$C$657,2,FALSE),VLOOKUP(B7,Sheet1!$A$5:$C$657,2,FALSE)*VLOOKUP(B7,Sheet1!$A$5:$C$657,3,FALSE)),"")</f>
        <v/>
      </c>
      <c r="F7" s="88" t="str">
        <f>_xlfn.IFNA("عدد"&amp;C7&amp;" "&amp;IF(D7="كرتونه",D7," ")&amp;" "&amp;IF(D7="قطعه","",VLOOKUP(B7,Sheet1!A7:C659,3,FALSE))&amp;"قطعه","")</f>
        <v/>
      </c>
      <c r="G7" s="95" t="str">
        <f t="shared" si="0"/>
        <v/>
      </c>
      <c r="H7" t="e">
        <f>VLOOKUP($B$2,Table27[],2,FALSE)</f>
        <v>#N/A</v>
      </c>
    </row>
    <row r="8" spans="1:8" ht="24" customHeight="1">
      <c r="A8" s="88"/>
      <c r="B8" s="88"/>
      <c r="C8" s="103"/>
      <c r="D8" s="88"/>
      <c r="E8" s="90" t="str">
        <f>_xlfn.IFNA(IF(D8="قطعه",VLOOKUP(B8,Sheet1!$A$5:$C$657,2,FALSE),VLOOKUP(B8,Sheet1!$A$5:$C$657,2,FALSE)*VLOOKUP(B8,Sheet1!$A$5:$C$657,3,FALSE)),"")</f>
        <v/>
      </c>
      <c r="F8" s="88" t="str">
        <f>_xlfn.IFNA("عدد"&amp;C8&amp;" "&amp;IF(D8="كرتونه",D8," ")&amp;" "&amp;IF(D8="قطعه","",VLOOKUP(B8,Sheet1!A8:C660,3,FALSE))&amp;"قطعه","")</f>
        <v/>
      </c>
      <c r="G8" s="95" t="str">
        <f t="shared" si="0"/>
        <v/>
      </c>
      <c r="H8" t="e">
        <f>VLOOKUP($B$2,Table27[],2,FALSE)</f>
        <v>#N/A</v>
      </c>
    </row>
    <row r="9" spans="1:8" ht="24" customHeight="1">
      <c r="A9" s="88"/>
      <c r="B9" s="88"/>
      <c r="C9" s="103"/>
      <c r="D9" s="88"/>
      <c r="E9" s="90" t="str">
        <f>_xlfn.IFNA(IF(D9="قطعه",VLOOKUP(B9,Sheet1!$A$5:$C$657,2,FALSE),VLOOKUP(B9,Sheet1!$A$5:$C$657,2,FALSE)*VLOOKUP(B9,Sheet1!$A$5:$C$657,3,FALSE)),"")</f>
        <v/>
      </c>
      <c r="F9" s="88" t="str">
        <f>_xlfn.IFNA("عدد"&amp;C9&amp;" "&amp;IF(D9="كرتونه",D9," ")&amp;" "&amp;IF(D9="قطعه","",VLOOKUP(B9,Sheet1!A9:C661,3,FALSE))&amp;"قطعه","")</f>
        <v/>
      </c>
      <c r="G9" s="95" t="str">
        <f t="shared" si="0"/>
        <v/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13800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2760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11040</v>
      </c>
    </row>
  </sheetData>
  <dataValidations count="1">
    <dataValidation type="list" allowBlank="1" showInputMessage="1" showErrorMessage="1" sqref="B5:B26" xr:uid="{00000000-0002-0000-05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0500-000002000000}">
          <x14:formula1>
            <xm:f>Sheet1!$I$5:$I$6</xm:f>
          </x14:formula1>
          <xm:sqref>D5:D26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rightToLeft="1" topLeftCell="A22" zoomScaleNormal="100" workbookViewId="0">
      <selection activeCell="G32" sqref="G32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13313</v>
      </c>
      <c r="H1" s="96"/>
    </row>
    <row r="2" spans="1:8" ht="24" customHeight="1">
      <c r="A2" s="119" t="s">
        <v>421</v>
      </c>
      <c r="B2" s="119" t="s">
        <v>382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529</v>
      </c>
      <c r="C5" s="103">
        <v>15</v>
      </c>
      <c r="D5" s="88" t="s">
        <v>295</v>
      </c>
      <c r="E5" s="90">
        <f>_xlfn.IFNA(IF(D5="قطعه",VLOOKUP(B5,Sheet1!$A$5:$C$657,2,FALSE),VLOOKUP(B5,Sheet1!$A$5:$C$657,2,FALSE)*VLOOKUP(B5,Sheet1!$A$5:$C$657,3,FALSE)),"")</f>
        <v>1875</v>
      </c>
      <c r="F5" s="88" t="str">
        <f>_xlfn.IFNA("عدد"&amp;C5&amp;" "&amp;IF(D5="كرتونه",D5," ")&amp;" "&amp;IF(D5="قطعه","",VLOOKUP(B5,Sheet1!A5:C657,3,FALSE))&amp;"قطعه","")</f>
        <v>عدد15 كرتونه 25قطعه</v>
      </c>
      <c r="G5" s="95">
        <f>IFERROR(C5*E5,"")</f>
        <v>28125</v>
      </c>
      <c r="H5" t="e">
        <f>VLOOKUP($B$2,Table27[],2,FALSE)</f>
        <v>#N/A</v>
      </c>
    </row>
    <row r="6" spans="1:8" ht="24" customHeight="1">
      <c r="A6" s="88" t="s">
        <v>249</v>
      </c>
      <c r="B6" s="88" t="s">
        <v>526</v>
      </c>
      <c r="C6" s="103">
        <v>16</v>
      </c>
      <c r="D6" s="88" t="s">
        <v>295</v>
      </c>
      <c r="E6" s="90">
        <f>_xlfn.IFNA(IF(D6="قطعه",VLOOKUP(B6,Sheet1!$A$5:$C$657,2,FALSE),VLOOKUP(B6,Sheet1!$A$5:$C$657,2,FALSE)*VLOOKUP(B6,Sheet1!$A$5:$C$657,3,FALSE)),"")</f>
        <v>1500</v>
      </c>
      <c r="F6" s="88" t="str">
        <f>_xlfn.IFNA("عدد"&amp;C6&amp;" "&amp;IF(D6="كرتونه",D6," ")&amp;" "&amp;IF(D6="قطعه","",VLOOKUP(B6,Sheet1!A6:C658,3,FALSE))&amp;"قطعه","")</f>
        <v>عدد16 كرتونه 20قطعه</v>
      </c>
      <c r="G6" s="95">
        <f t="shared" ref="G6:G26" si="0">IFERROR(C6*E6,"")</f>
        <v>24000</v>
      </c>
      <c r="H6" t="e">
        <f>VLOOKUP($B$2,Table27[],2,FALSE)</f>
        <v>#N/A</v>
      </c>
    </row>
    <row r="7" spans="1:8" ht="24" customHeight="1">
      <c r="A7" s="88" t="s">
        <v>256</v>
      </c>
      <c r="B7" s="88" t="s">
        <v>369</v>
      </c>
      <c r="C7" s="103">
        <v>100</v>
      </c>
      <c r="D7" s="88" t="s">
        <v>296</v>
      </c>
      <c r="E7" s="90">
        <f>_xlfn.IFNA(IF(D7="قطعه",VLOOKUP(B7,Sheet1!$A$5:$C$657,2,FALSE),VLOOKUP(B7,Sheet1!$A$5:$C$657,2,FALSE)*VLOOKUP(B7,Sheet1!$A$5:$C$657,3,FALSE)),"")</f>
        <v>7</v>
      </c>
      <c r="F7" s="88" t="str">
        <f>_xlfn.IFNA("عدد"&amp;C7&amp;" "&amp;IF(D7="كرتونه",D7," ")&amp;" "&amp;IF(D7="قطعه","",VLOOKUP(B7,Sheet1!A7:C659,3,FALSE))&amp;"قطعه","")</f>
        <v>عدد100   قطعه</v>
      </c>
      <c r="G7" s="95">
        <f t="shared" si="0"/>
        <v>700</v>
      </c>
      <c r="H7" t="e">
        <f>VLOOKUP($B$2,Table27[],2,FALSE)</f>
        <v>#N/A</v>
      </c>
    </row>
    <row r="8" spans="1:8" ht="24" customHeight="1">
      <c r="A8" s="88" t="s">
        <v>256</v>
      </c>
      <c r="B8" s="88" t="s">
        <v>372</v>
      </c>
      <c r="C8" s="103">
        <v>100</v>
      </c>
      <c r="D8" s="88" t="s">
        <v>296</v>
      </c>
      <c r="E8" s="90">
        <f>_xlfn.IFNA(IF(D8="قطعه",VLOOKUP(B8,Sheet1!$A$5:$C$657,2,FALSE),VLOOKUP(B8,Sheet1!$A$5:$C$657,2,FALSE)*VLOOKUP(B8,Sheet1!$A$5:$C$657,3,FALSE)),"")</f>
        <v>18</v>
      </c>
      <c r="F8" s="88" t="str">
        <f>_xlfn.IFNA("عدد"&amp;C8&amp;" "&amp;IF(D8="كرتونه",D8," ")&amp;" "&amp;IF(D8="قطعه","",VLOOKUP(B8,Sheet1!A8:C660,3,FALSE))&amp;"قطعه","")</f>
        <v>عدد100   قطعه</v>
      </c>
      <c r="G8" s="95">
        <f t="shared" si="0"/>
        <v>1800</v>
      </c>
      <c r="H8" t="e">
        <f>VLOOKUP($B$2,Table27[],2,FALSE)</f>
        <v>#N/A</v>
      </c>
    </row>
    <row r="9" spans="1:8" ht="24" customHeight="1">
      <c r="A9" s="88" t="s">
        <v>23</v>
      </c>
      <c r="B9" s="88" t="s">
        <v>319</v>
      </c>
      <c r="C9" s="103">
        <v>10</v>
      </c>
      <c r="D9" s="88" t="s">
        <v>295</v>
      </c>
      <c r="E9" s="90">
        <f>_xlfn.IFNA(IF(D9="قطعه",VLOOKUP(B9,Sheet1!$A$5:$C$657,2,FALSE),VLOOKUP(B9,Sheet1!$A$5:$C$657,2,FALSE)*VLOOKUP(B9,Sheet1!$A$5:$C$657,3,FALSE)),"")</f>
        <v>425</v>
      </c>
      <c r="F9" s="88" t="str">
        <f>_xlfn.IFNA("عدد"&amp;C9&amp;" "&amp;IF(D9="كرتونه",D9," ")&amp;" "&amp;IF(D9="قطعه","",VLOOKUP(B9,Sheet1!A9:C661,3,FALSE))&amp;"قطعه","")</f>
        <v>عدد10 كرتونه 100قطعه</v>
      </c>
      <c r="G9" s="95">
        <f t="shared" si="0"/>
        <v>4250</v>
      </c>
      <c r="H9" t="e">
        <f>VLOOKUP($B$2,Table27[],2,FALSE)</f>
        <v>#N/A</v>
      </c>
    </row>
    <row r="10" spans="1:8" ht="24" customHeight="1">
      <c r="A10" s="88" t="s">
        <v>23</v>
      </c>
      <c r="B10" s="88" t="s">
        <v>318</v>
      </c>
      <c r="C10" s="103">
        <v>5</v>
      </c>
      <c r="D10" s="88" t="s">
        <v>295</v>
      </c>
      <c r="E10" s="90">
        <f>_xlfn.IFNA(IF(D10="قطعه",VLOOKUP(B10,Sheet1!$A$5:$C$657,2,FALSE),VLOOKUP(B10,Sheet1!$A$5:$C$657,2,FALSE)*VLOOKUP(B10,Sheet1!$A$5:$C$657,3,FALSE)),"")</f>
        <v>576</v>
      </c>
      <c r="F10" s="88" t="str">
        <f>_xlfn.IFNA("عدد"&amp;C10&amp;" "&amp;IF(D10="كرتونه",D10," ")&amp;" "&amp;IF(D10="قطعه","",VLOOKUP(B10,Sheet1!A10:C662,3,FALSE))&amp;"قطعه","")</f>
        <v>عدد5 كرتونه 320قطعه</v>
      </c>
      <c r="G10" s="95">
        <f t="shared" si="0"/>
        <v>2880</v>
      </c>
      <c r="H10" t="e">
        <f>VLOOKUP($B$2,Table27[],2,FALSE)</f>
        <v>#N/A</v>
      </c>
    </row>
    <row r="11" spans="1:8" ht="24" customHeight="1">
      <c r="A11" s="88" t="s">
        <v>252</v>
      </c>
      <c r="B11" s="88" t="s">
        <v>145</v>
      </c>
      <c r="C11" s="103">
        <v>10</v>
      </c>
      <c r="D11" s="88" t="s">
        <v>296</v>
      </c>
      <c r="E11" s="90">
        <f>_xlfn.IFNA(IF(D11="قطعه",VLOOKUP(B11,Sheet1!$A$5:$C$657,2,FALSE),VLOOKUP(B11,Sheet1!$A$5:$C$657,2,FALSE)*VLOOKUP(B11,Sheet1!$A$5:$C$657,3,FALSE)),"")</f>
        <v>450</v>
      </c>
      <c r="F11" s="88" t="str">
        <f>_xlfn.IFNA("عدد"&amp;C11&amp;" "&amp;IF(D11="كرتونه",D11," ")&amp;" "&amp;IF(D11="قطعه","",VLOOKUP(B11,Sheet1!A11:C663,3,FALSE))&amp;"قطعه","")</f>
        <v>عدد10   قطعه</v>
      </c>
      <c r="G11" s="95">
        <f t="shared" si="0"/>
        <v>4500</v>
      </c>
      <c r="H11" t="e">
        <f>VLOOKUP($B$2,Table27[],2,FALSE)</f>
        <v>#N/A</v>
      </c>
    </row>
    <row r="12" spans="1:8" ht="24" customHeight="1">
      <c r="A12" s="88" t="s">
        <v>254</v>
      </c>
      <c r="B12" s="88" t="s">
        <v>643</v>
      </c>
      <c r="C12" s="103">
        <v>200</v>
      </c>
      <c r="D12" s="88" t="s">
        <v>296</v>
      </c>
      <c r="E12" s="90">
        <f>_xlfn.IFNA(IF(D12="قطعه",VLOOKUP(B12,Sheet1!$A$5:$C$657,2,FALSE),VLOOKUP(B12,Sheet1!$A$5:$C$657,2,FALSE)*VLOOKUP(B12,Sheet1!$A$5:$C$657,3,FALSE)),"")</f>
        <v>25</v>
      </c>
      <c r="F12" s="88" t="str">
        <f>_xlfn.IFNA("عدد"&amp;C12&amp;" "&amp;IF(D12="كرتونه",D12," ")&amp;" "&amp;IF(D12="قطعه","",VLOOKUP(B12,Sheet1!A12:C664,3,FALSE))&amp;"قطعه","")</f>
        <v>عدد200   قطعه</v>
      </c>
      <c r="G12" s="95">
        <f t="shared" si="0"/>
        <v>5000</v>
      </c>
      <c r="H12" t="e">
        <f>VLOOKUP($B$2,Table27[],2,FALSE)</f>
        <v>#N/A</v>
      </c>
    </row>
    <row r="13" spans="1:8" ht="24" customHeight="1">
      <c r="A13" s="88" t="s">
        <v>254</v>
      </c>
      <c r="B13" s="88" t="s">
        <v>644</v>
      </c>
      <c r="C13" s="103">
        <v>100</v>
      </c>
      <c r="D13" s="88" t="s">
        <v>296</v>
      </c>
      <c r="E13" s="90">
        <f>_xlfn.IFNA(IF(D13="قطعه",VLOOKUP(B13,Sheet1!$A$5:$C$657,2,FALSE),VLOOKUP(B13,Sheet1!$A$5:$C$657,2,FALSE)*VLOOKUP(B13,Sheet1!$A$5:$C$657,3,FALSE)),"")</f>
        <v>25</v>
      </c>
      <c r="F13" s="88" t="str">
        <f>_xlfn.IFNA("عدد"&amp;C13&amp;" "&amp;IF(D13="كرتونه",D13," ")&amp;" "&amp;IF(D13="قطعه","",VLOOKUP(B13,Sheet1!A13:C665,3,FALSE))&amp;"قطعه","")</f>
        <v>عدد100   قطعه</v>
      </c>
      <c r="G13" s="95">
        <f t="shared" si="0"/>
        <v>2500</v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73755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/>
    </row>
    <row r="30" spans="1:8" ht="24" customHeight="1">
      <c r="F30" s="92" t="s">
        <v>705</v>
      </c>
      <c r="G30" s="89">
        <v>320</v>
      </c>
    </row>
    <row r="31" spans="1:8" ht="24" customHeight="1">
      <c r="F31" s="93" t="s">
        <v>336</v>
      </c>
      <c r="G31" s="91">
        <f>G27+G30</f>
        <v>74075</v>
      </c>
    </row>
  </sheetData>
  <dataValidations count="1">
    <dataValidation type="list" allowBlank="1" showInputMessage="1" showErrorMessage="1" sqref="B5:B26" xr:uid="{00000000-0002-0000-06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6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rightToLeft="1" topLeftCell="A22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13314</v>
      </c>
      <c r="H1" s="96"/>
    </row>
    <row r="2" spans="1:8" ht="24" customHeight="1">
      <c r="A2" s="119" t="s">
        <v>421</v>
      </c>
      <c r="B2" s="119" t="s">
        <v>518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529</v>
      </c>
      <c r="C5" s="103">
        <v>15</v>
      </c>
      <c r="D5" s="88" t="s">
        <v>295</v>
      </c>
      <c r="E5" s="90">
        <f>_xlfn.IFNA(IF(D5="قطعه",VLOOKUP(B5,Sheet1!$A$5:$C$657,2,FALSE),VLOOKUP(B5,Sheet1!$A$5:$C$657,2,FALSE)*VLOOKUP(B5,Sheet1!$A$5:$C$657,3,FALSE)),"")</f>
        <v>1875</v>
      </c>
      <c r="F5" s="88" t="str">
        <f>_xlfn.IFNA("عدد"&amp;C5&amp;" "&amp;IF(D5="كرتونه",D5," ")&amp;" "&amp;IF(D5="قطعه","",VLOOKUP(B5,Sheet1!A5:C657,3,FALSE))&amp;"قطعه","")</f>
        <v>عدد15 كرتونه 25قطعه</v>
      </c>
      <c r="G5" s="95">
        <f>IFERROR(C5*E5,"")</f>
        <v>28125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211</v>
      </c>
      <c r="C6" s="103">
        <v>5</v>
      </c>
      <c r="D6" s="88" t="s">
        <v>295</v>
      </c>
      <c r="E6" s="90">
        <f>_xlfn.IFNA(IF(D6="قطعه",VLOOKUP(B6,Sheet1!$A$5:$C$657,2,FALSE),VLOOKUP(B6,Sheet1!$A$5:$C$657,2,FALSE)*VLOOKUP(B6,Sheet1!$A$5:$C$657,3,FALSE)),"")</f>
        <v>1000</v>
      </c>
      <c r="F6" s="88" t="str">
        <f>_xlfn.IFNA("عدد"&amp;C6&amp;" "&amp;IF(D6="كرتونه",D6," ")&amp;" "&amp;IF(D6="قطعه","",VLOOKUP(B6,Sheet1!A6:C658,3,FALSE))&amp;"قطعه","")</f>
        <v>عدد5 كرتونه 20قطعه</v>
      </c>
      <c r="G6" s="95">
        <f t="shared" ref="G6:G26" si="0">IFERROR(C6*E6,"")</f>
        <v>5000</v>
      </c>
      <c r="H6" t="e">
        <f>VLOOKUP($B$2,Table27[],2,FALSE)</f>
        <v>#N/A</v>
      </c>
    </row>
    <row r="7" spans="1:8" ht="24" customHeight="1">
      <c r="A7" s="88" t="s">
        <v>257</v>
      </c>
      <c r="B7" s="88" t="s">
        <v>213</v>
      </c>
      <c r="C7" s="103">
        <v>5</v>
      </c>
      <c r="D7" s="88" t="s">
        <v>295</v>
      </c>
      <c r="E7" s="90">
        <f>_xlfn.IFNA(IF(D7="قطعه",VLOOKUP(B7,Sheet1!$A$5:$C$657,2,FALSE),VLOOKUP(B7,Sheet1!$A$5:$C$657,2,FALSE)*VLOOKUP(B7,Sheet1!$A$5:$C$657,3,FALSE)),"")</f>
        <v>1400</v>
      </c>
      <c r="F7" s="88" t="str">
        <f>_xlfn.IFNA("عدد"&amp;C7&amp;" "&amp;IF(D7="كرتونه",D7," ")&amp;" "&amp;IF(D7="قطعه","",VLOOKUP(B7,Sheet1!A7:C659,3,FALSE))&amp;"قطعه","")</f>
        <v>عدد5 كرتونه 20قطعه</v>
      </c>
      <c r="G7" s="95">
        <f t="shared" si="0"/>
        <v>7000</v>
      </c>
      <c r="H7" t="e">
        <f>VLOOKUP($B$2,Table27[],2,FALSE)</f>
        <v>#N/A</v>
      </c>
    </row>
    <row r="8" spans="1:8" ht="24" customHeight="1">
      <c r="A8" s="88" t="s">
        <v>257</v>
      </c>
      <c r="B8" s="88" t="s">
        <v>216</v>
      </c>
      <c r="C8" s="103">
        <v>1</v>
      </c>
      <c r="D8" s="88" t="s">
        <v>295</v>
      </c>
      <c r="E8" s="90">
        <f>_xlfn.IFNA(IF(D8="قطعه",VLOOKUP(B8,Sheet1!$A$5:$C$657,2,FALSE),VLOOKUP(B8,Sheet1!$A$5:$C$657,2,FALSE)*VLOOKUP(B8,Sheet1!$A$5:$C$657,3,FALSE)),"")</f>
        <v>1350</v>
      </c>
      <c r="F8" s="88" t="str">
        <f>_xlfn.IFNA("عدد"&amp;C8&amp;" "&amp;IF(D8="كرتونه",D8," ")&amp;" "&amp;IF(D8="قطعه","",VLOOKUP(B8,Sheet1!A8:C660,3,FALSE))&amp;"قطعه","")</f>
        <v>عدد1 كرتونه 10قطعه</v>
      </c>
      <c r="G8" s="95">
        <f t="shared" si="0"/>
        <v>1350</v>
      </c>
      <c r="H8" t="e">
        <f>VLOOKUP($B$2,Table27[],2,FALSE)</f>
        <v>#N/A</v>
      </c>
    </row>
    <row r="9" spans="1:8" ht="24" customHeight="1">
      <c r="A9" s="88" t="s">
        <v>257</v>
      </c>
      <c r="B9" s="88" t="s">
        <v>706</v>
      </c>
      <c r="C9" s="103">
        <v>15</v>
      </c>
      <c r="D9" s="88" t="s">
        <v>296</v>
      </c>
      <c r="E9" s="90">
        <f>_xlfn.IFNA(IF(D9="قطعه",VLOOKUP(B9,Sheet1!$A$5:$C$657,2,FALSE),VLOOKUP(B9,Sheet1!$A$5:$C$657,2,FALSE)*VLOOKUP(B9,Sheet1!$A$5:$C$657,3,FALSE)),"")</f>
        <v>160</v>
      </c>
      <c r="F9" s="88" t="str">
        <f>_xlfn.IFNA("عدد"&amp;C9&amp;" "&amp;IF(D9="كرتونه",D9," ")&amp;" "&amp;IF(D9="قطعه","",VLOOKUP(B9,Sheet1!A9:C661,3,FALSE))&amp;"قطعه","")</f>
        <v>عدد15   قطعه</v>
      </c>
      <c r="G9" s="95">
        <f t="shared" si="0"/>
        <v>2400</v>
      </c>
      <c r="H9" t="e">
        <f>VLOOKUP($B$2,Table27[],2,FALSE)</f>
        <v>#N/A</v>
      </c>
    </row>
    <row r="10" spans="1:8" ht="24" customHeight="1">
      <c r="A10" s="88"/>
      <c r="B10" s="88"/>
      <c r="C10" s="103"/>
      <c r="D10" s="88"/>
      <c r="E10" s="90" t="str">
        <f>_xlfn.IFNA(IF(D10="قطعه",VLOOKUP(B10,Sheet1!$A$5:$C$657,2,FALSE),VLOOKUP(B10,Sheet1!$A$5:$C$657,2,FALSE)*VLOOKUP(B10,Sheet1!$A$5:$C$657,3,FALSE)),"")</f>
        <v/>
      </c>
      <c r="F10" s="88" t="str">
        <f>_xlfn.IFNA("عدد"&amp;C10&amp;" "&amp;IF(D10="كرتونه",D10," ")&amp;" "&amp;IF(D10="قطعه","",VLOOKUP(B10,Sheet1!A10:C662,3,FALSE))&amp;"قطعه","")</f>
        <v/>
      </c>
      <c r="G10" s="95" t="str">
        <f t="shared" si="0"/>
        <v/>
      </c>
      <c r="H10" t="e">
        <f>VLOOKUP($B$2,Table27[],2,FALSE)</f>
        <v>#N/A</v>
      </c>
    </row>
    <row r="11" spans="1:8" ht="24" customHeight="1">
      <c r="A11" s="88"/>
      <c r="B11" s="88"/>
      <c r="C11" s="103"/>
      <c r="D11" s="88"/>
      <c r="E11" s="90" t="str">
        <f>_xlfn.IFNA(IF(D11="قطعه",VLOOKUP(B11,Sheet1!$A$5:$C$657,2,FALSE),VLOOKUP(B11,Sheet1!$A$5:$C$657,2,FALSE)*VLOOKUP(B11,Sheet1!$A$5:$C$657,3,FALSE)),"")</f>
        <v/>
      </c>
      <c r="F11" s="88" t="str">
        <f>_xlfn.IFNA("عدد"&amp;C11&amp;" "&amp;IF(D11="كرتونه",D11," ")&amp;" "&amp;IF(D11="قطعه","",VLOOKUP(B11,Sheet1!A11:C663,3,FALSE))&amp;"قطعه","")</f>
        <v/>
      </c>
      <c r="G11" s="95" t="str">
        <f t="shared" si="0"/>
        <v/>
      </c>
      <c r="H11" t="e">
        <f>VLOOKUP($B$2,Table27[],2,FALSE)</f>
        <v>#N/A</v>
      </c>
    </row>
    <row r="12" spans="1:8" ht="24" customHeight="1">
      <c r="A12" s="88"/>
      <c r="B12" s="88"/>
      <c r="C12" s="103"/>
      <c r="D12" s="88"/>
      <c r="E12" s="90" t="str">
        <f>_xlfn.IFNA(IF(D12="قطعه",VLOOKUP(B12,Sheet1!$A$5:$C$657,2,FALSE),VLOOKUP(B12,Sheet1!$A$5:$C$657,2,FALSE)*VLOOKUP(B12,Sheet1!$A$5:$C$657,3,FALSE)),"")</f>
        <v/>
      </c>
      <c r="F12" s="88" t="str">
        <f>_xlfn.IFNA("عدد"&amp;C12&amp;" "&amp;IF(D12="كرتونه",D12," ")&amp;" "&amp;IF(D12="قطعه","",VLOOKUP(B12,Sheet1!A12:C664,3,FALSE))&amp;"قطعه","")</f>
        <v/>
      </c>
      <c r="G12" s="95" t="str">
        <f t="shared" si="0"/>
        <v/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43875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2195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41680</v>
      </c>
    </row>
  </sheetData>
  <dataValidations count="1">
    <dataValidation type="list" allowBlank="1" showInputMessage="1" showErrorMessage="1" sqref="B5:B26" xr:uid="{00000000-0002-0000-07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Sheet1!$I$5:$I$6</xm:f>
          </x14:formula1>
          <xm:sqref>D5:D26</xm:sqref>
        </x14:dataValidation>
        <x14:dataValidation type="list" allowBlank="1" showInputMessage="1" showErrorMessage="1" xr:uid="{00000000-0002-0000-0700-000002000000}">
          <x14:formula1>
            <xm:f>Sheet1!$F$2:$F$26</xm:f>
          </x14:formula1>
          <xm:sqref>A5:A26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rightToLeft="1" topLeftCell="A28" zoomScaleNormal="100" workbookViewId="0">
      <selection activeCell="G30" sqref="G30"/>
    </sheetView>
  </sheetViews>
  <sheetFormatPr defaultRowHeight="24" customHeight="1"/>
  <cols>
    <col min="1" max="1" width="20.5546875" bestFit="1" customWidth="1"/>
    <col min="2" max="2" width="30.109375" bestFit="1" customWidth="1"/>
    <col min="5" max="5" width="12" bestFit="1" customWidth="1"/>
    <col min="6" max="6" width="22.109375" bestFit="1" customWidth="1"/>
    <col min="7" max="7" width="16" bestFit="1" customWidth="1"/>
    <col min="10" max="10" width="8.44140625" customWidth="1"/>
  </cols>
  <sheetData>
    <row r="1" spans="1:8" ht="24" customHeight="1">
      <c r="A1" s="100" t="s">
        <v>338</v>
      </c>
      <c r="B1" s="108">
        <v>43536</v>
      </c>
      <c r="C1" s="87"/>
      <c r="D1" s="87"/>
      <c r="E1" s="87"/>
      <c r="F1" s="101" t="s">
        <v>576</v>
      </c>
      <c r="G1" s="102">
        <v>13315</v>
      </c>
      <c r="H1" s="96"/>
    </row>
    <row r="2" spans="1:8" ht="24" customHeight="1">
      <c r="A2" s="119" t="s">
        <v>421</v>
      </c>
      <c r="B2" s="119" t="s">
        <v>707</v>
      </c>
      <c r="D2" s="86"/>
      <c r="E2" s="86"/>
      <c r="F2" s="119" t="s">
        <v>337</v>
      </c>
      <c r="G2" s="86"/>
    </row>
    <row r="3" spans="1:8" ht="24" customHeight="1">
      <c r="A3" s="104" t="s">
        <v>290</v>
      </c>
      <c r="B3" s="104" t="s">
        <v>291</v>
      </c>
      <c r="C3" s="104" t="s">
        <v>222</v>
      </c>
      <c r="D3" s="104" t="s">
        <v>292</v>
      </c>
      <c r="E3" s="104" t="s">
        <v>1</v>
      </c>
      <c r="F3" s="104" t="s">
        <v>293</v>
      </c>
      <c r="G3" s="104" t="s">
        <v>294</v>
      </c>
      <c r="H3" s="104" t="s">
        <v>423</v>
      </c>
    </row>
    <row r="4" spans="1:8" ht="24" customHeight="1">
      <c r="A4" s="86"/>
      <c r="B4" s="86"/>
      <c r="C4" s="86"/>
      <c r="D4" s="86"/>
      <c r="E4" s="89"/>
      <c r="F4" s="86"/>
      <c r="G4" s="89"/>
      <c r="H4" t="e">
        <f>VLOOKUP($B$2,Table27[],2,FALSE)</f>
        <v>#N/A</v>
      </c>
    </row>
    <row r="5" spans="1:8" ht="24" customHeight="1">
      <c r="A5" s="88" t="s">
        <v>257</v>
      </c>
      <c r="B5" s="88" t="s">
        <v>209</v>
      </c>
      <c r="C5" s="103">
        <v>40</v>
      </c>
      <c r="D5" s="88" t="s">
        <v>295</v>
      </c>
      <c r="E5" s="90">
        <f>_xlfn.IFNA(IF(D5="قطعه",VLOOKUP(B5,Sheet1!$A$5:$C$657,2,FALSE),VLOOKUP(B5,Sheet1!$A$5:$C$657,2,FALSE)*VLOOKUP(B5,Sheet1!$A$5:$C$657,3,FALSE)),"")</f>
        <v>760</v>
      </c>
      <c r="F5" s="88" t="str">
        <f>_xlfn.IFNA("عدد"&amp;C5&amp;" "&amp;IF(D5="كرتونه",D5," ")&amp;" "&amp;IF(D5="قطعه","",VLOOKUP(B5,Sheet1!A5:C657,3,FALSE))&amp;"قطعه","")</f>
        <v>عدد40 كرتونه 20قطعه</v>
      </c>
      <c r="G5" s="95">
        <f>IFERROR(C5*E5,"")</f>
        <v>30400</v>
      </c>
      <c r="H5" t="e">
        <f>VLOOKUP($B$2,Table27[],2,FALSE)</f>
        <v>#N/A</v>
      </c>
    </row>
    <row r="6" spans="1:8" ht="24" customHeight="1">
      <c r="A6" s="88" t="s">
        <v>257</v>
      </c>
      <c r="B6" s="88" t="s">
        <v>211</v>
      </c>
      <c r="C6" s="103">
        <v>35</v>
      </c>
      <c r="D6" s="88" t="s">
        <v>295</v>
      </c>
      <c r="E6" s="90">
        <f>_xlfn.IFNA(IF(D6="قطعه",VLOOKUP(B6,Sheet1!$A$5:$C$657,2,FALSE),VLOOKUP(B6,Sheet1!$A$5:$C$657,2,FALSE)*VLOOKUP(B6,Sheet1!$A$5:$C$657,3,FALSE)),"")</f>
        <v>1000</v>
      </c>
      <c r="F6" s="88" t="str">
        <f>_xlfn.IFNA("عدد"&amp;C6&amp;" "&amp;IF(D6="كرتونه",D6," ")&amp;" "&amp;IF(D6="قطعه","",VLOOKUP(B6,Sheet1!A6:C658,3,FALSE))&amp;"قطعه","")</f>
        <v>عدد35 كرتونه 20قطعه</v>
      </c>
      <c r="G6" s="95">
        <f t="shared" ref="G6:G26" si="0">IFERROR(C6*E6,"")</f>
        <v>35000</v>
      </c>
      <c r="H6" t="e">
        <f>VLOOKUP($B$2,Table27[],2,FALSE)</f>
        <v>#N/A</v>
      </c>
    </row>
    <row r="7" spans="1:8" ht="24" customHeight="1">
      <c r="A7" s="88" t="s">
        <v>257</v>
      </c>
      <c r="B7" s="88" t="s">
        <v>213</v>
      </c>
      <c r="C7" s="103">
        <v>75</v>
      </c>
      <c r="D7" s="88" t="s">
        <v>295</v>
      </c>
      <c r="E7" s="90">
        <f>_xlfn.IFNA(IF(D7="قطعه",VLOOKUP(B7,Sheet1!$A$5:$C$657,2,FALSE),VLOOKUP(B7,Sheet1!$A$5:$C$657,2,FALSE)*VLOOKUP(B7,Sheet1!$A$5:$C$657,3,FALSE)),"")</f>
        <v>1400</v>
      </c>
      <c r="F7" s="88" t="str">
        <f>_xlfn.IFNA("عدد"&amp;C7&amp;" "&amp;IF(D7="كرتونه",D7," ")&amp;" "&amp;IF(D7="قطعه","",VLOOKUP(B7,Sheet1!A7:C659,3,FALSE))&amp;"قطعه","")</f>
        <v>عدد75 كرتونه 20قطعه</v>
      </c>
      <c r="G7" s="95">
        <f t="shared" si="0"/>
        <v>105000</v>
      </c>
      <c r="H7" t="e">
        <f>VLOOKUP($B$2,Table27[],2,FALSE)</f>
        <v>#N/A</v>
      </c>
    </row>
    <row r="8" spans="1:8" ht="24" customHeight="1">
      <c r="A8" s="88" t="s">
        <v>254</v>
      </c>
      <c r="B8" s="88" t="s">
        <v>166</v>
      </c>
      <c r="C8" s="103">
        <v>5</v>
      </c>
      <c r="D8" s="88" t="s">
        <v>295</v>
      </c>
      <c r="E8" s="90">
        <f>_xlfn.IFNA(IF(D8="قطعه",VLOOKUP(B8,Sheet1!$A$5:$C$657,2,FALSE),VLOOKUP(B8,Sheet1!$A$5:$C$657,2,FALSE)*VLOOKUP(B8,Sheet1!$A$5:$C$657,3,FALSE)),"")</f>
        <v>2400</v>
      </c>
      <c r="F8" s="88" t="str">
        <f>_xlfn.IFNA("عدد"&amp;C8&amp;" "&amp;IF(D8="كرتونه",D8," ")&amp;" "&amp;IF(D8="قطعه","",VLOOKUP(B8,Sheet1!A8:C660,3,FALSE))&amp;"قطعه","")</f>
        <v>عدد5 كرتونه 120قطعه</v>
      </c>
      <c r="G8" s="95">
        <f t="shared" si="0"/>
        <v>12000</v>
      </c>
      <c r="H8" t="e">
        <f>VLOOKUP($B$2,Table27[],2,FALSE)</f>
        <v>#N/A</v>
      </c>
    </row>
    <row r="9" spans="1:8" ht="24" customHeight="1">
      <c r="A9" s="88" t="s">
        <v>256</v>
      </c>
      <c r="B9" s="88" t="s">
        <v>195</v>
      </c>
      <c r="C9" s="103">
        <v>5</v>
      </c>
      <c r="D9" s="88" t="s">
        <v>295</v>
      </c>
      <c r="E9" s="90">
        <f>_xlfn.IFNA(IF(D9="قطعه",VLOOKUP(B9,Sheet1!$A$5:$C$657,2,FALSE),VLOOKUP(B9,Sheet1!$A$5:$C$657,2,FALSE)*VLOOKUP(B9,Sheet1!$A$5:$C$657,3,FALSE)),"")</f>
        <v>825</v>
      </c>
      <c r="F9" s="88" t="str">
        <f>_xlfn.IFNA("عدد"&amp;C9&amp;" "&amp;IF(D9="كرتونه",D9," ")&amp;" "&amp;IF(D9="قطعه","",VLOOKUP(B9,Sheet1!A9:C661,3,FALSE))&amp;"قطعه","")</f>
        <v>عدد5 كرتونه 300قطعه</v>
      </c>
      <c r="G9" s="95">
        <f t="shared" si="0"/>
        <v>4125</v>
      </c>
      <c r="H9" t="e">
        <f>VLOOKUP($B$2,Table27[],2,FALSE)</f>
        <v>#N/A</v>
      </c>
    </row>
    <row r="10" spans="1:8" ht="24" customHeight="1">
      <c r="A10" s="88" t="s">
        <v>256</v>
      </c>
      <c r="B10" s="88" t="s">
        <v>196</v>
      </c>
      <c r="C10" s="103">
        <v>30</v>
      </c>
      <c r="D10" s="88" t="s">
        <v>295</v>
      </c>
      <c r="E10" s="90">
        <f>_xlfn.IFNA(IF(D10="قطعه",VLOOKUP(B10,Sheet1!$A$5:$C$657,2,FALSE),VLOOKUP(B10,Sheet1!$A$5:$C$657,2,FALSE)*VLOOKUP(B10,Sheet1!$A$5:$C$657,3,FALSE)),"")</f>
        <v>1100</v>
      </c>
      <c r="F10" s="88" t="str">
        <f>_xlfn.IFNA("عدد"&amp;C10&amp;" "&amp;IF(D10="كرتونه",D10," ")&amp;" "&amp;IF(D10="قطعه","",VLOOKUP(B10,Sheet1!A10:C662,3,FALSE))&amp;"قطعه","")</f>
        <v>عدد30 كرتونه 200قطعه</v>
      </c>
      <c r="G10" s="95">
        <f t="shared" si="0"/>
        <v>33000</v>
      </c>
      <c r="H10" t="e">
        <f>VLOOKUP($B$2,Table27[],2,FALSE)</f>
        <v>#N/A</v>
      </c>
    </row>
    <row r="11" spans="1:8" ht="24" customHeight="1">
      <c r="A11" s="88" t="s">
        <v>248</v>
      </c>
      <c r="B11" s="88" t="s">
        <v>125</v>
      </c>
      <c r="C11" s="103">
        <v>5</v>
      </c>
      <c r="D11" s="88" t="s">
        <v>295</v>
      </c>
      <c r="E11" s="90">
        <f>_xlfn.IFNA(IF(D11="قطعه",VLOOKUP(B11,Sheet1!$A$5:$C$657,2,FALSE),VLOOKUP(B11,Sheet1!$A$5:$C$657,2,FALSE)*VLOOKUP(B11,Sheet1!$A$5:$C$657,3,FALSE)),"")</f>
        <v>2300</v>
      </c>
      <c r="F11" s="88" t="str">
        <f>_xlfn.IFNA("عدد"&amp;C11&amp;" "&amp;IF(D11="كرتونه",D11," ")&amp;" "&amp;IF(D11="قطعه","",VLOOKUP(B11,Sheet1!A11:C663,3,FALSE))&amp;"قطعه","")</f>
        <v>عدد5 كرتونه 20قطعه</v>
      </c>
      <c r="G11" s="95">
        <f t="shared" si="0"/>
        <v>11500</v>
      </c>
      <c r="H11" t="e">
        <f>VLOOKUP($B$2,Table27[],2,FALSE)</f>
        <v>#N/A</v>
      </c>
    </row>
    <row r="12" spans="1:8" ht="24" customHeight="1">
      <c r="A12" s="88" t="s">
        <v>248</v>
      </c>
      <c r="B12" s="88" t="s">
        <v>128</v>
      </c>
      <c r="C12" s="103">
        <v>10</v>
      </c>
      <c r="D12" s="88" t="s">
        <v>295</v>
      </c>
      <c r="E12" s="90">
        <f>_xlfn.IFNA(IF(D12="قطعه",VLOOKUP(B12,Sheet1!$A$5:$C$657,2,FALSE),VLOOKUP(B12,Sheet1!$A$5:$C$657,2,FALSE)*VLOOKUP(B12,Sheet1!$A$5:$C$657,3,FALSE)),"")</f>
        <v>2280</v>
      </c>
      <c r="F12" s="88" t="str">
        <f>_xlfn.IFNA("عدد"&amp;C12&amp;" "&amp;IF(D12="كرتونه",D12," ")&amp;" "&amp;IF(D12="قطعه","",VLOOKUP(B12,Sheet1!A12:C664,3,FALSE))&amp;"قطعه","")</f>
        <v>عدد10 كرتونه 12قطعه</v>
      </c>
      <c r="G12" s="95">
        <f t="shared" si="0"/>
        <v>22800</v>
      </c>
      <c r="H12" t="e">
        <f>VLOOKUP($B$2,Table27[],2,FALSE)</f>
        <v>#N/A</v>
      </c>
    </row>
    <row r="13" spans="1:8" ht="24" customHeight="1">
      <c r="A13" s="88"/>
      <c r="B13" s="88"/>
      <c r="C13" s="103"/>
      <c r="D13" s="88"/>
      <c r="E13" s="90" t="str">
        <f>_xlfn.IFNA(IF(D13="قطعه",VLOOKUP(B13,Sheet1!$A$5:$C$657,2,FALSE),VLOOKUP(B13,Sheet1!$A$5:$C$657,2,FALSE)*VLOOKUP(B13,Sheet1!$A$5:$C$657,3,FALSE)),"")</f>
        <v/>
      </c>
      <c r="F13" s="88" t="str">
        <f>_xlfn.IFNA("عدد"&amp;C13&amp;" "&amp;IF(D13="كرتونه",D13," ")&amp;" "&amp;IF(D13="قطعه","",VLOOKUP(B13,Sheet1!A13:C665,3,FALSE))&amp;"قطعه","")</f>
        <v/>
      </c>
      <c r="G13" s="95" t="str">
        <f t="shared" si="0"/>
        <v/>
      </c>
      <c r="H13" t="e">
        <f>VLOOKUP($B$2,Table27[],2,FALSE)</f>
        <v>#N/A</v>
      </c>
    </row>
    <row r="14" spans="1:8" ht="24" customHeight="1">
      <c r="A14" s="88"/>
      <c r="B14" s="88"/>
      <c r="C14" s="103"/>
      <c r="D14" s="88"/>
      <c r="E14" s="90" t="str">
        <f>_xlfn.IFNA(IF(D14="قطعه",VLOOKUP(B14,Sheet1!$A$5:$C$657,2,FALSE),VLOOKUP(B14,Sheet1!$A$5:$C$657,2,FALSE)*VLOOKUP(B14,Sheet1!$A$5:$C$657,3,FALSE)),"")</f>
        <v/>
      </c>
      <c r="F14" s="88" t="str">
        <f>_xlfn.IFNA("عدد"&amp;C14&amp;" "&amp;IF(D14="كرتونه",D14," ")&amp;" "&amp;IF(D14="قطعه","",VLOOKUP(B14,Sheet1!A14:C666,3,FALSE))&amp;"قطعه","")</f>
        <v/>
      </c>
      <c r="G14" s="95" t="str">
        <f t="shared" si="0"/>
        <v/>
      </c>
      <c r="H14" t="e">
        <f>VLOOKUP($B$2,Table27[],2,FALSE)</f>
        <v>#N/A</v>
      </c>
    </row>
    <row r="15" spans="1:8" ht="24" customHeight="1">
      <c r="A15" s="88"/>
      <c r="B15" s="88"/>
      <c r="C15" s="103"/>
      <c r="D15" s="88"/>
      <c r="E15" s="90" t="str">
        <f>_xlfn.IFNA(IF(D15="قطعه",VLOOKUP(B15,Sheet1!$A$5:$C$657,2,FALSE),VLOOKUP(B15,Sheet1!$A$5:$C$657,2,FALSE)*VLOOKUP(B15,Sheet1!$A$5:$C$657,3,FALSE)),"")</f>
        <v/>
      </c>
      <c r="F15" s="88" t="str">
        <f>_xlfn.IFNA("عدد"&amp;C15&amp;" "&amp;IF(D15="كرتونه",D15," ")&amp;" "&amp;IF(D15="قطعه","",VLOOKUP(B15,Sheet1!A15:C667,3,FALSE))&amp;"قطعه","")</f>
        <v/>
      </c>
      <c r="G15" s="95" t="str">
        <f t="shared" si="0"/>
        <v/>
      </c>
      <c r="H15" t="e">
        <f>VLOOKUP($B$2,Table27[],2,FALSE)</f>
        <v>#N/A</v>
      </c>
    </row>
    <row r="16" spans="1:8" ht="24" customHeight="1">
      <c r="A16" s="88"/>
      <c r="B16" s="88"/>
      <c r="C16" s="103"/>
      <c r="D16" s="88"/>
      <c r="E16" s="90" t="str">
        <f>_xlfn.IFNA(IF(D16="قطعه",VLOOKUP(B16,Sheet1!$A$5:$C$657,2,FALSE),VLOOKUP(B16,Sheet1!$A$5:$C$657,2,FALSE)*VLOOKUP(B16,Sheet1!$A$5:$C$657,3,FALSE)),"")</f>
        <v/>
      </c>
      <c r="F16" s="88" t="str">
        <f>_xlfn.IFNA("عدد"&amp;C16&amp;" "&amp;IF(D16="كرتونه",D16," ")&amp;" "&amp;IF(D16="قطعه","",VLOOKUP(B16,Sheet1!A16:C668,3,FALSE))&amp;"قطعه","")</f>
        <v/>
      </c>
      <c r="G16" s="95" t="str">
        <f t="shared" si="0"/>
        <v/>
      </c>
      <c r="H16" t="e">
        <f>VLOOKUP($B$2,Table27[],2,FALSE)</f>
        <v>#N/A</v>
      </c>
    </row>
    <row r="17" spans="1:8" ht="24" customHeight="1">
      <c r="A17" s="88"/>
      <c r="B17" s="88"/>
      <c r="C17" s="103"/>
      <c r="D17" s="88"/>
      <c r="E17" s="90" t="str">
        <f>_xlfn.IFNA(IF(D17="قطعه",VLOOKUP(B17,Sheet1!$A$5:$C$657,2,FALSE),VLOOKUP(B17,Sheet1!$A$5:$C$657,2,FALSE)*VLOOKUP(B17,Sheet1!$A$5:$C$657,3,FALSE)),"")</f>
        <v/>
      </c>
      <c r="F17" s="88" t="str">
        <f>_xlfn.IFNA("عدد"&amp;C17&amp;" "&amp;IF(D17="كرتونه",D17," ")&amp;" "&amp;IF(D17="قطعه","",VLOOKUP(B17,Sheet1!A17:C669,3,FALSE))&amp;"قطعه","")</f>
        <v/>
      </c>
      <c r="G17" s="95" t="str">
        <f t="shared" si="0"/>
        <v/>
      </c>
      <c r="H17" t="e">
        <f>VLOOKUP($B$2,Table27[],2,FALSE)</f>
        <v>#N/A</v>
      </c>
    </row>
    <row r="18" spans="1:8" ht="24" customHeight="1">
      <c r="A18" s="88"/>
      <c r="B18" s="88"/>
      <c r="C18" s="103"/>
      <c r="D18" s="88"/>
      <c r="E18" s="90" t="str">
        <f>_xlfn.IFNA(IF(D18="قطعه",VLOOKUP(B18,Sheet1!$A$5:$C$657,2,FALSE),VLOOKUP(B18,Sheet1!$A$5:$C$657,2,FALSE)*VLOOKUP(B18,Sheet1!$A$5:$C$657,3,FALSE)),"")</f>
        <v/>
      </c>
      <c r="F18" s="88" t="str">
        <f>_xlfn.IFNA("عدد"&amp;C18&amp;" "&amp;IF(D18="كرتونه",D18," ")&amp;" "&amp;IF(D18="قطعه","",VLOOKUP(B18,Sheet1!A18:C670,3,FALSE))&amp;"قطعه","")</f>
        <v/>
      </c>
      <c r="G18" s="95" t="str">
        <f t="shared" si="0"/>
        <v/>
      </c>
      <c r="H18" t="e">
        <f>VLOOKUP($B$2,Table27[],2,FALSE)</f>
        <v>#N/A</v>
      </c>
    </row>
    <row r="19" spans="1:8" ht="24" customHeight="1">
      <c r="A19" s="88"/>
      <c r="B19" s="88"/>
      <c r="C19" s="103"/>
      <c r="D19" s="88"/>
      <c r="E19" s="90" t="str">
        <f>_xlfn.IFNA(IF(D19="قطعه",VLOOKUP(B19,Sheet1!$A$5:$C$657,2,FALSE),VLOOKUP(B19,Sheet1!$A$5:$C$657,2,FALSE)*VLOOKUP(B19,Sheet1!$A$5:$C$657,3,FALSE)),"")</f>
        <v/>
      </c>
      <c r="F19" s="88" t="str">
        <f>_xlfn.IFNA("عدد"&amp;C19&amp;" "&amp;IF(D19="كرتونه",D19," ")&amp;" "&amp;IF(D19="قطعه","",VLOOKUP(B19,Sheet1!A19:C671,3,FALSE))&amp;"قطعه","")</f>
        <v/>
      </c>
      <c r="G19" s="95" t="str">
        <f t="shared" si="0"/>
        <v/>
      </c>
      <c r="H19" t="e">
        <f>VLOOKUP($B$2,Table27[],2,FALSE)</f>
        <v>#N/A</v>
      </c>
    </row>
    <row r="20" spans="1:8" ht="24" customHeight="1">
      <c r="A20" s="88"/>
      <c r="B20" s="88"/>
      <c r="C20" s="103"/>
      <c r="D20" s="88"/>
      <c r="E20" s="90" t="str">
        <f>_xlfn.IFNA(IF(D20="قطعه",VLOOKUP(B20,Sheet1!$A$5:$C$657,2,FALSE),VLOOKUP(B20,Sheet1!$A$5:$C$657,2,FALSE)*VLOOKUP(B20,Sheet1!$A$5:$C$657,3,FALSE)),"")</f>
        <v/>
      </c>
      <c r="F20" s="88" t="str">
        <f>_xlfn.IFNA("عدد"&amp;C20&amp;" "&amp;IF(D20="كرتونه",D20," ")&amp;" "&amp;IF(D20="قطعه","",VLOOKUP(B20,Sheet1!A20:C672,3,FALSE))&amp;"قطعه","")</f>
        <v/>
      </c>
      <c r="G20" s="95" t="str">
        <f t="shared" si="0"/>
        <v/>
      </c>
      <c r="H20" t="e">
        <f>VLOOKUP($B$2,Table27[],2,FALSE)</f>
        <v>#N/A</v>
      </c>
    </row>
    <row r="21" spans="1:8" ht="24" customHeight="1">
      <c r="A21" s="88"/>
      <c r="B21" s="88"/>
      <c r="C21" s="103"/>
      <c r="D21" s="88"/>
      <c r="E21" s="90" t="str">
        <f>_xlfn.IFNA(IF(D21="قطعه",VLOOKUP(B21,Sheet1!$A$5:$C$657,2,FALSE),VLOOKUP(B21,Sheet1!$A$5:$C$657,2,FALSE)*VLOOKUP(B21,Sheet1!$A$5:$C$657,3,FALSE)),"")</f>
        <v/>
      </c>
      <c r="F21" s="88" t="str">
        <f>_xlfn.IFNA("عدد"&amp;C21&amp;" "&amp;IF(D21="كرتونه",D21," ")&amp;" "&amp;IF(D21="قطعه","",VLOOKUP(B21,Sheet1!A21:C673,3,FALSE))&amp;"قطعه","")</f>
        <v/>
      </c>
      <c r="G21" s="95" t="str">
        <f t="shared" si="0"/>
        <v/>
      </c>
      <c r="H21" t="e">
        <f>VLOOKUP($B$2,Table27[],2,FALSE)</f>
        <v>#N/A</v>
      </c>
    </row>
    <row r="22" spans="1:8" ht="24" customHeight="1">
      <c r="A22" s="88"/>
      <c r="B22" s="88"/>
      <c r="C22" s="103"/>
      <c r="D22" s="88"/>
      <c r="E22" s="90" t="str">
        <f>_xlfn.IFNA(IF(D22="قطعه",VLOOKUP(B22,Sheet1!$A$5:$C$657,2,FALSE),VLOOKUP(B22,Sheet1!$A$5:$C$657,2,FALSE)*VLOOKUP(B22,Sheet1!$A$5:$C$657,3,FALSE)),"")</f>
        <v/>
      </c>
      <c r="F22" s="88" t="str">
        <f>_xlfn.IFNA("عدد"&amp;C22&amp;" "&amp;IF(D22="كرتونه",D22," ")&amp;" "&amp;IF(D22="قطعه","",VLOOKUP(B22,Sheet1!A22:C674,3,FALSE))&amp;"قطعه","")</f>
        <v/>
      </c>
      <c r="G22" s="95" t="str">
        <f t="shared" si="0"/>
        <v/>
      </c>
      <c r="H22" t="e">
        <f>VLOOKUP($B$2,Table27[],2,FALSE)</f>
        <v>#N/A</v>
      </c>
    </row>
    <row r="23" spans="1:8" ht="24" customHeight="1">
      <c r="A23" s="88"/>
      <c r="B23" s="88"/>
      <c r="C23" s="103"/>
      <c r="D23" s="88"/>
      <c r="E23" s="90" t="str">
        <f>_xlfn.IFNA(IF(D23="قطعه",VLOOKUP(B23,Sheet1!$A$5:$C$657,2,FALSE),VLOOKUP(B23,Sheet1!$A$5:$C$657,2,FALSE)*VLOOKUP(B23,Sheet1!$A$5:$C$657,3,FALSE)),"")</f>
        <v/>
      </c>
      <c r="F23" s="88" t="str">
        <f>_xlfn.IFNA("عدد"&amp;C23&amp;" "&amp;IF(D23="كرتونه",D23," ")&amp;" "&amp;IF(D23="قطعه","",VLOOKUP(B23,Sheet1!A23:C675,3,FALSE))&amp;"قطعه","")</f>
        <v/>
      </c>
      <c r="G23" s="90" t="str">
        <f t="shared" si="0"/>
        <v/>
      </c>
      <c r="H23" t="e">
        <f>VLOOKUP($B$2,Table27[],2,FALSE)</f>
        <v>#N/A</v>
      </c>
    </row>
    <row r="24" spans="1:8" ht="24" customHeight="1">
      <c r="A24" s="88"/>
      <c r="B24" s="88"/>
      <c r="C24" s="103"/>
      <c r="D24" s="88"/>
      <c r="E24" s="90" t="str">
        <f>_xlfn.IFNA(IF(D24="قطعه",VLOOKUP(B24,Sheet1!$A$5:$C$657,2,FALSE),VLOOKUP(B24,Sheet1!$A$5:$C$657,2,FALSE)*VLOOKUP(B24,Sheet1!$A$5:$C$657,3,FALSE)),"")</f>
        <v/>
      </c>
      <c r="F24" s="88" t="str">
        <f>_xlfn.IFNA("عدد"&amp;C24&amp;" "&amp;IF(D24="كرتونه",D24," ")&amp;" "&amp;IF(D24="قطعه","",VLOOKUP(B24,Sheet1!A24:C676,3,FALSE))&amp;"قطعه","")</f>
        <v/>
      </c>
      <c r="G24" s="90" t="str">
        <f t="shared" si="0"/>
        <v/>
      </c>
      <c r="H24" t="e">
        <f>VLOOKUP($B$2,Table27[],2,FALSE)</f>
        <v>#N/A</v>
      </c>
    </row>
    <row r="25" spans="1:8" ht="24" customHeight="1">
      <c r="A25" s="88"/>
      <c r="B25" s="88"/>
      <c r="C25" s="103"/>
      <c r="D25" s="88"/>
      <c r="E25" s="90" t="str">
        <f>_xlfn.IFNA(IF(D25="قطعه",VLOOKUP(B25,Sheet1!$A$5:$C$657,2,FALSE),VLOOKUP(B25,Sheet1!$A$5:$C$657,2,FALSE)*VLOOKUP(B25,Sheet1!$A$5:$C$657,3,FALSE)),"")</f>
        <v/>
      </c>
      <c r="F25" s="88" t="str">
        <f>_xlfn.IFNA("عدد"&amp;C25&amp;" "&amp;IF(D25="كرتونه",D25," ")&amp;" "&amp;IF(D25="قطعه","",VLOOKUP(B25,Sheet1!A25:C677,3,FALSE))&amp;"قطعه","")</f>
        <v/>
      </c>
      <c r="G25" s="90" t="str">
        <f t="shared" si="0"/>
        <v/>
      </c>
      <c r="H25" t="e">
        <f>VLOOKUP($B$2,Table27[],2,FALSE)</f>
        <v>#N/A</v>
      </c>
    </row>
    <row r="26" spans="1:8" ht="24" customHeight="1">
      <c r="A26" s="98"/>
      <c r="B26" s="98"/>
      <c r="C26" s="98"/>
      <c r="D26" s="98"/>
      <c r="E26" s="99" t="str">
        <f>_xlfn.IFNA(IF(D26="قطعه",VLOOKUP(B26,Sheet1!A24:C676,2,FALSE),VLOOKUP(B26,Sheet1!A24:C676,2,FALSE)*VLOOKUP(B26,Sheet1!A24:C676,3,FALSE)),"")</f>
        <v/>
      </c>
      <c r="F26" s="98" t="str">
        <f>_xlfn.IFNA("عدد"&amp;C26&amp;" "&amp;IF(D26="كرتونه",D26," ")&amp;" "&amp;IF(D26="قطعه","",VLOOKUP(B26,Sheet1!A24:C676,3,FALSE))&amp;"قطعه","")</f>
        <v/>
      </c>
      <c r="G26" s="99" t="str">
        <f t="shared" si="0"/>
        <v/>
      </c>
      <c r="H26" s="97" t="e">
        <f>VLOOKUP($B$2,Table27[],2,FALSE)</f>
        <v>#N/A</v>
      </c>
    </row>
    <row r="27" spans="1:8" ht="24" customHeight="1">
      <c r="A27" s="86"/>
      <c r="B27" s="86"/>
      <c r="C27" s="86"/>
      <c r="D27" s="86"/>
      <c r="E27" s="86"/>
      <c r="F27" s="93" t="s">
        <v>297</v>
      </c>
      <c r="G27" s="91">
        <f>SUM(G5:G25)</f>
        <v>253825</v>
      </c>
    </row>
    <row r="28" spans="1:8" ht="24" customHeight="1">
      <c r="A28" s="86"/>
      <c r="B28" s="86"/>
      <c r="C28" s="86"/>
      <c r="D28" s="86"/>
      <c r="E28" s="86"/>
      <c r="F28" s="92" t="s">
        <v>334</v>
      </c>
      <c r="G28" s="89"/>
    </row>
    <row r="29" spans="1:8" ht="24" customHeight="1">
      <c r="A29" s="86"/>
      <c r="B29" s="86"/>
      <c r="C29" s="86"/>
      <c r="D29" s="86"/>
      <c r="E29" s="86"/>
      <c r="F29" s="92" t="s">
        <v>335</v>
      </c>
      <c r="G29" s="89">
        <v>12695</v>
      </c>
    </row>
    <row r="30" spans="1:8" ht="24" customHeight="1">
      <c r="F30" s="92"/>
      <c r="G30" s="89"/>
    </row>
    <row r="31" spans="1:8" ht="24" customHeight="1">
      <c r="F31" s="93" t="s">
        <v>336</v>
      </c>
      <c r="G31" s="91">
        <f>G27-G29</f>
        <v>241130</v>
      </c>
    </row>
  </sheetData>
  <dataValidations count="1">
    <dataValidation type="list" allowBlank="1" showInputMessage="1" showErrorMessage="1" sqref="B5:B26" xr:uid="{00000000-0002-0000-0800-000000000000}">
      <formula1>INDIRECT(A5)</formula1>
    </dataValidation>
  </dataValidations>
  <pageMargins left="0.7" right="0.7" top="0.75" bottom="0.75" header="0.3" footer="0.3"/>
  <pageSetup paperSize="9" scale="81" orientation="portrait" horizontalDpi="150" verticalDpi="150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Sheet1!$F$2:$F$26</xm:f>
          </x14:formula1>
          <xm:sqref>A5:A26</xm:sqref>
        </x14:dataValidation>
        <x14:dataValidation type="list" allowBlank="1" showInputMessage="1" showErrorMessage="1" xr:uid="{00000000-0002-0000-0800-000002000000}">
          <x14:formula1>
            <xm:f>Sheet1!$I$5:$I$6</xm:f>
          </x14:formula1>
          <xm:sqref>D5:D26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25</vt:i4>
      </vt:variant>
    </vt:vector>
  </HeadingPairs>
  <TitlesOfParts>
    <vt:vector size="53" baseType="lpstr">
      <vt:lpstr>Sheet1</vt:lpstr>
      <vt:lpstr>فورم (14)</vt:lpstr>
      <vt:lpstr>فورم (15)</vt:lpstr>
      <vt:lpstr>فورم (16)</vt:lpstr>
      <vt:lpstr>فورم (17)</vt:lpstr>
      <vt:lpstr>فورم (18)</vt:lpstr>
      <vt:lpstr>فورم (19)</vt:lpstr>
      <vt:lpstr>فورم (20)</vt:lpstr>
      <vt:lpstr>فورم (21)</vt:lpstr>
      <vt:lpstr>فورم (22)</vt:lpstr>
      <vt:lpstr>فورم (23)</vt:lpstr>
      <vt:lpstr>فورم (24)</vt:lpstr>
      <vt:lpstr>فورم (25)</vt:lpstr>
      <vt:lpstr>فورم (26)</vt:lpstr>
      <vt:lpstr>فورم (27)</vt:lpstr>
      <vt:lpstr>فورم</vt:lpstr>
      <vt:lpstr>فورم (2)</vt:lpstr>
      <vt:lpstr>فورم (3)</vt:lpstr>
      <vt:lpstr>فورم (4)</vt:lpstr>
      <vt:lpstr>فورم (5)</vt:lpstr>
      <vt:lpstr>فورم (6)</vt:lpstr>
      <vt:lpstr>فورم (7)</vt:lpstr>
      <vt:lpstr>فورم (8)</vt:lpstr>
      <vt:lpstr>فورم (9)</vt:lpstr>
      <vt:lpstr>فورم (10)</vt:lpstr>
      <vt:lpstr>فورم (11)</vt:lpstr>
      <vt:lpstr>فورم (12)</vt:lpstr>
      <vt:lpstr>فورم (13)</vt:lpstr>
      <vt:lpstr>أدوات_ميرلوت_ابيض</vt:lpstr>
      <vt:lpstr>أدوات_ميرلوت_دهبى</vt:lpstr>
      <vt:lpstr>أدوات_ميرلوت_فضى</vt:lpstr>
      <vt:lpstr>اسلاك</vt:lpstr>
      <vt:lpstr>اكسسوار</vt:lpstr>
      <vt:lpstr>بانيل</vt:lpstr>
      <vt:lpstr>بانيل_اكليرك</vt:lpstr>
      <vt:lpstr>بانيل_بلس</vt:lpstr>
      <vt:lpstr>بانيل_ديكور</vt:lpstr>
      <vt:lpstr>بونفونيره</vt:lpstr>
      <vt:lpstr>جراند</vt:lpstr>
      <vt:lpstr>دوايات</vt:lpstr>
      <vt:lpstr>قواطع</vt:lpstr>
      <vt:lpstr>كشافات</vt:lpstr>
      <vt:lpstr>لقمه_فيلو</vt:lpstr>
      <vt:lpstr>لمبه_ليد</vt:lpstr>
      <vt:lpstr>لوحات_بلاستيك</vt:lpstr>
      <vt:lpstr>لوحات_معدن</vt:lpstr>
      <vt:lpstr>لوحه_بلاستيك×معدن</vt:lpstr>
      <vt:lpstr>ليدات_متنوعة</vt:lpstr>
      <vt:lpstr>مشتركات_فيلو</vt:lpstr>
      <vt:lpstr>مشتركات_لوكس</vt:lpstr>
      <vt:lpstr>وش_اكليرك_ثرى_دى</vt:lpstr>
      <vt:lpstr>وش_جراند</vt:lpstr>
      <vt:lpstr>وش_مــــــــيرلـــوت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Tadros</cp:lastModifiedBy>
  <cp:lastPrinted>2019-11-13T15:52:25Z</cp:lastPrinted>
  <dcterms:created xsi:type="dcterms:W3CDTF">2019-11-12T14:54:03Z</dcterms:created>
  <dcterms:modified xsi:type="dcterms:W3CDTF">2020-11-25T14:37:55Z</dcterms:modified>
</cp:coreProperties>
</file>