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630039\CRR Validate\"/>
    </mc:Choice>
  </mc:AlternateContent>
  <xr:revisionPtr revIDLastSave="0" documentId="13_ncr:1_{204BEA53-45FE-4609-ADB3-9030509C254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rporate" sheetId="1" r:id="rId1"/>
    <sheet name="SMEs" sheetId="2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14" i="2"/>
  <c r="E12" i="2" s="1"/>
  <c r="F12" i="2" s="1"/>
  <c r="B14" i="2"/>
  <c r="D12" i="2" s="1"/>
  <c r="D10" i="2"/>
  <c r="C14" i="1"/>
  <c r="E4" i="1" s="1"/>
  <c r="B14" i="1"/>
  <c r="D10" i="1" s="1"/>
  <c r="D5" i="1" l="1"/>
  <c r="D12" i="1"/>
  <c r="D11" i="1"/>
  <c r="D6" i="1"/>
  <c r="D3" i="1"/>
  <c r="D9" i="1"/>
  <c r="D8" i="1"/>
  <c r="D4" i="1"/>
  <c r="F4" i="1" s="1"/>
  <c r="D2" i="1"/>
  <c r="D14" i="1"/>
  <c r="D13" i="1"/>
  <c r="D7" i="1"/>
  <c r="E13" i="2"/>
  <c r="F13" i="2" s="1"/>
  <c r="E5" i="2"/>
  <c r="F5" i="2" s="1"/>
  <c r="E6" i="2"/>
  <c r="F6" i="2" s="1"/>
  <c r="E14" i="2"/>
  <c r="E8" i="2"/>
  <c r="F8" i="2" s="1"/>
  <c r="E9" i="2"/>
  <c r="F9" i="2" s="1"/>
  <c r="E3" i="2"/>
  <c r="F3" i="2" s="1"/>
  <c r="E4" i="2"/>
  <c r="F4" i="2" s="1"/>
  <c r="E10" i="2"/>
  <c r="F10" i="2" s="1"/>
  <c r="E11" i="1"/>
  <c r="E8" i="1"/>
  <c r="E7" i="1"/>
  <c r="F7" i="1" s="1"/>
  <c r="E2" i="1"/>
  <c r="E6" i="1"/>
  <c r="E13" i="1"/>
  <c r="E5" i="1"/>
  <c r="E12" i="1"/>
  <c r="E3" i="1"/>
  <c r="E9" i="1"/>
  <c r="E14" i="1"/>
  <c r="E10" i="1"/>
  <c r="F10" i="1" s="1"/>
  <c r="D2" i="2"/>
  <c r="E2" i="2"/>
  <c r="F2" i="2" s="1"/>
  <c r="D7" i="2"/>
  <c r="E11" i="2"/>
  <c r="F11" i="2" s="1"/>
  <c r="D3" i="2"/>
  <c r="E7" i="2"/>
  <c r="F7" i="2" s="1"/>
  <c r="D8" i="2"/>
  <c r="D13" i="2"/>
  <c r="D6" i="2"/>
  <c r="D11" i="2"/>
  <c r="D4" i="2"/>
  <c r="D9" i="2"/>
  <c r="D14" i="2"/>
  <c r="D5" i="2"/>
  <c r="F5" i="1" l="1"/>
  <c r="F11" i="1"/>
  <c r="F12" i="1"/>
  <c r="F6" i="1"/>
  <c r="F9" i="1"/>
  <c r="F3" i="1"/>
  <c r="F13" i="1"/>
  <c r="F2" i="1"/>
  <c r="F8" i="1"/>
  <c r="F14" i="2"/>
  <c r="B4" i="4" s="1"/>
  <c r="F14" i="1" l="1"/>
  <c r="B3" i="4" s="1"/>
  <c r="C3" i="4" s="1"/>
</calcChain>
</file>

<file path=xl/sharedStrings.xml><?xml version="1.0" encoding="utf-8"?>
<sst xmlns="http://schemas.openxmlformats.org/spreadsheetml/2006/main" count="41" uniqueCount="35">
  <si>
    <t>Grade</t>
  </si>
  <si>
    <t>N_base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</si>
  <si>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</si>
  <si>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</si>
  <si>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</si>
  <si>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</si>
  <si>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</si>
  <si>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</si>
  <si>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</si>
  <si>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</si>
  <si>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</si>
  <si>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</si>
  <si>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</si>
  <si>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</si>
  <si>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</si>
  <si>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</si>
  <si>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</si>
  <si>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</si>
  <si>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</si>
  <si>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</si>
  <si>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</si>
  <si>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</si>
  <si>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</si>
  <si>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</si>
  <si>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</si>
  <si>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</si>
  <si>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N_validate</t>
  </si>
  <si>
    <t>Total</t>
  </si>
  <si>
    <t>N_Develop</t>
  </si>
  <si>
    <t>%N_Develop</t>
  </si>
  <si>
    <t>%N_validate</t>
  </si>
  <si>
    <t>PSI</t>
  </si>
  <si>
    <t>Result</t>
  </si>
  <si>
    <t>PSI_Corporate_Result</t>
  </si>
  <si>
    <t>PSI_SMEs_Result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</si>
</sst>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00206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10" fontId="0" fillId="0" borderId="1" xfId="1" applyNumberFormat="1" applyFont="1" applyBorder="1"/>
    <xf numFmtId="10" fontId="3" fillId="3" borderId="1" xfId="1" applyNumberFormat="1" applyFont="1" applyFill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en-US" sz="2000">
                <a:solidFill>
                  <a:schemeClr val="bg1"/>
                </a:solidFill>
              </a:rPr>
              <a:t>PSI_Corporate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Corporate!$D$1</c:f>
              <c:strCache>
                <c:ptCount val="1"/>
                <c:pt idx="0">
                  <c:v>%N_Develop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Corporate!$A$2:$A$14</c15:sqref>
                  </c15:fullRef>
                </c:ext>
              </c:extLst>
              <c:f>Corporate!$A$2:$A$13</c:f>
              <c:strCache>
                <c:ptCount val="12"/>
                <c:pt idx="0">
                  <c:v>1.AAA</c:v>
                </c:pt>
                <c:pt idx="1">
                  <c:v>2.AA</c:v>
                </c:pt>
                <c:pt idx="2">
                  <c:v>3.A+</c:v>
                </c:pt>
                <c:pt idx="3">
                  <c:v>4.BBB</c:v>
                </c:pt>
                <c:pt idx="4">
                  <c:v>5.BB</c:v>
                </c:pt>
                <c:pt idx="5">
                  <c:v>6.B+</c:v>
                </c:pt>
                <c:pt idx="6">
                  <c:v>7.CCC</c:v>
                </c:pt>
                <c:pt idx="7">
                  <c:v>8.CC</c:v>
                </c:pt>
                <c:pt idx="8">
                  <c:v>9.C+</c:v>
                </c:pt>
                <c:pt idx="9">
                  <c:v>10.DDD</c:v>
                </c:pt>
                <c:pt idx="10">
                  <c:v>11.DD</c:v>
                </c:pt>
                <c:pt idx="11">
                  <c:v>12.D+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Corporate!$D$2:$D$14</c15:sqref>
                  </c15:fullRef>
                </c:ext>
              </c:extLst>
              <c:f>Corporate!$D$2:$D$13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4.7008547008547008E-2</c:v>
                </c:pt>
                <c:pt idx="3">
                  <c:v>0.14529914529914531</c:v>
                </c:pt>
                <c:pt idx="4">
                  <c:v>0.13675213675213677</c:v>
                </c:pt>
                <c:pt idx="5">
                  <c:v>0.15811965811965811</c:v>
                </c:pt>
                <c:pt idx="6">
                  <c:v>0.11965811965811966</c:v>
                </c:pt>
                <c:pt idx="7">
                  <c:v>0.11538461538461539</c:v>
                </c:pt>
                <c:pt idx="8">
                  <c:v>0.17948717948717949</c:v>
                </c:pt>
                <c:pt idx="9">
                  <c:v>8.5470085470085472E-2</c:v>
                </c:pt>
                <c:pt idx="10">
                  <c:v>8.5470085470085479E-3</c:v>
                </c:pt>
                <c:pt idx="11">
                  <c:v>4.2735042735042739E-3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8-47BF-BAE3-7F2384A3DE0A}"/>
            </c:ext>
          </c:extLst>
        </c:ser>
        <c:ser>
          <c:idx val="3"/>
          <c:order val="3"/>
          <c:tx>
            <c:strRef>
              <c:f>Corporate!$E$1</c:f>
              <c:strCache>
                <c:ptCount val="1"/>
                <c:pt idx="0">
                  <c:v>%N_validate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Corporate!$A$2:$A$14</c15:sqref>
                  </c15:fullRef>
                </c:ext>
              </c:extLst>
              <c:f>Corporate!$A$2:$A$13</c:f>
              <c:strCache>
                <c:ptCount val="12"/>
                <c:pt idx="0">
                  <c:v>1.AAA</c:v>
                </c:pt>
                <c:pt idx="1">
                  <c:v>2.AA</c:v>
                </c:pt>
                <c:pt idx="2">
                  <c:v>3.A+</c:v>
                </c:pt>
                <c:pt idx="3">
                  <c:v>4.BBB</c:v>
                </c:pt>
                <c:pt idx="4">
                  <c:v>5.BB</c:v>
                </c:pt>
                <c:pt idx="5">
                  <c:v>6.B+</c:v>
                </c:pt>
                <c:pt idx="6">
                  <c:v>7.CCC</c:v>
                </c:pt>
                <c:pt idx="7">
                  <c:v>8.CC</c:v>
                </c:pt>
                <c:pt idx="8">
                  <c:v>9.C+</c:v>
                </c:pt>
                <c:pt idx="9">
                  <c:v>10.DDD</c:v>
                </c:pt>
                <c:pt idx="10">
                  <c:v>11.DD</c:v>
                </c:pt>
                <c:pt idx="11">
                  <c:v>12.D+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Corporate!$E$2:$E$14</c15:sqref>
                  </c15:fullRef>
                </c:ext>
              </c:extLst>
              <c:f>Corporate!$E$2:$E$13</c:f>
              <c:numCache>
                <c:formatCode>0%</c:formatCode>
                <c:ptCount val="12"/>
                <c:pt idx="0">
                  <c:v>1.015228426395939E-2</c:v>
                </c:pt>
                <c:pt idx="1">
                  <c:v>0</c:v>
                </c:pt>
                <c:pt idx="2">
                  <c:v>6.5989847715736044E-2</c:v>
                </c:pt>
                <c:pt idx="3">
                  <c:v>9.1370558375634514E-2</c:v>
                </c:pt>
                <c:pt idx="4">
                  <c:v>0.12690355329949238</c:v>
                </c:pt>
                <c:pt idx="5">
                  <c:v>0.18781725888324874</c:v>
                </c:pt>
                <c:pt idx="6">
                  <c:v>9.6446700507614211E-2</c:v>
                </c:pt>
                <c:pt idx="7">
                  <c:v>0.14213197969543148</c:v>
                </c:pt>
                <c:pt idx="8">
                  <c:v>0.14213197969543148</c:v>
                </c:pt>
                <c:pt idx="9">
                  <c:v>0.12182741116751269</c:v>
                </c:pt>
                <c:pt idx="10">
                  <c:v>1.5228426395939087E-2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8-47BF-BAE3-7F2384A3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84416"/>
        <c:axId val="441985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Corporate!$B$1</c15:sqref>
                        </c15:formulaRef>
                      </c:ext>
                    </c:extLst>
                    <c:strCache>
                      <c:ptCount val="1"/>
                      <c:pt idx="0">
                        <c:v>N_Develop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Corporate!$A$2:$A$14</c15:sqref>
                        </c15:fullRef>
                        <c15:formulaRef>
                          <c15:sqref>Corporate!$A$2:$A$13</c15:sqref>
                        </c15:formulaRef>
                      </c:ext>
                    </c:extLst>
                    <c:strCache>
                      <c:ptCount val="12"/>
                      <c:pt idx="0">
                        <c:v>1.AAA</c:v>
                      </c:pt>
                      <c:pt idx="1">
                        <c:v>2.AA</c:v>
                      </c:pt>
                      <c:pt idx="2">
                        <c:v>3.A+</c:v>
                      </c:pt>
                      <c:pt idx="3">
                        <c:v>4.BBB</c:v>
                      </c:pt>
                      <c:pt idx="4">
                        <c:v>5.BB</c:v>
                      </c:pt>
                      <c:pt idx="5">
                        <c:v>6.B+</c:v>
                      </c:pt>
                      <c:pt idx="6">
                        <c:v>7.CCC</c:v>
                      </c:pt>
                      <c:pt idx="7">
                        <c:v>8.CC</c:v>
                      </c:pt>
                      <c:pt idx="8">
                        <c:v>9.C+</c:v>
                      </c:pt>
                      <c:pt idx="9">
                        <c:v>10.DDD</c:v>
                      </c:pt>
                      <c:pt idx="10">
                        <c:v>11.DD</c:v>
                      </c:pt>
                      <c:pt idx="11">
                        <c:v>12.D+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Corporate!$B$2:$B$14</c15:sqref>
                        </c15:fullRef>
                        <c15:formulaRef>
                          <c15:sqref>Corporate!$B$2:$B$13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</c:v>
                      </c:pt>
                      <c:pt idx="3">
                        <c:v>34</c:v>
                      </c:pt>
                      <c:pt idx="4">
                        <c:v>32</c:v>
                      </c:pt>
                      <c:pt idx="5">
                        <c:v>37</c:v>
                      </c:pt>
                      <c:pt idx="6">
                        <c:v>28</c:v>
                      </c:pt>
                      <c:pt idx="7">
                        <c:v>27</c:v>
                      </c:pt>
                      <c:pt idx="8">
                        <c:v>42</c:v>
                      </c:pt>
                      <c:pt idx="9">
                        <c:v>20</c:v>
                      </c:pt>
                      <c:pt idx="10">
                        <c:v>2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78-47BF-BAE3-7F2384A3DE0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Corporate!$C$1</c15:sqref>
                        </c15:formulaRef>
                      </c:ext>
                    </c:extLst>
                    <c:strCache>
                      <c:ptCount val="1"/>
                      <c:pt idx="0">
                        <c:v>N_validate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Corporate!$A$2:$A$14</c15:sqref>
                        </c15:fullRef>
                        <c15:formulaRef>
                          <c15:sqref>Corporate!$A$2:$A$13</c15:sqref>
                        </c15:formulaRef>
                      </c:ext>
                    </c:extLst>
                    <c:strCache>
                      <c:ptCount val="12"/>
                      <c:pt idx="0">
                        <c:v>1.AAA</c:v>
                      </c:pt>
                      <c:pt idx="1">
                        <c:v>2.AA</c:v>
                      </c:pt>
                      <c:pt idx="2">
                        <c:v>3.A+</c:v>
                      </c:pt>
                      <c:pt idx="3">
                        <c:v>4.BBB</c:v>
                      </c:pt>
                      <c:pt idx="4">
                        <c:v>5.BB</c:v>
                      </c:pt>
                      <c:pt idx="5">
                        <c:v>6.B+</c:v>
                      </c:pt>
                      <c:pt idx="6">
                        <c:v>7.CCC</c:v>
                      </c:pt>
                      <c:pt idx="7">
                        <c:v>8.CC</c:v>
                      </c:pt>
                      <c:pt idx="8">
                        <c:v>9.C+</c:v>
                      </c:pt>
                      <c:pt idx="9">
                        <c:v>10.DDD</c:v>
                      </c:pt>
                      <c:pt idx="10">
                        <c:v>11.DD</c:v>
                      </c:pt>
                      <c:pt idx="11">
                        <c:v>12.D+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Corporate!$C$2:$C$14</c15:sqref>
                        </c15:fullRef>
                        <c15:formulaRef>
                          <c15:sqref>Corporate!$C$2:$C$13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0</c:v>
                      </c:pt>
                      <c:pt idx="2">
                        <c:v>13</c:v>
                      </c:pt>
                      <c:pt idx="3">
                        <c:v>18</c:v>
                      </c:pt>
                      <c:pt idx="4">
                        <c:v>25</c:v>
                      </c:pt>
                      <c:pt idx="5">
                        <c:v>37</c:v>
                      </c:pt>
                      <c:pt idx="6">
                        <c:v>19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24</c:v>
                      </c:pt>
                      <c:pt idx="10">
                        <c:v>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78-47BF-BAE3-7F2384A3DE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Corporate!$F$1</c15:sqref>
                        </c15:formulaRef>
                      </c:ext>
                    </c:extLst>
                    <c:strCache>
                      <c:ptCount val="1"/>
                      <c:pt idx="0">
                        <c:v>PSI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Corporate!$A$2:$A$14</c15:sqref>
                        </c15:fullRef>
                        <c15:formulaRef>
                          <c15:sqref>Corporate!$A$2:$A$13</c15:sqref>
                        </c15:formulaRef>
                      </c:ext>
                    </c:extLst>
                    <c:strCache>
                      <c:ptCount val="12"/>
                      <c:pt idx="0">
                        <c:v>1.AAA</c:v>
                      </c:pt>
                      <c:pt idx="1">
                        <c:v>2.AA</c:v>
                      </c:pt>
                      <c:pt idx="2">
                        <c:v>3.A+</c:v>
                      </c:pt>
                      <c:pt idx="3">
                        <c:v>4.BBB</c:v>
                      </c:pt>
                      <c:pt idx="4">
                        <c:v>5.BB</c:v>
                      </c:pt>
                      <c:pt idx="5">
                        <c:v>6.B+</c:v>
                      </c:pt>
                      <c:pt idx="6">
                        <c:v>7.CCC</c:v>
                      </c:pt>
                      <c:pt idx="7">
                        <c:v>8.CC</c:v>
                      </c:pt>
                      <c:pt idx="8">
                        <c:v>9.C+</c:v>
                      </c:pt>
                      <c:pt idx="9">
                        <c:v>10.DDD</c:v>
                      </c:pt>
                      <c:pt idx="10">
                        <c:v>11.DD</c:v>
                      </c:pt>
                      <c:pt idx="11">
                        <c:v>12.D+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Corporate!$F$2:$F$14</c15:sqref>
                        </c15:fullRef>
                        <c15:formulaRef>
                          <c15:sqref>Corporate!$F$2:$F$13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6.4379156877200604E-3</c:v>
                      </c:pt>
                      <c:pt idx="3">
                        <c:v>2.5015928043067077E-2</c:v>
                      </c:pt>
                      <c:pt idx="4">
                        <c:v>7.3610963285962905E-4</c:v>
                      </c:pt>
                      <c:pt idx="5">
                        <c:v>5.1114734323048101E-3</c:v>
                      </c:pt>
                      <c:pt idx="6">
                        <c:v>5.0054994684429746E-3</c:v>
                      </c:pt>
                      <c:pt idx="7">
                        <c:v>5.5764250719075627E-3</c:v>
                      </c:pt>
                      <c:pt idx="8">
                        <c:v>8.7167507571502718E-3</c:v>
                      </c:pt>
                      <c:pt idx="9">
                        <c:v>1.2886452105542691E-2</c:v>
                      </c:pt>
                      <c:pt idx="10">
                        <c:v>3.859069989504668E-3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78-47BF-BAE3-7F2384A3DE0A}"/>
                  </c:ext>
                </c:extLst>
              </c15:ser>
            </c15:filteredBarSeries>
          </c:ext>
        </c:extLst>
      </c:barChart>
      <c:catAx>
        <c:axId val="4419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endParaRPr lang="th-TH"/>
          </a:p>
        </c:txPr>
        <c:crossAx val="441985072"/>
        <c:crosses val="autoZero"/>
        <c:auto val="1"/>
        <c:lblAlgn val="ctr"/>
        <c:lblOffset val="100"/>
        <c:noMultiLvlLbl val="0"/>
      </c:catAx>
      <c:valAx>
        <c:axId val="4419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endParaRPr lang="th-TH"/>
          </a:p>
        </c:txPr>
        <c:crossAx val="4419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ngsana New" panose="02020603050405020304" pitchFamily="18" charset="-34"/>
          <a:cs typeface="Angsana New" panose="02020603050405020304" pitchFamily="18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en-US" sz="2000">
                <a:solidFill>
                  <a:schemeClr val="bg1"/>
                </a:solidFill>
              </a:rPr>
              <a:t>PSI_SMEs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SMEs!$D$1</c:f>
              <c:strCache>
                <c:ptCount val="1"/>
                <c:pt idx="0">
                  <c:v>%N_Develop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SMEs!$A$2:$A$14</c15:sqref>
                  </c15:fullRef>
                </c:ext>
              </c:extLst>
              <c:f>SMEs!$A$2:$A$13</c:f>
              <c:strCache>
                <c:ptCount val="12"/>
                <c:pt idx="0">
                  <c:v>13.sAAA</c:v>
                </c:pt>
                <c:pt idx="1">
                  <c:v>14.sAA</c:v>
                </c:pt>
                <c:pt idx="2">
                  <c:v>15.sA+</c:v>
                </c:pt>
                <c:pt idx="3">
                  <c:v>16.sBBB</c:v>
                </c:pt>
                <c:pt idx="4">
                  <c:v>17.sBB</c:v>
                </c:pt>
                <c:pt idx="5">
                  <c:v>18.sB+</c:v>
                </c:pt>
                <c:pt idx="6">
                  <c:v>19.sCCC</c:v>
                </c:pt>
                <c:pt idx="7">
                  <c:v>20.sCC</c:v>
                </c:pt>
                <c:pt idx="8">
                  <c:v>21.sC+</c:v>
                </c:pt>
                <c:pt idx="9">
                  <c:v>22.sDDD</c:v>
                </c:pt>
                <c:pt idx="10">
                  <c:v>23.sDD</c:v>
                </c:pt>
                <c:pt idx="11">
                  <c:v>24.sD+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SMEs!$D$2:$D$14</c15:sqref>
                  </c15:fullRef>
                </c:ext>
              </c:extLst>
              <c:f>SMEs!$D$2:$D$13</c:f>
              <c:numCache>
                <c:formatCode>0%</c:formatCode>
                <c:ptCount val="12"/>
                <c:pt idx="0">
                  <c:v>0</c:v>
                </c:pt>
                <c:pt idx="1">
                  <c:v>1.2422360248447205E-3</c:v>
                </c:pt>
                <c:pt idx="2">
                  <c:v>4.5962732919254658E-2</c:v>
                </c:pt>
                <c:pt idx="3">
                  <c:v>0.18633540372670807</c:v>
                </c:pt>
                <c:pt idx="4">
                  <c:v>0.28074534161490683</c:v>
                </c:pt>
                <c:pt idx="5">
                  <c:v>0.19751552795031055</c:v>
                </c:pt>
                <c:pt idx="6">
                  <c:v>0.14658385093167703</c:v>
                </c:pt>
                <c:pt idx="7">
                  <c:v>7.9503105590062115E-2</c:v>
                </c:pt>
                <c:pt idx="8">
                  <c:v>3.7267080745341616E-2</c:v>
                </c:pt>
                <c:pt idx="9">
                  <c:v>2.236024844720497E-2</c:v>
                </c:pt>
                <c:pt idx="10">
                  <c:v>2.4844720496894411E-3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790-B424-A3753D48F8FC}"/>
            </c:ext>
          </c:extLst>
        </c:ser>
        <c:ser>
          <c:idx val="3"/>
          <c:order val="1"/>
          <c:tx>
            <c:strRef>
              <c:f>SMEs!$E$1</c:f>
              <c:strCache>
                <c:ptCount val="1"/>
                <c:pt idx="0">
                  <c:v>%N_validate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SMEs!$A$2:$A$14</c15:sqref>
                  </c15:fullRef>
                </c:ext>
              </c:extLst>
              <c:f>SMEs!$A$2:$A$13</c:f>
              <c:strCache>
                <c:ptCount val="12"/>
                <c:pt idx="0">
                  <c:v>13.sAAA</c:v>
                </c:pt>
                <c:pt idx="1">
                  <c:v>14.sAA</c:v>
                </c:pt>
                <c:pt idx="2">
                  <c:v>15.sA+</c:v>
                </c:pt>
                <c:pt idx="3">
                  <c:v>16.sBBB</c:v>
                </c:pt>
                <c:pt idx="4">
                  <c:v>17.sBB</c:v>
                </c:pt>
                <c:pt idx="5">
                  <c:v>18.sB+</c:v>
                </c:pt>
                <c:pt idx="6">
                  <c:v>19.sCCC</c:v>
                </c:pt>
                <c:pt idx="7">
                  <c:v>20.sCC</c:v>
                </c:pt>
                <c:pt idx="8">
                  <c:v>21.sC+</c:v>
                </c:pt>
                <c:pt idx="9">
                  <c:v>22.sDDD</c:v>
                </c:pt>
                <c:pt idx="10">
                  <c:v>23.sDD</c:v>
                </c:pt>
                <c:pt idx="11">
                  <c:v>24.sD+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SMEs!$E$2:$E$14</c15:sqref>
                  </c15:fullRef>
                </c:ext>
              </c:extLst>
              <c:f>SMEs!$E$2:$E$13</c:f>
              <c:numCache>
                <c:formatCode>0%</c:formatCode>
                <c:ptCount val="12"/>
                <c:pt idx="0">
                  <c:v>0</c:v>
                </c:pt>
                <c:pt idx="1">
                  <c:v>4.1322314049586778E-3</c:v>
                </c:pt>
                <c:pt idx="2">
                  <c:v>0.10055096418732783</c:v>
                </c:pt>
                <c:pt idx="3">
                  <c:v>0.21900826446280991</c:v>
                </c:pt>
                <c:pt idx="4">
                  <c:v>0.23691460055096419</c:v>
                </c:pt>
                <c:pt idx="5">
                  <c:v>0.16942148760330578</c:v>
                </c:pt>
                <c:pt idx="6">
                  <c:v>0.10055096418732783</c:v>
                </c:pt>
                <c:pt idx="7">
                  <c:v>8.6776859504132234E-2</c:v>
                </c:pt>
                <c:pt idx="8">
                  <c:v>6.3360881542699726E-2</c:v>
                </c:pt>
                <c:pt idx="9">
                  <c:v>1.928374655647383E-2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1-4790-B424-A3753D48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84416"/>
        <c:axId val="441985072"/>
        <c:extLst/>
      </c:barChart>
      <c:catAx>
        <c:axId val="4419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endParaRPr lang="th-TH"/>
          </a:p>
        </c:txPr>
        <c:crossAx val="441985072"/>
        <c:crosses val="autoZero"/>
        <c:auto val="1"/>
        <c:lblAlgn val="ctr"/>
        <c:lblOffset val="100"/>
        <c:noMultiLvlLbl val="0"/>
      </c:catAx>
      <c:valAx>
        <c:axId val="4419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endParaRPr lang="th-TH"/>
          </a:p>
        </c:txPr>
        <c:crossAx val="4419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ngsana New" panose="02020603050405020304" pitchFamily="18" charset="-34"/>
          <a:cs typeface="Angsana New" panose="02020603050405020304" pitchFamily="18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</xdr:row>
      <xdr:rowOff>47625</xdr:rowOff>
    </xdr:from>
    <xdr:to>
      <xdr:col>12</xdr:col>
      <xdr:colOff>609600</xdr:colOff>
      <xdr:row>32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A1EB6DB-71E3-487B-95B9-8F929E02ABB5}"/>
            </a:ext>
          </a:extLst>
        </xdr:cNvPr>
        <xdr:cNvGrpSpPr/>
      </xdr:nvGrpSpPr>
      <xdr:grpSpPr>
        <a:xfrm>
          <a:off x="4057650" y="2409825"/>
          <a:ext cx="5334000" cy="3505200"/>
          <a:chOff x="1728786" y="2209800"/>
          <a:chExt cx="6357939" cy="38671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F17AF4E-CFEF-4A57-AB5C-BEC0C80E95BD}"/>
              </a:ext>
            </a:extLst>
          </xdr:cNvPr>
          <xdr:cNvGraphicFramePr/>
        </xdr:nvGraphicFramePr>
        <xdr:xfrm>
          <a:off x="1728786" y="2247899"/>
          <a:ext cx="6357939" cy="3829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C$3">
        <xdr:nvSpPr>
          <xdr:cNvPr id="5" name="TextBox 4">
            <a:extLst>
              <a:ext uri="{FF2B5EF4-FFF2-40B4-BE49-F238E27FC236}">
                <a16:creationId xmlns:a16="http://schemas.microsoft.com/office/drawing/2014/main" id="{3F995F4F-A049-46FC-AC91-2835D665E579}"/>
              </a:ext>
            </a:extLst>
          </xdr:cNvPr>
          <xdr:cNvSpPr txBox="1"/>
        </xdr:nvSpPr>
        <xdr:spPr>
          <a:xfrm>
            <a:off x="6067424" y="2209800"/>
            <a:ext cx="1990725" cy="933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1A4664D-3D34-4C01-BE51-EF459A0AD22B}" type="TxLink">
              <a:rPr lang="en-US" sz="3600" b="0" i="0" u="none" strike="noStrike">
                <a:solidFill>
                  <a:srgbClr val="000000"/>
                </a:solidFill>
                <a:latin typeface="Angsana New" panose="02020603050405020304" pitchFamily="18" charset="-34"/>
                <a:ea typeface="Tahoma"/>
                <a:cs typeface="Angsana New" panose="02020603050405020304" pitchFamily="18" charset="-34"/>
              </a:rPr>
              <a:pPr/>
              <a:t>PSI : 7.33%</a:t>
            </a:fld>
            <a:endParaRPr lang="en-US" sz="3600"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</xdr:grpSp>
    <xdr:clientData/>
  </xdr:twoCellAnchor>
  <xdr:twoCellAnchor>
    <xdr:from>
      <xdr:col>13</xdr:col>
      <xdr:colOff>219075</xdr:colOff>
      <xdr:row>7</xdr:row>
      <xdr:rowOff>133350</xdr:rowOff>
    </xdr:from>
    <xdr:to>
      <xdr:col>22</xdr:col>
      <xdr:colOff>61751</xdr:colOff>
      <xdr:row>32</xdr:row>
      <xdr:rowOff>104775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4BB9EC5-B218-48D9-915A-503CE6A39E68}"/>
            </a:ext>
          </a:extLst>
        </xdr:cNvPr>
        <xdr:cNvGrpSpPr/>
      </xdr:nvGrpSpPr>
      <xdr:grpSpPr>
        <a:xfrm>
          <a:off x="9686925" y="1409700"/>
          <a:ext cx="6014876" cy="4495800"/>
          <a:chOff x="1728786" y="1116910"/>
          <a:chExt cx="7169519" cy="496004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28F4723-8359-416E-A8DF-DBC63C8F1AFA}"/>
              </a:ext>
            </a:extLst>
          </xdr:cNvPr>
          <xdr:cNvGraphicFramePr/>
        </xdr:nvGraphicFramePr>
        <xdr:xfrm>
          <a:off x="1728786" y="2247899"/>
          <a:ext cx="6357939" cy="3829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C$4">
        <xdr:nvSpPr>
          <xdr:cNvPr id="9" name="TextBox 8">
            <a:extLst>
              <a:ext uri="{FF2B5EF4-FFF2-40B4-BE49-F238E27FC236}">
                <a16:creationId xmlns:a16="http://schemas.microsoft.com/office/drawing/2014/main" id="{3B648606-005C-495F-9C25-02670962933D}"/>
              </a:ext>
            </a:extLst>
          </xdr:cNvPr>
          <xdr:cNvSpPr txBox="1"/>
        </xdr:nvSpPr>
        <xdr:spPr>
          <a:xfrm>
            <a:off x="6907580" y="1116910"/>
            <a:ext cx="1990725" cy="933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BC022552-D912-46A0-B0B3-893168790C4B}" type="TxLink">
              <a:rPr lang="en-US" sz="3600" b="0" i="0" u="none" strike="noStrike">
                <a:solidFill>
                  <a:srgbClr val="000000"/>
                </a:solidFill>
                <a:latin typeface="Angsana New" panose="02020603050405020304" pitchFamily="18" charset="-34"/>
                <a:ea typeface="Tahoma"/>
                <a:cs typeface="Angsana New" panose="02020603050405020304" pitchFamily="18" charset="-34"/>
              </a:rPr>
              <a:pPr marL="0" indent="0"/>
              <a:t>PSI : 9.55%</a:t>
            </a:fld>
            <a:endParaRPr lang="en-US" sz="3600" b="0" i="0" u="none" strike="noStrike">
              <a:solidFill>
                <a:srgbClr val="000000"/>
              </a:solidFill>
              <a:latin typeface="Angsana New" panose="02020603050405020304" pitchFamily="18" charset="-34"/>
              <a:ea typeface="Tahoma"/>
              <a:cs typeface="Angsana New" panose="02020603050405020304" pitchFamily="18" charset="-34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C2" sqref="C2:C14"/>
    </sheetView>
  </sheetViews>
  <sheetFormatPr defaultRowHeight="14.25" x14ac:dyDescent="0.2"/>
  <cols>
    <col min="1" max="5" width="14.5" customWidth="1"/>
    <col min="6" max="6" width="13.625" customWidth="1"/>
  </cols>
  <sheetData>
    <row r="1" spans="1:6" x14ac:dyDescent="0.2">
      <c r="A1" s="4" t="s">
        <v>0</v>
      </c>
      <c r="B1" s="4" t="s">
        <v>28</v>
      </c>
      <c r="C1" s="4" t="s">
        <v>26</v>
      </c>
      <c r="D1" s="4" t="s">
        <v>29</v>
      </c>
      <c r="E1" s="4" t="s">
        <v>30</v>
      </c>
      <c r="F1" s="4" t="s">
        <v>31</v>
      </c>
    </row>
    <row r="2" spans="1:6" x14ac:dyDescent="0.2">
      <c r="A2" s="2" t="s">
        <v>2</v>
      </c>
      <c r="B2" s="2">
        <v>0</v>
      </c>
      <c r="C2" s="2">
        <v>2</v>
      </c>
      <c r="D2" s="3">
        <f t="shared" ref="D2:D14" si="0">B2/$B$14</f>
        <v>0</v>
      </c>
      <c r="E2" s="3">
        <f t="shared" ref="E2:E14" si="1">IFERROR(C2/$C$14,"")</f>
        <v>1.015228426395939E-2</v>
      </c>
      <c r="F2" s="5">
        <f>IFERROR((E2-D2)*LN(E2/D2),0)</f>
        <v>0</v>
      </c>
    </row>
    <row r="3" spans="1:6" x14ac:dyDescent="0.2">
      <c r="A3" s="2" t="s">
        <v>3</v>
      </c>
      <c r="B3" s="2">
        <v>0</v>
      </c>
      <c r="C3" s="2">
        <v>0</v>
      </c>
      <c r="D3" s="3">
        <f t="shared" si="0"/>
        <v>0</v>
      </c>
      <c r="E3" s="3">
        <f t="shared" si="1"/>
        <v>0</v>
      </c>
      <c r="F3" s="5">
        <f t="shared" ref="F3:F13" si="2">IFERROR((E3-D3)*LN(E3/D3),0)</f>
        <v>0</v>
      </c>
    </row>
    <row r="4" spans="1:6" x14ac:dyDescent="0.2">
      <c r="A4" s="2" t="s">
        <v>4</v>
      </c>
      <c r="B4" s="2">
        <v>11</v>
      </c>
      <c r="C4" s="2">
        <v>13</v>
      </c>
      <c r="D4" s="3">
        <f t="shared" si="0"/>
        <v>4.7008547008547008E-2</v>
      </c>
      <c r="E4" s="3">
        <f t="shared" si="1"/>
        <v>6.5989847715736044E-2</v>
      </c>
      <c r="F4" s="5">
        <f t="shared" si="2"/>
        <v>6.4379156877200604E-3</v>
      </c>
    </row>
    <row r="5" spans="1:6" x14ac:dyDescent="0.2">
      <c r="A5" s="2" t="s">
        <v>5</v>
      </c>
      <c r="B5" s="2">
        <v>34</v>
      </c>
      <c r="C5" s="2">
        <v>18</v>
      </c>
      <c r="D5" s="3">
        <f t="shared" si="0"/>
        <v>0.14529914529914531</v>
      </c>
      <c r="E5" s="3">
        <f t="shared" si="1"/>
        <v>9.1370558375634514E-2</v>
      </c>
      <c r="F5" s="5">
        <f t="shared" si="2"/>
        <v>2.5015928043067077E-2</v>
      </c>
    </row>
    <row r="6" spans="1:6" x14ac:dyDescent="0.2">
      <c r="A6" s="2" t="s">
        <v>6</v>
      </c>
      <c r="B6" s="2">
        <v>32</v>
      </c>
      <c r="C6" s="2">
        <v>25</v>
      </c>
      <c r="D6" s="3">
        <f t="shared" si="0"/>
        <v>0.13675213675213677</v>
      </c>
      <c r="E6" s="3">
        <f t="shared" si="1"/>
        <v>0.12690355329949238</v>
      </c>
      <c r="F6" s="5">
        <f t="shared" si="2"/>
        <v>7.3610963285962905E-4</v>
      </c>
    </row>
    <row r="7" spans="1:6" x14ac:dyDescent="0.2">
      <c r="A7" s="2" t="s">
        <v>7</v>
      </c>
      <c r="B7" s="2">
        <v>37</v>
      </c>
      <c r="C7" s="2">
        <v>37</v>
      </c>
      <c r="D7" s="3">
        <f t="shared" si="0"/>
        <v>0.15811965811965811</v>
      </c>
      <c r="E7" s="3">
        <f t="shared" si="1"/>
        <v>0.18781725888324874</v>
      </c>
      <c r="F7" s="5">
        <f t="shared" si="2"/>
        <v>5.1114734323048101E-3</v>
      </c>
    </row>
    <row r="8" spans="1:6" x14ac:dyDescent="0.2">
      <c r="A8" s="2" t="s">
        <v>8</v>
      </c>
      <c r="B8" s="2">
        <v>28</v>
      </c>
      <c r="C8" s="2">
        <v>19</v>
      </c>
      <c r="D8" s="3">
        <f t="shared" si="0"/>
        <v>0.11965811965811966</v>
      </c>
      <c r="E8" s="3">
        <f t="shared" si="1"/>
        <v>9.6446700507614211E-2</v>
      </c>
      <c r="F8" s="5">
        <f t="shared" si="2"/>
        <v>5.0054994684429746E-3</v>
      </c>
    </row>
    <row r="9" spans="1:6" x14ac:dyDescent="0.2">
      <c r="A9" s="2" t="s">
        <v>9</v>
      </c>
      <c r="B9" s="2">
        <v>27</v>
      </c>
      <c r="C9" s="2">
        <v>28</v>
      </c>
      <c r="D9" s="3">
        <f t="shared" si="0"/>
        <v>0.11538461538461539</v>
      </c>
      <c r="E9" s="3">
        <f t="shared" si="1"/>
        <v>0.14213197969543148</v>
      </c>
      <c r="F9" s="5">
        <f t="shared" si="2"/>
        <v>5.5764250719075627E-3</v>
      </c>
    </row>
    <row r="10" spans="1:6" x14ac:dyDescent="0.2">
      <c r="A10" s="2" t="s">
        <v>10</v>
      </c>
      <c r="B10" s="2">
        <v>42</v>
      </c>
      <c r="C10" s="2">
        <v>28</v>
      </c>
      <c r="D10" s="3">
        <f t="shared" si="0"/>
        <v>0.17948717948717949</v>
      </c>
      <c r="E10" s="3">
        <f t="shared" si="1"/>
        <v>0.14213197969543148</v>
      </c>
      <c r="F10" s="5">
        <f t="shared" si="2"/>
        <v>8.7167507571502718E-3</v>
      </c>
    </row>
    <row r="11" spans="1:6" x14ac:dyDescent="0.2">
      <c r="A11" s="2" t="s">
        <v>11</v>
      </c>
      <c r="B11" s="2">
        <v>20</v>
      </c>
      <c r="C11" s="2">
        <v>24</v>
      </c>
      <c r="D11" s="3">
        <f t="shared" si="0"/>
        <v>8.5470085470085472E-2</v>
      </c>
      <c r="E11" s="3">
        <f t="shared" si="1"/>
        <v>0.12182741116751269</v>
      </c>
      <c r="F11" s="5">
        <f t="shared" si="2"/>
        <v>1.2886452105542691E-2</v>
      </c>
    </row>
    <row r="12" spans="1:6" x14ac:dyDescent="0.2">
      <c r="A12" s="2" t="s">
        <v>12</v>
      </c>
      <c r="B12" s="2">
        <v>2</v>
      </c>
      <c r="C12" s="2">
        <v>3</v>
      </c>
      <c r="D12" s="3">
        <f t="shared" si="0"/>
        <v>8.5470085470085479E-3</v>
      </c>
      <c r="E12" s="3">
        <f t="shared" si="1"/>
        <v>1.5228426395939087E-2</v>
      </c>
      <c r="F12" s="5">
        <f t="shared" si="2"/>
        <v>3.859069989504668E-3</v>
      </c>
    </row>
    <row r="13" spans="1:6" x14ac:dyDescent="0.2">
      <c r="A13" s="2" t="s">
        <v>13</v>
      </c>
      <c r="B13" s="2">
        <v>1</v>
      </c>
      <c r="C13" s="2">
        <v>0</v>
      </c>
      <c r="D13" s="3">
        <f t="shared" si="0"/>
        <v>4.2735042735042739E-3</v>
      </c>
      <c r="E13" s="3">
        <f t="shared" si="1"/>
        <v>0</v>
      </c>
      <c r="F13" s="5">
        <f t="shared" si="2"/>
        <v>0</v>
      </c>
    </row>
    <row r="14" spans="1:6" x14ac:dyDescent="0.2">
      <c r="A14" s="2" t="s">
        <v>27</v>
      </c>
      <c r="B14" s="2">
        <f>SUM(B2:B13)</f>
        <v>234</v>
      </c>
      <c r="C14" s="2">
        <f>SUM(C2:C13)</f>
        <v>197</v>
      </c>
      <c r="D14" s="3">
        <f t="shared" si="0"/>
        <v>1</v>
      </c>
      <c r="E14" s="3">
        <f t="shared" si="1"/>
        <v>1</v>
      </c>
      <c r="F14" s="5">
        <f>SUM(F2:F13)</f>
        <v>7.3345624188499742E-2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DA6E-29F2-4BDE-8473-1B18C28C7C81}">
  <dimension ref="A1:F14"/>
  <sheetViews>
    <sheetView tabSelected="1" workbookViewId="0">
      <selection activeCell="C37" sqref="C37"/>
    </sheetView>
  </sheetViews>
  <sheetFormatPr defaultRowHeight="14.25" x14ac:dyDescent="0.2"/>
  <cols>
    <col min="1" max="1" width="13.875" customWidth="1"/>
    <col min="2" max="2" width="12.25" customWidth="1"/>
    <col min="3" max="3" width="25.125" customWidth="1"/>
    <col min="4" max="4" width="11.5" bestFit="1" customWidth="1"/>
    <col min="5" max="5" width="11.125" bestFit="1" customWidth="1"/>
    <col min="6" max="6" width="14.125" customWidth="1"/>
  </cols>
  <sheetData>
    <row r="1" spans="1:6" x14ac:dyDescent="0.2">
      <c r="A1" s="4" t="s">
        <v>0</v>
      </c>
      <c r="B1" s="4" t="s">
        <v>1</v>
      </c>
      <c r="C1" s="4" t="s">
        <v>26</v>
      </c>
      <c r="D1" s="4" t="s">
        <v>29</v>
      </c>
      <c r="E1" s="4" t="s">
        <v>30</v>
      </c>
      <c r="F1" s="4" t="s">
        <v>31</v>
      </c>
    </row>
    <row r="2" spans="1:6" x14ac:dyDescent="0.2">
      <c r="A2" s="2" t="s">
        <v>14</v>
      </c>
      <c r="B2" s="2">
        <v>0</v>
      </c>
      <c r="C2" s="2">
        <v>0</v>
      </c>
      <c r="D2" s="3">
        <f>B2/$B$14</f>
        <v>0</v>
      </c>
      <c r="E2" s="3">
        <f>IFERROR(C2/$C$14,"")</f>
        <v>0</v>
      </c>
      <c r="F2" s="5">
        <f>IFERROR((E2-D2)*LN(E2/D2),0)</f>
        <v>0</v>
      </c>
    </row>
    <row r="3" spans="1:6" x14ac:dyDescent="0.2">
      <c r="A3" s="2" t="s">
        <v>15</v>
      </c>
      <c r="B3" s="2">
        <v>1</v>
      </c>
      <c r="C3" s="2">
        <v>3</v>
      </c>
      <c r="D3" s="3">
        <f t="shared" ref="D3:D13" si="0">B3/$B$14</f>
        <v>1.2422360248447205E-3</v>
      </c>
      <c r="E3" s="3">
        <f t="shared" ref="E3:E13" si="1">IFERROR(C3/$C$14,"")</f>
        <v>4.1322314049586778E-3</v>
      </c>
      <c r="F3" s="5">
        <f t="shared" ref="F3:F13" si="2">IFERROR((E3-D3)*LN(E3/D3),0)</f>
        <v>3.4734986004847628E-3</v>
      </c>
    </row>
    <row r="4" spans="1:6" x14ac:dyDescent="0.2">
      <c r="A4" s="2" t="s">
        <v>16</v>
      </c>
      <c r="B4" s="2">
        <v>37</v>
      </c>
      <c r="C4" s="2">
        <v>73</v>
      </c>
      <c r="D4" s="3">
        <f>B4/$B$14</f>
        <v>4.5962732919254658E-2</v>
      </c>
      <c r="E4" s="3">
        <f t="shared" si="1"/>
        <v>0.10055096418732783</v>
      </c>
      <c r="F4" s="5">
        <f t="shared" si="2"/>
        <v>4.2733512032916504E-2</v>
      </c>
    </row>
    <row r="5" spans="1:6" x14ac:dyDescent="0.2">
      <c r="A5" s="2" t="s">
        <v>17</v>
      </c>
      <c r="B5" s="2">
        <v>150</v>
      </c>
      <c r="C5" s="2">
        <v>159</v>
      </c>
      <c r="D5" s="3">
        <f t="shared" si="0"/>
        <v>0.18633540372670807</v>
      </c>
      <c r="E5" s="3">
        <f t="shared" si="1"/>
        <v>0.21900826446280991</v>
      </c>
      <c r="F5" s="5">
        <f t="shared" si="2"/>
        <v>5.2786656312223956E-3</v>
      </c>
    </row>
    <row r="6" spans="1:6" x14ac:dyDescent="0.2">
      <c r="A6" s="2" t="s">
        <v>18</v>
      </c>
      <c r="B6" s="2">
        <v>226</v>
      </c>
      <c r="C6" s="2">
        <v>172</v>
      </c>
      <c r="D6" s="3">
        <f t="shared" si="0"/>
        <v>0.28074534161490683</v>
      </c>
      <c r="E6" s="3">
        <f t="shared" si="1"/>
        <v>0.23691460055096419</v>
      </c>
      <c r="F6" s="5">
        <f t="shared" si="2"/>
        <v>7.4401920242005296E-3</v>
      </c>
    </row>
    <row r="7" spans="1:6" x14ac:dyDescent="0.2">
      <c r="A7" s="2" t="s">
        <v>19</v>
      </c>
      <c r="B7" s="2">
        <v>159</v>
      </c>
      <c r="C7" s="2">
        <v>123</v>
      </c>
      <c r="D7" s="3">
        <f t="shared" si="0"/>
        <v>0.19751552795031055</v>
      </c>
      <c r="E7" s="3">
        <f t="shared" si="1"/>
        <v>0.16942148760330578</v>
      </c>
      <c r="F7" s="5">
        <f t="shared" si="2"/>
        <v>4.3104007423766643E-3</v>
      </c>
    </row>
    <row r="8" spans="1:6" x14ac:dyDescent="0.2">
      <c r="A8" s="2" t="s">
        <v>20</v>
      </c>
      <c r="B8" s="2">
        <v>118</v>
      </c>
      <c r="C8" s="2">
        <v>73</v>
      </c>
      <c r="D8" s="3">
        <f t="shared" si="0"/>
        <v>0.14658385093167703</v>
      </c>
      <c r="E8" s="3">
        <f t="shared" si="1"/>
        <v>0.10055096418732783</v>
      </c>
      <c r="F8" s="5">
        <f t="shared" si="2"/>
        <v>1.7351310449881925E-2</v>
      </c>
    </row>
    <row r="9" spans="1:6" x14ac:dyDescent="0.2">
      <c r="A9" s="2" t="s">
        <v>21</v>
      </c>
      <c r="B9" s="2">
        <v>64</v>
      </c>
      <c r="C9" s="2">
        <v>63</v>
      </c>
      <c r="D9" s="3">
        <f t="shared" si="0"/>
        <v>7.9503105590062115E-2</v>
      </c>
      <c r="E9" s="3">
        <f t="shared" si="1"/>
        <v>8.6776859504132234E-2</v>
      </c>
      <c r="F9" s="5">
        <f t="shared" si="2"/>
        <v>6.3677282619739703E-4</v>
      </c>
    </row>
    <row r="10" spans="1:6" x14ac:dyDescent="0.2">
      <c r="A10" s="2" t="s">
        <v>22</v>
      </c>
      <c r="B10" s="2">
        <v>30</v>
      </c>
      <c r="C10" s="2">
        <v>46</v>
      </c>
      <c r="D10" s="3">
        <f t="shared" si="0"/>
        <v>3.7267080745341616E-2</v>
      </c>
      <c r="E10" s="3">
        <f t="shared" si="1"/>
        <v>6.3360881542699726E-2</v>
      </c>
      <c r="F10" s="5">
        <f t="shared" si="2"/>
        <v>1.3848926698947318E-2</v>
      </c>
    </row>
    <row r="11" spans="1:6" x14ac:dyDescent="0.2">
      <c r="A11" s="2" t="s">
        <v>23</v>
      </c>
      <c r="B11" s="2">
        <v>18</v>
      </c>
      <c r="C11" s="2">
        <v>14</v>
      </c>
      <c r="D11" s="3">
        <f t="shared" si="0"/>
        <v>2.236024844720497E-2</v>
      </c>
      <c r="E11" s="3">
        <f t="shared" si="1"/>
        <v>1.928374655647383E-2</v>
      </c>
      <c r="F11" s="5">
        <f t="shared" si="2"/>
        <v>4.5539047260660068E-4</v>
      </c>
    </row>
    <row r="12" spans="1:6" x14ac:dyDescent="0.2">
      <c r="A12" s="2" t="s">
        <v>24</v>
      </c>
      <c r="B12" s="2">
        <v>2</v>
      </c>
      <c r="C12" s="2">
        <v>0</v>
      </c>
      <c r="D12" s="3">
        <f t="shared" si="0"/>
        <v>2.4844720496894411E-3</v>
      </c>
      <c r="E12" s="3">
        <f t="shared" si="1"/>
        <v>0</v>
      </c>
      <c r="F12" s="5">
        <f t="shared" si="2"/>
        <v>0</v>
      </c>
    </row>
    <row r="13" spans="1:6" x14ac:dyDescent="0.2">
      <c r="A13" s="2" t="s">
        <v>25</v>
      </c>
      <c r="B13" s="2">
        <v>0</v>
      </c>
      <c r="C13" s="2">
        <v>0</v>
      </c>
      <c r="D13" s="3">
        <f t="shared" si="0"/>
        <v>0</v>
      </c>
      <c r="E13" s="3">
        <f t="shared" si="1"/>
        <v>0</v>
      </c>
      <c r="F13" s="5">
        <f t="shared" si="2"/>
        <v>0</v>
      </c>
    </row>
    <row r="14" spans="1:6" x14ac:dyDescent="0.2">
      <c r="A14" s="2" t="s">
        <v>27</v>
      </c>
      <c r="B14" s="2">
        <f>SUM(B2:B13)</f>
        <v>805</v>
      </c>
      <c r="C14" s="2">
        <f>SUM(C2:C13)</f>
        <v>726</v>
      </c>
      <c r="D14" s="3">
        <f>B14/$B$14</f>
        <v>1</v>
      </c>
      <c r="E14" s="3">
        <f>IFERROR(C14/$C$14,"")</f>
        <v>1</v>
      </c>
      <c r="F14" s="5">
        <f>SUM(F2:F13)</f>
        <v>9.5528669478834094E-2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8C95-BA4C-4F77-88DA-6BF48F9BD692}">
  <dimension ref="A2:C5"/>
  <sheetViews>
    <sheetView showGridLines="0" workbookViewId="0">
      <pane ySplit="5" topLeftCell="A6" activePane="bottomLeft" state="frozen"/>
      <selection pane="bottomLeft" activeCell="V18" sqref="V18"/>
    </sheetView>
  </sheetViews>
  <sheetFormatPr defaultRowHeight="14.25" x14ac:dyDescent="0.2"/>
  <cols>
    <col min="1" max="1" width="22.75" bestFit="1" customWidth="1"/>
    <col min="2" max="2" width="11.5" customWidth="1"/>
    <col min="3" max="3" width="36.875" hidden="1" customWidth="1"/>
  </cols>
  <sheetData>
    <row r="2" spans="1:3" x14ac:dyDescent="0.2">
      <c r="A2" s="7"/>
      <c r="B2" s="4" t="s">
        <v>32</v>
      </c>
    </row>
    <row r="3" spans="1:3" x14ac:dyDescent="0.2">
      <c r="A3" s="4" t="s">
        <v>33</v>
      </c>
      <c r="B3" s="6">
        <f>Corporate!F14</f>
        <v>7.3345624188499742E-2</v>
      </c>
      <c r="C3" s="1" t="str">
        <f>_xlfn.CONCAT("PSI : ",LEFT(B3*100,4),"%")</f>
        <v>PSI : 7.33%</v>
      </c>
    </row>
    <row r="4" spans="1:3" x14ac:dyDescent="0.2">
      <c r="A4" s="4" t="s">
        <v>34</v>
      </c>
      <c r="B4" s="5">
        <f>SMEs!F14</f>
        <v>9.5528669478834094E-2</v>
      </c>
      <c r="C4" s="1" t="str">
        <f>_xlfn.CONCAT("PSI : ",LEFT(B4*100,4),"%")</f>
        <v>PSI : 9.55%</v>
      </c>
    </row>
    <row r="5" spans="1:3" ht="1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Corporate</vt:lpstr>
      <vt:lpstr>SMEs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2015-06-05T18:17:20Z</dcterms:created>
  <dcterms:modified xsi:type="dcterms:W3CDTF">2024-01-31T01:43:57Z</dcterms:modified>
</cp:coreProperties>
</file>