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sxo\Desktop\Folder\github\SCH_Multivariate_Analysis\excel\"/>
    </mc:Choice>
  </mc:AlternateContent>
  <xr:revisionPtr revIDLastSave="0" documentId="13_ncr:1_{0CDC0509-40A3-4387-86EC-F1EBF1A025C2}" xr6:coauthVersionLast="47" xr6:coauthVersionMax="47" xr10:uidLastSave="{00000000-0000-0000-0000-000000000000}"/>
  <bookViews>
    <workbookView xWindow="28680" yWindow="-120" windowWidth="29040" windowHeight="15720" xr2:uid="{12AC17D1-C6DD-4EE6-8DF7-31078D6A8D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J24" i="1"/>
  <c r="J23" i="1"/>
  <c r="J21" i="1"/>
  <c r="J22" i="1"/>
  <c r="K18" i="1"/>
  <c r="J18" i="1"/>
  <c r="K17" i="1"/>
  <c r="J17" i="1"/>
  <c r="E18" i="1"/>
  <c r="L15" i="1"/>
  <c r="L17" i="1" s="1"/>
  <c r="L16" i="1"/>
  <c r="L18" i="1" s="1"/>
  <c r="K20" i="1" s="1"/>
  <c r="K22" i="1" s="1"/>
  <c r="F16" i="1"/>
  <c r="F18" i="1" s="1"/>
  <c r="F15" i="1"/>
  <c r="F17" i="1" s="1"/>
  <c r="K5" i="1"/>
  <c r="K6" i="1" s="1"/>
  <c r="K7" i="1" s="1"/>
  <c r="F7" i="1"/>
  <c r="F5" i="1"/>
  <c r="F6" i="1" s="1"/>
  <c r="D6" i="1" s="1"/>
  <c r="J19" i="1" l="1"/>
  <c r="J20" i="1"/>
  <c r="K19" i="1"/>
  <c r="K21" i="1" s="1"/>
  <c r="D7" i="1"/>
  <c r="D8" i="1"/>
  <c r="D9" i="1" s="1"/>
  <c r="E17" i="1"/>
  <c r="E19" i="1" s="1"/>
  <c r="E21" i="1" s="1"/>
  <c r="D17" i="1"/>
  <c r="D19" i="1" s="1"/>
  <c r="E20" i="1"/>
  <c r="E22" i="1" s="1"/>
  <c r="D18" i="1"/>
  <c r="D20" i="1" s="1"/>
  <c r="I6" i="1"/>
  <c r="J6" i="1"/>
  <c r="E6" i="1"/>
  <c r="L20" i="1" l="1"/>
  <c r="L19" i="1"/>
  <c r="L21" i="1"/>
  <c r="I7" i="1"/>
  <c r="I8" i="1"/>
  <c r="D21" i="1"/>
  <c r="F21" i="1" s="1"/>
  <c r="F19" i="1"/>
  <c r="J7" i="1"/>
  <c r="J8" i="1"/>
  <c r="E24" i="1"/>
  <c r="F24" i="1" s="1"/>
  <c r="E23" i="1"/>
  <c r="F23" i="1" s="1"/>
  <c r="D10" i="1"/>
  <c r="E7" i="1"/>
  <c r="E8" i="1"/>
  <c r="E9" i="1" s="1"/>
  <c r="E10" i="1" s="1"/>
  <c r="F20" i="1"/>
  <c r="D22" i="1"/>
  <c r="G25" i="1" l="1"/>
  <c r="L23" i="1"/>
  <c r="L22" i="1"/>
  <c r="L24" i="1"/>
  <c r="F10" i="1"/>
  <c r="F9" i="1"/>
  <c r="J9" i="1"/>
  <c r="J10" i="1" s="1"/>
  <c r="D24" i="1"/>
  <c r="D23" i="1"/>
  <c r="F22" i="1"/>
  <c r="I9" i="1"/>
  <c r="M25" i="1" l="1"/>
  <c r="I10" i="1"/>
  <c r="K9" i="1"/>
  <c r="K10" i="1"/>
</calcChain>
</file>

<file path=xl/sharedStrings.xml><?xml version="1.0" encoding="utf-8"?>
<sst xmlns="http://schemas.openxmlformats.org/spreadsheetml/2006/main" count="46" uniqueCount="24">
  <si>
    <t>흡연자</t>
    <phoneticPr fontId="1" type="noConversion"/>
  </si>
  <si>
    <t>비흡연자</t>
    <phoneticPr fontId="1" type="noConversion"/>
  </si>
  <si>
    <t>합계</t>
    <phoneticPr fontId="1" type="noConversion"/>
  </si>
  <si>
    <t>예측값E</t>
    <phoneticPr fontId="1" type="noConversion"/>
  </si>
  <si>
    <t>관측값O</t>
    <phoneticPr fontId="1" type="noConversion"/>
  </si>
  <si>
    <t>O-E</t>
    <phoneticPr fontId="1" type="noConversion"/>
  </si>
  <si>
    <t>(O-E)^2</t>
    <phoneticPr fontId="1" type="noConversion"/>
  </si>
  <si>
    <t>((O-E)^2)/E</t>
    <phoneticPr fontId="1" type="noConversion"/>
  </si>
  <si>
    <t>왼손잡이</t>
    <phoneticPr fontId="1" type="noConversion"/>
  </si>
  <si>
    <t>오른손 잡이</t>
    <phoneticPr fontId="1" type="noConversion"/>
  </si>
  <si>
    <t>남자 관측값O</t>
    <phoneticPr fontId="1" type="noConversion"/>
  </si>
  <si>
    <t>남자 예측값E</t>
    <phoneticPr fontId="1" type="noConversion"/>
  </si>
  <si>
    <t>여자 관측값O</t>
    <phoneticPr fontId="1" type="noConversion"/>
  </si>
  <si>
    <t>여자 예측값E</t>
    <phoneticPr fontId="1" type="noConversion"/>
  </si>
  <si>
    <t>예측 (반올림)</t>
    <phoneticPr fontId="1" type="noConversion"/>
  </si>
  <si>
    <t>남자 O - E</t>
    <phoneticPr fontId="1" type="noConversion"/>
  </si>
  <si>
    <t>여자 O - E</t>
    <phoneticPr fontId="1" type="noConversion"/>
  </si>
  <si>
    <t>남자 (O-E)^2</t>
    <phoneticPr fontId="1" type="noConversion"/>
  </si>
  <si>
    <t>여자 (O-E)^2</t>
    <phoneticPr fontId="1" type="noConversion"/>
  </si>
  <si>
    <t>남자 ((O-E)^2)/E</t>
    <phoneticPr fontId="1" type="noConversion"/>
  </si>
  <si>
    <t>여자 ((O-E)^2)/E</t>
    <phoneticPr fontId="1" type="noConversion"/>
  </si>
  <si>
    <t>검정 통계량</t>
    <phoneticPr fontId="1" type="noConversion"/>
  </si>
  <si>
    <t>왼손</t>
    <phoneticPr fontId="1" type="noConversion"/>
  </si>
  <si>
    <t>오른손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</si>
</sst>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ABE4-ED8E-46DB-9EBE-8507D7B9C929}">
  <dimension ref="C4:M25"/>
  <sheetViews>
    <sheetView tabSelected="1" topLeftCell="B10" zoomScale="145" zoomScaleNormal="145" workbookViewId="0">
      <selection activeCell="C37" sqref="C37"/>
    </sheetView>
  </sheetViews>
  <sheetFormatPr defaultRowHeight="16.5" x14ac:dyDescent="0.3"/>
  <cols>
    <col min="3" max="3" width="16.375" bestFit="1" customWidth="1"/>
    <col min="6" max="6" width="12.75" bestFit="1" customWidth="1"/>
    <col min="8" max="8" width="13" bestFit="1" customWidth="1"/>
    <col min="9" max="9" width="16.375" bestFit="1" customWidth="1"/>
    <col min="10" max="13" width="12.75" bestFit="1" customWidth="1"/>
  </cols>
  <sheetData>
    <row r="4" spans="3:12" x14ac:dyDescent="0.3">
      <c r="D4" t="s">
        <v>0</v>
      </c>
      <c r="E4" t="s">
        <v>1</v>
      </c>
      <c r="F4" t="s">
        <v>2</v>
      </c>
      <c r="I4" t="s">
        <v>8</v>
      </c>
      <c r="J4" t="s">
        <v>9</v>
      </c>
      <c r="K4" t="s">
        <v>2</v>
      </c>
    </row>
    <row r="5" spans="3:12" x14ac:dyDescent="0.3">
      <c r="C5" s="1" t="s">
        <v>4</v>
      </c>
      <c r="D5">
        <v>47</v>
      </c>
      <c r="E5">
        <v>189</v>
      </c>
      <c r="F5">
        <f>SUM(D5:E5)</f>
        <v>236</v>
      </c>
      <c r="H5" s="1" t="s">
        <v>4</v>
      </c>
      <c r="I5">
        <v>18</v>
      </c>
      <c r="J5">
        <v>218</v>
      </c>
      <c r="K5">
        <f>SUM(I5:J5)</f>
        <v>236</v>
      </c>
    </row>
    <row r="6" spans="3:12" x14ac:dyDescent="0.3">
      <c r="C6" s="1" t="s">
        <v>3</v>
      </c>
      <c r="D6">
        <f>$F$6*0.2</f>
        <v>47.2</v>
      </c>
      <c r="E6">
        <f>$F$6*0.8</f>
        <v>188.8</v>
      </c>
      <c r="F6">
        <f>F5</f>
        <v>236</v>
      </c>
      <c r="H6" s="1" t="s">
        <v>3</v>
      </c>
      <c r="I6">
        <f>$F$6*0.15</f>
        <v>35.4</v>
      </c>
      <c r="J6">
        <f>$F$6*0.85</f>
        <v>200.6</v>
      </c>
      <c r="K6">
        <f>K5</f>
        <v>236</v>
      </c>
    </row>
    <row r="7" spans="3:12" x14ac:dyDescent="0.3">
      <c r="C7" s="1" t="s">
        <v>14</v>
      </c>
      <c r="D7">
        <f>ROUND(D6,0)</f>
        <v>47</v>
      </c>
      <c r="E7">
        <f>ROUND(E6,0)</f>
        <v>189</v>
      </c>
      <c r="F7">
        <f>F6</f>
        <v>236</v>
      </c>
      <c r="H7" s="1" t="s">
        <v>14</v>
      </c>
      <c r="I7">
        <f>ROUND(I6,0)</f>
        <v>35</v>
      </c>
      <c r="J7">
        <f>ROUND(J6,0)</f>
        <v>201</v>
      </c>
      <c r="K7">
        <f>K6</f>
        <v>236</v>
      </c>
    </row>
    <row r="8" spans="3:12" x14ac:dyDescent="0.3">
      <c r="C8" s="1" t="s">
        <v>5</v>
      </c>
      <c r="D8">
        <f>D5-D6</f>
        <v>-0.20000000000000284</v>
      </c>
      <c r="E8">
        <f>E5-E6</f>
        <v>0.19999999999998863</v>
      </c>
      <c r="F8">
        <v>0</v>
      </c>
      <c r="H8" s="1" t="s">
        <v>5</v>
      </c>
      <c r="I8">
        <f>I5-I6</f>
        <v>-17.399999999999999</v>
      </c>
      <c r="J8">
        <f>J5-J6</f>
        <v>17.400000000000006</v>
      </c>
      <c r="K8">
        <v>0</v>
      </c>
    </row>
    <row r="9" spans="3:12" x14ac:dyDescent="0.3">
      <c r="C9" s="1" t="s">
        <v>6</v>
      </c>
      <c r="D9">
        <f>D8*D8</f>
        <v>4.0000000000001139E-2</v>
      </c>
      <c r="E9">
        <f>E8*E8</f>
        <v>3.9999999999995456E-2</v>
      </c>
      <c r="F9">
        <f>SUM(D9:E9)</f>
        <v>7.9999999999996602E-2</v>
      </c>
      <c r="H9" s="1" t="s">
        <v>6</v>
      </c>
      <c r="I9">
        <f>I8*I8</f>
        <v>302.75999999999993</v>
      </c>
      <c r="J9">
        <f>J8*J8</f>
        <v>302.76000000000022</v>
      </c>
      <c r="K9">
        <f>SUM(I9:J9)</f>
        <v>605.52000000000021</v>
      </c>
    </row>
    <row r="10" spans="3:12" x14ac:dyDescent="0.3">
      <c r="C10" s="1" t="s">
        <v>7</v>
      </c>
      <c r="D10">
        <f>D9/D6</f>
        <v>8.4745762711866811E-4</v>
      </c>
      <c r="E10">
        <f>E9/E6</f>
        <v>2.1186440677963694E-4</v>
      </c>
      <c r="F10">
        <f>SUM(D10:E10)</f>
        <v>1.0593220338983051E-3</v>
      </c>
      <c r="H10" s="1" t="s">
        <v>7</v>
      </c>
      <c r="I10">
        <f>I9/I6</f>
        <v>8.552542372881355</v>
      </c>
      <c r="J10">
        <f>J9/J6</f>
        <v>1.5092721834496521</v>
      </c>
      <c r="K10">
        <f>SUM(I10:J10)</f>
        <v>10.061814556331008</v>
      </c>
    </row>
    <row r="14" spans="3:12" x14ac:dyDescent="0.3">
      <c r="C14" s="1"/>
      <c r="D14" t="s">
        <v>0</v>
      </c>
      <c r="E14" t="s">
        <v>1</v>
      </c>
      <c r="F14" t="s">
        <v>2</v>
      </c>
      <c r="H14" s="1"/>
      <c r="I14" s="1"/>
      <c r="J14" t="s">
        <v>22</v>
      </c>
      <c r="K14" t="s">
        <v>23</v>
      </c>
      <c r="L14" t="s">
        <v>2</v>
      </c>
    </row>
    <row r="15" spans="3:12" x14ac:dyDescent="0.3">
      <c r="C15" s="1" t="s">
        <v>10</v>
      </c>
      <c r="D15">
        <v>28</v>
      </c>
      <c r="E15">
        <v>89</v>
      </c>
      <c r="F15">
        <f>SUM(D15:E15)</f>
        <v>117</v>
      </c>
      <c r="H15" s="1"/>
      <c r="I15" s="1" t="s">
        <v>10</v>
      </c>
      <c r="J15">
        <v>10</v>
      </c>
      <c r="K15">
        <v>108</v>
      </c>
      <c r="L15">
        <f>SUM(J15:K15)</f>
        <v>118</v>
      </c>
    </row>
    <row r="16" spans="3:12" x14ac:dyDescent="0.3">
      <c r="C16" s="1" t="s">
        <v>12</v>
      </c>
      <c r="D16">
        <v>19</v>
      </c>
      <c r="E16">
        <v>99</v>
      </c>
      <c r="F16">
        <f>SUM(D16:E16)</f>
        <v>118</v>
      </c>
      <c r="I16" s="1" t="s">
        <v>12</v>
      </c>
      <c r="J16">
        <v>7</v>
      </c>
      <c r="K16">
        <v>110</v>
      </c>
      <c r="L16">
        <f>SUM(J16:K16)</f>
        <v>117</v>
      </c>
    </row>
    <row r="17" spans="3:13" x14ac:dyDescent="0.3">
      <c r="C17" s="1" t="s">
        <v>11</v>
      </c>
      <c r="D17">
        <f>F17*0.34</f>
        <v>39.78</v>
      </c>
      <c r="E17">
        <f>F17*0.66</f>
        <v>77.22</v>
      </c>
      <c r="F17">
        <f>F15</f>
        <v>117</v>
      </c>
      <c r="I17" s="1" t="s">
        <v>11</v>
      </c>
      <c r="J17">
        <f>L17*0.15</f>
        <v>17.7</v>
      </c>
      <c r="K17">
        <f>L17*0.85</f>
        <v>100.3</v>
      </c>
      <c r="L17">
        <f>L15</f>
        <v>118</v>
      </c>
    </row>
    <row r="18" spans="3:13" x14ac:dyDescent="0.3">
      <c r="C18" s="1" t="s">
        <v>13</v>
      </c>
      <c r="D18">
        <f>F18*0.066</f>
        <v>7.7880000000000003</v>
      </c>
      <c r="E18">
        <f>F18*0.934</f>
        <v>110.212</v>
      </c>
      <c r="F18">
        <f>F16</f>
        <v>118</v>
      </c>
      <c r="I18" s="1" t="s">
        <v>13</v>
      </c>
      <c r="J18">
        <f>L18*0.15</f>
        <v>17.55</v>
      </c>
      <c r="K18">
        <f>L18*0.85</f>
        <v>99.45</v>
      </c>
      <c r="L18">
        <f>L16</f>
        <v>117</v>
      </c>
    </row>
    <row r="19" spans="3:13" x14ac:dyDescent="0.3">
      <c r="C19" s="1" t="s">
        <v>15</v>
      </c>
      <c r="D19">
        <f>D15-D17</f>
        <v>-11.780000000000001</v>
      </c>
      <c r="E19">
        <f>E15-E17</f>
        <v>11.780000000000001</v>
      </c>
      <c r="F19">
        <f>SUM(D19:E19)</f>
        <v>0</v>
      </c>
      <c r="I19" s="1" t="s">
        <v>15</v>
      </c>
      <c r="J19">
        <f>J15-J17</f>
        <v>-7.6999999999999993</v>
      </c>
      <c r="K19">
        <f>K15-K17</f>
        <v>7.7000000000000028</v>
      </c>
      <c r="L19">
        <f>SUM(J19:K19)</f>
        <v>0</v>
      </c>
    </row>
    <row r="20" spans="3:13" x14ac:dyDescent="0.3">
      <c r="C20" s="1" t="s">
        <v>16</v>
      </c>
      <c r="D20">
        <f>D16-D18</f>
        <v>11.212</v>
      </c>
      <c r="E20">
        <f>E16-E18</f>
        <v>-11.212000000000003</v>
      </c>
      <c r="F20">
        <f>SUM(D20:E20)</f>
        <v>0</v>
      </c>
      <c r="I20" s="1" t="s">
        <v>16</v>
      </c>
      <c r="J20">
        <f>J16-J18</f>
        <v>-10.55</v>
      </c>
      <c r="K20">
        <f>K16-K18</f>
        <v>10.549999999999997</v>
      </c>
      <c r="L20">
        <f>SUM(J20:K20)</f>
        <v>0</v>
      </c>
    </row>
    <row r="21" spans="3:13" x14ac:dyDescent="0.3">
      <c r="C21" s="1" t="s">
        <v>17</v>
      </c>
      <c r="D21">
        <f>D19*D19</f>
        <v>138.76840000000001</v>
      </c>
      <c r="E21">
        <f>E19*E19</f>
        <v>138.76840000000001</v>
      </c>
      <c r="F21">
        <f>SUM(D21:E21)</f>
        <v>277.53680000000003</v>
      </c>
      <c r="I21" s="1" t="s">
        <v>17</v>
      </c>
      <c r="J21">
        <f>J19*J19</f>
        <v>59.289999999999992</v>
      </c>
      <c r="K21">
        <f>K19*K19</f>
        <v>59.290000000000042</v>
      </c>
      <c r="L21">
        <f>SUM(J21:K21)</f>
        <v>118.58000000000004</v>
      </c>
    </row>
    <row r="22" spans="3:13" x14ac:dyDescent="0.3">
      <c r="C22" s="1" t="s">
        <v>18</v>
      </c>
      <c r="D22">
        <f>D20*D20</f>
        <v>125.70894399999999</v>
      </c>
      <c r="E22">
        <f>E20*E20</f>
        <v>125.70894400000007</v>
      </c>
      <c r="F22">
        <f>SUM(D22:E22)</f>
        <v>251.41788800000006</v>
      </c>
      <c r="I22" s="1" t="s">
        <v>18</v>
      </c>
      <c r="J22">
        <f>J20*J20</f>
        <v>111.30250000000001</v>
      </c>
      <c r="K22">
        <f>K20*K20</f>
        <v>111.30249999999994</v>
      </c>
      <c r="L22">
        <f>SUM(J22:K22)</f>
        <v>222.60499999999996</v>
      </c>
    </row>
    <row r="23" spans="3:13" x14ac:dyDescent="0.3">
      <c r="C23" s="1" t="s">
        <v>19</v>
      </c>
      <c r="D23">
        <f>D22/D17</f>
        <v>3.1601041729512316</v>
      </c>
      <c r="E23">
        <f>E22/E17</f>
        <v>1.6279324527324537</v>
      </c>
      <c r="F23">
        <f t="shared" ref="F23:F24" si="0">SUM(D23:E23)</f>
        <v>4.7880366256836853</v>
      </c>
      <c r="I23" s="1" t="s">
        <v>19</v>
      </c>
      <c r="J23">
        <f>J22/J17</f>
        <v>6.2882768361581931</v>
      </c>
      <c r="K23">
        <f>K22/K17</f>
        <v>1.1096959122632097</v>
      </c>
      <c r="L23">
        <f t="shared" ref="L23:L24" si="1">SUM(J23:K23)</f>
        <v>7.3979727484214024</v>
      </c>
    </row>
    <row r="24" spans="3:13" x14ac:dyDescent="0.3">
      <c r="C24" s="1" t="s">
        <v>20</v>
      </c>
      <c r="D24">
        <f>D22/D18</f>
        <v>16.141364149974319</v>
      </c>
      <c r="E24">
        <f>E22/E18</f>
        <v>1.1406103146662803</v>
      </c>
      <c r="F24">
        <f t="shared" si="0"/>
        <v>17.281974464640598</v>
      </c>
      <c r="I24" s="1" t="s">
        <v>20</v>
      </c>
      <c r="J24">
        <f>J22/J18</f>
        <v>6.3420227920227923</v>
      </c>
      <c r="K24">
        <f>K22/K18</f>
        <v>1.1191804927099038</v>
      </c>
      <c r="L24">
        <f t="shared" si="1"/>
        <v>7.4612032847326963</v>
      </c>
    </row>
    <row r="25" spans="3:13" x14ac:dyDescent="0.3">
      <c r="F25" t="s">
        <v>21</v>
      </c>
      <c r="G25">
        <f>F23+F24</f>
        <v>22.070011090324282</v>
      </c>
      <c r="L25" t="s">
        <v>21</v>
      </c>
      <c r="M25">
        <f>L23+L24</f>
        <v>14.8591760331541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한태규</dc:creator>
  <cp:lastModifiedBy>한태규</cp:lastModifiedBy>
  <dcterms:created xsi:type="dcterms:W3CDTF">2022-09-23T15:45:40Z</dcterms:created>
  <dcterms:modified xsi:type="dcterms:W3CDTF">2022-09-24T04:30:19Z</dcterms:modified>
</cp:coreProperties>
</file>