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27915" windowHeight="12210" tabRatio="972"/>
  </bookViews>
  <sheets>
    <sheet name="(공통)지방해경청_광역시도별 사업장현황_총괄" sheetId="1" r:id="rId1"/>
  </sheets>
  <definedNames>
    <definedName name="_xlnm.Print_Area" localSheetId="0">'(공통)지방해경청_광역시도별 사업장현황_총괄'!$A$1:$AG$64</definedName>
  </definedNames>
  <calcPr calcId="145621"/>
</workbook>
</file>

<file path=xl/calcChain.xml><?xml version="1.0" encoding="utf-8"?>
<calcChain xmlns="http://schemas.openxmlformats.org/spreadsheetml/2006/main">
  <c r="Q18" i="1" l="1"/>
  <c r="Q24" i="1"/>
  <c r="K7" i="1" l="1"/>
  <c r="K5" i="1" s="1"/>
  <c r="I7" i="1"/>
  <c r="K6" i="1"/>
  <c r="M15" i="1" l="1"/>
  <c r="N24" i="1" l="1"/>
  <c r="O24" i="1"/>
  <c r="P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M64" i="1" l="1"/>
  <c r="E64" i="1"/>
  <c r="M63" i="1"/>
  <c r="E63" i="1"/>
  <c r="M62" i="1"/>
  <c r="E62" i="1"/>
  <c r="D62" i="1" s="1"/>
  <c r="M61" i="1"/>
  <c r="E61" i="1"/>
  <c r="M60" i="1"/>
  <c r="E60" i="1"/>
  <c r="M59" i="1"/>
  <c r="E59" i="1"/>
  <c r="M58" i="1"/>
  <c r="E58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L57" i="1"/>
  <c r="J57" i="1"/>
  <c r="I57" i="1"/>
  <c r="H57" i="1"/>
  <c r="G57" i="1"/>
  <c r="F57" i="1"/>
  <c r="C57" i="1"/>
  <c r="M56" i="1"/>
  <c r="E56" i="1"/>
  <c r="M55" i="1"/>
  <c r="E55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L54" i="1"/>
  <c r="K54" i="1"/>
  <c r="J54" i="1"/>
  <c r="I54" i="1"/>
  <c r="H54" i="1"/>
  <c r="G54" i="1"/>
  <c r="F54" i="1"/>
  <c r="C54" i="1"/>
  <c r="M53" i="1"/>
  <c r="E53" i="1"/>
  <c r="M52" i="1"/>
  <c r="E52" i="1"/>
  <c r="M51" i="1"/>
  <c r="D51" i="1" s="1"/>
  <c r="E51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L50" i="1"/>
  <c r="J50" i="1"/>
  <c r="I50" i="1"/>
  <c r="H50" i="1"/>
  <c r="G50" i="1"/>
  <c r="F50" i="1"/>
  <c r="C50" i="1"/>
  <c r="M49" i="1"/>
  <c r="M48" i="1"/>
  <c r="E48" i="1"/>
  <c r="M47" i="1"/>
  <c r="E47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L46" i="1"/>
  <c r="J46" i="1"/>
  <c r="I46" i="1"/>
  <c r="H46" i="1"/>
  <c r="F46" i="1"/>
  <c r="C46" i="1"/>
  <c r="M45" i="1"/>
  <c r="E45" i="1"/>
  <c r="M44" i="1"/>
  <c r="E44" i="1"/>
  <c r="M43" i="1"/>
  <c r="E43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L42" i="1"/>
  <c r="J42" i="1"/>
  <c r="I42" i="1"/>
  <c r="H42" i="1"/>
  <c r="G42" i="1"/>
  <c r="F42" i="1"/>
  <c r="C42" i="1"/>
  <c r="M36" i="1"/>
  <c r="E36" i="1"/>
  <c r="D36" i="1" s="1"/>
  <c r="M35" i="1"/>
  <c r="E35" i="1"/>
  <c r="M34" i="1"/>
  <c r="E34" i="1"/>
  <c r="M33" i="1"/>
  <c r="E33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L32" i="1"/>
  <c r="K32" i="1"/>
  <c r="J32" i="1"/>
  <c r="I32" i="1"/>
  <c r="H32" i="1"/>
  <c r="G32" i="1"/>
  <c r="F32" i="1"/>
  <c r="C32" i="1"/>
  <c r="M31" i="1"/>
  <c r="E31" i="1"/>
  <c r="M30" i="1"/>
  <c r="E30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L29" i="1"/>
  <c r="J29" i="1"/>
  <c r="I29" i="1"/>
  <c r="H29" i="1"/>
  <c r="G29" i="1"/>
  <c r="F29" i="1"/>
  <c r="C29" i="1"/>
  <c r="M28" i="1"/>
  <c r="D28" i="1" s="1"/>
  <c r="E28" i="1"/>
  <c r="M27" i="1"/>
  <c r="E27" i="1"/>
  <c r="M26" i="1"/>
  <c r="E26" i="1"/>
  <c r="M25" i="1"/>
  <c r="E25" i="1"/>
  <c r="L24" i="1"/>
  <c r="J24" i="1"/>
  <c r="I24" i="1"/>
  <c r="H24" i="1"/>
  <c r="G24" i="1"/>
  <c r="F24" i="1"/>
  <c r="C24" i="1"/>
  <c r="M23" i="1"/>
  <c r="E23" i="1"/>
  <c r="M22" i="1"/>
  <c r="E22" i="1"/>
  <c r="M21" i="1"/>
  <c r="E21" i="1"/>
  <c r="M20" i="1"/>
  <c r="E20" i="1"/>
  <c r="M19" i="1"/>
  <c r="E19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P18" i="1"/>
  <c r="O18" i="1"/>
  <c r="N18" i="1"/>
  <c r="L18" i="1"/>
  <c r="J18" i="1"/>
  <c r="I18" i="1"/>
  <c r="H18" i="1"/>
  <c r="G18" i="1"/>
  <c r="F18" i="1"/>
  <c r="C18" i="1"/>
  <c r="M17" i="1"/>
  <c r="E17" i="1"/>
  <c r="M16" i="1"/>
  <c r="E16" i="1"/>
  <c r="M14" i="1"/>
  <c r="E14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L13" i="1"/>
  <c r="J13" i="1"/>
  <c r="I13" i="1"/>
  <c r="H13" i="1"/>
  <c r="G13" i="1"/>
  <c r="F13" i="1"/>
  <c r="C13" i="1"/>
  <c r="D21" i="1" l="1"/>
  <c r="D26" i="1"/>
  <c r="D61" i="1"/>
  <c r="M24" i="1"/>
  <c r="D31" i="1"/>
  <c r="M29" i="1"/>
  <c r="G12" i="1"/>
  <c r="G6" i="1" s="1"/>
  <c r="D59" i="1"/>
  <c r="D44" i="1"/>
  <c r="D47" i="1"/>
  <c r="M54" i="1"/>
  <c r="D56" i="1"/>
  <c r="W41" i="1"/>
  <c r="W7" i="1" s="1"/>
  <c r="D55" i="1"/>
  <c r="E54" i="1"/>
  <c r="D54" i="1" s="1"/>
  <c r="X12" i="1"/>
  <c r="X6" i="1" s="1"/>
  <c r="AB12" i="1"/>
  <c r="AB6" i="1" s="1"/>
  <c r="D33" i="1"/>
  <c r="D35" i="1"/>
  <c r="I12" i="1"/>
  <c r="I6" i="1" s="1"/>
  <c r="I5" i="1" s="1"/>
  <c r="D25" i="1"/>
  <c r="D27" i="1"/>
  <c r="E24" i="1"/>
  <c r="AE41" i="1"/>
  <c r="AE7" i="1" s="1"/>
  <c r="AA41" i="1"/>
  <c r="AA7" i="1" s="1"/>
  <c r="S41" i="1"/>
  <c r="S7" i="1" s="1"/>
  <c r="D58" i="1"/>
  <c r="D48" i="1"/>
  <c r="U41" i="1"/>
  <c r="U7" i="1" s="1"/>
  <c r="AC41" i="1"/>
  <c r="AC7" i="1" s="1"/>
  <c r="D60" i="1"/>
  <c r="J41" i="1"/>
  <c r="J7" i="1" s="1"/>
  <c r="Y41" i="1"/>
  <c r="Y7" i="1" s="1"/>
  <c r="AG41" i="1"/>
  <c r="AG7" i="1" s="1"/>
  <c r="AG12" i="1"/>
  <c r="AG6" i="1" s="1"/>
  <c r="U12" i="1"/>
  <c r="U6" i="1" s="1"/>
  <c r="E32" i="1"/>
  <c r="L12" i="1"/>
  <c r="L6" i="1" s="1"/>
  <c r="E29" i="1"/>
  <c r="C12" i="1"/>
  <c r="C6" i="1" s="1"/>
  <c r="D14" i="1"/>
  <c r="Y12" i="1"/>
  <c r="Y6" i="1" s="1"/>
  <c r="AF12" i="1"/>
  <c r="AF6" i="1" s="1"/>
  <c r="AC12" i="1"/>
  <c r="AC6" i="1" s="1"/>
  <c r="T12" i="1"/>
  <c r="T6" i="1" s="1"/>
  <c r="Q12" i="1"/>
  <c r="Q6" i="1" s="1"/>
  <c r="E13" i="1"/>
  <c r="H12" i="1"/>
  <c r="H6" i="1" s="1"/>
  <c r="P12" i="1"/>
  <c r="P6" i="1" s="1"/>
  <c r="P41" i="1"/>
  <c r="P7" i="1" s="1"/>
  <c r="T41" i="1"/>
  <c r="T7" i="1" s="1"/>
  <c r="X41" i="1"/>
  <c r="X7" i="1" s="1"/>
  <c r="AB41" i="1"/>
  <c r="AB7" i="1" s="1"/>
  <c r="AF41" i="1"/>
  <c r="AF7" i="1" s="1"/>
  <c r="D20" i="1"/>
  <c r="D17" i="1"/>
  <c r="M13" i="1"/>
  <c r="M7" i="1" s="1"/>
  <c r="D23" i="1"/>
  <c r="O12" i="1"/>
  <c r="O6" i="1" s="1"/>
  <c r="S12" i="1"/>
  <c r="S6" i="1" s="1"/>
  <c r="W12" i="1"/>
  <c r="W6" i="1" s="1"/>
  <c r="AA12" i="1"/>
  <c r="AA6" i="1" s="1"/>
  <c r="AE12" i="1"/>
  <c r="AE6" i="1" s="1"/>
  <c r="D19" i="1"/>
  <c r="D16" i="1"/>
  <c r="D22" i="1"/>
  <c r="AD12" i="1"/>
  <c r="AD6" i="1" s="1"/>
  <c r="Z12" i="1"/>
  <c r="Z6" i="1" s="1"/>
  <c r="V12" i="1"/>
  <c r="V6" i="1" s="1"/>
  <c r="M18" i="1"/>
  <c r="R12" i="1"/>
  <c r="R6" i="1" s="1"/>
  <c r="N12" i="1"/>
  <c r="N6" i="1" s="1"/>
  <c r="J12" i="1"/>
  <c r="J6" i="1" s="1"/>
  <c r="E18" i="1"/>
  <c r="D63" i="1"/>
  <c r="D52" i="1"/>
  <c r="M57" i="1"/>
  <c r="E57" i="1"/>
  <c r="Q41" i="1"/>
  <c r="Q7" i="1" s="1"/>
  <c r="D45" i="1"/>
  <c r="AD41" i="1"/>
  <c r="AD7" i="1" s="1"/>
  <c r="Z41" i="1"/>
  <c r="Z7" i="1" s="1"/>
  <c r="V41" i="1"/>
  <c r="V7" i="1" s="1"/>
  <c r="R41" i="1"/>
  <c r="R7" i="1" s="1"/>
  <c r="M46" i="1"/>
  <c r="H41" i="1"/>
  <c r="H7" i="1" s="1"/>
  <c r="C41" i="1"/>
  <c r="C7" i="1" s="1"/>
  <c r="M50" i="1"/>
  <c r="E50" i="1"/>
  <c r="D30" i="1"/>
  <c r="N41" i="1"/>
  <c r="N7" i="1" s="1"/>
  <c r="L41" i="1"/>
  <c r="L7" i="1" s="1"/>
  <c r="L5" i="1" s="1"/>
  <c r="E42" i="1"/>
  <c r="F41" i="1"/>
  <c r="F7" i="1" s="1"/>
  <c r="F12" i="1"/>
  <c r="F6" i="1" s="1"/>
  <c r="D34" i="1"/>
  <c r="D43" i="1"/>
  <c r="D53" i="1"/>
  <c r="D64" i="1"/>
  <c r="M32" i="1"/>
  <c r="M42" i="1"/>
  <c r="O41" i="1"/>
  <c r="O7" i="1" s="1"/>
  <c r="Z5" i="1" l="1"/>
  <c r="AF5" i="1"/>
  <c r="D24" i="1"/>
  <c r="AD5" i="1"/>
  <c r="V5" i="1"/>
  <c r="D29" i="1"/>
  <c r="AB5" i="1"/>
  <c r="O5" i="1"/>
  <c r="Q5" i="1"/>
  <c r="X5" i="1"/>
  <c r="Y5" i="1"/>
  <c r="AE5" i="1"/>
  <c r="T5" i="1"/>
  <c r="U5" i="1"/>
  <c r="N5" i="1"/>
  <c r="R5" i="1"/>
  <c r="P5" i="1"/>
  <c r="AC5" i="1"/>
  <c r="S5" i="1"/>
  <c r="AG5" i="1"/>
  <c r="AA5" i="1"/>
  <c r="W5" i="1"/>
  <c r="F5" i="1"/>
  <c r="H5" i="1"/>
  <c r="J5" i="1"/>
  <c r="D32" i="1"/>
  <c r="C5" i="1"/>
  <c r="D13" i="1"/>
  <c r="M12" i="1"/>
  <c r="M6" i="1" s="1"/>
  <c r="M5" i="1" s="1"/>
  <c r="D18" i="1"/>
  <c r="E12" i="1"/>
  <c r="E6" i="1" s="1"/>
  <c r="D57" i="1"/>
  <c r="D50" i="1"/>
  <c r="D42" i="1"/>
  <c r="M41" i="1"/>
  <c r="D6" i="1" l="1"/>
  <c r="D12" i="1"/>
  <c r="E49" i="1" l="1"/>
  <c r="D49" i="1" s="1"/>
  <c r="G46" i="1"/>
  <c r="E46" i="1" s="1"/>
  <c r="D46" i="1" s="1"/>
  <c r="G41" i="1" l="1"/>
  <c r="E41" i="1" l="1"/>
  <c r="E7" i="1" s="1"/>
  <c r="G7" i="1"/>
  <c r="G5" i="1" s="1"/>
  <c r="E5" i="1" l="1"/>
  <c r="D7" i="1"/>
  <c r="D41" i="1"/>
  <c r="D5" i="1" l="1"/>
</calcChain>
</file>

<file path=xl/sharedStrings.xml><?xml version="1.0" encoding="utf-8"?>
<sst xmlns="http://schemas.openxmlformats.org/spreadsheetml/2006/main" count="541" uniqueCount="124">
  <si>
    <t>울진서</t>
  </si>
  <si>
    <t>여수서</t>
  </si>
  <si>
    <t>중부청</t>
  </si>
  <si>
    <t>제주시</t>
  </si>
  <si>
    <t>-</t>
  </si>
  <si>
    <t>부안서</t>
  </si>
  <si>
    <t>무동력</t>
  </si>
  <si>
    <t>보령서</t>
  </si>
  <si>
    <t>제주청</t>
  </si>
  <si>
    <t>서귀서</t>
  </si>
  <si>
    <t>울산서</t>
  </si>
  <si>
    <t>제주서</t>
  </si>
  <si>
    <t>인천서</t>
  </si>
  <si>
    <t>남해청</t>
  </si>
  <si>
    <t>부산서</t>
  </si>
  <si>
    <t>창원서</t>
  </si>
  <si>
    <t>군산서</t>
  </si>
  <si>
    <t>통영서</t>
  </si>
  <si>
    <t>서해청</t>
  </si>
  <si>
    <t>평택서</t>
  </si>
  <si>
    <t>완도서</t>
  </si>
  <si>
    <t>태안서</t>
  </si>
  <si>
    <t>포항서</t>
  </si>
  <si>
    <t>목포서</t>
  </si>
  <si>
    <t>동해서</t>
  </si>
  <si>
    <t>속초서</t>
  </si>
  <si>
    <t>동해청</t>
  </si>
  <si>
    <t>구분</t>
  </si>
  <si>
    <t>합계</t>
  </si>
  <si>
    <t>노보트</t>
  </si>
  <si>
    <t>소계</t>
  </si>
  <si>
    <t>기타</t>
  </si>
  <si>
    <t>조정</t>
  </si>
  <si>
    <t>래프팅</t>
  </si>
  <si>
    <t>스쿠터</t>
  </si>
  <si>
    <t>카누</t>
  </si>
  <si>
    <t>카약</t>
  </si>
  <si>
    <t>요트</t>
  </si>
  <si>
    <t>동력</t>
  </si>
  <si>
    <t>해수면 사업장</t>
  </si>
  <si>
    <t>내수면 사업장</t>
  </si>
  <si>
    <t>서해청
관할내</t>
  </si>
  <si>
    <t>남해청
관할내</t>
  </si>
  <si>
    <t>동해청
관할내</t>
  </si>
  <si>
    <t>중부청
관할내</t>
  </si>
  <si>
    <t>제주청
관할내</t>
  </si>
  <si>
    <t>사업장
개소</t>
  </si>
  <si>
    <t>워터
슬래드</t>
  </si>
  <si>
    <t>에어바운스</t>
  </si>
  <si>
    <t>모터
보트</t>
  </si>
  <si>
    <t>전기
보트</t>
  </si>
  <si>
    <t>기구
총계</t>
  </si>
  <si>
    <t>고무
보트</t>
  </si>
  <si>
    <t>웨이크
보드</t>
  </si>
  <si>
    <t>윈드
서핑</t>
  </si>
  <si>
    <t>딩기
요트</t>
  </si>
  <si>
    <t>물추진형보드</t>
  </si>
  <si>
    <t>블롭점프</t>
  </si>
  <si>
    <t>서프
보드</t>
  </si>
  <si>
    <t>호버
크래프트</t>
  </si>
  <si>
    <t>수상
자전거</t>
  </si>
  <si>
    <t>카이트
보드</t>
  </si>
  <si>
    <t>패러
세일</t>
  </si>
  <si>
    <t>사업장개소</t>
  </si>
  <si>
    <t>수상
오토바이</t>
  </si>
  <si>
    <t>대전광역시</t>
  </si>
  <si>
    <t>광주광역시</t>
  </si>
  <si>
    <t>세종특별자치시</t>
  </si>
  <si>
    <t>합  계</t>
  </si>
  <si>
    <t>전라북도</t>
  </si>
  <si>
    <t>대구광역시</t>
  </si>
  <si>
    <t>충청북도</t>
  </si>
  <si>
    <t>인천광역시</t>
  </si>
  <si>
    <t>전라남도</t>
  </si>
  <si>
    <t>서울특별시</t>
  </si>
  <si>
    <t>경상남도</t>
  </si>
  <si>
    <t>서귀포시</t>
  </si>
  <si>
    <t>부산광역시</t>
  </si>
  <si>
    <t>울산광역시</t>
  </si>
  <si>
    <t>수상스키</t>
  </si>
  <si>
    <t>해수면 수상레저사업장 및 기구현황</t>
  </si>
  <si>
    <t>공기주입형고정식튜브(블롭점프)</t>
  </si>
  <si>
    <t>내수면 수상레저사업장 및 기구현황</t>
  </si>
  <si>
    <t>케이블
수상스키</t>
  </si>
  <si>
    <t>케이블
웨이크보드</t>
  </si>
  <si>
    <t>해_내수면 수상레저사업장 및 기구현황(2020년도)</t>
    <phoneticPr fontId="18" type="noConversion"/>
  </si>
  <si>
    <t>-</t>
    <phoneticPr fontId="18" type="noConversion"/>
  </si>
  <si>
    <t>-</t>
    <phoneticPr fontId="18" type="noConversion"/>
  </si>
  <si>
    <t>-</t>
    <phoneticPr fontId="18" type="noConversion"/>
  </si>
  <si>
    <t>-</t>
    <phoneticPr fontId="18" type="noConversion"/>
  </si>
  <si>
    <t>-</t>
    <phoneticPr fontId="18" type="noConversion"/>
  </si>
  <si>
    <t>-</t>
    <phoneticPr fontId="18" type="noConversion"/>
  </si>
  <si>
    <t>-</t>
    <phoneticPr fontId="18" type="noConversion"/>
  </si>
  <si>
    <t>-</t>
    <phoneticPr fontId="18" type="noConversion"/>
  </si>
  <si>
    <t>-</t>
    <phoneticPr fontId="18" type="noConversion"/>
  </si>
  <si>
    <t>-</t>
    <phoneticPr fontId="18" type="noConversion"/>
  </si>
  <si>
    <t>-</t>
    <phoneticPr fontId="18" type="noConversion"/>
  </si>
  <si>
    <t>-</t>
    <phoneticPr fontId="18" type="noConversion"/>
  </si>
  <si>
    <t>-</t>
    <phoneticPr fontId="18" type="noConversion"/>
  </si>
  <si>
    <t>-</t>
    <phoneticPr fontId="18" type="noConversion"/>
  </si>
  <si>
    <t>-</t>
    <phoneticPr fontId="18" type="noConversion"/>
  </si>
  <si>
    <t>-</t>
    <phoneticPr fontId="18" type="noConversion"/>
  </si>
  <si>
    <t>-</t>
    <phoneticPr fontId="18" type="noConversion"/>
  </si>
  <si>
    <t>-</t>
    <phoneticPr fontId="18" type="noConversion"/>
  </si>
  <si>
    <t>-</t>
    <phoneticPr fontId="18" type="noConversion"/>
  </si>
  <si>
    <t>-</t>
    <phoneticPr fontId="18" type="noConversion"/>
  </si>
  <si>
    <t>-</t>
    <phoneticPr fontId="18" type="noConversion"/>
  </si>
  <si>
    <t>ㅇ</t>
    <phoneticPr fontId="18" type="noConversion"/>
  </si>
  <si>
    <t>-</t>
    <phoneticPr fontId="18" type="noConversion"/>
  </si>
  <si>
    <t>-</t>
    <phoneticPr fontId="18" type="noConversion"/>
  </si>
  <si>
    <t>-</t>
    <phoneticPr fontId="18" type="noConversion"/>
  </si>
  <si>
    <t>-</t>
    <phoneticPr fontId="18" type="noConversion"/>
  </si>
  <si>
    <t>경상북도(월)</t>
    <phoneticPr fontId="18" type="noConversion"/>
  </si>
  <si>
    <t>경기도</t>
    <phoneticPr fontId="18" type="noConversion"/>
  </si>
  <si>
    <t>-</t>
    <phoneticPr fontId="18" type="noConversion"/>
  </si>
  <si>
    <t>-</t>
    <phoneticPr fontId="18" type="noConversion"/>
  </si>
  <si>
    <t>-</t>
    <phoneticPr fontId="18" type="noConversion"/>
  </si>
  <si>
    <t>강원도</t>
    <phoneticPr fontId="18" type="noConversion"/>
  </si>
  <si>
    <t>해,내수면 수상레저사업장 및 기구현황(종합)</t>
    <phoneticPr fontId="18" type="noConversion"/>
  </si>
  <si>
    <t>충청남도</t>
    <phoneticPr fontId="18" type="noConversion"/>
  </si>
  <si>
    <t>-</t>
    <phoneticPr fontId="18" type="noConversion"/>
  </si>
  <si>
    <t>-</t>
    <phoneticPr fontId="18" type="noConversion"/>
  </si>
  <si>
    <t>-</t>
    <phoneticPr fontId="18" type="noConversion"/>
  </si>
  <si>
    <t>-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</si>
</sst>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23" x14ac:knownFonts="1">
    <font>
      <sz val="11"/>
      <color rgb="FF000000"/>
      <name val="맑은 고딕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0"/>
      <color rgb="FF000000"/>
      <name val="굴림체"/>
      <family val="3"/>
      <charset val="129"/>
    </font>
    <font>
      <sz val="10"/>
      <color rgb="FF000000"/>
      <name val="맑은 고딕"/>
      <family val="3"/>
      <charset val="129"/>
    </font>
    <font>
      <b/>
      <sz val="10"/>
      <color rgb="FF000000"/>
      <name val="굴림체"/>
      <family val="3"/>
      <charset val="129"/>
    </font>
    <font>
      <sz val="9"/>
      <color rgb="FF000000"/>
      <name val="굴림체"/>
      <family val="3"/>
      <charset val="129"/>
    </font>
    <font>
      <b/>
      <sz val="10"/>
      <color rgb="FF000000"/>
      <name val="맑은 고딕"/>
      <family val="3"/>
      <charset val="129"/>
    </font>
    <font>
      <sz val="10"/>
      <color rgb="FF000000"/>
      <name val="굴림"/>
      <family val="3"/>
      <charset val="129"/>
    </font>
    <font>
      <b/>
      <sz val="16"/>
      <color rgb="FF000000"/>
      <name val="맑은 고딕"/>
      <family val="3"/>
      <charset val="129"/>
    </font>
    <font>
      <b/>
      <sz val="22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9"/>
      <color rgb="FF000000"/>
      <name val="굴림체"/>
      <family val="3"/>
      <charset val="129"/>
    </font>
    <font>
      <sz val="10"/>
      <color rgb="FFA6A6A6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0"/>
      <color theme="1"/>
      <name val="굴림체"/>
      <family val="3"/>
      <charset val="129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indexed="8"/>
      <name val="굴림체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C6DA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3DCDB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CC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60">
    <xf numFmtId="0" fontId="0" fillId="0" borderId="0">
      <alignment vertical="center"/>
    </xf>
    <xf numFmtId="41" fontId="17" fillId="0" borderId="0">
      <alignment vertical="center"/>
    </xf>
    <xf numFmtId="0" fontId="5" fillId="0" borderId="0">
      <alignment vertical="center"/>
    </xf>
    <xf numFmtId="41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>
      <alignment vertical="center"/>
    </xf>
    <xf numFmtId="41" fontId="5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41" fontId="5" fillId="0" borderId="0">
      <alignment vertical="center"/>
    </xf>
    <xf numFmtId="41" fontId="5" fillId="0" borderId="0">
      <alignment vertical="center"/>
    </xf>
    <xf numFmtId="41" fontId="5" fillId="0" borderId="0">
      <alignment vertical="center"/>
    </xf>
    <xf numFmtId="41" fontId="5" fillId="0" borderId="0">
      <alignment vertical="center"/>
    </xf>
    <xf numFmtId="41" fontId="5" fillId="0" borderId="0">
      <alignment vertical="center"/>
    </xf>
    <xf numFmtId="0" fontId="3" fillId="0" borderId="0">
      <alignment vertical="center"/>
    </xf>
    <xf numFmtId="41" fontId="2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21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41" fontId="21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41" fontId="21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41" fontId="5" fillId="0" borderId="0">
      <alignment vertical="center"/>
    </xf>
    <xf numFmtId="41" fontId="5" fillId="0" borderId="0">
      <alignment vertical="center"/>
    </xf>
    <xf numFmtId="41" fontId="5" fillId="0" borderId="0">
      <alignment vertical="center"/>
    </xf>
    <xf numFmtId="41" fontId="5" fillId="0" borderId="0">
      <alignment vertical="center"/>
    </xf>
    <xf numFmtId="41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15">
    <xf numFmtId="0" fontId="0" fillId="0" borderId="0" xfId="0" applyNumberFormat="1">
      <alignment vertical="center"/>
    </xf>
    <xf numFmtId="41" fontId="6" fillId="0" borderId="3" xfId="1" applyNumberFormat="1" applyFont="1" applyFill="1" applyBorder="1" applyAlignment="1">
      <alignment horizontal="center" vertical="center" wrapText="1"/>
    </xf>
    <xf numFmtId="0" fontId="0" fillId="0" borderId="0" xfId="0" applyNumberFormat="1" applyFill="1">
      <alignment vertical="center"/>
    </xf>
    <xf numFmtId="0" fontId="0" fillId="0" borderId="0" xfId="0" applyNumberFormat="1">
      <alignment vertical="center"/>
    </xf>
    <xf numFmtId="0" fontId="12" fillId="0" borderId="0" xfId="0" applyNumberFormat="1" applyFont="1">
      <alignment vertical="center"/>
    </xf>
    <xf numFmtId="0" fontId="6" fillId="3" borderId="1" xfId="0" applyNumberFormat="1" applyFont="1" applyFill="1" applyBorder="1" applyAlignment="1">
      <alignment horizontal="center" vertical="center" wrapText="1"/>
    </xf>
    <xf numFmtId="0" fontId="9" fillId="0" borderId="1" xfId="0" applyNumberFormat="1" applyFont="1" applyFill="1" applyBorder="1" applyAlignment="1">
      <alignment horizontal="center" vertical="center" wrapText="1"/>
    </xf>
    <xf numFmtId="0" fontId="9" fillId="6" borderId="1" xfId="0" applyNumberFormat="1" applyFont="1" applyFill="1" applyBorder="1" applyAlignment="1">
      <alignment horizontal="center" vertical="center" wrapText="1"/>
    </xf>
    <xf numFmtId="41" fontId="8" fillId="8" borderId="1" xfId="1" applyNumberFormat="1" applyFont="1" applyFill="1" applyBorder="1" applyAlignment="1">
      <alignment horizontal="center" vertical="center" wrapText="1"/>
    </xf>
    <xf numFmtId="41" fontId="14" fillId="8" borderId="1" xfId="1" applyNumberFormat="1" applyFont="1" applyFill="1" applyBorder="1" applyAlignment="1">
      <alignment horizontal="center" vertical="center" wrapText="1"/>
    </xf>
    <xf numFmtId="41" fontId="8" fillId="3" borderId="1" xfId="1" applyNumberFormat="1" applyFont="1" applyFill="1" applyBorder="1" applyAlignment="1">
      <alignment horizontal="center" vertical="center" wrapText="1"/>
    </xf>
    <xf numFmtId="41" fontId="15" fillId="8" borderId="1" xfId="1" applyNumberFormat="1" applyFont="1" applyFill="1" applyBorder="1" applyAlignment="1">
      <alignment horizontal="center" vertical="center" wrapText="1"/>
    </xf>
    <xf numFmtId="41" fontId="15" fillId="6" borderId="1" xfId="1" applyNumberFormat="1" applyFont="1" applyFill="1" applyBorder="1" applyAlignment="1">
      <alignment horizontal="center" vertical="center" wrapText="1"/>
    </xf>
    <xf numFmtId="41" fontId="15" fillId="8" borderId="2" xfId="1" applyNumberFormat="1" applyFont="1" applyFill="1" applyBorder="1" applyAlignment="1">
      <alignment horizontal="center" vertical="center" wrapText="1"/>
    </xf>
    <xf numFmtId="41" fontId="6" fillId="2" borderId="1" xfId="1" applyNumberFormat="1" applyFont="1" applyFill="1" applyBorder="1" applyAlignment="1">
      <alignment horizontal="center" vertical="center" wrapText="1"/>
    </xf>
    <xf numFmtId="41" fontId="7" fillId="2" borderId="1" xfId="1" applyNumberFormat="1" applyFont="1" applyFill="1" applyBorder="1" applyAlignment="1">
      <alignment horizontal="center" vertical="center" wrapText="1"/>
    </xf>
    <xf numFmtId="41" fontId="6" fillId="3" borderId="1" xfId="1" applyNumberFormat="1" applyFont="1" applyFill="1" applyBorder="1" applyAlignment="1">
      <alignment horizontal="center" vertical="center" wrapText="1"/>
    </xf>
    <xf numFmtId="41" fontId="9" fillId="2" borderId="1" xfId="1" applyNumberFormat="1" applyFont="1" applyFill="1" applyBorder="1" applyAlignment="1">
      <alignment horizontal="center" vertical="center" wrapText="1"/>
    </xf>
    <xf numFmtId="41" fontId="9" fillId="6" borderId="1" xfId="1" applyNumberFormat="1" applyFont="1" applyFill="1" applyBorder="1" applyAlignment="1">
      <alignment horizontal="center" vertical="center" wrapText="1"/>
    </xf>
    <xf numFmtId="41" fontId="9" fillId="2" borderId="2" xfId="1" applyNumberFormat="1" applyFont="1" applyFill="1" applyBorder="1" applyAlignment="1">
      <alignment horizontal="center" vertical="center" wrapText="1"/>
    </xf>
    <xf numFmtId="41" fontId="6" fillId="2" borderId="3" xfId="1" applyNumberFormat="1" applyFont="1" applyFill="1" applyBorder="1" applyAlignment="1">
      <alignment horizontal="center" vertical="center" wrapText="1"/>
    </xf>
    <xf numFmtId="41" fontId="7" fillId="2" borderId="3" xfId="1" applyNumberFormat="1" applyFont="1" applyFill="1" applyBorder="1" applyAlignment="1">
      <alignment horizontal="center" vertical="center" wrapText="1"/>
    </xf>
    <xf numFmtId="41" fontId="6" fillId="3" borderId="3" xfId="1" applyNumberFormat="1" applyFont="1" applyFill="1" applyBorder="1" applyAlignment="1">
      <alignment horizontal="center" vertical="center" wrapText="1"/>
    </xf>
    <xf numFmtId="41" fontId="9" fillId="2" borderId="3" xfId="1" applyNumberFormat="1" applyFont="1" applyFill="1" applyBorder="1" applyAlignment="1">
      <alignment horizontal="center" vertical="center" wrapText="1"/>
    </xf>
    <xf numFmtId="41" fontId="9" fillId="2" borderId="4" xfId="1" applyNumberFormat="1" applyFont="1" applyFill="1" applyBorder="1" applyAlignment="1">
      <alignment horizontal="center" vertical="center" wrapText="1"/>
    </xf>
    <xf numFmtId="0" fontId="7" fillId="0" borderId="0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Fill="1" applyBorder="1" applyAlignment="1">
      <alignment horizontal="center" vertical="center" wrapText="1"/>
    </xf>
    <xf numFmtId="41" fontId="6" fillId="0" borderId="0" xfId="1" applyNumberFormat="1" applyFont="1" applyFill="1" applyBorder="1" applyAlignment="1">
      <alignment horizontal="center" vertical="center" wrapText="1"/>
    </xf>
    <xf numFmtId="41" fontId="7" fillId="0" borderId="0" xfId="1" applyNumberFormat="1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 wrapText="1"/>
    </xf>
    <xf numFmtId="41" fontId="6" fillId="6" borderId="1" xfId="1" applyNumberFormat="1" applyFont="1" applyFill="1" applyBorder="1" applyAlignment="1">
      <alignment horizontal="center" vertical="center" wrapText="1"/>
    </xf>
    <xf numFmtId="41" fontId="6" fillId="2" borderId="2" xfId="1" applyNumberFormat="1" applyFont="1" applyFill="1" applyBorder="1" applyAlignment="1">
      <alignment horizontal="center" vertical="center" wrapText="1"/>
    </xf>
    <xf numFmtId="41" fontId="6" fillId="7" borderId="1" xfId="1" applyNumberFormat="1" applyFont="1" applyFill="1" applyBorder="1" applyAlignment="1">
      <alignment horizontal="center" vertical="center" wrapText="1"/>
    </xf>
    <xf numFmtId="41" fontId="6" fillId="7" borderId="2" xfId="1" applyNumberFormat="1" applyFont="1" applyFill="1" applyBorder="1" applyAlignment="1">
      <alignment horizontal="center" vertical="center" wrapText="1"/>
    </xf>
    <xf numFmtId="0" fontId="6" fillId="4" borderId="1" xfId="0" applyNumberFormat="1" applyFont="1" applyFill="1" applyBorder="1" applyAlignment="1">
      <alignment horizontal="center" vertical="center" wrapText="1"/>
    </xf>
    <xf numFmtId="41" fontId="6" fillId="0" borderId="1" xfId="1" applyNumberFormat="1" applyFont="1" applyBorder="1" applyAlignment="1">
      <alignment horizontal="center" vertical="center" wrapText="1"/>
    </xf>
    <xf numFmtId="41" fontId="7" fillId="2" borderId="1" xfId="1" applyNumberFormat="1" applyFont="1" applyFill="1" applyBorder="1" applyAlignment="1">
      <alignment horizontal="center" vertical="center"/>
    </xf>
    <xf numFmtId="41" fontId="7" fillId="3" borderId="1" xfId="1" applyNumberFormat="1" applyFont="1" applyFill="1" applyBorder="1" applyAlignment="1">
      <alignment horizontal="center" vertical="center"/>
    </xf>
    <xf numFmtId="41" fontId="7" fillId="6" borderId="1" xfId="1" applyNumberFormat="1" applyFont="1" applyFill="1" applyBorder="1" applyAlignment="1">
      <alignment horizontal="center" vertical="center"/>
    </xf>
    <xf numFmtId="41" fontId="6" fillId="0" borderId="2" xfId="1" applyNumberFormat="1" applyFont="1" applyBorder="1" applyAlignment="1">
      <alignment horizontal="center" vertical="center" wrapText="1"/>
    </xf>
    <xf numFmtId="41" fontId="6" fillId="0" borderId="1" xfId="1" applyNumberFormat="1" applyFont="1" applyFill="1" applyBorder="1" applyAlignment="1">
      <alignment horizontal="center" vertical="center" wrapText="1"/>
    </xf>
    <xf numFmtId="0" fontId="6" fillId="0" borderId="3" xfId="0" applyNumberFormat="1" applyFont="1" applyFill="1" applyBorder="1" applyAlignment="1">
      <alignment horizontal="center" vertical="center" wrapText="1"/>
    </xf>
    <xf numFmtId="41" fontId="7" fillId="2" borderId="3" xfId="1" applyNumberFormat="1" applyFont="1" applyFill="1" applyBorder="1" applyAlignment="1">
      <alignment horizontal="center" vertical="center"/>
    </xf>
    <xf numFmtId="41" fontId="7" fillId="3" borderId="3" xfId="1" applyNumberFormat="1" applyFont="1" applyFill="1" applyBorder="1" applyAlignment="1">
      <alignment horizontal="center" vertical="center"/>
    </xf>
    <xf numFmtId="41" fontId="7" fillId="6" borderId="3" xfId="1" applyNumberFormat="1" applyFont="1" applyFill="1" applyBorder="1" applyAlignment="1">
      <alignment horizontal="center" vertical="center"/>
    </xf>
    <xf numFmtId="41" fontId="6" fillId="0" borderId="3" xfId="1" applyNumberFormat="1" applyFont="1" applyBorder="1" applyAlignment="1">
      <alignment horizontal="center" vertical="center" wrapText="1"/>
    </xf>
    <xf numFmtId="41" fontId="6" fillId="4" borderId="1" xfId="1" applyNumberFormat="1" applyFont="1" applyFill="1" applyBorder="1" applyAlignment="1">
      <alignment horizontal="center" vertical="center" wrapText="1"/>
    </xf>
    <xf numFmtId="41" fontId="6" fillId="5" borderId="2" xfId="1" applyNumberFormat="1" applyFont="1" applyFill="1" applyBorder="1" applyAlignment="1">
      <alignment horizontal="center" vertical="center" wrapText="1"/>
    </xf>
    <xf numFmtId="41" fontId="11" fillId="0" borderId="1" xfId="1" applyNumberFormat="1" applyFont="1" applyBorder="1" applyAlignment="1">
      <alignment horizontal="center" vertical="center" wrapText="1"/>
    </xf>
    <xf numFmtId="41" fontId="11" fillId="0" borderId="2" xfId="1" applyNumberFormat="1" applyFont="1" applyBorder="1" applyAlignment="1">
      <alignment horizontal="center" vertical="center" wrapText="1"/>
    </xf>
    <xf numFmtId="41" fontId="19" fillId="6" borderId="1" xfId="1" applyNumberFormat="1" applyFont="1" applyFill="1" applyBorder="1" applyAlignment="1">
      <alignment horizontal="center" vertical="center" wrapText="1"/>
    </xf>
    <xf numFmtId="41" fontId="22" fillId="0" borderId="1" xfId="3" applyNumberFormat="1" applyFont="1" applyBorder="1" applyAlignment="1">
      <alignment horizontal="center" vertical="center" wrapText="1"/>
    </xf>
    <xf numFmtId="41" fontId="22" fillId="0" borderId="1" xfId="47" applyNumberFormat="1" applyFont="1" applyBorder="1" applyAlignment="1">
      <alignment horizontal="center" vertical="center" wrapText="1"/>
    </xf>
    <xf numFmtId="41" fontId="22" fillId="0" borderId="2" xfId="47" applyNumberFormat="1" applyFont="1" applyBorder="1" applyAlignment="1">
      <alignment horizontal="center" vertical="center" wrapText="1"/>
    </xf>
    <xf numFmtId="41" fontId="6" fillId="7" borderId="1" xfId="47" applyNumberFormat="1" applyFont="1" applyFill="1" applyBorder="1" applyAlignment="1">
      <alignment horizontal="center" vertical="center" wrapText="1"/>
    </xf>
    <xf numFmtId="41" fontId="6" fillId="7" borderId="2" xfId="47" applyNumberFormat="1" applyFont="1" applyFill="1" applyBorder="1" applyAlignment="1">
      <alignment horizontal="center" vertical="center" wrapText="1"/>
    </xf>
    <xf numFmtId="41" fontId="6" fillId="0" borderId="3" xfId="3" applyNumberFormat="1" applyFont="1" applyFill="1" applyBorder="1" applyAlignment="1">
      <alignment horizontal="center" vertical="center" wrapText="1"/>
    </xf>
    <xf numFmtId="41" fontId="6" fillId="7" borderId="1" xfId="3" applyNumberFormat="1" applyFont="1" applyFill="1" applyBorder="1" applyAlignment="1">
      <alignment horizontal="center" vertical="center" wrapText="1"/>
    </xf>
    <xf numFmtId="41" fontId="6" fillId="7" borderId="2" xfId="3" applyNumberFormat="1" applyFont="1" applyFill="1" applyBorder="1" applyAlignment="1">
      <alignment horizontal="center" vertical="center" wrapText="1"/>
    </xf>
    <xf numFmtId="41" fontId="6" fillId="0" borderId="3" xfId="3" applyNumberFormat="1" applyFont="1" applyBorder="1" applyAlignment="1">
      <alignment horizontal="center" vertical="center" wrapText="1"/>
    </xf>
    <xf numFmtId="41" fontId="6" fillId="0" borderId="4" xfId="3" applyNumberFormat="1" applyFont="1" applyBorder="1" applyAlignment="1">
      <alignment horizontal="center" vertical="center" wrapText="1"/>
    </xf>
    <xf numFmtId="41" fontId="6" fillId="0" borderId="10" xfId="3" applyNumberFormat="1" applyFont="1" applyFill="1" applyBorder="1" applyAlignment="1">
      <alignment horizontal="center" vertical="center" wrapText="1"/>
    </xf>
    <xf numFmtId="41" fontId="6" fillId="0" borderId="11" xfId="3" applyNumberFormat="1" applyFont="1" applyFill="1" applyBorder="1" applyAlignment="1">
      <alignment horizontal="center" vertical="center" wrapText="1"/>
    </xf>
    <xf numFmtId="41" fontId="6" fillId="0" borderId="1" xfId="3" applyNumberFormat="1" applyFont="1" applyBorder="1" applyAlignment="1">
      <alignment horizontal="center" vertical="center" wrapText="1"/>
    </xf>
    <xf numFmtId="41" fontId="6" fillId="0" borderId="2" xfId="3" applyNumberFormat="1" applyFont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41" fontId="6" fillId="5" borderId="1" xfId="1" applyNumberFormat="1" applyFont="1" applyFill="1" applyBorder="1" applyAlignment="1">
      <alignment horizontal="center" vertical="center" wrapText="1"/>
    </xf>
    <xf numFmtId="0" fontId="6" fillId="0" borderId="10" xfId="0" applyNumberFormat="1" applyFont="1" applyFill="1" applyBorder="1" applyAlignment="1">
      <alignment horizontal="center" vertical="center" wrapText="1"/>
    </xf>
    <xf numFmtId="41" fontId="6" fillId="2" borderId="7" xfId="1" applyNumberFormat="1" applyFont="1" applyFill="1" applyBorder="1" applyAlignment="1">
      <alignment horizontal="center" vertical="center" wrapText="1"/>
    </xf>
    <xf numFmtId="41" fontId="6" fillId="2" borderId="8" xfId="1" applyNumberFormat="1" applyFont="1" applyFill="1" applyBorder="1" applyAlignment="1">
      <alignment horizontal="center" vertical="center" wrapText="1"/>
    </xf>
    <xf numFmtId="41" fontId="6" fillId="0" borderId="2" xfId="47" applyNumberFormat="1" applyFont="1" applyFill="1" applyBorder="1" applyAlignment="1">
      <alignment horizontal="center" vertical="center" wrapText="1"/>
    </xf>
    <xf numFmtId="41" fontId="6" fillId="0" borderId="1" xfId="47" applyNumberFormat="1" applyFont="1" applyFill="1" applyBorder="1" applyAlignment="1">
      <alignment horizontal="center" vertical="center" wrapText="1"/>
    </xf>
    <xf numFmtId="41" fontId="6" fillId="0" borderId="3" xfId="47" applyNumberFormat="1" applyFont="1" applyBorder="1" applyAlignment="1">
      <alignment horizontal="center" vertical="center" wrapText="1"/>
    </xf>
    <xf numFmtId="41" fontId="6" fillId="0" borderId="4" xfId="47" applyNumberFormat="1" applyFont="1" applyBorder="1" applyAlignment="1">
      <alignment horizontal="center" vertical="center" wrapText="1"/>
    </xf>
    <xf numFmtId="41" fontId="6" fillId="0" borderId="1" xfId="47" applyNumberFormat="1" applyFont="1" applyBorder="1" applyAlignment="1">
      <alignment horizontal="center" vertical="center" wrapText="1"/>
    </xf>
    <xf numFmtId="41" fontId="6" fillId="0" borderId="2" xfId="47" applyNumberFormat="1" applyFont="1" applyBorder="1" applyAlignment="1">
      <alignment horizontal="center" vertical="center" wrapText="1"/>
    </xf>
    <xf numFmtId="0" fontId="9" fillId="0" borderId="2" xfId="0" applyNumberFormat="1" applyFont="1" applyFill="1" applyBorder="1" applyAlignment="1">
      <alignment horizontal="center" vertical="center" wrapText="1"/>
    </xf>
    <xf numFmtId="41" fontId="10" fillId="8" borderId="1" xfId="1" applyNumberFormat="1" applyFont="1" applyFill="1" applyBorder="1" applyAlignment="1">
      <alignment horizontal="center" vertical="center" wrapText="1"/>
    </xf>
    <xf numFmtId="41" fontId="10" fillId="8" borderId="2" xfId="1" applyNumberFormat="1" applyFont="1" applyFill="1" applyBorder="1" applyAlignment="1">
      <alignment horizontal="center" vertical="center" wrapText="1"/>
    </xf>
    <xf numFmtId="41" fontId="9" fillId="6" borderId="3" xfId="1" applyNumberFormat="1" applyFont="1" applyFill="1" applyBorder="1" applyAlignment="1">
      <alignment horizontal="center" vertical="center" wrapText="1"/>
    </xf>
    <xf numFmtId="41" fontId="6" fillId="0" borderId="1" xfId="47" applyNumberFormat="1" applyFont="1" applyFill="1" applyBorder="1" applyAlignment="1">
      <alignment horizontal="center" vertical="center" wrapText="1"/>
    </xf>
    <xf numFmtId="41" fontId="6" fillId="0" borderId="1" xfId="47" applyNumberFormat="1" applyFont="1" applyBorder="1" applyAlignment="1">
      <alignment horizontal="center" vertical="center" wrapText="1"/>
    </xf>
    <xf numFmtId="41" fontId="6" fillId="0" borderId="1" xfId="47" applyNumberFormat="1" applyFont="1" applyFill="1" applyBorder="1" applyAlignment="1">
      <alignment horizontal="center" vertical="center" wrapText="1"/>
    </xf>
    <xf numFmtId="41" fontId="6" fillId="0" borderId="2" xfId="47" applyNumberFormat="1" applyFont="1" applyFill="1" applyBorder="1" applyAlignment="1">
      <alignment horizontal="center" vertical="center" wrapText="1"/>
    </xf>
    <xf numFmtId="41" fontId="6" fillId="0" borderId="1" xfId="47" applyNumberFormat="1" applyFont="1" applyBorder="1" applyAlignment="1">
      <alignment horizontal="center" vertical="center" wrapText="1"/>
    </xf>
    <xf numFmtId="41" fontId="6" fillId="0" borderId="2" xfId="47" applyNumberFormat="1" applyFont="1" applyBorder="1" applyAlignment="1">
      <alignment horizontal="center" vertical="center" wrapText="1"/>
    </xf>
    <xf numFmtId="0" fontId="6" fillId="3" borderId="6" xfId="0" applyNumberFormat="1" applyFont="1" applyFill="1" applyBorder="1" applyAlignment="1">
      <alignment horizontal="center" vertical="center" wrapText="1"/>
    </xf>
    <xf numFmtId="0" fontId="6" fillId="6" borderId="6" xfId="0" applyNumberFormat="1" applyFont="1" applyFill="1" applyBorder="1" applyAlignment="1">
      <alignment horizontal="center" vertical="center" wrapText="1"/>
    </xf>
    <xf numFmtId="0" fontId="6" fillId="6" borderId="5" xfId="0" applyNumberFormat="1" applyFont="1" applyFill="1" applyBorder="1" applyAlignment="1">
      <alignment horizontal="center" vertical="center" wrapText="1"/>
    </xf>
    <xf numFmtId="0" fontId="13" fillId="0" borderId="0" xfId="0" applyNumberFormat="1" applyFont="1" applyAlignment="1">
      <alignment horizontal="center" vertical="center"/>
    </xf>
    <xf numFmtId="0" fontId="7" fillId="0" borderId="12" xfId="0" applyNumberFormat="1" applyFont="1" applyFill="1" applyBorder="1" applyAlignment="1">
      <alignment horizontal="center" vertical="center" wrapText="1"/>
    </xf>
    <xf numFmtId="0" fontId="7" fillId="0" borderId="18" xfId="0" applyNumberFormat="1" applyFont="1" applyFill="1" applyBorder="1" applyAlignment="1">
      <alignment horizontal="center" vertical="center" wrapText="1"/>
    </xf>
    <xf numFmtId="0" fontId="7" fillId="0" borderId="20" xfId="0" applyNumberFormat="1" applyFont="1" applyFill="1" applyBorder="1" applyAlignment="1">
      <alignment horizontal="center" vertical="center" wrapText="1"/>
    </xf>
    <xf numFmtId="0" fontId="7" fillId="0" borderId="9" xfId="0" applyNumberFormat="1" applyFont="1" applyFill="1" applyBorder="1" applyAlignment="1">
      <alignment horizontal="center" vertical="center" wrapText="1"/>
    </xf>
    <xf numFmtId="0" fontId="8" fillId="0" borderId="14" xfId="0" applyNumberFormat="1" applyFont="1" applyFill="1" applyBorder="1" applyAlignment="1">
      <alignment horizontal="center" vertical="center" wrapText="1"/>
    </xf>
    <xf numFmtId="0" fontId="8" fillId="0" borderId="13" xfId="0" applyNumberFormat="1" applyFont="1" applyFill="1" applyBorder="1" applyAlignment="1">
      <alignment horizontal="center" vertical="center" wrapText="1"/>
    </xf>
    <xf numFmtId="0" fontId="8" fillId="0" borderId="15" xfId="0" applyNumberFormat="1" applyFont="1" applyFill="1" applyBorder="1" applyAlignment="1">
      <alignment horizontal="center" vertical="center" wrapText="1"/>
    </xf>
    <xf numFmtId="0" fontId="8" fillId="0" borderId="17" xfId="0" applyNumberFormat="1" applyFont="1" applyFill="1" applyBorder="1" applyAlignment="1">
      <alignment horizontal="center" vertical="center" wrapText="1"/>
    </xf>
    <xf numFmtId="0" fontId="6" fillId="0" borderId="16" xfId="0" applyNumberFormat="1" applyFont="1" applyFill="1" applyBorder="1" applyAlignment="1">
      <alignment horizontal="center" vertical="center" wrapText="1"/>
    </xf>
    <xf numFmtId="0" fontId="6" fillId="0" borderId="6" xfId="0" applyNumberFormat="1" applyFont="1" applyFill="1" applyBorder="1" applyAlignment="1">
      <alignment horizontal="center" vertical="center" wrapText="1"/>
    </xf>
    <xf numFmtId="0" fontId="6" fillId="0" borderId="9" xfId="0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0" fontId="8" fillId="8" borderId="9" xfId="0" applyNumberFormat="1" applyFont="1" applyFill="1" applyBorder="1" applyAlignment="1">
      <alignment horizontal="center" vertical="center" wrapText="1"/>
    </xf>
    <xf numFmtId="0" fontId="8" fillId="8" borderId="1" xfId="0" applyNumberFormat="1" applyFont="1" applyFill="1" applyBorder="1" applyAlignment="1">
      <alignment horizontal="center" vertical="center" wrapText="1"/>
    </xf>
    <xf numFmtId="0" fontId="16" fillId="0" borderId="12" xfId="0" applyNumberFormat="1" applyFont="1" applyBorder="1" applyAlignment="1">
      <alignment horizontal="right" vertical="center" wrapText="1"/>
    </xf>
    <xf numFmtId="0" fontId="16" fillId="0" borderId="18" xfId="0" applyNumberFormat="1" applyFont="1" applyBorder="1" applyAlignment="1">
      <alignment horizontal="right" vertical="center"/>
    </xf>
    <xf numFmtId="0" fontId="16" fillId="0" borderId="19" xfId="0" applyNumberFormat="1" applyFont="1" applyBorder="1" applyAlignment="1">
      <alignment horizontal="right" vertical="center"/>
    </xf>
    <xf numFmtId="0" fontId="7" fillId="0" borderId="19" xfId="0" applyNumberFormat="1" applyFont="1" applyFill="1" applyBorder="1" applyAlignment="1">
      <alignment horizontal="center" vertical="center" wrapText="1"/>
    </xf>
    <xf numFmtId="0" fontId="10" fillId="8" borderId="14" xfId="0" applyNumberFormat="1" applyFont="1" applyFill="1" applyBorder="1" applyAlignment="1">
      <alignment horizontal="center" vertical="center" wrapText="1"/>
    </xf>
    <xf numFmtId="0" fontId="10" fillId="8" borderId="13" xfId="0" applyNumberFormat="1" applyFont="1" applyFill="1" applyBorder="1" applyAlignment="1">
      <alignment horizontal="center" vertical="center" wrapText="1"/>
    </xf>
    <xf numFmtId="0" fontId="16" fillId="0" borderId="12" xfId="0" applyNumberFormat="1" applyFont="1" applyFill="1" applyBorder="1" applyAlignment="1">
      <alignment horizontal="right" vertical="center" wrapText="1"/>
    </xf>
    <xf numFmtId="0" fontId="16" fillId="0" borderId="18" xfId="0" applyNumberFormat="1" applyFont="1" applyFill="1" applyBorder="1" applyAlignment="1">
      <alignment horizontal="right" vertical="center" wrapText="1"/>
    </xf>
    <xf numFmtId="0" fontId="16" fillId="0" borderId="20" xfId="0" applyNumberFormat="1" applyFont="1" applyFill="1" applyBorder="1" applyAlignment="1">
      <alignment horizontal="right" vertical="center" wrapText="1"/>
    </xf>
    <xf numFmtId="0" fontId="16" fillId="0" borderId="20" xfId="0" applyNumberFormat="1" applyFont="1" applyBorder="1" applyAlignment="1">
      <alignment horizontal="right" vertical="center"/>
    </xf>
    <xf numFmtId="0" fontId="16" fillId="0" borderId="18" xfId="0" applyNumberFormat="1" applyFont="1" applyBorder="1" applyAlignment="1">
      <alignment horizontal="right" vertical="center" wrapText="1"/>
    </xf>
  </cellXfs>
  <cellStyles count="60">
    <cellStyle name="쉼표 [0]" xfId="1" builtinId="6"/>
    <cellStyle name="쉼표 [0] 12" xfId="47"/>
    <cellStyle name="쉼표 [0] 13" xfId="3"/>
    <cellStyle name="쉼표 [0] 13 2" xfId="31"/>
    <cellStyle name="쉼표 [0] 14" xfId="48"/>
    <cellStyle name="쉼표 [0] 15" xfId="49"/>
    <cellStyle name="쉼표 [0] 16" xfId="50"/>
    <cellStyle name="쉼표 [0] 17" xfId="51"/>
    <cellStyle name="쉼표 [0] 2" xfId="21"/>
    <cellStyle name="쉼표 [0] 2 2" xfId="34"/>
    <cellStyle name="쉼표 [0] 2 3" xfId="27"/>
    <cellStyle name="쉼표 [0] 2 4" xfId="37"/>
    <cellStyle name="쉼표 [0] 2 5" xfId="55"/>
    <cellStyle name="쉼표 [0] 2 6" xfId="58"/>
    <cellStyle name="쉼표 [0] 3" xfId="19"/>
    <cellStyle name="쉼표 [0] 3 2" xfId="33"/>
    <cellStyle name="쉼표 [0] 3 3" xfId="38"/>
    <cellStyle name="쉼표 [0] 3 4" xfId="43"/>
    <cellStyle name="쉼표 [0] 3 5" xfId="59"/>
    <cellStyle name="쉼표 [0] 4" xfId="26"/>
    <cellStyle name="쉼표 [0] 4 2" xfId="32"/>
    <cellStyle name="쉼표 [0] 4 3" xfId="36"/>
    <cellStyle name="쉼표 [0] 5" xfId="30"/>
    <cellStyle name="쉼표 [0] 5 2" xfId="41"/>
    <cellStyle name="쉼표 [0] 6" xfId="45"/>
    <cellStyle name="표준" xfId="0" builtinId="0"/>
    <cellStyle name="표준 10" xfId="16"/>
    <cellStyle name="표준 11" xfId="25"/>
    <cellStyle name="표준 12" xfId="23"/>
    <cellStyle name="표준 13" xfId="22"/>
    <cellStyle name="표준 14" xfId="9"/>
    <cellStyle name="표준 15" xfId="24"/>
    <cellStyle name="표준 16" xfId="8"/>
    <cellStyle name="표준 17" xfId="7"/>
    <cellStyle name="표준 18" xfId="10"/>
    <cellStyle name="표준 19" xfId="11"/>
    <cellStyle name="표준 2" xfId="5"/>
    <cellStyle name="표준 2 2" xfId="20"/>
    <cellStyle name="표준 2 2 2" xfId="28"/>
    <cellStyle name="표준 2 3" xfId="44"/>
    <cellStyle name="표준 20" xfId="12"/>
    <cellStyle name="표준 21" xfId="13"/>
    <cellStyle name="표준 22" xfId="14"/>
    <cellStyle name="표준 23" xfId="42"/>
    <cellStyle name="표준 24" xfId="52"/>
    <cellStyle name="표준 25" xfId="53"/>
    <cellStyle name="표준 26" xfId="15"/>
    <cellStyle name="표준 3" xfId="4"/>
    <cellStyle name="표준 3 2" xfId="40"/>
    <cellStyle name="표준 3 2 2" xfId="56"/>
    <cellStyle name="표준 3 3" xfId="54"/>
    <cellStyle name="표준 4" xfId="2"/>
    <cellStyle name="표준 5" xfId="29"/>
    <cellStyle name="표준 5 2" xfId="35"/>
    <cellStyle name="표준 5 3" xfId="57"/>
    <cellStyle name="표준 6" xfId="39"/>
    <cellStyle name="표준 6 2" xfId="46"/>
    <cellStyle name="표준 7" xfId="6"/>
    <cellStyle name="표준 8" xfId="18"/>
    <cellStyle name="표준 9" xfId="17"/>
  </cellStyles>
  <dxfs count="0"/>
  <tableStyles count="0" defaultTableStyle="TableStyleMedium9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(공통)지방해경청_광역시도별 사업장현황_">
    <tabColor rgb="FF0066FF"/>
    <pageSetUpPr fitToPage="1"/>
  </sheetPr>
  <dimension ref="A1:AG64"/>
  <sheetViews>
    <sheetView tabSelected="1" zoomScale="85" zoomScaleNormal="85" workbookViewId="0">
      <selection activeCell="A2" sqref="A2:XFD2"/>
    </sheetView>
  </sheetViews>
  <sheetFormatPr defaultColWidth="9" defaultRowHeight="16.5" x14ac:dyDescent="0.3"/>
  <cols>
    <col min="1" max="1" width="11.375" style="3" customWidth="1"/>
    <col min="2" max="2" width="14.875" style="3" customWidth="1"/>
    <col min="3" max="3" width="10.625" style="3" bestFit="1" customWidth="1"/>
    <col min="4" max="4" width="8.75" style="3" customWidth="1"/>
    <col min="5" max="5" width="8" style="3" customWidth="1"/>
    <col min="6" max="6" width="9" style="3" bestFit="1" customWidth="1"/>
    <col min="7" max="12" width="7.375" style="3" customWidth="1"/>
    <col min="13" max="13" width="9" style="3" bestFit="1" customWidth="1"/>
    <col min="14" max="16" width="7.375" style="3" customWidth="1"/>
    <col min="17" max="17" width="8.625" style="3" bestFit="1" customWidth="1"/>
    <col min="18" max="18" width="10.25" style="3" bestFit="1" customWidth="1"/>
    <col min="19" max="33" width="7.375" style="3" customWidth="1"/>
  </cols>
  <sheetData>
    <row r="1" spans="1:33" ht="33.75" x14ac:dyDescent="0.3">
      <c r="A1" s="89" t="s">
        <v>85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</row>
    <row r="2" spans="1:33" ht="33.75" customHeight="1" thickBot="1" x14ac:dyDescent="0.35">
      <c r="A2" s="4" t="s">
        <v>118</v>
      </c>
    </row>
    <row r="3" spans="1:33" ht="25.5" customHeight="1" x14ac:dyDescent="0.3">
      <c r="A3" s="98" t="s">
        <v>27</v>
      </c>
      <c r="B3" s="99"/>
      <c r="C3" s="99" t="s">
        <v>63</v>
      </c>
      <c r="D3" s="99" t="s">
        <v>51</v>
      </c>
      <c r="E3" s="86" t="s">
        <v>38</v>
      </c>
      <c r="F3" s="86"/>
      <c r="G3" s="86"/>
      <c r="H3" s="86"/>
      <c r="I3" s="86"/>
      <c r="J3" s="86"/>
      <c r="K3" s="86"/>
      <c r="L3" s="86"/>
      <c r="M3" s="87" t="s">
        <v>6</v>
      </c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8"/>
    </row>
    <row r="4" spans="1:33" ht="30.75" customHeight="1" x14ac:dyDescent="0.3">
      <c r="A4" s="100"/>
      <c r="B4" s="101"/>
      <c r="C4" s="101"/>
      <c r="D4" s="101"/>
      <c r="E4" s="5" t="s">
        <v>30</v>
      </c>
      <c r="F4" s="6" t="s">
        <v>49</v>
      </c>
      <c r="G4" s="6" t="s">
        <v>37</v>
      </c>
      <c r="H4" s="6" t="s">
        <v>64</v>
      </c>
      <c r="I4" s="6" t="s">
        <v>52</v>
      </c>
      <c r="J4" s="6" t="s">
        <v>34</v>
      </c>
      <c r="K4" s="6" t="s">
        <v>59</v>
      </c>
      <c r="L4" s="6" t="s">
        <v>50</v>
      </c>
      <c r="M4" s="7" t="s">
        <v>30</v>
      </c>
      <c r="N4" s="6" t="s">
        <v>79</v>
      </c>
      <c r="O4" s="6" t="s">
        <v>53</v>
      </c>
      <c r="P4" s="6" t="s">
        <v>61</v>
      </c>
      <c r="Q4" s="6" t="s">
        <v>83</v>
      </c>
      <c r="R4" s="6" t="s">
        <v>84</v>
      </c>
      <c r="S4" s="6" t="s">
        <v>62</v>
      </c>
      <c r="T4" s="6" t="s">
        <v>32</v>
      </c>
      <c r="U4" s="6" t="s">
        <v>36</v>
      </c>
      <c r="V4" s="6" t="s">
        <v>35</v>
      </c>
      <c r="W4" s="6" t="s">
        <v>47</v>
      </c>
      <c r="X4" s="6" t="s">
        <v>60</v>
      </c>
      <c r="Y4" s="6" t="s">
        <v>54</v>
      </c>
      <c r="Z4" s="6" t="s">
        <v>58</v>
      </c>
      <c r="AA4" s="6" t="s">
        <v>29</v>
      </c>
      <c r="AB4" s="6" t="s">
        <v>33</v>
      </c>
      <c r="AC4" s="6" t="s">
        <v>55</v>
      </c>
      <c r="AD4" s="6" t="s">
        <v>57</v>
      </c>
      <c r="AE4" s="6" t="s">
        <v>48</v>
      </c>
      <c r="AF4" s="6" t="s">
        <v>56</v>
      </c>
      <c r="AG4" s="76" t="s">
        <v>31</v>
      </c>
    </row>
    <row r="5" spans="1:33" ht="20.85" customHeight="1" x14ac:dyDescent="0.3">
      <c r="A5" s="102" t="s">
        <v>68</v>
      </c>
      <c r="B5" s="103"/>
      <c r="C5" s="8">
        <f t="shared" ref="C5:AG5" si="0">SUM(C6:C7)</f>
        <v>995</v>
      </c>
      <c r="D5" s="9">
        <f t="shared" si="0"/>
        <v>15314</v>
      </c>
      <c r="E5" s="10">
        <f t="shared" si="0"/>
        <v>2476</v>
      </c>
      <c r="F5" s="11">
        <f t="shared" si="0"/>
        <v>1814</v>
      </c>
      <c r="G5" s="11">
        <f t="shared" si="0"/>
        <v>48</v>
      </c>
      <c r="H5" s="11">
        <f t="shared" si="0"/>
        <v>348</v>
      </c>
      <c r="I5" s="11">
        <f t="shared" si="0"/>
        <v>84</v>
      </c>
      <c r="J5" s="11">
        <f t="shared" si="0"/>
        <v>0</v>
      </c>
      <c r="K5" s="11">
        <f t="shared" si="0"/>
        <v>0</v>
      </c>
      <c r="L5" s="11">
        <f t="shared" si="0"/>
        <v>182</v>
      </c>
      <c r="M5" s="12">
        <f t="shared" ref="M5" si="1">SUM(M6:M7)</f>
        <v>12838</v>
      </c>
      <c r="N5" s="11">
        <f t="shared" si="0"/>
        <v>791</v>
      </c>
      <c r="O5" s="11">
        <f t="shared" si="0"/>
        <v>469</v>
      </c>
      <c r="P5" s="11">
        <f t="shared" si="0"/>
        <v>5</v>
      </c>
      <c r="Q5" s="11">
        <f t="shared" si="0"/>
        <v>0</v>
      </c>
      <c r="R5" s="11">
        <f t="shared" si="0"/>
        <v>1</v>
      </c>
      <c r="S5" s="11">
        <f t="shared" si="0"/>
        <v>11</v>
      </c>
      <c r="T5" s="11">
        <f t="shared" si="0"/>
        <v>56</v>
      </c>
      <c r="U5" s="11">
        <f t="shared" si="0"/>
        <v>1117</v>
      </c>
      <c r="V5" s="11">
        <f t="shared" si="0"/>
        <v>335</v>
      </c>
      <c r="W5" s="11">
        <f t="shared" si="0"/>
        <v>1891</v>
      </c>
      <c r="X5" s="11">
        <f t="shared" si="0"/>
        <v>606</v>
      </c>
      <c r="Y5" s="11">
        <f t="shared" si="0"/>
        <v>119</v>
      </c>
      <c r="Z5" s="11">
        <f t="shared" si="0"/>
        <v>5654</v>
      </c>
      <c r="AA5" s="11">
        <f t="shared" si="0"/>
        <v>1111</v>
      </c>
      <c r="AB5" s="11">
        <f t="shared" si="0"/>
        <v>1101</v>
      </c>
      <c r="AC5" s="11">
        <f t="shared" si="0"/>
        <v>243</v>
      </c>
      <c r="AD5" s="11">
        <f t="shared" si="0"/>
        <v>20</v>
      </c>
      <c r="AE5" s="11">
        <f t="shared" si="0"/>
        <v>510</v>
      </c>
      <c r="AF5" s="11">
        <f t="shared" si="0"/>
        <v>20</v>
      </c>
      <c r="AG5" s="11">
        <f t="shared" si="0"/>
        <v>581</v>
      </c>
    </row>
    <row r="6" spans="1:33" ht="20.85" customHeight="1" x14ac:dyDescent="0.3">
      <c r="A6" s="94" t="s">
        <v>39</v>
      </c>
      <c r="B6" s="95"/>
      <c r="C6" s="14">
        <f>C12</f>
        <v>533</v>
      </c>
      <c r="D6" s="15">
        <f>SUM(E6,M6)</f>
        <v>9692</v>
      </c>
      <c r="E6" s="16">
        <f>E12</f>
        <v>1351</v>
      </c>
      <c r="F6" s="17">
        <f>F12</f>
        <v>861</v>
      </c>
      <c r="G6" s="17">
        <f t="shared" ref="G6:AG6" si="2">G12</f>
        <v>35</v>
      </c>
      <c r="H6" s="17">
        <f t="shared" si="2"/>
        <v>250</v>
      </c>
      <c r="I6" s="17">
        <f t="shared" si="2"/>
        <v>84</v>
      </c>
      <c r="J6" s="17">
        <f t="shared" si="2"/>
        <v>0</v>
      </c>
      <c r="K6" s="17">
        <f t="shared" si="2"/>
        <v>0</v>
      </c>
      <c r="L6" s="17">
        <f t="shared" si="2"/>
        <v>121</v>
      </c>
      <c r="M6" s="18">
        <f>M12</f>
        <v>8341</v>
      </c>
      <c r="N6" s="17">
        <f t="shared" si="2"/>
        <v>14</v>
      </c>
      <c r="O6" s="17">
        <f t="shared" si="2"/>
        <v>10</v>
      </c>
      <c r="P6" s="17">
        <f t="shared" si="2"/>
        <v>5</v>
      </c>
      <c r="Q6" s="17">
        <f t="shared" si="2"/>
        <v>0</v>
      </c>
      <c r="R6" s="17">
        <f t="shared" si="2"/>
        <v>0</v>
      </c>
      <c r="S6" s="17">
        <f t="shared" si="2"/>
        <v>11</v>
      </c>
      <c r="T6" s="17">
        <f t="shared" si="2"/>
        <v>0</v>
      </c>
      <c r="U6" s="17">
        <f t="shared" si="2"/>
        <v>683</v>
      </c>
      <c r="V6" s="17">
        <f t="shared" si="2"/>
        <v>99</v>
      </c>
      <c r="W6" s="17">
        <f t="shared" si="2"/>
        <v>619</v>
      </c>
      <c r="X6" s="17">
        <f t="shared" si="2"/>
        <v>66</v>
      </c>
      <c r="Y6" s="17">
        <f t="shared" si="2"/>
        <v>96</v>
      </c>
      <c r="Z6" s="17">
        <f t="shared" si="2"/>
        <v>5629</v>
      </c>
      <c r="AA6" s="17">
        <f t="shared" si="2"/>
        <v>540</v>
      </c>
      <c r="AB6" s="17">
        <f t="shared" si="2"/>
        <v>0</v>
      </c>
      <c r="AC6" s="17">
        <f t="shared" si="2"/>
        <v>165</v>
      </c>
      <c r="AD6" s="17">
        <f t="shared" si="2"/>
        <v>0</v>
      </c>
      <c r="AE6" s="17">
        <f t="shared" si="2"/>
        <v>39</v>
      </c>
      <c r="AF6" s="17">
        <f t="shared" si="2"/>
        <v>7</v>
      </c>
      <c r="AG6" s="19">
        <f t="shared" si="2"/>
        <v>358</v>
      </c>
    </row>
    <row r="7" spans="1:33" ht="20.85" customHeight="1" thickBot="1" x14ac:dyDescent="0.35">
      <c r="A7" s="96" t="s">
        <v>40</v>
      </c>
      <c r="B7" s="97"/>
      <c r="C7" s="20">
        <f>C41</f>
        <v>462</v>
      </c>
      <c r="D7" s="21">
        <f>SUM(E7,M7)</f>
        <v>5622</v>
      </c>
      <c r="E7" s="22">
        <f>E41</f>
        <v>1125</v>
      </c>
      <c r="F7" s="23">
        <f>F41</f>
        <v>953</v>
      </c>
      <c r="G7" s="23">
        <f t="shared" ref="G7:L7" si="3">G41</f>
        <v>13</v>
      </c>
      <c r="H7" s="23">
        <f t="shared" si="3"/>
        <v>98</v>
      </c>
      <c r="I7" s="23">
        <f t="shared" si="3"/>
        <v>0</v>
      </c>
      <c r="J7" s="23">
        <f t="shared" si="3"/>
        <v>0</v>
      </c>
      <c r="K7" s="23">
        <f t="shared" si="3"/>
        <v>0</v>
      </c>
      <c r="L7" s="23">
        <f t="shared" si="3"/>
        <v>61</v>
      </c>
      <c r="M7" s="79">
        <f>M13</f>
        <v>4497</v>
      </c>
      <c r="N7" s="23">
        <f t="shared" ref="N7:AG7" si="4">N41</f>
        <v>777</v>
      </c>
      <c r="O7" s="23">
        <f t="shared" si="4"/>
        <v>459</v>
      </c>
      <c r="P7" s="23">
        <f t="shared" si="4"/>
        <v>0</v>
      </c>
      <c r="Q7" s="23">
        <f t="shared" si="4"/>
        <v>0</v>
      </c>
      <c r="R7" s="23">
        <f t="shared" si="4"/>
        <v>1</v>
      </c>
      <c r="S7" s="23">
        <f t="shared" si="4"/>
        <v>0</v>
      </c>
      <c r="T7" s="23">
        <f t="shared" si="4"/>
        <v>56</v>
      </c>
      <c r="U7" s="23">
        <f t="shared" si="4"/>
        <v>434</v>
      </c>
      <c r="V7" s="23">
        <f t="shared" si="4"/>
        <v>236</v>
      </c>
      <c r="W7" s="23">
        <f t="shared" si="4"/>
        <v>1272</v>
      </c>
      <c r="X7" s="23">
        <f t="shared" si="4"/>
        <v>540</v>
      </c>
      <c r="Y7" s="23">
        <f t="shared" si="4"/>
        <v>23</v>
      </c>
      <c r="Z7" s="23">
        <f t="shared" si="4"/>
        <v>25</v>
      </c>
      <c r="AA7" s="23">
        <f t="shared" si="4"/>
        <v>571</v>
      </c>
      <c r="AB7" s="23">
        <f t="shared" si="4"/>
        <v>1101</v>
      </c>
      <c r="AC7" s="23">
        <f t="shared" si="4"/>
        <v>78</v>
      </c>
      <c r="AD7" s="23">
        <f t="shared" si="4"/>
        <v>20</v>
      </c>
      <c r="AE7" s="23">
        <f t="shared" si="4"/>
        <v>471</v>
      </c>
      <c r="AF7" s="23">
        <f t="shared" si="4"/>
        <v>13</v>
      </c>
      <c r="AG7" s="24">
        <f t="shared" si="4"/>
        <v>223</v>
      </c>
    </row>
    <row r="8" spans="1:33" ht="21.75" customHeight="1" x14ac:dyDescent="0.3">
      <c r="A8" s="25"/>
      <c r="B8" s="26"/>
      <c r="C8" s="27"/>
      <c r="D8" s="28"/>
      <c r="E8" s="28"/>
      <c r="F8" s="27"/>
      <c r="G8" s="27"/>
      <c r="H8" s="27"/>
      <c r="I8" s="27"/>
      <c r="J8" s="27"/>
      <c r="K8" s="27"/>
      <c r="L8" s="27"/>
      <c r="M8" s="28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</row>
    <row r="9" spans="1:33" ht="36" customHeight="1" thickBot="1" x14ac:dyDescent="0.35">
      <c r="A9" s="4" t="s">
        <v>80</v>
      </c>
    </row>
    <row r="10" spans="1:33" ht="23.25" customHeight="1" x14ac:dyDescent="0.3">
      <c r="A10" s="98" t="s">
        <v>27</v>
      </c>
      <c r="B10" s="99"/>
      <c r="C10" s="99" t="s">
        <v>63</v>
      </c>
      <c r="D10" s="99" t="s">
        <v>51</v>
      </c>
      <c r="E10" s="86" t="s">
        <v>38</v>
      </c>
      <c r="F10" s="86"/>
      <c r="G10" s="86"/>
      <c r="H10" s="86"/>
      <c r="I10" s="86"/>
      <c r="J10" s="86"/>
      <c r="K10" s="86"/>
      <c r="L10" s="86"/>
      <c r="M10" s="87" t="s">
        <v>6</v>
      </c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8"/>
    </row>
    <row r="11" spans="1:33" ht="45" x14ac:dyDescent="0.3">
      <c r="A11" s="100"/>
      <c r="B11" s="101"/>
      <c r="C11" s="101"/>
      <c r="D11" s="101"/>
      <c r="E11" s="5" t="s">
        <v>30</v>
      </c>
      <c r="F11" s="6" t="s">
        <v>49</v>
      </c>
      <c r="G11" s="6" t="s">
        <v>37</v>
      </c>
      <c r="H11" s="6" t="s">
        <v>64</v>
      </c>
      <c r="I11" s="6" t="s">
        <v>52</v>
      </c>
      <c r="J11" s="6" t="s">
        <v>34</v>
      </c>
      <c r="K11" s="6" t="s">
        <v>59</v>
      </c>
      <c r="L11" s="6" t="s">
        <v>50</v>
      </c>
      <c r="M11" s="7" t="s">
        <v>30</v>
      </c>
      <c r="N11" s="6" t="s">
        <v>79</v>
      </c>
      <c r="O11" s="6" t="s">
        <v>53</v>
      </c>
      <c r="P11" s="6" t="s">
        <v>61</v>
      </c>
      <c r="Q11" s="6" t="s">
        <v>83</v>
      </c>
      <c r="R11" s="6" t="s">
        <v>84</v>
      </c>
      <c r="S11" s="6" t="s">
        <v>62</v>
      </c>
      <c r="T11" s="6" t="s">
        <v>32</v>
      </c>
      <c r="U11" s="6" t="s">
        <v>36</v>
      </c>
      <c r="V11" s="6" t="s">
        <v>35</v>
      </c>
      <c r="W11" s="6" t="s">
        <v>47</v>
      </c>
      <c r="X11" s="6" t="s">
        <v>60</v>
      </c>
      <c r="Y11" s="6" t="s">
        <v>54</v>
      </c>
      <c r="Z11" s="6" t="s">
        <v>58</v>
      </c>
      <c r="AA11" s="6" t="s">
        <v>29</v>
      </c>
      <c r="AB11" s="6" t="s">
        <v>33</v>
      </c>
      <c r="AC11" s="6" t="s">
        <v>55</v>
      </c>
      <c r="AD11" s="6" t="s">
        <v>81</v>
      </c>
      <c r="AE11" s="6" t="s">
        <v>48</v>
      </c>
      <c r="AF11" s="6" t="s">
        <v>56</v>
      </c>
      <c r="AG11" s="76" t="s">
        <v>31</v>
      </c>
    </row>
    <row r="12" spans="1:33" ht="21.75" customHeight="1" x14ac:dyDescent="0.3">
      <c r="A12" s="102" t="s">
        <v>28</v>
      </c>
      <c r="B12" s="103"/>
      <c r="C12" s="8">
        <f t="shared" ref="C12:J12" si="5">SUM(C13,C18,C24,C29,C32)</f>
        <v>533</v>
      </c>
      <c r="D12" s="9">
        <f t="shared" si="5"/>
        <v>8803</v>
      </c>
      <c r="E12" s="10">
        <f t="shared" si="5"/>
        <v>1351</v>
      </c>
      <c r="F12" s="11">
        <f t="shared" si="5"/>
        <v>861</v>
      </c>
      <c r="G12" s="11">
        <f t="shared" si="5"/>
        <v>35</v>
      </c>
      <c r="H12" s="11">
        <f t="shared" si="5"/>
        <v>250</v>
      </c>
      <c r="I12" s="11">
        <f t="shared" si="5"/>
        <v>84</v>
      </c>
      <c r="J12" s="11">
        <f t="shared" si="5"/>
        <v>0</v>
      </c>
      <c r="K12" s="11"/>
      <c r="L12" s="11">
        <f t="shared" ref="L12:AG12" si="6">SUM(L13,L18,L24,L29,L32)</f>
        <v>121</v>
      </c>
      <c r="M12" s="12">
        <f t="shared" si="6"/>
        <v>8341</v>
      </c>
      <c r="N12" s="11">
        <f t="shared" si="6"/>
        <v>14</v>
      </c>
      <c r="O12" s="11">
        <f t="shared" si="6"/>
        <v>10</v>
      </c>
      <c r="P12" s="11">
        <f t="shared" si="6"/>
        <v>5</v>
      </c>
      <c r="Q12" s="11">
        <f t="shared" si="6"/>
        <v>0</v>
      </c>
      <c r="R12" s="11">
        <f t="shared" si="6"/>
        <v>0</v>
      </c>
      <c r="S12" s="11">
        <f t="shared" si="6"/>
        <v>11</v>
      </c>
      <c r="T12" s="11">
        <f t="shared" si="6"/>
        <v>0</v>
      </c>
      <c r="U12" s="11">
        <f t="shared" si="6"/>
        <v>683</v>
      </c>
      <c r="V12" s="11">
        <f t="shared" si="6"/>
        <v>99</v>
      </c>
      <c r="W12" s="11">
        <f t="shared" si="6"/>
        <v>619</v>
      </c>
      <c r="X12" s="11">
        <f t="shared" si="6"/>
        <v>66</v>
      </c>
      <c r="Y12" s="11">
        <f t="shared" si="6"/>
        <v>96</v>
      </c>
      <c r="Z12" s="11">
        <f t="shared" si="6"/>
        <v>5629</v>
      </c>
      <c r="AA12" s="11">
        <f t="shared" si="6"/>
        <v>540</v>
      </c>
      <c r="AB12" s="11">
        <f t="shared" si="6"/>
        <v>0</v>
      </c>
      <c r="AC12" s="11">
        <f t="shared" si="6"/>
        <v>165</v>
      </c>
      <c r="AD12" s="11">
        <f t="shared" si="6"/>
        <v>0</v>
      </c>
      <c r="AE12" s="11">
        <f t="shared" si="6"/>
        <v>39</v>
      </c>
      <c r="AF12" s="11">
        <f t="shared" si="6"/>
        <v>7</v>
      </c>
      <c r="AG12" s="13">
        <f t="shared" si="6"/>
        <v>358</v>
      </c>
    </row>
    <row r="13" spans="1:33" ht="21.75" customHeight="1" x14ac:dyDescent="0.3">
      <c r="A13" s="90" t="s">
        <v>26</v>
      </c>
      <c r="B13" s="29" t="s">
        <v>30</v>
      </c>
      <c r="C13" s="14">
        <f>SUM(C14:C17)</f>
        <v>199</v>
      </c>
      <c r="D13" s="14">
        <f>SUM(D14:D17)</f>
        <v>3833</v>
      </c>
      <c r="E13" s="16">
        <f>SUM(F13:L13)</f>
        <v>225</v>
      </c>
      <c r="F13" s="14">
        <f>SUM(F14:F17)</f>
        <v>105</v>
      </c>
      <c r="G13" s="14">
        <f>SUM(G14:G17)</f>
        <v>11</v>
      </c>
      <c r="H13" s="14">
        <f>SUM(H14:H17)</f>
        <v>99</v>
      </c>
      <c r="I13" s="14">
        <f>SUM(I14:I17)</f>
        <v>10</v>
      </c>
      <c r="J13" s="14">
        <f>SUM(J14:J17)</f>
        <v>0</v>
      </c>
      <c r="K13" s="14"/>
      <c r="L13" s="14">
        <f t="shared" ref="L13:AG13" si="7">SUM(L14:L17)</f>
        <v>0</v>
      </c>
      <c r="M13" s="30">
        <f t="shared" si="7"/>
        <v>4497</v>
      </c>
      <c r="N13" s="14">
        <f t="shared" si="7"/>
        <v>3</v>
      </c>
      <c r="O13" s="14">
        <f t="shared" si="7"/>
        <v>1</v>
      </c>
      <c r="P13" s="14">
        <f t="shared" si="7"/>
        <v>0</v>
      </c>
      <c r="Q13" s="14">
        <f t="shared" si="7"/>
        <v>0</v>
      </c>
      <c r="R13" s="14">
        <f t="shared" si="7"/>
        <v>0</v>
      </c>
      <c r="S13" s="14">
        <f t="shared" si="7"/>
        <v>0</v>
      </c>
      <c r="T13" s="14">
        <f t="shared" si="7"/>
        <v>0</v>
      </c>
      <c r="U13" s="14">
        <f t="shared" si="7"/>
        <v>47</v>
      </c>
      <c r="V13" s="14">
        <f t="shared" si="7"/>
        <v>80</v>
      </c>
      <c r="W13" s="14">
        <f t="shared" si="7"/>
        <v>300</v>
      </c>
      <c r="X13" s="14">
        <f t="shared" si="7"/>
        <v>9</v>
      </c>
      <c r="Y13" s="14">
        <f t="shared" si="7"/>
        <v>32</v>
      </c>
      <c r="Z13" s="14">
        <f t="shared" si="7"/>
        <v>3832</v>
      </c>
      <c r="AA13" s="14">
        <f t="shared" si="7"/>
        <v>5</v>
      </c>
      <c r="AB13" s="14">
        <f t="shared" si="7"/>
        <v>0</v>
      </c>
      <c r="AC13" s="14">
        <f t="shared" si="7"/>
        <v>70</v>
      </c>
      <c r="AD13" s="14">
        <f t="shared" si="7"/>
        <v>0</v>
      </c>
      <c r="AE13" s="14">
        <f t="shared" si="7"/>
        <v>0</v>
      </c>
      <c r="AF13" s="14">
        <f t="shared" si="7"/>
        <v>3</v>
      </c>
      <c r="AG13" s="31">
        <f t="shared" si="7"/>
        <v>115</v>
      </c>
    </row>
    <row r="14" spans="1:33" ht="21.75" customHeight="1" x14ac:dyDescent="0.3">
      <c r="A14" s="91"/>
      <c r="B14" s="65" t="s">
        <v>25</v>
      </c>
      <c r="C14" s="57">
        <v>128</v>
      </c>
      <c r="D14" s="14">
        <f>SUM(E14,M14)</f>
        <v>3205</v>
      </c>
      <c r="E14" s="16">
        <f>SUM(F14:L14)</f>
        <v>89</v>
      </c>
      <c r="F14" s="57">
        <v>45</v>
      </c>
      <c r="G14" s="57">
        <v>4</v>
      </c>
      <c r="H14" s="57">
        <v>36</v>
      </c>
      <c r="I14" s="57">
        <v>4</v>
      </c>
      <c r="J14" s="57" t="s">
        <v>108</v>
      </c>
      <c r="K14" s="57" t="s">
        <v>110</v>
      </c>
      <c r="L14" s="57" t="s">
        <v>110</v>
      </c>
      <c r="M14" s="50">
        <f>SUM(N14:AG14)</f>
        <v>3116</v>
      </c>
      <c r="N14" s="57">
        <v>1</v>
      </c>
      <c r="O14" s="57" t="s">
        <v>109</v>
      </c>
      <c r="P14" s="57" t="s">
        <v>109</v>
      </c>
      <c r="Q14" s="57" t="s">
        <v>109</v>
      </c>
      <c r="R14" s="57" t="s">
        <v>109</v>
      </c>
      <c r="S14" s="57" t="s">
        <v>109</v>
      </c>
      <c r="T14" s="57" t="s">
        <v>109</v>
      </c>
      <c r="U14" s="57">
        <v>6</v>
      </c>
      <c r="V14" s="57">
        <v>23</v>
      </c>
      <c r="W14" s="57">
        <v>138</v>
      </c>
      <c r="X14" s="57">
        <v>4</v>
      </c>
      <c r="Y14" s="57" t="s">
        <v>109</v>
      </c>
      <c r="Z14" s="57">
        <v>2852</v>
      </c>
      <c r="AA14" s="57" t="s">
        <v>109</v>
      </c>
      <c r="AB14" s="57" t="s">
        <v>109</v>
      </c>
      <c r="AC14" s="57" t="s">
        <v>109</v>
      </c>
      <c r="AD14" s="57" t="s">
        <v>109</v>
      </c>
      <c r="AE14" s="57" t="s">
        <v>109</v>
      </c>
      <c r="AF14" s="57">
        <v>3</v>
      </c>
      <c r="AG14" s="58">
        <v>89</v>
      </c>
    </row>
    <row r="15" spans="1:33" ht="21.75" customHeight="1" x14ac:dyDescent="0.3">
      <c r="A15" s="91"/>
      <c r="B15" s="65" t="s">
        <v>24</v>
      </c>
      <c r="C15" s="57">
        <v>42</v>
      </c>
      <c r="D15" s="14"/>
      <c r="E15" s="16"/>
      <c r="F15" s="57">
        <v>53</v>
      </c>
      <c r="G15" s="57">
        <v>5</v>
      </c>
      <c r="H15" s="57">
        <v>23</v>
      </c>
      <c r="I15" s="57">
        <v>3</v>
      </c>
      <c r="J15" s="57" t="s">
        <v>108</v>
      </c>
      <c r="K15" s="57" t="s">
        <v>110</v>
      </c>
      <c r="L15" s="57" t="s">
        <v>108</v>
      </c>
      <c r="M15" s="50">
        <f>SUM(N15:AG15)</f>
        <v>805</v>
      </c>
      <c r="N15" s="57">
        <v>2</v>
      </c>
      <c r="O15" s="57">
        <v>1</v>
      </c>
      <c r="P15" s="57" t="s">
        <v>109</v>
      </c>
      <c r="Q15" s="57" t="s">
        <v>109</v>
      </c>
      <c r="R15" s="57" t="s">
        <v>109</v>
      </c>
      <c r="S15" s="57" t="s">
        <v>109</v>
      </c>
      <c r="T15" s="57" t="s">
        <v>109</v>
      </c>
      <c r="U15" s="57">
        <v>36</v>
      </c>
      <c r="V15" s="57">
        <v>57</v>
      </c>
      <c r="W15" s="57">
        <v>88</v>
      </c>
      <c r="X15" s="57">
        <v>5</v>
      </c>
      <c r="Y15" s="57">
        <v>20</v>
      </c>
      <c r="Z15" s="57">
        <v>560</v>
      </c>
      <c r="AA15" s="57">
        <v>5</v>
      </c>
      <c r="AB15" s="57" t="s">
        <v>109</v>
      </c>
      <c r="AC15" s="57">
        <v>5</v>
      </c>
      <c r="AD15" s="57" t="s">
        <v>109</v>
      </c>
      <c r="AE15" s="57" t="s">
        <v>109</v>
      </c>
      <c r="AF15" s="57" t="s">
        <v>109</v>
      </c>
      <c r="AG15" s="58">
        <v>26</v>
      </c>
    </row>
    <row r="16" spans="1:33" ht="21.75" customHeight="1" x14ac:dyDescent="0.3">
      <c r="A16" s="91"/>
      <c r="B16" s="65" t="s">
        <v>0</v>
      </c>
      <c r="C16" s="57">
        <v>13</v>
      </c>
      <c r="D16" s="14">
        <f t="shared" ref="D16:D36" si="8">SUM(E16,M16)</f>
        <v>84</v>
      </c>
      <c r="E16" s="16">
        <f t="shared" ref="E16:E36" si="9">SUM(F16:L16)</f>
        <v>27</v>
      </c>
      <c r="F16" s="57">
        <v>3</v>
      </c>
      <c r="G16" s="57">
        <v>2</v>
      </c>
      <c r="H16" s="57">
        <v>21</v>
      </c>
      <c r="I16" s="57">
        <v>1</v>
      </c>
      <c r="J16" s="57" t="s">
        <v>109</v>
      </c>
      <c r="K16" s="57" t="s">
        <v>109</v>
      </c>
      <c r="L16" s="57" t="s">
        <v>109</v>
      </c>
      <c r="M16" s="30">
        <f t="shared" ref="M16:M23" si="10">SUM(N16:AG16)</f>
        <v>57</v>
      </c>
      <c r="N16" s="57" t="s">
        <v>109</v>
      </c>
      <c r="O16" s="57" t="s">
        <v>109</v>
      </c>
      <c r="P16" s="57" t="s">
        <v>109</v>
      </c>
      <c r="Q16" s="57" t="s">
        <v>109</v>
      </c>
      <c r="R16" s="57" t="s">
        <v>109</v>
      </c>
      <c r="S16" s="57" t="s">
        <v>109</v>
      </c>
      <c r="T16" s="57" t="s">
        <v>109</v>
      </c>
      <c r="U16" s="57">
        <v>5</v>
      </c>
      <c r="V16" s="57" t="s">
        <v>109</v>
      </c>
      <c r="W16" s="57">
        <v>42</v>
      </c>
      <c r="X16" s="57" t="s">
        <v>109</v>
      </c>
      <c r="Y16" s="57" t="s">
        <v>109</v>
      </c>
      <c r="Z16" s="57">
        <v>10</v>
      </c>
      <c r="AA16" s="57" t="s">
        <v>109</v>
      </c>
      <c r="AB16" s="57" t="s">
        <v>109</v>
      </c>
      <c r="AC16" s="57" t="s">
        <v>109</v>
      </c>
      <c r="AD16" s="57" t="s">
        <v>109</v>
      </c>
      <c r="AE16" s="57" t="s">
        <v>109</v>
      </c>
      <c r="AF16" s="57" t="s">
        <v>109</v>
      </c>
      <c r="AG16" s="58" t="s">
        <v>109</v>
      </c>
    </row>
    <row r="17" spans="1:33" ht="21.75" customHeight="1" x14ac:dyDescent="0.3">
      <c r="A17" s="92"/>
      <c r="B17" s="65" t="s">
        <v>22</v>
      </c>
      <c r="C17" s="57">
        <v>16</v>
      </c>
      <c r="D17" s="14">
        <f t="shared" si="8"/>
        <v>544</v>
      </c>
      <c r="E17" s="16">
        <f t="shared" si="9"/>
        <v>25</v>
      </c>
      <c r="F17" s="57">
        <v>4</v>
      </c>
      <c r="G17" s="57">
        <v>0</v>
      </c>
      <c r="H17" s="57">
        <v>19</v>
      </c>
      <c r="I17" s="57">
        <v>2</v>
      </c>
      <c r="J17" s="57">
        <v>0</v>
      </c>
      <c r="K17" s="57">
        <v>0</v>
      </c>
      <c r="L17" s="57">
        <v>0</v>
      </c>
      <c r="M17" s="30">
        <f t="shared" si="10"/>
        <v>519</v>
      </c>
      <c r="N17" s="57">
        <v>0</v>
      </c>
      <c r="O17" s="57">
        <v>0</v>
      </c>
      <c r="P17" s="57">
        <v>0</v>
      </c>
      <c r="Q17" s="57">
        <v>0</v>
      </c>
      <c r="R17" s="57">
        <v>0</v>
      </c>
      <c r="S17" s="57">
        <v>0</v>
      </c>
      <c r="T17" s="57">
        <v>0</v>
      </c>
      <c r="U17" s="57">
        <v>0</v>
      </c>
      <c r="V17" s="57">
        <v>0</v>
      </c>
      <c r="W17" s="57">
        <v>32</v>
      </c>
      <c r="X17" s="57">
        <v>0</v>
      </c>
      <c r="Y17" s="57">
        <v>12</v>
      </c>
      <c r="Z17" s="57">
        <v>410</v>
      </c>
      <c r="AA17" s="57">
        <v>0</v>
      </c>
      <c r="AB17" s="57">
        <v>0</v>
      </c>
      <c r="AC17" s="57">
        <v>65</v>
      </c>
      <c r="AD17" s="57">
        <v>0</v>
      </c>
      <c r="AE17" s="57">
        <v>0</v>
      </c>
      <c r="AF17" s="57">
        <v>0</v>
      </c>
      <c r="AG17" s="58"/>
    </row>
    <row r="18" spans="1:33" ht="21.75" customHeight="1" x14ac:dyDescent="0.3">
      <c r="A18" s="90" t="s">
        <v>18</v>
      </c>
      <c r="B18" s="29" t="s">
        <v>30</v>
      </c>
      <c r="C18" s="14">
        <f>SUM(C19:C23)</f>
        <v>24</v>
      </c>
      <c r="D18" s="14">
        <f t="shared" si="8"/>
        <v>227</v>
      </c>
      <c r="E18" s="16">
        <f t="shared" si="9"/>
        <v>63</v>
      </c>
      <c r="F18" s="14">
        <f>SUM(F19:F23)</f>
        <v>33</v>
      </c>
      <c r="G18" s="14">
        <f>SUM(G19:G23)</f>
        <v>12</v>
      </c>
      <c r="H18" s="14">
        <f>SUM(H19:H23)</f>
        <v>14</v>
      </c>
      <c r="I18" s="14">
        <f>SUM(I19:I23)</f>
        <v>4</v>
      </c>
      <c r="J18" s="14">
        <f>SUM(J19:J23)</f>
        <v>0</v>
      </c>
      <c r="K18" s="14"/>
      <c r="L18" s="14">
        <f>SUM(L19:L23)</f>
        <v>0</v>
      </c>
      <c r="M18" s="30">
        <f t="shared" si="10"/>
        <v>164</v>
      </c>
      <c r="N18" s="14">
        <f t="shared" ref="N18:AG18" si="11">SUM(N19:N23)</f>
        <v>0</v>
      </c>
      <c r="O18" s="14">
        <f t="shared" si="11"/>
        <v>1</v>
      </c>
      <c r="P18" s="14">
        <f t="shared" si="11"/>
        <v>0</v>
      </c>
      <c r="Q18" s="14">
        <f t="shared" si="11"/>
        <v>0</v>
      </c>
      <c r="R18" s="14">
        <f t="shared" si="11"/>
        <v>0</v>
      </c>
      <c r="S18" s="14">
        <f t="shared" si="11"/>
        <v>2</v>
      </c>
      <c r="T18" s="14">
        <f t="shared" si="11"/>
        <v>0</v>
      </c>
      <c r="U18" s="14">
        <f t="shared" si="11"/>
        <v>24</v>
      </c>
      <c r="V18" s="14">
        <f t="shared" si="11"/>
        <v>0</v>
      </c>
      <c r="W18" s="14">
        <f t="shared" si="11"/>
        <v>56</v>
      </c>
      <c r="X18" s="14">
        <f t="shared" si="11"/>
        <v>0</v>
      </c>
      <c r="Y18" s="14">
        <f t="shared" si="11"/>
        <v>0</v>
      </c>
      <c r="Z18" s="14">
        <f t="shared" si="11"/>
        <v>27</v>
      </c>
      <c r="AA18" s="14">
        <f t="shared" si="11"/>
        <v>3</v>
      </c>
      <c r="AB18" s="14">
        <f t="shared" si="11"/>
        <v>0</v>
      </c>
      <c r="AC18" s="14">
        <f t="shared" si="11"/>
        <v>0</v>
      </c>
      <c r="AD18" s="14">
        <f t="shared" si="11"/>
        <v>0</v>
      </c>
      <c r="AE18" s="14">
        <f t="shared" si="11"/>
        <v>0</v>
      </c>
      <c r="AF18" s="14">
        <f t="shared" si="11"/>
        <v>0</v>
      </c>
      <c r="AG18" s="31">
        <f t="shared" si="11"/>
        <v>51</v>
      </c>
    </row>
    <row r="19" spans="1:33" ht="21.75" customHeight="1" x14ac:dyDescent="0.3">
      <c r="A19" s="91"/>
      <c r="B19" s="34" t="s">
        <v>20</v>
      </c>
      <c r="C19" s="35">
        <v>4</v>
      </c>
      <c r="D19" s="36">
        <f t="shared" si="8"/>
        <v>58</v>
      </c>
      <c r="E19" s="37">
        <f t="shared" si="9"/>
        <v>8</v>
      </c>
      <c r="F19" s="35">
        <v>1</v>
      </c>
      <c r="G19" s="35">
        <v>7</v>
      </c>
      <c r="H19" s="35">
        <v>0</v>
      </c>
      <c r="I19" s="35">
        <v>0</v>
      </c>
      <c r="J19" s="35">
        <v>0</v>
      </c>
      <c r="K19" s="35">
        <v>0</v>
      </c>
      <c r="L19" s="35">
        <v>0</v>
      </c>
      <c r="M19" s="38">
        <f t="shared" si="10"/>
        <v>50</v>
      </c>
      <c r="N19" s="35">
        <v>0</v>
      </c>
      <c r="O19" s="35">
        <v>0</v>
      </c>
      <c r="P19" s="35">
        <v>0</v>
      </c>
      <c r="Q19" s="35">
        <v>0</v>
      </c>
      <c r="R19" s="35">
        <v>0</v>
      </c>
      <c r="S19" s="35">
        <v>0</v>
      </c>
      <c r="T19" s="35">
        <v>0</v>
      </c>
      <c r="U19" s="35">
        <v>4</v>
      </c>
      <c r="V19" s="35">
        <v>0</v>
      </c>
      <c r="W19" s="35">
        <v>15</v>
      </c>
      <c r="X19" s="35">
        <v>0</v>
      </c>
      <c r="Y19" s="35">
        <v>0</v>
      </c>
      <c r="Z19" s="35">
        <v>10</v>
      </c>
      <c r="AA19" s="35">
        <v>0</v>
      </c>
      <c r="AB19" s="35">
        <v>0</v>
      </c>
      <c r="AC19" s="35">
        <v>0</v>
      </c>
      <c r="AD19" s="35">
        <v>0</v>
      </c>
      <c r="AE19" s="35">
        <v>0</v>
      </c>
      <c r="AF19" s="35">
        <v>0</v>
      </c>
      <c r="AG19" s="39">
        <v>21</v>
      </c>
    </row>
    <row r="20" spans="1:33" ht="21.75" customHeight="1" x14ac:dyDescent="0.3">
      <c r="A20" s="91"/>
      <c r="B20" s="34" t="s">
        <v>23</v>
      </c>
      <c r="C20" s="35">
        <v>5</v>
      </c>
      <c r="D20" s="36">
        <f t="shared" si="8"/>
        <v>45</v>
      </c>
      <c r="E20" s="37">
        <f t="shared" si="9"/>
        <v>8</v>
      </c>
      <c r="F20" s="35">
        <v>0</v>
      </c>
      <c r="G20" s="35">
        <v>2</v>
      </c>
      <c r="H20" s="35">
        <v>4</v>
      </c>
      <c r="I20" s="35">
        <v>2</v>
      </c>
      <c r="J20" s="35">
        <v>0</v>
      </c>
      <c r="K20" s="35">
        <v>0</v>
      </c>
      <c r="L20" s="35">
        <v>0</v>
      </c>
      <c r="M20" s="38">
        <f t="shared" si="10"/>
        <v>37</v>
      </c>
      <c r="N20" s="35">
        <v>0</v>
      </c>
      <c r="O20" s="35">
        <v>0</v>
      </c>
      <c r="P20" s="35">
        <v>0</v>
      </c>
      <c r="Q20" s="35">
        <v>0</v>
      </c>
      <c r="R20" s="35">
        <v>0</v>
      </c>
      <c r="S20" s="35">
        <v>0</v>
      </c>
      <c r="T20" s="35">
        <v>0</v>
      </c>
      <c r="U20" s="35">
        <v>10</v>
      </c>
      <c r="V20" s="35">
        <v>0</v>
      </c>
      <c r="W20" s="35">
        <v>7</v>
      </c>
      <c r="X20" s="35">
        <v>0</v>
      </c>
      <c r="Y20" s="35">
        <v>0</v>
      </c>
      <c r="Z20" s="35">
        <v>0</v>
      </c>
      <c r="AA20" s="35">
        <v>0</v>
      </c>
      <c r="AB20" s="35">
        <v>0</v>
      </c>
      <c r="AC20" s="35">
        <v>0</v>
      </c>
      <c r="AD20" s="35">
        <v>0</v>
      </c>
      <c r="AE20" s="35">
        <v>0</v>
      </c>
      <c r="AF20" s="35">
        <v>0</v>
      </c>
      <c r="AG20" s="39">
        <v>20</v>
      </c>
    </row>
    <row r="21" spans="1:33" ht="21.75" customHeight="1" x14ac:dyDescent="0.3">
      <c r="A21" s="91"/>
      <c r="B21" s="34" t="s">
        <v>5</v>
      </c>
      <c r="C21" s="35">
        <v>3</v>
      </c>
      <c r="D21" s="36">
        <f t="shared" si="8"/>
        <v>29</v>
      </c>
      <c r="E21" s="37">
        <f t="shared" si="9"/>
        <v>15</v>
      </c>
      <c r="F21" s="35">
        <v>14</v>
      </c>
      <c r="G21" s="35">
        <v>0</v>
      </c>
      <c r="H21" s="35">
        <v>1</v>
      </c>
      <c r="I21" s="35">
        <v>0</v>
      </c>
      <c r="J21" s="35">
        <v>0</v>
      </c>
      <c r="K21" s="35">
        <v>0</v>
      </c>
      <c r="L21" s="35">
        <v>0</v>
      </c>
      <c r="M21" s="38">
        <f t="shared" si="10"/>
        <v>14</v>
      </c>
      <c r="N21" s="35">
        <v>0</v>
      </c>
      <c r="O21" s="35">
        <v>0</v>
      </c>
      <c r="P21" s="35">
        <v>0</v>
      </c>
      <c r="Q21" s="35">
        <v>0</v>
      </c>
      <c r="R21" s="35">
        <v>0</v>
      </c>
      <c r="S21" s="35">
        <v>0</v>
      </c>
      <c r="T21" s="35">
        <v>0</v>
      </c>
      <c r="U21" s="35">
        <v>0</v>
      </c>
      <c r="V21" s="35">
        <v>0</v>
      </c>
      <c r="W21" s="35">
        <v>11</v>
      </c>
      <c r="X21" s="35">
        <v>0</v>
      </c>
      <c r="Y21" s="35">
        <v>0</v>
      </c>
      <c r="Z21" s="35">
        <v>0</v>
      </c>
      <c r="AA21" s="35">
        <v>3</v>
      </c>
      <c r="AB21" s="35">
        <v>0</v>
      </c>
      <c r="AC21" s="35">
        <v>0</v>
      </c>
      <c r="AD21" s="35">
        <v>0</v>
      </c>
      <c r="AE21" s="35">
        <v>0</v>
      </c>
      <c r="AF21" s="35">
        <v>0</v>
      </c>
      <c r="AG21" s="39">
        <v>0</v>
      </c>
    </row>
    <row r="22" spans="1:33" ht="21.75" customHeight="1" x14ac:dyDescent="0.3">
      <c r="A22" s="91"/>
      <c r="B22" s="34" t="s">
        <v>16</v>
      </c>
      <c r="C22" s="35">
        <v>1</v>
      </c>
      <c r="D22" s="36">
        <f t="shared" si="8"/>
        <v>3</v>
      </c>
      <c r="E22" s="37">
        <f t="shared" si="9"/>
        <v>3</v>
      </c>
      <c r="F22" s="35">
        <v>2</v>
      </c>
      <c r="G22" s="35">
        <v>0</v>
      </c>
      <c r="H22" s="35">
        <v>1</v>
      </c>
      <c r="I22" s="35">
        <v>0</v>
      </c>
      <c r="J22" s="35">
        <v>0</v>
      </c>
      <c r="K22" s="35">
        <v>0</v>
      </c>
      <c r="L22" s="35">
        <v>0</v>
      </c>
      <c r="M22" s="38">
        <f t="shared" si="10"/>
        <v>0</v>
      </c>
      <c r="N22" s="35">
        <v>0</v>
      </c>
      <c r="O22" s="35">
        <v>0</v>
      </c>
      <c r="P22" s="35">
        <v>0</v>
      </c>
      <c r="Q22" s="35">
        <v>0</v>
      </c>
      <c r="R22" s="35">
        <v>0</v>
      </c>
      <c r="S22" s="35">
        <v>0</v>
      </c>
      <c r="T22" s="35">
        <v>0</v>
      </c>
      <c r="U22" s="35">
        <v>0</v>
      </c>
      <c r="V22" s="35">
        <v>0</v>
      </c>
      <c r="W22" s="35">
        <v>0</v>
      </c>
      <c r="X22" s="35">
        <v>0</v>
      </c>
      <c r="Y22" s="35">
        <v>0</v>
      </c>
      <c r="Z22" s="35">
        <v>0</v>
      </c>
      <c r="AA22" s="35">
        <v>0</v>
      </c>
      <c r="AB22" s="35">
        <v>0</v>
      </c>
      <c r="AC22" s="35">
        <v>0</v>
      </c>
      <c r="AD22" s="35">
        <v>0</v>
      </c>
      <c r="AE22" s="35" t="s">
        <v>105</v>
      </c>
      <c r="AF22" s="35" t="s">
        <v>106</v>
      </c>
      <c r="AG22" s="39" t="s">
        <v>105</v>
      </c>
    </row>
    <row r="23" spans="1:33" ht="21.75" customHeight="1" x14ac:dyDescent="0.3">
      <c r="A23" s="92"/>
      <c r="B23" s="34" t="s">
        <v>1</v>
      </c>
      <c r="C23" s="35">
        <v>11</v>
      </c>
      <c r="D23" s="36">
        <f t="shared" si="8"/>
        <v>92</v>
      </c>
      <c r="E23" s="37">
        <f t="shared" si="9"/>
        <v>29</v>
      </c>
      <c r="F23" s="35">
        <v>16</v>
      </c>
      <c r="G23" s="35">
        <v>3</v>
      </c>
      <c r="H23" s="35">
        <v>8</v>
      </c>
      <c r="I23" s="35">
        <v>2</v>
      </c>
      <c r="J23" s="35">
        <v>0</v>
      </c>
      <c r="K23" s="35">
        <v>0</v>
      </c>
      <c r="L23" s="35">
        <v>0</v>
      </c>
      <c r="M23" s="38">
        <f t="shared" si="10"/>
        <v>63</v>
      </c>
      <c r="N23" s="35">
        <v>0</v>
      </c>
      <c r="O23" s="35">
        <v>1</v>
      </c>
      <c r="P23" s="35">
        <v>0</v>
      </c>
      <c r="Q23" s="35">
        <v>0</v>
      </c>
      <c r="R23" s="35">
        <v>0</v>
      </c>
      <c r="S23" s="35">
        <v>2</v>
      </c>
      <c r="T23" s="35">
        <v>0</v>
      </c>
      <c r="U23" s="35">
        <v>10</v>
      </c>
      <c r="V23" s="35">
        <v>0</v>
      </c>
      <c r="W23" s="35">
        <v>23</v>
      </c>
      <c r="X23" s="35">
        <v>0</v>
      </c>
      <c r="Y23" s="35">
        <v>0</v>
      </c>
      <c r="Z23" s="35">
        <v>17</v>
      </c>
      <c r="AA23" s="35">
        <v>0</v>
      </c>
      <c r="AB23" s="35">
        <v>0</v>
      </c>
      <c r="AC23" s="35">
        <v>0</v>
      </c>
      <c r="AD23" s="35">
        <v>0</v>
      </c>
      <c r="AE23" s="35">
        <v>0</v>
      </c>
      <c r="AF23" s="35">
        <v>0</v>
      </c>
      <c r="AG23" s="39">
        <v>10</v>
      </c>
    </row>
    <row r="24" spans="1:33" ht="21.75" customHeight="1" x14ac:dyDescent="0.3">
      <c r="A24" s="93" t="s">
        <v>13</v>
      </c>
      <c r="B24" s="29" t="s">
        <v>30</v>
      </c>
      <c r="C24" s="14">
        <f>SUM(C25:C28)</f>
        <v>192</v>
      </c>
      <c r="D24" s="36">
        <f t="shared" si="8"/>
        <v>2757</v>
      </c>
      <c r="E24" s="37">
        <f t="shared" si="9"/>
        <v>810</v>
      </c>
      <c r="F24" s="14">
        <f>SUM(F25:F28)</f>
        <v>643</v>
      </c>
      <c r="G24" s="14">
        <f>SUM(G25:G28)</f>
        <v>6</v>
      </c>
      <c r="H24" s="14">
        <f>SUM(H25:H28)</f>
        <v>82</v>
      </c>
      <c r="I24" s="14">
        <f>SUM(I25:I28)</f>
        <v>24</v>
      </c>
      <c r="J24" s="14">
        <f>SUM(J25:J28)</f>
        <v>0</v>
      </c>
      <c r="K24" s="14"/>
      <c r="L24" s="14">
        <f t="shared" ref="L24:AG24" si="12">SUM(L25:L28)</f>
        <v>55</v>
      </c>
      <c r="M24" s="30">
        <f t="shared" si="12"/>
        <v>1947</v>
      </c>
      <c r="N24" s="14">
        <f t="shared" si="12"/>
        <v>6</v>
      </c>
      <c r="O24" s="14">
        <f t="shared" si="12"/>
        <v>5</v>
      </c>
      <c r="P24" s="14">
        <f t="shared" si="12"/>
        <v>5</v>
      </c>
      <c r="Q24" s="14">
        <f t="shared" si="12"/>
        <v>0</v>
      </c>
      <c r="R24" s="14" t="s">
        <v>107</v>
      </c>
      <c r="S24" s="14">
        <f t="shared" si="12"/>
        <v>2</v>
      </c>
      <c r="T24" s="14">
        <f t="shared" si="12"/>
        <v>0</v>
      </c>
      <c r="U24" s="14">
        <f t="shared" si="12"/>
        <v>288</v>
      </c>
      <c r="V24" s="14">
        <f t="shared" si="12"/>
        <v>12</v>
      </c>
      <c r="W24" s="14">
        <f t="shared" si="12"/>
        <v>166</v>
      </c>
      <c r="X24" s="14">
        <f t="shared" si="12"/>
        <v>29</v>
      </c>
      <c r="Y24" s="14">
        <f t="shared" si="12"/>
        <v>47</v>
      </c>
      <c r="Z24" s="14">
        <f t="shared" si="12"/>
        <v>596</v>
      </c>
      <c r="AA24" s="14">
        <f t="shared" si="12"/>
        <v>525</v>
      </c>
      <c r="AB24" s="14">
        <f t="shared" si="12"/>
        <v>0</v>
      </c>
      <c r="AC24" s="14">
        <f t="shared" si="12"/>
        <v>75</v>
      </c>
      <c r="AD24" s="14">
        <f t="shared" si="12"/>
        <v>0</v>
      </c>
      <c r="AE24" s="14">
        <f t="shared" si="12"/>
        <v>39</v>
      </c>
      <c r="AF24" s="14">
        <f t="shared" si="12"/>
        <v>3</v>
      </c>
      <c r="AG24" s="31">
        <f t="shared" si="12"/>
        <v>149</v>
      </c>
    </row>
    <row r="25" spans="1:33" ht="21.75" customHeight="1" x14ac:dyDescent="0.3">
      <c r="A25" s="93"/>
      <c r="B25" s="34" t="s">
        <v>14</v>
      </c>
      <c r="C25" s="51">
        <v>40</v>
      </c>
      <c r="D25" s="36">
        <f t="shared" si="8"/>
        <v>656</v>
      </c>
      <c r="E25" s="37">
        <f t="shared" si="9"/>
        <v>33</v>
      </c>
      <c r="F25" s="74">
        <v>18</v>
      </c>
      <c r="G25" s="74">
        <v>2</v>
      </c>
      <c r="H25" s="74">
        <v>8</v>
      </c>
      <c r="I25" s="74">
        <v>5</v>
      </c>
      <c r="J25" s="74"/>
      <c r="K25" s="74"/>
      <c r="L25" s="74"/>
      <c r="M25" s="38">
        <f t="shared" ref="M25:M36" si="13">SUM(N25:AG25)</f>
        <v>623</v>
      </c>
      <c r="N25" s="74"/>
      <c r="O25" s="74"/>
      <c r="P25" s="74">
        <v>5</v>
      </c>
      <c r="Q25" s="74"/>
      <c r="R25" s="74"/>
      <c r="S25" s="74"/>
      <c r="T25" s="74"/>
      <c r="U25" s="74">
        <v>53</v>
      </c>
      <c r="V25" s="74"/>
      <c r="W25" s="74">
        <v>18</v>
      </c>
      <c r="X25" s="74">
        <v>20</v>
      </c>
      <c r="Y25" s="74">
        <v>8</v>
      </c>
      <c r="Z25" s="74">
        <v>404</v>
      </c>
      <c r="AA25" s="74">
        <v>15</v>
      </c>
      <c r="AB25" s="74"/>
      <c r="AC25" s="74">
        <v>32</v>
      </c>
      <c r="AD25" s="74"/>
      <c r="AE25" s="74"/>
      <c r="AF25" s="74"/>
      <c r="AG25" s="75">
        <v>68</v>
      </c>
    </row>
    <row r="26" spans="1:33" ht="21.75" customHeight="1" x14ac:dyDescent="0.3">
      <c r="A26" s="93"/>
      <c r="B26" s="34" t="s">
        <v>17</v>
      </c>
      <c r="C26" s="51">
        <v>120</v>
      </c>
      <c r="D26" s="36">
        <f t="shared" si="8"/>
        <v>1500</v>
      </c>
      <c r="E26" s="37">
        <f t="shared" si="9"/>
        <v>661</v>
      </c>
      <c r="F26" s="52">
        <v>563</v>
      </c>
      <c r="G26" s="52">
        <v>3</v>
      </c>
      <c r="H26" s="52">
        <v>53</v>
      </c>
      <c r="I26" s="52">
        <v>14</v>
      </c>
      <c r="J26" s="52"/>
      <c r="K26" s="52"/>
      <c r="L26" s="52">
        <v>28</v>
      </c>
      <c r="M26" s="38">
        <f t="shared" si="13"/>
        <v>839</v>
      </c>
      <c r="N26" s="52">
        <v>6</v>
      </c>
      <c r="O26" s="52">
        <v>4</v>
      </c>
      <c r="P26" s="52"/>
      <c r="Q26" s="52"/>
      <c r="R26" s="52"/>
      <c r="S26" s="52">
        <v>2</v>
      </c>
      <c r="T26" s="52"/>
      <c r="U26" s="52">
        <v>190</v>
      </c>
      <c r="V26" s="52">
        <v>12</v>
      </c>
      <c r="W26" s="52">
        <v>104</v>
      </c>
      <c r="X26" s="52">
        <v>9</v>
      </c>
      <c r="Y26" s="52"/>
      <c r="Z26" s="52">
        <v>106</v>
      </c>
      <c r="AA26" s="52">
        <v>316</v>
      </c>
      <c r="AB26" s="52"/>
      <c r="AC26" s="52"/>
      <c r="AD26" s="52"/>
      <c r="AE26" s="52">
        <v>39</v>
      </c>
      <c r="AF26" s="52">
        <v>3</v>
      </c>
      <c r="AG26" s="53">
        <v>48</v>
      </c>
    </row>
    <row r="27" spans="1:33" ht="21.75" customHeight="1" x14ac:dyDescent="0.3">
      <c r="A27" s="93"/>
      <c r="B27" s="34" t="s">
        <v>10</v>
      </c>
      <c r="C27" s="63">
        <v>18</v>
      </c>
      <c r="D27" s="36">
        <f t="shared" si="8"/>
        <v>248</v>
      </c>
      <c r="E27" s="37">
        <f t="shared" si="9"/>
        <v>39</v>
      </c>
      <c r="F27" s="54">
        <v>19</v>
      </c>
      <c r="G27" s="54">
        <v>0</v>
      </c>
      <c r="H27" s="54">
        <v>19</v>
      </c>
      <c r="I27" s="54">
        <v>1</v>
      </c>
      <c r="J27" s="54">
        <v>0</v>
      </c>
      <c r="K27" s="54">
        <v>0</v>
      </c>
      <c r="L27" s="54">
        <v>0</v>
      </c>
      <c r="M27" s="38">
        <f t="shared" si="13"/>
        <v>209</v>
      </c>
      <c r="N27" s="54">
        <v>0</v>
      </c>
      <c r="O27" s="54">
        <v>1</v>
      </c>
      <c r="P27" s="54">
        <v>0</v>
      </c>
      <c r="Q27" s="54">
        <v>0</v>
      </c>
      <c r="R27" s="54">
        <v>0</v>
      </c>
      <c r="S27" s="54">
        <v>0</v>
      </c>
      <c r="T27" s="54">
        <v>0</v>
      </c>
      <c r="U27" s="54">
        <v>30</v>
      </c>
      <c r="V27" s="54">
        <v>0</v>
      </c>
      <c r="W27" s="54">
        <v>42</v>
      </c>
      <c r="X27" s="54">
        <v>0</v>
      </c>
      <c r="Y27" s="54">
        <v>5</v>
      </c>
      <c r="Z27" s="54">
        <v>85</v>
      </c>
      <c r="AA27" s="54">
        <v>9</v>
      </c>
      <c r="AB27" s="54">
        <v>0</v>
      </c>
      <c r="AC27" s="54">
        <v>5</v>
      </c>
      <c r="AD27" s="54">
        <v>0</v>
      </c>
      <c r="AE27" s="54">
        <v>0</v>
      </c>
      <c r="AF27" s="54">
        <v>0</v>
      </c>
      <c r="AG27" s="55">
        <v>32</v>
      </c>
    </row>
    <row r="28" spans="1:33" ht="21.75" customHeight="1" x14ac:dyDescent="0.3">
      <c r="A28" s="93"/>
      <c r="B28" s="34" t="s">
        <v>15</v>
      </c>
      <c r="C28" s="63">
        <v>14</v>
      </c>
      <c r="D28" s="36">
        <f t="shared" si="8"/>
        <v>353</v>
      </c>
      <c r="E28" s="37">
        <f t="shared" si="9"/>
        <v>77</v>
      </c>
      <c r="F28" s="74">
        <v>43</v>
      </c>
      <c r="G28" s="74">
        <v>1</v>
      </c>
      <c r="H28" s="74">
        <v>2</v>
      </c>
      <c r="I28" s="74">
        <v>4</v>
      </c>
      <c r="J28" s="74"/>
      <c r="K28" s="74"/>
      <c r="L28" s="74">
        <v>27</v>
      </c>
      <c r="M28" s="38">
        <f t="shared" si="13"/>
        <v>276</v>
      </c>
      <c r="N28" s="74"/>
      <c r="O28" s="74"/>
      <c r="P28" s="74"/>
      <c r="Q28" s="74"/>
      <c r="R28" s="74"/>
      <c r="S28" s="74"/>
      <c r="T28" s="74"/>
      <c r="U28" s="74">
        <v>15</v>
      </c>
      <c r="V28" s="74"/>
      <c r="W28" s="74">
        <v>2</v>
      </c>
      <c r="X28" s="74"/>
      <c r="Y28" s="74">
        <v>34</v>
      </c>
      <c r="Z28" s="74">
        <v>1</v>
      </c>
      <c r="AA28" s="74">
        <v>185</v>
      </c>
      <c r="AB28" s="74"/>
      <c r="AC28" s="74">
        <v>38</v>
      </c>
      <c r="AD28" s="74"/>
      <c r="AE28" s="74"/>
      <c r="AF28" s="74"/>
      <c r="AG28" s="75">
        <v>1</v>
      </c>
    </row>
    <row r="29" spans="1:33" ht="21.75" customHeight="1" x14ac:dyDescent="0.3">
      <c r="A29" s="90" t="s">
        <v>8</v>
      </c>
      <c r="B29" s="29" t="s">
        <v>30</v>
      </c>
      <c r="C29" s="14">
        <f>SUM(C30:C31)</f>
        <v>78</v>
      </c>
      <c r="D29" s="36">
        <f t="shared" si="8"/>
        <v>1469</v>
      </c>
      <c r="E29" s="37">
        <f t="shared" si="9"/>
        <v>105</v>
      </c>
      <c r="F29" s="14">
        <f>SUM(F30:F31)</f>
        <v>39</v>
      </c>
      <c r="G29" s="14">
        <f>SUM(G30:G31)</f>
        <v>5</v>
      </c>
      <c r="H29" s="14">
        <f>SUM(H30:H31)</f>
        <v>21</v>
      </c>
      <c r="I29" s="14">
        <f>SUM(I30:I31)</f>
        <v>32</v>
      </c>
      <c r="J29" s="14">
        <f>SUM(J30:J31)</f>
        <v>0</v>
      </c>
      <c r="K29" s="14" t="s">
        <v>4</v>
      </c>
      <c r="L29" s="14">
        <f>SUM(L30:L31)</f>
        <v>8</v>
      </c>
      <c r="M29" s="38">
        <f t="shared" si="13"/>
        <v>1364</v>
      </c>
      <c r="N29" s="14">
        <f t="shared" ref="N29:AG29" si="14">SUM(N30:N31)</f>
        <v>2</v>
      </c>
      <c r="O29" s="14">
        <f t="shared" si="14"/>
        <v>1</v>
      </c>
      <c r="P29" s="14">
        <f t="shared" si="14"/>
        <v>0</v>
      </c>
      <c r="Q29" s="14">
        <f t="shared" si="14"/>
        <v>0</v>
      </c>
      <c r="R29" s="14">
        <f t="shared" si="14"/>
        <v>0</v>
      </c>
      <c r="S29" s="14">
        <f t="shared" si="14"/>
        <v>7</v>
      </c>
      <c r="T29" s="14">
        <f t="shared" si="14"/>
        <v>0</v>
      </c>
      <c r="U29" s="14">
        <f t="shared" si="14"/>
        <v>252</v>
      </c>
      <c r="V29" s="14">
        <f t="shared" si="14"/>
        <v>0</v>
      </c>
      <c r="W29" s="14">
        <f t="shared" si="14"/>
        <v>33</v>
      </c>
      <c r="X29" s="14">
        <f t="shared" si="14"/>
        <v>25</v>
      </c>
      <c r="Y29" s="14">
        <f t="shared" si="14"/>
        <v>5</v>
      </c>
      <c r="Z29" s="14">
        <f t="shared" si="14"/>
        <v>1031</v>
      </c>
      <c r="AA29" s="14">
        <f t="shared" si="14"/>
        <v>5</v>
      </c>
      <c r="AB29" s="14">
        <f t="shared" si="14"/>
        <v>0</v>
      </c>
      <c r="AC29" s="14">
        <f t="shared" si="14"/>
        <v>3</v>
      </c>
      <c r="AD29" s="14">
        <f t="shared" si="14"/>
        <v>0</v>
      </c>
      <c r="AE29" s="14">
        <f t="shared" si="14"/>
        <v>0</v>
      </c>
      <c r="AF29" s="14">
        <f t="shared" si="14"/>
        <v>0</v>
      </c>
      <c r="AG29" s="31">
        <f t="shared" si="14"/>
        <v>0</v>
      </c>
    </row>
    <row r="30" spans="1:33" ht="21.75" customHeight="1" x14ac:dyDescent="0.3">
      <c r="A30" s="91"/>
      <c r="B30" s="34" t="s">
        <v>11</v>
      </c>
      <c r="C30" s="63">
        <v>43</v>
      </c>
      <c r="D30" s="36">
        <f t="shared" si="8"/>
        <v>763</v>
      </c>
      <c r="E30" s="37">
        <f t="shared" si="9"/>
        <v>50</v>
      </c>
      <c r="F30" s="80">
        <v>12</v>
      </c>
      <c r="G30" s="80">
        <v>3</v>
      </c>
      <c r="H30" s="80">
        <v>14</v>
      </c>
      <c r="I30" s="80">
        <v>13</v>
      </c>
      <c r="J30" s="80" t="s">
        <v>120</v>
      </c>
      <c r="K30" s="80" t="s">
        <v>123</v>
      </c>
      <c r="L30" s="80">
        <v>8</v>
      </c>
      <c r="M30" s="38">
        <f t="shared" si="13"/>
        <v>713</v>
      </c>
      <c r="N30" s="82" t="s">
        <v>120</v>
      </c>
      <c r="O30" s="82">
        <v>1</v>
      </c>
      <c r="P30" s="82" t="s">
        <v>120</v>
      </c>
      <c r="Q30" s="82" t="s">
        <v>121</v>
      </c>
      <c r="R30" s="82" t="s">
        <v>120</v>
      </c>
      <c r="S30" s="82" t="s">
        <v>120</v>
      </c>
      <c r="T30" s="82" t="s">
        <v>120</v>
      </c>
      <c r="U30" s="82">
        <v>167</v>
      </c>
      <c r="V30" s="82" t="s">
        <v>122</v>
      </c>
      <c r="W30" s="82">
        <v>21</v>
      </c>
      <c r="X30" s="82" t="s">
        <v>120</v>
      </c>
      <c r="Y30" s="82" t="s">
        <v>120</v>
      </c>
      <c r="Z30" s="82">
        <v>521</v>
      </c>
      <c r="AA30" s="82" t="s">
        <v>122</v>
      </c>
      <c r="AB30" s="82" t="s">
        <v>120</v>
      </c>
      <c r="AC30" s="82">
        <v>3</v>
      </c>
      <c r="AD30" s="82" t="s">
        <v>120</v>
      </c>
      <c r="AE30" s="82" t="s">
        <v>120</v>
      </c>
      <c r="AF30" s="82" t="s">
        <v>122</v>
      </c>
      <c r="AG30" s="83" t="s">
        <v>121</v>
      </c>
    </row>
    <row r="31" spans="1:33" ht="21.75" customHeight="1" x14ac:dyDescent="0.3">
      <c r="A31" s="92"/>
      <c r="B31" s="34" t="s">
        <v>9</v>
      </c>
      <c r="C31" s="63">
        <v>35</v>
      </c>
      <c r="D31" s="36">
        <f t="shared" si="8"/>
        <v>706</v>
      </c>
      <c r="E31" s="37">
        <f t="shared" si="9"/>
        <v>55</v>
      </c>
      <c r="F31" s="81">
        <v>27</v>
      </c>
      <c r="G31" s="81">
        <v>2</v>
      </c>
      <c r="H31" s="81">
        <v>7</v>
      </c>
      <c r="I31" s="81">
        <v>19</v>
      </c>
      <c r="J31" s="81" t="s">
        <v>120</v>
      </c>
      <c r="K31" s="81" t="s">
        <v>120</v>
      </c>
      <c r="L31" s="81" t="s">
        <v>122</v>
      </c>
      <c r="M31" s="38">
        <f t="shared" si="13"/>
        <v>651</v>
      </c>
      <c r="N31" s="84">
        <v>2</v>
      </c>
      <c r="O31" s="84" t="s">
        <v>120</v>
      </c>
      <c r="P31" s="84" t="s">
        <v>120</v>
      </c>
      <c r="Q31" s="84" t="s">
        <v>120</v>
      </c>
      <c r="R31" s="84" t="s">
        <v>120</v>
      </c>
      <c r="S31" s="84">
        <v>7</v>
      </c>
      <c r="T31" s="84" t="s">
        <v>122</v>
      </c>
      <c r="U31" s="84">
        <v>85</v>
      </c>
      <c r="V31" s="84" t="s">
        <v>120</v>
      </c>
      <c r="W31" s="84">
        <v>12</v>
      </c>
      <c r="X31" s="84">
        <v>25</v>
      </c>
      <c r="Y31" s="84">
        <v>5</v>
      </c>
      <c r="Z31" s="84">
        <v>510</v>
      </c>
      <c r="AA31" s="84">
        <v>5</v>
      </c>
      <c r="AB31" s="84" t="s">
        <v>120</v>
      </c>
      <c r="AC31" s="84" t="s">
        <v>120</v>
      </c>
      <c r="AD31" s="84" t="s">
        <v>120</v>
      </c>
      <c r="AE31" s="84" t="s">
        <v>121</v>
      </c>
      <c r="AF31" s="84" t="s">
        <v>120</v>
      </c>
      <c r="AG31" s="85" t="s">
        <v>120</v>
      </c>
    </row>
    <row r="32" spans="1:33" ht="21.75" customHeight="1" x14ac:dyDescent="0.3">
      <c r="A32" s="90" t="s">
        <v>2</v>
      </c>
      <c r="B32" s="29" t="s">
        <v>30</v>
      </c>
      <c r="C32" s="14">
        <f>SUM(C33:C36)</f>
        <v>40</v>
      </c>
      <c r="D32" s="36">
        <f t="shared" si="8"/>
        <v>517</v>
      </c>
      <c r="E32" s="37">
        <f t="shared" si="9"/>
        <v>148</v>
      </c>
      <c r="F32" s="14">
        <f t="shared" ref="F32:L32" si="15">SUM(F33:F36)</f>
        <v>41</v>
      </c>
      <c r="G32" s="14">
        <f t="shared" si="15"/>
        <v>1</v>
      </c>
      <c r="H32" s="14">
        <f t="shared" si="15"/>
        <v>34</v>
      </c>
      <c r="I32" s="14">
        <f t="shared" si="15"/>
        <v>14</v>
      </c>
      <c r="J32" s="14">
        <f t="shared" si="15"/>
        <v>0</v>
      </c>
      <c r="K32" s="14">
        <f t="shared" si="15"/>
        <v>0</v>
      </c>
      <c r="L32" s="14">
        <f t="shared" si="15"/>
        <v>58</v>
      </c>
      <c r="M32" s="30">
        <f t="shared" si="13"/>
        <v>369</v>
      </c>
      <c r="N32" s="14">
        <f t="shared" ref="N32:AG32" si="16">SUM(N33:N36)</f>
        <v>3</v>
      </c>
      <c r="O32" s="14">
        <f t="shared" si="16"/>
        <v>2</v>
      </c>
      <c r="P32" s="14">
        <f t="shared" si="16"/>
        <v>0</v>
      </c>
      <c r="Q32" s="14">
        <f t="shared" si="16"/>
        <v>0</v>
      </c>
      <c r="R32" s="14">
        <f t="shared" si="16"/>
        <v>0</v>
      </c>
      <c r="S32" s="14">
        <f t="shared" si="16"/>
        <v>0</v>
      </c>
      <c r="T32" s="14">
        <f t="shared" si="16"/>
        <v>0</v>
      </c>
      <c r="U32" s="14">
        <f t="shared" si="16"/>
        <v>72</v>
      </c>
      <c r="V32" s="14">
        <f t="shared" si="16"/>
        <v>7</v>
      </c>
      <c r="W32" s="14">
        <f t="shared" si="16"/>
        <v>64</v>
      </c>
      <c r="X32" s="14">
        <f t="shared" si="16"/>
        <v>3</v>
      </c>
      <c r="Y32" s="14">
        <f t="shared" si="16"/>
        <v>12</v>
      </c>
      <c r="Z32" s="14">
        <f t="shared" si="16"/>
        <v>143</v>
      </c>
      <c r="AA32" s="14">
        <f t="shared" si="16"/>
        <v>2</v>
      </c>
      <c r="AB32" s="14">
        <f t="shared" si="16"/>
        <v>0</v>
      </c>
      <c r="AC32" s="14">
        <f t="shared" si="16"/>
        <v>17</v>
      </c>
      <c r="AD32" s="14">
        <f t="shared" si="16"/>
        <v>0</v>
      </c>
      <c r="AE32" s="14">
        <f t="shared" si="16"/>
        <v>0</v>
      </c>
      <c r="AF32" s="14">
        <f t="shared" si="16"/>
        <v>1</v>
      </c>
      <c r="AG32" s="31">
        <f t="shared" si="16"/>
        <v>43</v>
      </c>
    </row>
    <row r="33" spans="1:33" ht="21.75" customHeight="1" x14ac:dyDescent="0.3">
      <c r="A33" s="91"/>
      <c r="B33" s="65" t="s">
        <v>21</v>
      </c>
      <c r="C33" s="57">
        <v>17</v>
      </c>
      <c r="D33" s="36">
        <f t="shared" si="8"/>
        <v>238</v>
      </c>
      <c r="E33" s="37">
        <f t="shared" si="9"/>
        <v>30</v>
      </c>
      <c r="F33" s="57">
        <v>14</v>
      </c>
      <c r="G33" s="57">
        <v>0</v>
      </c>
      <c r="H33" s="57">
        <v>13</v>
      </c>
      <c r="I33" s="57">
        <v>3</v>
      </c>
      <c r="J33" s="57"/>
      <c r="K33" s="57"/>
      <c r="L33" s="57"/>
      <c r="M33" s="38">
        <f t="shared" si="13"/>
        <v>208</v>
      </c>
      <c r="N33" s="57">
        <v>3</v>
      </c>
      <c r="O33" s="57">
        <v>2</v>
      </c>
      <c r="P33" s="57"/>
      <c r="Q33" s="57"/>
      <c r="R33" s="57"/>
      <c r="S33" s="57"/>
      <c r="T33" s="57"/>
      <c r="U33" s="57">
        <v>7</v>
      </c>
      <c r="V33" s="57">
        <v>4</v>
      </c>
      <c r="W33" s="57">
        <v>35</v>
      </c>
      <c r="X33" s="57">
        <v>3</v>
      </c>
      <c r="Y33" s="57">
        <v>12</v>
      </c>
      <c r="Z33" s="57">
        <v>118</v>
      </c>
      <c r="AA33" s="57">
        <v>0</v>
      </c>
      <c r="AB33" s="57">
        <v>0</v>
      </c>
      <c r="AC33" s="57">
        <v>10</v>
      </c>
      <c r="AD33" s="57">
        <v>0</v>
      </c>
      <c r="AE33" s="57">
        <v>0</v>
      </c>
      <c r="AF33" s="57">
        <v>0</v>
      </c>
      <c r="AG33" s="58">
        <v>14</v>
      </c>
    </row>
    <row r="34" spans="1:33" ht="21.75" customHeight="1" x14ac:dyDescent="0.3">
      <c r="A34" s="91"/>
      <c r="B34" s="65" t="s">
        <v>19</v>
      </c>
      <c r="C34" s="61">
        <v>10</v>
      </c>
      <c r="D34" s="36">
        <f t="shared" si="8"/>
        <v>90</v>
      </c>
      <c r="E34" s="37">
        <f t="shared" si="9"/>
        <v>24</v>
      </c>
      <c r="F34" s="61">
        <v>13</v>
      </c>
      <c r="G34" s="61">
        <v>1</v>
      </c>
      <c r="H34" s="61">
        <v>1</v>
      </c>
      <c r="I34" s="61">
        <v>9</v>
      </c>
      <c r="J34" s="61"/>
      <c r="K34" s="61"/>
      <c r="L34" s="61"/>
      <c r="M34" s="38">
        <f t="shared" si="13"/>
        <v>66</v>
      </c>
      <c r="N34" s="61"/>
      <c r="O34" s="61"/>
      <c r="P34" s="61"/>
      <c r="Q34" s="61"/>
      <c r="R34" s="61"/>
      <c r="S34" s="61"/>
      <c r="T34" s="61"/>
      <c r="U34" s="61">
        <v>30</v>
      </c>
      <c r="V34" s="61"/>
      <c r="W34" s="61">
        <v>2</v>
      </c>
      <c r="X34" s="61"/>
      <c r="Y34" s="61"/>
      <c r="Z34" s="61"/>
      <c r="AA34" s="61">
        <v>2</v>
      </c>
      <c r="AB34" s="61"/>
      <c r="AC34" s="61">
        <v>7</v>
      </c>
      <c r="AD34" s="61"/>
      <c r="AE34" s="61"/>
      <c r="AF34" s="61"/>
      <c r="AG34" s="62">
        <v>25</v>
      </c>
    </row>
    <row r="35" spans="1:33" ht="21.75" customHeight="1" x14ac:dyDescent="0.3">
      <c r="A35" s="91"/>
      <c r="B35" s="67" t="s">
        <v>7</v>
      </c>
      <c r="C35" s="61">
        <v>6</v>
      </c>
      <c r="D35" s="36">
        <f t="shared" si="8"/>
        <v>81</v>
      </c>
      <c r="E35" s="37">
        <f t="shared" si="9"/>
        <v>19</v>
      </c>
      <c r="F35" s="61">
        <v>3</v>
      </c>
      <c r="G35" s="61">
        <v>0</v>
      </c>
      <c r="H35" s="61">
        <v>15</v>
      </c>
      <c r="I35" s="61">
        <v>1</v>
      </c>
      <c r="J35" s="61">
        <v>0</v>
      </c>
      <c r="K35" s="61">
        <v>0</v>
      </c>
      <c r="L35" s="61">
        <v>0</v>
      </c>
      <c r="M35" s="38">
        <f t="shared" si="13"/>
        <v>62</v>
      </c>
      <c r="N35" s="61">
        <v>0</v>
      </c>
      <c r="O35" s="61">
        <v>0</v>
      </c>
      <c r="P35" s="61">
        <v>0</v>
      </c>
      <c r="Q35" s="61">
        <v>0</v>
      </c>
      <c r="R35" s="61">
        <v>0</v>
      </c>
      <c r="S35" s="61">
        <v>0</v>
      </c>
      <c r="T35" s="61">
        <v>0</v>
      </c>
      <c r="U35" s="61">
        <v>10</v>
      </c>
      <c r="V35" s="61">
        <v>0</v>
      </c>
      <c r="W35" s="61">
        <v>26</v>
      </c>
      <c r="X35" s="61">
        <v>0</v>
      </c>
      <c r="Y35" s="61">
        <v>0</v>
      </c>
      <c r="Z35" s="61">
        <v>25</v>
      </c>
      <c r="AA35" s="61">
        <v>0</v>
      </c>
      <c r="AB35" s="61">
        <v>0</v>
      </c>
      <c r="AC35" s="61">
        <v>0</v>
      </c>
      <c r="AD35" s="61">
        <v>0</v>
      </c>
      <c r="AE35" s="61">
        <v>0</v>
      </c>
      <c r="AF35" s="61">
        <v>1</v>
      </c>
      <c r="AG35" s="62">
        <v>0</v>
      </c>
    </row>
    <row r="36" spans="1:33" ht="21.75" customHeight="1" thickBot="1" x14ac:dyDescent="0.35">
      <c r="A36" s="107"/>
      <c r="B36" s="41" t="s">
        <v>12</v>
      </c>
      <c r="C36" s="56">
        <v>7</v>
      </c>
      <c r="D36" s="42">
        <f t="shared" si="8"/>
        <v>108</v>
      </c>
      <c r="E36" s="43">
        <f t="shared" si="9"/>
        <v>75</v>
      </c>
      <c r="F36" s="56">
        <v>11</v>
      </c>
      <c r="G36" s="56">
        <v>0</v>
      </c>
      <c r="H36" s="56">
        <v>5</v>
      </c>
      <c r="I36" s="56">
        <v>1</v>
      </c>
      <c r="J36" s="56">
        <v>0</v>
      </c>
      <c r="K36" s="56">
        <v>0</v>
      </c>
      <c r="L36" s="56">
        <v>58</v>
      </c>
      <c r="M36" s="44">
        <f t="shared" si="13"/>
        <v>33</v>
      </c>
      <c r="N36" s="59">
        <v>0</v>
      </c>
      <c r="O36" s="59">
        <v>0</v>
      </c>
      <c r="P36" s="59">
        <v>0</v>
      </c>
      <c r="Q36" s="59">
        <v>0</v>
      </c>
      <c r="R36" s="59">
        <v>0</v>
      </c>
      <c r="S36" s="59">
        <v>0</v>
      </c>
      <c r="T36" s="59">
        <v>0</v>
      </c>
      <c r="U36" s="59">
        <v>25</v>
      </c>
      <c r="V36" s="59">
        <v>3</v>
      </c>
      <c r="W36" s="59">
        <v>1</v>
      </c>
      <c r="X36" s="59">
        <v>0</v>
      </c>
      <c r="Y36" s="59">
        <v>0</v>
      </c>
      <c r="Z36" s="59">
        <v>0</v>
      </c>
      <c r="AA36" s="59">
        <v>0</v>
      </c>
      <c r="AB36" s="59">
        <v>0</v>
      </c>
      <c r="AC36" s="59">
        <v>0</v>
      </c>
      <c r="AD36" s="59">
        <v>0</v>
      </c>
      <c r="AE36" s="59">
        <v>0</v>
      </c>
      <c r="AF36" s="59">
        <v>0</v>
      </c>
      <c r="AG36" s="60">
        <v>4</v>
      </c>
    </row>
    <row r="37" spans="1:33" ht="21.75" customHeight="1" x14ac:dyDescent="0.3">
      <c r="A37" s="25"/>
      <c r="B37" s="26"/>
      <c r="C37" s="27"/>
      <c r="D37" s="28"/>
      <c r="E37" s="28"/>
      <c r="F37" s="27"/>
      <c r="G37" s="27"/>
      <c r="H37" s="27"/>
      <c r="I37" s="27"/>
      <c r="J37" s="27"/>
      <c r="K37" s="27"/>
      <c r="L37" s="27"/>
      <c r="M37" s="28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</row>
    <row r="38" spans="1:33" ht="39" customHeight="1" thickBot="1" x14ac:dyDescent="0.35">
      <c r="A38" s="4" t="s">
        <v>82</v>
      </c>
    </row>
    <row r="39" spans="1:33" ht="20.25" customHeight="1" x14ac:dyDescent="0.3">
      <c r="A39" s="98" t="s">
        <v>27</v>
      </c>
      <c r="B39" s="99"/>
      <c r="C39" s="99" t="s">
        <v>46</v>
      </c>
      <c r="D39" s="99" t="s">
        <v>51</v>
      </c>
      <c r="E39" s="86" t="s">
        <v>38</v>
      </c>
      <c r="F39" s="86"/>
      <c r="G39" s="86"/>
      <c r="H39" s="86"/>
      <c r="I39" s="86"/>
      <c r="J39" s="86"/>
      <c r="K39" s="86"/>
      <c r="L39" s="86"/>
      <c r="M39" s="87" t="s">
        <v>6</v>
      </c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8"/>
    </row>
    <row r="40" spans="1:33" ht="39" customHeight="1" x14ac:dyDescent="0.3">
      <c r="A40" s="100"/>
      <c r="B40" s="101"/>
      <c r="C40" s="101"/>
      <c r="D40" s="101"/>
      <c r="E40" s="5" t="s">
        <v>30</v>
      </c>
      <c r="F40" s="6" t="s">
        <v>49</v>
      </c>
      <c r="G40" s="6" t="s">
        <v>37</v>
      </c>
      <c r="H40" s="6" t="s">
        <v>64</v>
      </c>
      <c r="I40" s="6" t="s">
        <v>52</v>
      </c>
      <c r="J40" s="6" t="s">
        <v>34</v>
      </c>
      <c r="K40" s="6" t="s">
        <v>59</v>
      </c>
      <c r="L40" s="6" t="s">
        <v>50</v>
      </c>
      <c r="M40" s="7" t="s">
        <v>30</v>
      </c>
      <c r="N40" s="6" t="s">
        <v>79</v>
      </c>
      <c r="O40" s="6" t="s">
        <v>53</v>
      </c>
      <c r="P40" s="6" t="s">
        <v>61</v>
      </c>
      <c r="Q40" s="6" t="s">
        <v>83</v>
      </c>
      <c r="R40" s="6" t="s">
        <v>84</v>
      </c>
      <c r="S40" s="6" t="s">
        <v>62</v>
      </c>
      <c r="T40" s="6" t="s">
        <v>32</v>
      </c>
      <c r="U40" s="6" t="s">
        <v>36</v>
      </c>
      <c r="V40" s="6" t="s">
        <v>35</v>
      </c>
      <c r="W40" s="6" t="s">
        <v>47</v>
      </c>
      <c r="X40" s="6" t="s">
        <v>60</v>
      </c>
      <c r="Y40" s="6" t="s">
        <v>54</v>
      </c>
      <c r="Z40" s="6" t="s">
        <v>58</v>
      </c>
      <c r="AA40" s="6" t="s">
        <v>29</v>
      </c>
      <c r="AB40" s="6" t="s">
        <v>33</v>
      </c>
      <c r="AC40" s="6" t="s">
        <v>55</v>
      </c>
      <c r="AD40" s="6" t="s">
        <v>81</v>
      </c>
      <c r="AE40" s="6" t="s">
        <v>48</v>
      </c>
      <c r="AF40" s="6" t="s">
        <v>56</v>
      </c>
      <c r="AG40" s="76" t="s">
        <v>31</v>
      </c>
    </row>
    <row r="41" spans="1:33" ht="21.75" customHeight="1" x14ac:dyDescent="0.3">
      <c r="A41" s="108" t="s">
        <v>28</v>
      </c>
      <c r="B41" s="109"/>
      <c r="C41" s="77">
        <f>SUM(C42,C46,C50,C54,C57)</f>
        <v>462</v>
      </c>
      <c r="D41" s="77">
        <f>E41+M41</f>
        <v>7425</v>
      </c>
      <c r="E41" s="37">
        <f t="shared" ref="E41:E64" si="17">SUM(F41:L41)</f>
        <v>1125</v>
      </c>
      <c r="F41" s="77">
        <f>SUM(F42,F46,F50,F54,F57)</f>
        <v>953</v>
      </c>
      <c r="G41" s="77">
        <f>SUM(G42,G46,G50,G54,G57)</f>
        <v>13</v>
      </c>
      <c r="H41" s="77">
        <f>SUM(H42,H46,H50,H54,H57)</f>
        <v>98</v>
      </c>
      <c r="I41" s="77"/>
      <c r="J41" s="77">
        <f>SUM(J42,J46,J50,J54,J57)</f>
        <v>0</v>
      </c>
      <c r="K41" s="77"/>
      <c r="L41" s="77">
        <f>SUM(L42,L46,L50,L54,L57)</f>
        <v>61</v>
      </c>
      <c r="M41" s="38">
        <f t="shared" ref="M41:M64" si="18">SUM(N41:AG41)</f>
        <v>6300</v>
      </c>
      <c r="N41" s="77">
        <f t="shared" ref="N41:AG41" si="19">SUM(N42,N46,N50,N54,N57)</f>
        <v>777</v>
      </c>
      <c r="O41" s="77">
        <f t="shared" si="19"/>
        <v>459</v>
      </c>
      <c r="P41" s="77">
        <f t="shared" si="19"/>
        <v>0</v>
      </c>
      <c r="Q41" s="77">
        <f t="shared" si="19"/>
        <v>0</v>
      </c>
      <c r="R41" s="77">
        <f t="shared" si="19"/>
        <v>1</v>
      </c>
      <c r="S41" s="77">
        <f t="shared" si="19"/>
        <v>0</v>
      </c>
      <c r="T41" s="77">
        <f t="shared" si="19"/>
        <v>56</v>
      </c>
      <c r="U41" s="77">
        <f t="shared" si="19"/>
        <v>434</v>
      </c>
      <c r="V41" s="77">
        <f t="shared" si="19"/>
        <v>236</v>
      </c>
      <c r="W41" s="77">
        <f t="shared" si="19"/>
        <v>1272</v>
      </c>
      <c r="X41" s="77">
        <f t="shared" si="19"/>
        <v>540</v>
      </c>
      <c r="Y41" s="77">
        <f t="shared" si="19"/>
        <v>23</v>
      </c>
      <c r="Z41" s="77">
        <f t="shared" si="19"/>
        <v>25</v>
      </c>
      <c r="AA41" s="77">
        <f t="shared" si="19"/>
        <v>571</v>
      </c>
      <c r="AB41" s="77">
        <f t="shared" si="19"/>
        <v>1101</v>
      </c>
      <c r="AC41" s="77">
        <f t="shared" si="19"/>
        <v>78</v>
      </c>
      <c r="AD41" s="77">
        <f t="shared" si="19"/>
        <v>20</v>
      </c>
      <c r="AE41" s="77">
        <f t="shared" si="19"/>
        <v>471</v>
      </c>
      <c r="AF41" s="77">
        <f t="shared" si="19"/>
        <v>13</v>
      </c>
      <c r="AG41" s="78">
        <f t="shared" si="19"/>
        <v>223</v>
      </c>
    </row>
    <row r="42" spans="1:33" ht="21.75" customHeight="1" x14ac:dyDescent="0.3">
      <c r="A42" s="110" t="s">
        <v>43</v>
      </c>
      <c r="B42" s="14" t="s">
        <v>30</v>
      </c>
      <c r="C42" s="14">
        <f>SUM(C43:C45)</f>
        <v>204</v>
      </c>
      <c r="D42" s="36">
        <f t="shared" ref="D42:D64" si="20">SUM(E42,M42)</f>
        <v>2887</v>
      </c>
      <c r="E42" s="37">
        <f t="shared" si="17"/>
        <v>429</v>
      </c>
      <c r="F42" s="14">
        <f>SUM(F43:F45)</f>
        <v>301</v>
      </c>
      <c r="G42" s="14">
        <f>SUM(G43:G45)</f>
        <v>0</v>
      </c>
      <c r="H42" s="14">
        <f>SUM(H43:H45)</f>
        <v>74</v>
      </c>
      <c r="I42" s="14">
        <f>SUM(I43:I45)</f>
        <v>49</v>
      </c>
      <c r="J42" s="14">
        <f>SUM(J43:J45)</f>
        <v>0</v>
      </c>
      <c r="K42" s="14"/>
      <c r="L42" s="14">
        <f>SUM(L43:L45)</f>
        <v>5</v>
      </c>
      <c r="M42" s="38">
        <f t="shared" si="18"/>
        <v>2458</v>
      </c>
      <c r="N42" s="14">
        <f t="shared" ref="N42:AG42" si="21">SUM(N43:N45)</f>
        <v>139</v>
      </c>
      <c r="O42" s="14">
        <f t="shared" si="21"/>
        <v>68</v>
      </c>
      <c r="P42" s="14">
        <f t="shared" si="21"/>
        <v>0</v>
      </c>
      <c r="Q42" s="14">
        <f t="shared" si="21"/>
        <v>0</v>
      </c>
      <c r="R42" s="14">
        <f t="shared" si="21"/>
        <v>1</v>
      </c>
      <c r="S42" s="14">
        <f t="shared" si="21"/>
        <v>0</v>
      </c>
      <c r="T42" s="14">
        <f t="shared" si="21"/>
        <v>49</v>
      </c>
      <c r="U42" s="14">
        <f t="shared" si="21"/>
        <v>147</v>
      </c>
      <c r="V42" s="14">
        <f t="shared" si="21"/>
        <v>158</v>
      </c>
      <c r="W42" s="14">
        <f t="shared" si="21"/>
        <v>331</v>
      </c>
      <c r="X42" s="14">
        <f t="shared" si="21"/>
        <v>159</v>
      </c>
      <c r="Y42" s="14">
        <f t="shared" si="21"/>
        <v>20</v>
      </c>
      <c r="Z42" s="14">
        <f t="shared" si="21"/>
        <v>8</v>
      </c>
      <c r="AA42" s="14">
        <f t="shared" si="21"/>
        <v>457</v>
      </c>
      <c r="AB42" s="14">
        <f t="shared" si="21"/>
        <v>801</v>
      </c>
      <c r="AC42" s="14">
        <f t="shared" si="21"/>
        <v>17</v>
      </c>
      <c r="AD42" s="14">
        <f t="shared" si="21"/>
        <v>14</v>
      </c>
      <c r="AE42" s="14">
        <f t="shared" si="21"/>
        <v>25</v>
      </c>
      <c r="AF42" s="14">
        <f t="shared" si="21"/>
        <v>0</v>
      </c>
      <c r="AG42" s="31">
        <f t="shared" si="21"/>
        <v>64</v>
      </c>
    </row>
    <row r="43" spans="1:33" ht="21.75" customHeight="1" x14ac:dyDescent="0.3">
      <c r="A43" s="111"/>
      <c r="B43" s="40" t="s">
        <v>117</v>
      </c>
      <c r="C43" s="35">
        <v>159</v>
      </c>
      <c r="D43" s="36">
        <f t="shared" si="20"/>
        <v>2329</v>
      </c>
      <c r="E43" s="37">
        <f t="shared" si="17"/>
        <v>320</v>
      </c>
      <c r="F43" s="35">
        <v>218</v>
      </c>
      <c r="G43" s="35" t="s">
        <v>114</v>
      </c>
      <c r="H43" s="35">
        <v>56</v>
      </c>
      <c r="I43" s="35">
        <v>41</v>
      </c>
      <c r="J43" s="35" t="s">
        <v>114</v>
      </c>
      <c r="K43" s="35" t="s">
        <v>115</v>
      </c>
      <c r="L43" s="35">
        <v>5</v>
      </c>
      <c r="M43" s="38">
        <f t="shared" si="18"/>
        <v>2009</v>
      </c>
      <c r="N43" s="35">
        <v>99</v>
      </c>
      <c r="O43" s="35">
        <v>47</v>
      </c>
      <c r="P43" s="35" t="s">
        <v>114</v>
      </c>
      <c r="Q43" s="35" t="s">
        <v>116</v>
      </c>
      <c r="R43" s="35">
        <v>1</v>
      </c>
      <c r="S43" s="35" t="s">
        <v>114</v>
      </c>
      <c r="T43" s="35">
        <v>49</v>
      </c>
      <c r="U43" s="35">
        <v>90</v>
      </c>
      <c r="V43" s="35">
        <v>155</v>
      </c>
      <c r="W43" s="35">
        <v>298</v>
      </c>
      <c r="X43" s="35">
        <v>27</v>
      </c>
      <c r="Y43" s="35" t="s">
        <v>116</v>
      </c>
      <c r="Z43" s="35">
        <v>8</v>
      </c>
      <c r="AA43" s="35">
        <v>446</v>
      </c>
      <c r="AB43" s="35">
        <v>748</v>
      </c>
      <c r="AC43" s="35" t="s">
        <v>114</v>
      </c>
      <c r="AD43" s="35">
        <v>13</v>
      </c>
      <c r="AE43" s="35">
        <v>25</v>
      </c>
      <c r="AF43" s="35" t="s">
        <v>114</v>
      </c>
      <c r="AG43" s="39">
        <v>3</v>
      </c>
    </row>
    <row r="44" spans="1:33" ht="21.75" customHeight="1" x14ac:dyDescent="0.3">
      <c r="A44" s="111"/>
      <c r="B44" s="40" t="s">
        <v>112</v>
      </c>
      <c r="C44" s="35">
        <v>42</v>
      </c>
      <c r="D44" s="36">
        <f t="shared" si="20"/>
        <v>444</v>
      </c>
      <c r="E44" s="37">
        <f t="shared" si="17"/>
        <v>101</v>
      </c>
      <c r="F44" s="35">
        <v>78</v>
      </c>
      <c r="G44" s="35" t="s">
        <v>114</v>
      </c>
      <c r="H44" s="35">
        <v>16</v>
      </c>
      <c r="I44" s="35">
        <v>7</v>
      </c>
      <c r="J44" s="35" t="s">
        <v>114</v>
      </c>
      <c r="K44" s="35" t="s">
        <v>114</v>
      </c>
      <c r="L44" s="35" t="s">
        <v>115</v>
      </c>
      <c r="M44" s="38">
        <f t="shared" si="18"/>
        <v>343</v>
      </c>
      <c r="N44" s="35">
        <v>24</v>
      </c>
      <c r="O44" s="35">
        <v>11</v>
      </c>
      <c r="P44" s="35" t="s">
        <v>114</v>
      </c>
      <c r="Q44" s="35" t="s">
        <v>114</v>
      </c>
      <c r="R44" s="35" t="s">
        <v>116</v>
      </c>
      <c r="S44" s="35" t="s">
        <v>114</v>
      </c>
      <c r="T44" s="35" t="s">
        <v>115</v>
      </c>
      <c r="U44" s="35">
        <v>47</v>
      </c>
      <c r="V44" s="35">
        <v>3</v>
      </c>
      <c r="W44" s="35">
        <v>22</v>
      </c>
      <c r="X44" s="35">
        <v>103</v>
      </c>
      <c r="Y44" s="35">
        <v>10</v>
      </c>
      <c r="Z44" s="35" t="s">
        <v>116</v>
      </c>
      <c r="AA44" s="35">
        <v>1</v>
      </c>
      <c r="AB44" s="35">
        <v>48</v>
      </c>
      <c r="AC44" s="35">
        <v>12</v>
      </c>
      <c r="AD44" s="35">
        <v>1</v>
      </c>
      <c r="AE44" s="35" t="s">
        <v>114</v>
      </c>
      <c r="AF44" s="35" t="s">
        <v>114</v>
      </c>
      <c r="AG44" s="39">
        <v>61</v>
      </c>
    </row>
    <row r="45" spans="1:33" ht="21.75" customHeight="1" x14ac:dyDescent="0.3">
      <c r="A45" s="112"/>
      <c r="B45" s="46" t="s">
        <v>70</v>
      </c>
      <c r="C45" s="35">
        <v>3</v>
      </c>
      <c r="D45" s="36">
        <f t="shared" si="20"/>
        <v>114</v>
      </c>
      <c r="E45" s="37">
        <f t="shared" si="17"/>
        <v>8</v>
      </c>
      <c r="F45" s="35">
        <v>5</v>
      </c>
      <c r="G45" s="35" t="s">
        <v>93</v>
      </c>
      <c r="H45" s="35">
        <v>2</v>
      </c>
      <c r="I45" s="35">
        <v>1</v>
      </c>
      <c r="J45" s="35" t="s">
        <v>87</v>
      </c>
      <c r="K45" s="35" t="s">
        <v>87</v>
      </c>
      <c r="L45" s="35" t="s">
        <v>93</v>
      </c>
      <c r="M45" s="38">
        <f t="shared" si="18"/>
        <v>106</v>
      </c>
      <c r="N45" s="35">
        <v>16</v>
      </c>
      <c r="O45" s="35">
        <v>10</v>
      </c>
      <c r="P45" s="35" t="s">
        <v>93</v>
      </c>
      <c r="Q45" s="35" t="s">
        <v>87</v>
      </c>
      <c r="R45" s="35" t="s">
        <v>87</v>
      </c>
      <c r="S45" s="35" t="s">
        <v>93</v>
      </c>
      <c r="T45" s="35" t="s">
        <v>87</v>
      </c>
      <c r="U45" s="35">
        <v>10</v>
      </c>
      <c r="V45" s="35" t="s">
        <v>87</v>
      </c>
      <c r="W45" s="35">
        <v>11</v>
      </c>
      <c r="X45" s="35">
        <v>29</v>
      </c>
      <c r="Y45" s="35">
        <v>10</v>
      </c>
      <c r="Z45" s="35" t="s">
        <v>87</v>
      </c>
      <c r="AA45" s="35">
        <v>10</v>
      </c>
      <c r="AB45" s="35">
        <v>5</v>
      </c>
      <c r="AC45" s="35">
        <v>5</v>
      </c>
      <c r="AD45" s="35" t="s">
        <v>87</v>
      </c>
      <c r="AE45" s="35" t="s">
        <v>87</v>
      </c>
      <c r="AF45" s="35" t="s">
        <v>93</v>
      </c>
      <c r="AG45" s="39" t="s">
        <v>100</v>
      </c>
    </row>
    <row r="46" spans="1:33" ht="21.75" customHeight="1" x14ac:dyDescent="0.3">
      <c r="A46" s="110" t="s">
        <v>41</v>
      </c>
      <c r="B46" s="14" t="s">
        <v>30</v>
      </c>
      <c r="C46" s="14">
        <f>SUM(C47:C49)</f>
        <v>30</v>
      </c>
      <c r="D46" s="36">
        <f t="shared" si="20"/>
        <v>510</v>
      </c>
      <c r="E46" s="37">
        <f t="shared" si="17"/>
        <v>64</v>
      </c>
      <c r="F46" s="14">
        <f>SUM(F47:F49)</f>
        <v>58</v>
      </c>
      <c r="G46" s="14">
        <f>SUM(G47:G49)</f>
        <v>1</v>
      </c>
      <c r="H46" s="14">
        <f>SUM(H47:H49)</f>
        <v>4</v>
      </c>
      <c r="I46" s="14">
        <f>SUM(I47:I49)</f>
        <v>1</v>
      </c>
      <c r="J46" s="14">
        <f>SUM(J47:J49)</f>
        <v>0</v>
      </c>
      <c r="K46" s="14"/>
      <c r="L46" s="14">
        <f>SUM(L47:L49)</f>
        <v>0</v>
      </c>
      <c r="M46" s="38">
        <f t="shared" si="18"/>
        <v>446</v>
      </c>
      <c r="N46" s="14">
        <f t="shared" ref="N46:AG46" si="22">SUM(N47:N49)</f>
        <v>54</v>
      </c>
      <c r="O46" s="14">
        <f t="shared" si="22"/>
        <v>46</v>
      </c>
      <c r="P46" s="14">
        <f t="shared" si="22"/>
        <v>0</v>
      </c>
      <c r="Q46" s="14">
        <f t="shared" si="22"/>
        <v>0</v>
      </c>
      <c r="R46" s="14">
        <f t="shared" si="22"/>
        <v>0</v>
      </c>
      <c r="S46" s="14">
        <f t="shared" si="22"/>
        <v>0</v>
      </c>
      <c r="T46" s="14">
        <f t="shared" si="22"/>
        <v>0</v>
      </c>
      <c r="U46" s="14">
        <f t="shared" si="22"/>
        <v>50</v>
      </c>
      <c r="V46" s="14">
        <f t="shared" si="22"/>
        <v>22</v>
      </c>
      <c r="W46" s="14">
        <f t="shared" si="22"/>
        <v>35</v>
      </c>
      <c r="X46" s="14">
        <f t="shared" si="22"/>
        <v>71</v>
      </c>
      <c r="Y46" s="14">
        <f t="shared" si="22"/>
        <v>0</v>
      </c>
      <c r="Z46" s="14">
        <f t="shared" si="22"/>
        <v>0</v>
      </c>
      <c r="AA46" s="14">
        <f t="shared" si="22"/>
        <v>47</v>
      </c>
      <c r="AB46" s="14">
        <f t="shared" si="22"/>
        <v>52</v>
      </c>
      <c r="AC46" s="14">
        <f t="shared" si="22"/>
        <v>1</v>
      </c>
      <c r="AD46" s="14">
        <f t="shared" si="22"/>
        <v>0</v>
      </c>
      <c r="AE46" s="14">
        <f t="shared" si="22"/>
        <v>0</v>
      </c>
      <c r="AF46" s="14">
        <f t="shared" si="22"/>
        <v>0</v>
      </c>
      <c r="AG46" s="31">
        <f t="shared" si="22"/>
        <v>68</v>
      </c>
    </row>
    <row r="47" spans="1:33" ht="21.75" customHeight="1" x14ac:dyDescent="0.3">
      <c r="A47" s="111"/>
      <c r="B47" s="40" t="s">
        <v>73</v>
      </c>
      <c r="C47" s="63">
        <v>19</v>
      </c>
      <c r="D47" s="36">
        <f t="shared" si="20"/>
        <v>342</v>
      </c>
      <c r="E47" s="37">
        <f t="shared" si="17"/>
        <v>46</v>
      </c>
      <c r="F47" s="63">
        <v>44</v>
      </c>
      <c r="G47" s="63">
        <v>1</v>
      </c>
      <c r="H47" s="35" t="s">
        <v>86</v>
      </c>
      <c r="I47" s="63">
        <v>1</v>
      </c>
      <c r="J47" s="35" t="s">
        <v>86</v>
      </c>
      <c r="K47" s="35" t="s">
        <v>86</v>
      </c>
      <c r="L47" s="35" t="s">
        <v>86</v>
      </c>
      <c r="M47" s="38">
        <f t="shared" si="18"/>
        <v>296</v>
      </c>
      <c r="N47" s="63">
        <v>54</v>
      </c>
      <c r="O47" s="63">
        <v>46</v>
      </c>
      <c r="P47" s="35" t="s">
        <v>86</v>
      </c>
      <c r="Q47" s="35" t="s">
        <v>86</v>
      </c>
      <c r="R47" s="35" t="s">
        <v>86</v>
      </c>
      <c r="S47" s="35" t="s">
        <v>86</v>
      </c>
      <c r="T47" s="35" t="s">
        <v>86</v>
      </c>
      <c r="U47" s="63">
        <v>32</v>
      </c>
      <c r="V47" s="63">
        <v>7</v>
      </c>
      <c r="W47" s="63">
        <v>30</v>
      </c>
      <c r="X47" s="63">
        <v>51</v>
      </c>
      <c r="Y47" s="35" t="s">
        <v>86</v>
      </c>
      <c r="Z47" s="35" t="s">
        <v>86</v>
      </c>
      <c r="AA47" s="35" t="s">
        <v>86</v>
      </c>
      <c r="AB47" s="63">
        <v>39</v>
      </c>
      <c r="AC47" s="63">
        <v>1</v>
      </c>
      <c r="AD47" s="35" t="s">
        <v>86</v>
      </c>
      <c r="AE47" s="35" t="s">
        <v>86</v>
      </c>
      <c r="AF47" s="35" t="s">
        <v>86</v>
      </c>
      <c r="AG47" s="64">
        <v>36</v>
      </c>
    </row>
    <row r="48" spans="1:33" ht="21.75" customHeight="1" x14ac:dyDescent="0.3">
      <c r="A48" s="111"/>
      <c r="B48" s="40" t="s">
        <v>69</v>
      </c>
      <c r="C48" s="35">
        <v>11</v>
      </c>
      <c r="D48" s="36">
        <f t="shared" si="20"/>
        <v>168</v>
      </c>
      <c r="E48" s="37">
        <f t="shared" si="17"/>
        <v>18</v>
      </c>
      <c r="F48" s="35">
        <v>14</v>
      </c>
      <c r="G48" s="35" t="s">
        <v>109</v>
      </c>
      <c r="H48" s="35">
        <v>4</v>
      </c>
      <c r="I48" s="35" t="s">
        <v>86</v>
      </c>
      <c r="J48" s="35" t="s">
        <v>86</v>
      </c>
      <c r="K48" s="35" t="s">
        <v>86</v>
      </c>
      <c r="L48" s="35" t="s">
        <v>86</v>
      </c>
      <c r="M48" s="38">
        <f t="shared" si="18"/>
        <v>150</v>
      </c>
      <c r="N48" s="35" t="s">
        <v>86</v>
      </c>
      <c r="O48" s="35" t="s">
        <v>86</v>
      </c>
      <c r="P48" s="35" t="s">
        <v>86</v>
      </c>
      <c r="Q48" s="35" t="s">
        <v>86</v>
      </c>
      <c r="R48" s="35" t="s">
        <v>86</v>
      </c>
      <c r="S48" s="35" t="s">
        <v>86</v>
      </c>
      <c r="T48" s="35" t="s">
        <v>86</v>
      </c>
      <c r="U48" s="35">
        <v>18</v>
      </c>
      <c r="V48" s="35">
        <v>15</v>
      </c>
      <c r="W48" s="35">
        <v>5</v>
      </c>
      <c r="X48" s="35">
        <v>20</v>
      </c>
      <c r="Y48" s="35" t="s">
        <v>86</v>
      </c>
      <c r="Z48" s="35" t="s">
        <v>86</v>
      </c>
      <c r="AA48" s="35">
        <v>47</v>
      </c>
      <c r="AB48" s="35">
        <v>13</v>
      </c>
      <c r="AC48" s="35" t="s">
        <v>86</v>
      </c>
      <c r="AD48" s="35" t="s">
        <v>86</v>
      </c>
      <c r="AE48" s="35" t="s">
        <v>86</v>
      </c>
      <c r="AF48" s="35" t="s">
        <v>86</v>
      </c>
      <c r="AG48" s="39">
        <v>32</v>
      </c>
    </row>
    <row r="49" spans="1:33" ht="21.75" customHeight="1" x14ac:dyDescent="0.3">
      <c r="A49" s="111"/>
      <c r="B49" s="40" t="s">
        <v>66</v>
      </c>
      <c r="C49" s="35" t="s">
        <v>87</v>
      </c>
      <c r="D49" s="36">
        <f t="shared" si="20"/>
        <v>0</v>
      </c>
      <c r="E49" s="37">
        <f t="shared" si="17"/>
        <v>0</v>
      </c>
      <c r="F49" s="35" t="s">
        <v>86</v>
      </c>
      <c r="G49" s="35" t="s">
        <v>86</v>
      </c>
      <c r="H49" s="35" t="s">
        <v>86</v>
      </c>
      <c r="I49" s="35" t="s">
        <v>86</v>
      </c>
      <c r="J49" s="35" t="s">
        <v>86</v>
      </c>
      <c r="K49" s="35" t="s">
        <v>86</v>
      </c>
      <c r="L49" s="35" t="s">
        <v>86</v>
      </c>
      <c r="M49" s="38">
        <f t="shared" si="18"/>
        <v>0</v>
      </c>
      <c r="N49" s="35" t="s">
        <v>87</v>
      </c>
      <c r="O49" s="35" t="s">
        <v>89</v>
      </c>
      <c r="P49" s="35" t="s">
        <v>95</v>
      </c>
      <c r="Q49" s="35" t="s">
        <v>96</v>
      </c>
      <c r="R49" s="35" t="s">
        <v>94</v>
      </c>
      <c r="S49" s="35" t="s">
        <v>95</v>
      </c>
      <c r="T49" s="35" t="s">
        <v>97</v>
      </c>
      <c r="U49" s="35" t="s">
        <v>89</v>
      </c>
      <c r="V49" s="35" t="s">
        <v>96</v>
      </c>
      <c r="W49" s="35" t="s">
        <v>89</v>
      </c>
      <c r="X49" s="35" t="s">
        <v>94</v>
      </c>
      <c r="Y49" s="35" t="s">
        <v>92</v>
      </c>
      <c r="Z49" s="35" t="s">
        <v>98</v>
      </c>
      <c r="AA49" s="35" t="s">
        <v>92</v>
      </c>
      <c r="AB49" s="35" t="s">
        <v>88</v>
      </c>
      <c r="AC49" s="35" t="s">
        <v>92</v>
      </c>
      <c r="AD49" s="35" t="s">
        <v>94</v>
      </c>
      <c r="AE49" s="35" t="s">
        <v>99</v>
      </c>
      <c r="AF49" s="35" t="s">
        <v>91</v>
      </c>
      <c r="AG49" s="39" t="s">
        <v>91</v>
      </c>
    </row>
    <row r="50" spans="1:33" ht="21.75" customHeight="1" x14ac:dyDescent="0.3">
      <c r="A50" s="104" t="s">
        <v>42</v>
      </c>
      <c r="B50" s="14" t="s">
        <v>30</v>
      </c>
      <c r="C50" s="14">
        <f>SUM(C51:C53)</f>
        <v>36</v>
      </c>
      <c r="D50" s="36">
        <f t="shared" si="20"/>
        <v>477</v>
      </c>
      <c r="E50" s="37">
        <f t="shared" si="17"/>
        <v>70</v>
      </c>
      <c r="F50" s="14">
        <f>SUM(F51:F53)</f>
        <v>19</v>
      </c>
      <c r="G50" s="14">
        <f>SUM(G51:G53)</f>
        <v>0</v>
      </c>
      <c r="H50" s="14">
        <f>SUM(H51:H53)</f>
        <v>4</v>
      </c>
      <c r="I50" s="14">
        <f>SUM(I51:I53)</f>
        <v>11</v>
      </c>
      <c r="J50" s="14">
        <f>SUM(J51:J53)</f>
        <v>0</v>
      </c>
      <c r="K50" s="14"/>
      <c r="L50" s="14">
        <f>SUM(L51:L53)</f>
        <v>36</v>
      </c>
      <c r="M50" s="38">
        <f t="shared" si="18"/>
        <v>407</v>
      </c>
      <c r="N50" s="14">
        <f t="shared" ref="N50:AG50" si="23">SUM(N51:N53)</f>
        <v>6</v>
      </c>
      <c r="O50" s="14">
        <f t="shared" si="23"/>
        <v>4</v>
      </c>
      <c r="P50" s="14">
        <f t="shared" si="23"/>
        <v>0</v>
      </c>
      <c r="Q50" s="14">
        <f t="shared" si="23"/>
        <v>0</v>
      </c>
      <c r="R50" s="14">
        <f t="shared" si="23"/>
        <v>0</v>
      </c>
      <c r="S50" s="14">
        <f t="shared" si="23"/>
        <v>0</v>
      </c>
      <c r="T50" s="14">
        <f t="shared" si="23"/>
        <v>2</v>
      </c>
      <c r="U50" s="14">
        <f t="shared" si="23"/>
        <v>57</v>
      </c>
      <c r="V50" s="14">
        <f t="shared" si="23"/>
        <v>26</v>
      </c>
      <c r="W50" s="14">
        <f t="shared" si="23"/>
        <v>23</v>
      </c>
      <c r="X50" s="14">
        <f t="shared" si="23"/>
        <v>71</v>
      </c>
      <c r="Y50" s="14">
        <f t="shared" si="23"/>
        <v>3</v>
      </c>
      <c r="Z50" s="14">
        <f t="shared" si="23"/>
        <v>5</v>
      </c>
      <c r="AA50" s="14">
        <f t="shared" si="23"/>
        <v>6</v>
      </c>
      <c r="AB50" s="14">
        <f t="shared" si="23"/>
        <v>191</v>
      </c>
      <c r="AC50" s="14">
        <f t="shared" si="23"/>
        <v>5</v>
      </c>
      <c r="AD50" s="14">
        <f t="shared" si="23"/>
        <v>0</v>
      </c>
      <c r="AE50" s="14">
        <f t="shared" si="23"/>
        <v>0</v>
      </c>
      <c r="AF50" s="14">
        <f t="shared" si="23"/>
        <v>0</v>
      </c>
      <c r="AG50" s="31">
        <f t="shared" si="23"/>
        <v>8</v>
      </c>
    </row>
    <row r="51" spans="1:33" ht="21.75" customHeight="1" x14ac:dyDescent="0.3">
      <c r="A51" s="105"/>
      <c r="B51" s="46" t="s">
        <v>77</v>
      </c>
      <c r="C51" s="35">
        <v>3</v>
      </c>
      <c r="D51" s="36">
        <f t="shared" si="20"/>
        <v>81</v>
      </c>
      <c r="E51" s="37">
        <f t="shared" si="17"/>
        <v>8</v>
      </c>
      <c r="F51" s="63">
        <v>7</v>
      </c>
      <c r="G51" s="63">
        <v>0</v>
      </c>
      <c r="H51" s="63">
        <v>0</v>
      </c>
      <c r="I51" s="63">
        <v>1</v>
      </c>
      <c r="J51" s="63">
        <v>0</v>
      </c>
      <c r="K51" s="63">
        <v>0</v>
      </c>
      <c r="L51" s="63">
        <v>0</v>
      </c>
      <c r="M51" s="38">
        <f t="shared" si="18"/>
        <v>73</v>
      </c>
      <c r="N51" s="63">
        <v>2</v>
      </c>
      <c r="O51" s="63">
        <v>1</v>
      </c>
      <c r="P51" s="63">
        <v>0</v>
      </c>
      <c r="Q51" s="63">
        <v>0</v>
      </c>
      <c r="R51" s="63">
        <v>0</v>
      </c>
      <c r="S51" s="63">
        <v>0</v>
      </c>
      <c r="T51" s="63">
        <v>2</v>
      </c>
      <c r="U51" s="63">
        <v>30</v>
      </c>
      <c r="V51" s="63">
        <v>3</v>
      </c>
      <c r="W51" s="63">
        <v>8</v>
      </c>
      <c r="X51" s="63">
        <v>0</v>
      </c>
      <c r="Y51" s="63">
        <v>3</v>
      </c>
      <c r="Z51" s="63">
        <v>5</v>
      </c>
      <c r="AA51" s="63">
        <v>5</v>
      </c>
      <c r="AB51" s="63">
        <v>1</v>
      </c>
      <c r="AC51" s="63">
        <v>5</v>
      </c>
      <c r="AD51" s="63">
        <v>0</v>
      </c>
      <c r="AE51" s="63">
        <v>0</v>
      </c>
      <c r="AF51" s="63">
        <v>0</v>
      </c>
      <c r="AG51" s="64">
        <v>8</v>
      </c>
    </row>
    <row r="52" spans="1:33" ht="21.75" customHeight="1" x14ac:dyDescent="0.3">
      <c r="A52" s="105"/>
      <c r="B52" s="46" t="s">
        <v>78</v>
      </c>
      <c r="C52" s="66">
        <v>2</v>
      </c>
      <c r="D52" s="36">
        <f t="shared" si="20"/>
        <v>21</v>
      </c>
      <c r="E52" s="37">
        <f t="shared" si="17"/>
        <v>4</v>
      </c>
      <c r="F52" s="66">
        <v>1</v>
      </c>
      <c r="G52" s="66" t="s">
        <v>87</v>
      </c>
      <c r="H52" s="66" t="s">
        <v>90</v>
      </c>
      <c r="I52" s="66">
        <v>3</v>
      </c>
      <c r="J52" s="66" t="s">
        <v>87</v>
      </c>
      <c r="K52" s="66" t="s">
        <v>87</v>
      </c>
      <c r="L52" s="66" t="s">
        <v>87</v>
      </c>
      <c r="M52" s="38">
        <f t="shared" si="18"/>
        <v>17</v>
      </c>
      <c r="N52" s="66" t="s">
        <v>87</v>
      </c>
      <c r="O52" s="66" t="s">
        <v>90</v>
      </c>
      <c r="P52" s="66" t="s">
        <v>91</v>
      </c>
      <c r="Q52" s="66" t="s">
        <v>91</v>
      </c>
      <c r="R52" s="66" t="s">
        <v>87</v>
      </c>
      <c r="S52" s="66" t="s">
        <v>87</v>
      </c>
      <c r="T52" s="66" t="s">
        <v>93</v>
      </c>
      <c r="U52" s="66">
        <v>17</v>
      </c>
      <c r="V52" s="66" t="s">
        <v>87</v>
      </c>
      <c r="W52" s="66" t="s">
        <v>93</v>
      </c>
      <c r="X52" s="66" t="s">
        <v>87</v>
      </c>
      <c r="Y52" s="66" t="s">
        <v>87</v>
      </c>
      <c r="Z52" s="66" t="s">
        <v>87</v>
      </c>
      <c r="AA52" s="66" t="s">
        <v>93</v>
      </c>
      <c r="AB52" s="66" t="s">
        <v>87</v>
      </c>
      <c r="AC52" s="66" t="s">
        <v>87</v>
      </c>
      <c r="AD52" s="66" t="s">
        <v>93</v>
      </c>
      <c r="AE52" s="66" t="s">
        <v>90</v>
      </c>
      <c r="AF52" s="66" t="s">
        <v>91</v>
      </c>
      <c r="AG52" s="47" t="s">
        <v>87</v>
      </c>
    </row>
    <row r="53" spans="1:33" ht="21.75" customHeight="1" x14ac:dyDescent="0.3">
      <c r="A53" s="113"/>
      <c r="B53" s="46" t="s">
        <v>75</v>
      </c>
      <c r="C53" s="32">
        <v>31</v>
      </c>
      <c r="D53" s="36">
        <f t="shared" si="20"/>
        <v>375</v>
      </c>
      <c r="E53" s="37">
        <f t="shared" si="17"/>
        <v>58</v>
      </c>
      <c r="F53" s="32">
        <v>11</v>
      </c>
      <c r="G53" s="32" t="s">
        <v>87</v>
      </c>
      <c r="H53" s="32">
        <v>4</v>
      </c>
      <c r="I53" s="32">
        <v>7</v>
      </c>
      <c r="J53" s="32" t="s">
        <v>88</v>
      </c>
      <c r="K53" s="32" t="s">
        <v>89</v>
      </c>
      <c r="L53" s="32">
        <v>36</v>
      </c>
      <c r="M53" s="38">
        <f t="shared" si="18"/>
        <v>317</v>
      </c>
      <c r="N53" s="32">
        <v>4</v>
      </c>
      <c r="O53" s="32">
        <v>3</v>
      </c>
      <c r="P53" s="32" t="s">
        <v>87</v>
      </c>
      <c r="Q53" s="32" t="s">
        <v>89</v>
      </c>
      <c r="R53" s="32" t="s">
        <v>90</v>
      </c>
      <c r="S53" s="32" t="s">
        <v>91</v>
      </c>
      <c r="T53" s="32" t="s">
        <v>87</v>
      </c>
      <c r="U53" s="32">
        <v>10</v>
      </c>
      <c r="V53" s="32">
        <v>23</v>
      </c>
      <c r="W53" s="32">
        <v>15</v>
      </c>
      <c r="X53" s="32">
        <v>71</v>
      </c>
      <c r="Y53" s="32" t="s">
        <v>87</v>
      </c>
      <c r="Z53" s="32" t="s">
        <v>87</v>
      </c>
      <c r="AA53" s="32">
        <v>1</v>
      </c>
      <c r="AB53" s="32">
        <v>190</v>
      </c>
      <c r="AC53" s="32" t="s">
        <v>87</v>
      </c>
      <c r="AD53" s="32" t="s">
        <v>92</v>
      </c>
      <c r="AE53" s="32" t="s">
        <v>91</v>
      </c>
      <c r="AF53" s="32" t="s">
        <v>91</v>
      </c>
      <c r="AG53" s="33" t="s">
        <v>93</v>
      </c>
    </row>
    <row r="54" spans="1:33" ht="21.75" customHeight="1" x14ac:dyDescent="0.3">
      <c r="A54" s="104" t="s">
        <v>45</v>
      </c>
      <c r="B54" s="14" t="s">
        <v>30</v>
      </c>
      <c r="C54" s="14">
        <f>SUM(C55:C56)</f>
        <v>4</v>
      </c>
      <c r="D54" s="36">
        <f t="shared" si="20"/>
        <v>48</v>
      </c>
      <c r="E54" s="37">
        <f t="shared" si="17"/>
        <v>2</v>
      </c>
      <c r="F54" s="14">
        <f t="shared" ref="F54:L54" si="24">SUM(F56)</f>
        <v>0</v>
      </c>
      <c r="G54" s="14">
        <f t="shared" si="24"/>
        <v>0</v>
      </c>
      <c r="H54" s="14">
        <f t="shared" si="24"/>
        <v>0</v>
      </c>
      <c r="I54" s="14">
        <f t="shared" si="24"/>
        <v>2</v>
      </c>
      <c r="J54" s="14">
        <f t="shared" si="24"/>
        <v>0</v>
      </c>
      <c r="K54" s="14">
        <f t="shared" si="24"/>
        <v>0</v>
      </c>
      <c r="L54" s="14">
        <f t="shared" si="24"/>
        <v>0</v>
      </c>
      <c r="M54" s="38">
        <f t="shared" si="18"/>
        <v>46</v>
      </c>
      <c r="N54" s="14">
        <f t="shared" ref="N54:AF54" si="25">SUM(N56)</f>
        <v>0</v>
      </c>
      <c r="O54" s="14">
        <f t="shared" si="25"/>
        <v>0</v>
      </c>
      <c r="P54" s="14">
        <f t="shared" si="25"/>
        <v>0</v>
      </c>
      <c r="Q54" s="14">
        <f t="shared" si="25"/>
        <v>0</v>
      </c>
      <c r="R54" s="14">
        <f t="shared" si="25"/>
        <v>0</v>
      </c>
      <c r="S54" s="14">
        <f t="shared" si="25"/>
        <v>0</v>
      </c>
      <c r="T54" s="14">
        <f t="shared" si="25"/>
        <v>0</v>
      </c>
      <c r="U54" s="14">
        <f t="shared" si="25"/>
        <v>0</v>
      </c>
      <c r="V54" s="14">
        <f t="shared" si="25"/>
        <v>0</v>
      </c>
      <c r="W54" s="14">
        <f t="shared" si="25"/>
        <v>0</v>
      </c>
      <c r="X54" s="14">
        <f t="shared" si="25"/>
        <v>0</v>
      </c>
      <c r="Y54" s="14">
        <f t="shared" si="25"/>
        <v>0</v>
      </c>
      <c r="Z54" s="14">
        <f t="shared" si="25"/>
        <v>0</v>
      </c>
      <c r="AA54" s="14">
        <f t="shared" si="25"/>
        <v>46</v>
      </c>
      <c r="AB54" s="14">
        <f t="shared" si="25"/>
        <v>0</v>
      </c>
      <c r="AC54" s="14">
        <f t="shared" si="25"/>
        <v>0</v>
      </c>
      <c r="AD54" s="14">
        <f t="shared" si="25"/>
        <v>0</v>
      </c>
      <c r="AE54" s="14">
        <f t="shared" si="25"/>
        <v>0</v>
      </c>
      <c r="AF54" s="14">
        <f t="shared" si="25"/>
        <v>0</v>
      </c>
      <c r="AG54" s="31">
        <f>SUM(AG55:AG56)</f>
        <v>0</v>
      </c>
    </row>
    <row r="55" spans="1:33" s="2" customFormat="1" ht="21.75" customHeight="1" x14ac:dyDescent="0.3">
      <c r="A55" s="114"/>
      <c r="B55" s="40" t="s">
        <v>3</v>
      </c>
      <c r="C55" s="40">
        <v>2</v>
      </c>
      <c r="D55" s="36">
        <f t="shared" si="20"/>
        <v>85</v>
      </c>
      <c r="E55" s="37">
        <f t="shared" si="17"/>
        <v>16</v>
      </c>
      <c r="F55" s="71" t="s">
        <v>111</v>
      </c>
      <c r="G55" s="71" t="s">
        <v>111</v>
      </c>
      <c r="H55" s="71" t="s">
        <v>111</v>
      </c>
      <c r="I55" s="71">
        <v>16</v>
      </c>
      <c r="J55" s="71" t="s">
        <v>111</v>
      </c>
      <c r="K55" s="71" t="s">
        <v>111</v>
      </c>
      <c r="L55" s="71" t="s">
        <v>111</v>
      </c>
      <c r="M55" s="38">
        <f t="shared" si="18"/>
        <v>69</v>
      </c>
      <c r="N55" s="71" t="s">
        <v>111</v>
      </c>
      <c r="O55" s="71" t="s">
        <v>111</v>
      </c>
      <c r="P55" s="71" t="s">
        <v>111</v>
      </c>
      <c r="Q55" s="71" t="s">
        <v>111</v>
      </c>
      <c r="R55" s="71" t="s">
        <v>111</v>
      </c>
      <c r="S55" s="71" t="s">
        <v>111</v>
      </c>
      <c r="T55" s="71" t="s">
        <v>111</v>
      </c>
      <c r="U55" s="71">
        <v>50</v>
      </c>
      <c r="V55" s="71" t="s">
        <v>111</v>
      </c>
      <c r="W55" s="71" t="s">
        <v>111</v>
      </c>
      <c r="X55" s="71">
        <v>17</v>
      </c>
      <c r="Y55" s="71" t="s">
        <v>111</v>
      </c>
      <c r="Z55" s="71" t="s">
        <v>111</v>
      </c>
      <c r="AA55" s="71">
        <v>2</v>
      </c>
      <c r="AB55" s="71" t="s">
        <v>111</v>
      </c>
      <c r="AC55" s="71" t="s">
        <v>111</v>
      </c>
      <c r="AD55" s="71" t="s">
        <v>111</v>
      </c>
      <c r="AE55" s="71" t="s">
        <v>111</v>
      </c>
      <c r="AF55" s="71" t="s">
        <v>111</v>
      </c>
      <c r="AG55" s="70" t="s">
        <v>111</v>
      </c>
    </row>
    <row r="56" spans="1:33" ht="21.75" customHeight="1" x14ac:dyDescent="0.3">
      <c r="A56" s="113"/>
      <c r="B56" s="40" t="s">
        <v>76</v>
      </c>
      <c r="C56" s="35">
        <v>2</v>
      </c>
      <c r="D56" s="36">
        <f t="shared" si="20"/>
        <v>48</v>
      </c>
      <c r="E56" s="37">
        <f t="shared" si="17"/>
        <v>2</v>
      </c>
      <c r="F56" s="74" t="s">
        <v>111</v>
      </c>
      <c r="G56" s="71" t="s">
        <v>111</v>
      </c>
      <c r="H56" s="71" t="s">
        <v>111</v>
      </c>
      <c r="I56" s="74">
        <v>2</v>
      </c>
      <c r="J56" s="71" t="s">
        <v>111</v>
      </c>
      <c r="K56" s="71" t="s">
        <v>111</v>
      </c>
      <c r="L56" s="71" t="s">
        <v>111</v>
      </c>
      <c r="M56" s="38">
        <f t="shared" si="18"/>
        <v>46</v>
      </c>
      <c r="N56" s="71" t="s">
        <v>111</v>
      </c>
      <c r="O56" s="71" t="s">
        <v>111</v>
      </c>
      <c r="P56" s="71" t="s">
        <v>111</v>
      </c>
      <c r="Q56" s="71" t="s">
        <v>111</v>
      </c>
      <c r="R56" s="71" t="s">
        <v>111</v>
      </c>
      <c r="S56" s="71" t="s">
        <v>111</v>
      </c>
      <c r="T56" s="71" t="s">
        <v>111</v>
      </c>
      <c r="U56" s="71" t="s">
        <v>111</v>
      </c>
      <c r="V56" s="71" t="s">
        <v>111</v>
      </c>
      <c r="W56" s="71" t="s">
        <v>111</v>
      </c>
      <c r="X56" s="71" t="s">
        <v>111</v>
      </c>
      <c r="Y56" s="71" t="s">
        <v>111</v>
      </c>
      <c r="Z56" s="71" t="s">
        <v>111</v>
      </c>
      <c r="AA56" s="71">
        <v>46</v>
      </c>
      <c r="AB56" s="71" t="s">
        <v>111</v>
      </c>
      <c r="AC56" s="71" t="s">
        <v>111</v>
      </c>
      <c r="AD56" s="71" t="s">
        <v>111</v>
      </c>
      <c r="AE56" s="71" t="s">
        <v>111</v>
      </c>
      <c r="AF56" s="71" t="s">
        <v>111</v>
      </c>
      <c r="AG56" s="75" t="s">
        <v>111</v>
      </c>
    </row>
    <row r="57" spans="1:33" ht="21.75" customHeight="1" x14ac:dyDescent="0.3">
      <c r="A57" s="104" t="s">
        <v>44</v>
      </c>
      <c r="B57" s="14" t="s">
        <v>30</v>
      </c>
      <c r="C57" s="14">
        <f>SUM(C58:C64)</f>
        <v>188</v>
      </c>
      <c r="D57" s="36">
        <f t="shared" si="20"/>
        <v>3581</v>
      </c>
      <c r="E57" s="37">
        <f t="shared" si="17"/>
        <v>638</v>
      </c>
      <c r="F57" s="68">
        <f>SUM(F58:F64)</f>
        <v>575</v>
      </c>
      <c r="G57" s="14">
        <f>SUM(G58:G64)</f>
        <v>12</v>
      </c>
      <c r="H57" s="14">
        <f>SUM(H58:H64)</f>
        <v>16</v>
      </c>
      <c r="I57" s="68">
        <f>SUM(I58:I64)</f>
        <v>15</v>
      </c>
      <c r="J57" s="14">
        <f>SUM(J58:J64)</f>
        <v>0</v>
      </c>
      <c r="K57" s="14"/>
      <c r="L57" s="14">
        <f>SUM(L58:L64)</f>
        <v>20</v>
      </c>
      <c r="M57" s="38">
        <f t="shared" si="18"/>
        <v>2943</v>
      </c>
      <c r="N57" s="14">
        <f t="shared" ref="N57:AG57" si="26">SUM(N58:N64)</f>
        <v>578</v>
      </c>
      <c r="O57" s="14">
        <f t="shared" si="26"/>
        <v>341</v>
      </c>
      <c r="P57" s="14">
        <f t="shared" si="26"/>
        <v>0</v>
      </c>
      <c r="Q57" s="14">
        <f t="shared" si="26"/>
        <v>0</v>
      </c>
      <c r="R57" s="14">
        <f t="shared" si="26"/>
        <v>0</v>
      </c>
      <c r="S57" s="14">
        <f t="shared" si="26"/>
        <v>0</v>
      </c>
      <c r="T57" s="14">
        <f t="shared" si="26"/>
        <v>5</v>
      </c>
      <c r="U57" s="14">
        <f t="shared" si="26"/>
        <v>180</v>
      </c>
      <c r="V57" s="14">
        <f t="shared" si="26"/>
        <v>30</v>
      </c>
      <c r="W57" s="14">
        <f t="shared" si="26"/>
        <v>883</v>
      </c>
      <c r="X57" s="14">
        <f t="shared" si="26"/>
        <v>239</v>
      </c>
      <c r="Y57" s="14">
        <f t="shared" si="26"/>
        <v>0</v>
      </c>
      <c r="Z57" s="14">
        <f t="shared" si="26"/>
        <v>12</v>
      </c>
      <c r="AA57" s="14">
        <f t="shared" si="26"/>
        <v>15</v>
      </c>
      <c r="AB57" s="14">
        <f t="shared" si="26"/>
        <v>57</v>
      </c>
      <c r="AC57" s="14">
        <f t="shared" si="26"/>
        <v>55</v>
      </c>
      <c r="AD57" s="14">
        <f t="shared" si="26"/>
        <v>6</v>
      </c>
      <c r="AE57" s="14">
        <f t="shared" si="26"/>
        <v>446</v>
      </c>
      <c r="AF57" s="14">
        <f t="shared" si="26"/>
        <v>13</v>
      </c>
      <c r="AG57" s="69">
        <f t="shared" si="26"/>
        <v>83</v>
      </c>
    </row>
    <row r="58" spans="1:33" ht="21.75" customHeight="1" x14ac:dyDescent="0.3">
      <c r="A58" s="105"/>
      <c r="B58" s="40" t="s">
        <v>72</v>
      </c>
      <c r="C58" s="35">
        <v>1</v>
      </c>
      <c r="D58" s="36">
        <f t="shared" si="20"/>
        <v>51</v>
      </c>
      <c r="E58" s="37">
        <f t="shared" si="17"/>
        <v>12</v>
      </c>
      <c r="F58" s="35" t="s">
        <v>109</v>
      </c>
      <c r="G58" s="35" t="s">
        <v>109</v>
      </c>
      <c r="H58" s="35" t="s">
        <v>110</v>
      </c>
      <c r="I58" s="35">
        <v>2</v>
      </c>
      <c r="J58" s="35" t="s">
        <v>109</v>
      </c>
      <c r="K58" s="35" t="s">
        <v>108</v>
      </c>
      <c r="L58" s="35">
        <v>10</v>
      </c>
      <c r="M58" s="38">
        <f t="shared" si="18"/>
        <v>39</v>
      </c>
      <c r="N58" s="35" t="s">
        <v>109</v>
      </c>
      <c r="O58" s="35" t="s">
        <v>109</v>
      </c>
      <c r="P58" s="35" t="s">
        <v>109</v>
      </c>
      <c r="Q58" s="35" t="s">
        <v>110</v>
      </c>
      <c r="R58" s="35" t="s">
        <v>109</v>
      </c>
      <c r="S58" s="35" t="s">
        <v>109</v>
      </c>
      <c r="T58" s="35" t="s">
        <v>109</v>
      </c>
      <c r="U58" s="35">
        <v>15</v>
      </c>
      <c r="V58" s="35" t="s">
        <v>109</v>
      </c>
      <c r="W58" s="35" t="s">
        <v>109</v>
      </c>
      <c r="X58" s="35">
        <v>24</v>
      </c>
      <c r="Y58" s="35" t="s">
        <v>109</v>
      </c>
      <c r="Z58" s="35" t="s">
        <v>109</v>
      </c>
      <c r="AA58" s="35" t="s">
        <v>109</v>
      </c>
      <c r="AB58" s="35" t="s">
        <v>108</v>
      </c>
      <c r="AC58" s="35" t="s">
        <v>108</v>
      </c>
      <c r="AD58" s="35" t="s">
        <v>108</v>
      </c>
      <c r="AE58" s="35" t="s">
        <v>109</v>
      </c>
      <c r="AF58" s="35" t="s">
        <v>110</v>
      </c>
      <c r="AG58" s="39" t="s">
        <v>86</v>
      </c>
    </row>
    <row r="59" spans="1:33" ht="21.75" customHeight="1" x14ac:dyDescent="0.3">
      <c r="A59" s="105"/>
      <c r="B59" s="40" t="s">
        <v>119</v>
      </c>
      <c r="C59" s="35">
        <v>12</v>
      </c>
      <c r="D59" s="36">
        <f t="shared" si="20"/>
        <v>263</v>
      </c>
      <c r="E59" s="37">
        <f t="shared" si="17"/>
        <v>28</v>
      </c>
      <c r="F59" s="35">
        <v>28</v>
      </c>
      <c r="G59" s="35" t="s">
        <v>114</v>
      </c>
      <c r="H59" s="35" t="s">
        <v>114</v>
      </c>
      <c r="I59" s="35" t="s">
        <v>114</v>
      </c>
      <c r="J59" s="35" t="s">
        <v>115</v>
      </c>
      <c r="K59" s="35" t="s">
        <v>115</v>
      </c>
      <c r="L59" s="35" t="s">
        <v>115</v>
      </c>
      <c r="M59" s="38">
        <f t="shared" si="18"/>
        <v>235</v>
      </c>
      <c r="N59" s="35">
        <v>60</v>
      </c>
      <c r="O59" s="35">
        <v>58</v>
      </c>
      <c r="P59" s="35" t="s">
        <v>114</v>
      </c>
      <c r="Q59" s="35" t="s">
        <v>115</v>
      </c>
      <c r="R59" s="35" t="s">
        <v>115</v>
      </c>
      <c r="S59" s="35" t="s">
        <v>115</v>
      </c>
      <c r="T59" s="35" t="s">
        <v>115</v>
      </c>
      <c r="U59" s="35">
        <v>24</v>
      </c>
      <c r="V59" s="35" t="s">
        <v>116</v>
      </c>
      <c r="W59" s="35">
        <v>21</v>
      </c>
      <c r="X59" s="35">
        <v>45</v>
      </c>
      <c r="Y59" s="35" t="s">
        <v>114</v>
      </c>
      <c r="Z59" s="35" t="s">
        <v>114</v>
      </c>
      <c r="AA59" s="35">
        <v>6</v>
      </c>
      <c r="AB59" s="35">
        <v>5</v>
      </c>
      <c r="AC59" s="35" t="s">
        <v>115</v>
      </c>
      <c r="AD59" s="35" t="s">
        <v>114</v>
      </c>
      <c r="AE59" s="35" t="s">
        <v>114</v>
      </c>
      <c r="AF59" s="35" t="s">
        <v>114</v>
      </c>
      <c r="AG59" s="39">
        <v>16</v>
      </c>
    </row>
    <row r="60" spans="1:33" ht="21.75" customHeight="1" x14ac:dyDescent="0.3">
      <c r="A60" s="105"/>
      <c r="B60" s="40" t="s">
        <v>71</v>
      </c>
      <c r="C60" s="35">
        <v>25</v>
      </c>
      <c r="D60" s="36">
        <f t="shared" si="20"/>
        <v>334</v>
      </c>
      <c r="E60" s="37">
        <f t="shared" si="17"/>
        <v>63</v>
      </c>
      <c r="F60" s="35">
        <v>46</v>
      </c>
      <c r="G60" s="35" t="s">
        <v>109</v>
      </c>
      <c r="H60" s="35">
        <v>2</v>
      </c>
      <c r="I60" s="35">
        <v>5</v>
      </c>
      <c r="J60" s="35" t="s">
        <v>109</v>
      </c>
      <c r="K60" s="35" t="s">
        <v>109</v>
      </c>
      <c r="L60" s="35">
        <v>10</v>
      </c>
      <c r="M60" s="38">
        <f t="shared" si="18"/>
        <v>271</v>
      </c>
      <c r="N60" s="35">
        <v>26</v>
      </c>
      <c r="O60" s="35">
        <v>17</v>
      </c>
      <c r="P60" s="35" t="s">
        <v>110</v>
      </c>
      <c r="Q60" s="35" t="s">
        <v>109</v>
      </c>
      <c r="R60" s="35" t="s">
        <v>110</v>
      </c>
      <c r="S60" s="35" t="s">
        <v>108</v>
      </c>
      <c r="T60" s="35" t="s">
        <v>108</v>
      </c>
      <c r="U60" s="35">
        <v>44</v>
      </c>
      <c r="V60" s="35">
        <v>20</v>
      </c>
      <c r="W60" s="35">
        <v>54</v>
      </c>
      <c r="X60" s="35">
        <v>35</v>
      </c>
      <c r="Y60" s="35" t="s">
        <v>109</v>
      </c>
      <c r="Z60" s="35">
        <v>10</v>
      </c>
      <c r="AA60" s="35">
        <v>2</v>
      </c>
      <c r="AB60" s="35">
        <v>52</v>
      </c>
      <c r="AC60" s="35" t="s">
        <v>110</v>
      </c>
      <c r="AD60" s="35" t="s">
        <v>110</v>
      </c>
      <c r="AE60" s="35" t="s">
        <v>108</v>
      </c>
      <c r="AF60" s="35">
        <v>11</v>
      </c>
      <c r="AG60" s="39" t="s">
        <v>110</v>
      </c>
    </row>
    <row r="61" spans="1:33" ht="21.75" customHeight="1" x14ac:dyDescent="0.3">
      <c r="A61" s="105"/>
      <c r="B61" s="40" t="s">
        <v>65</v>
      </c>
      <c r="C61" s="35">
        <v>1</v>
      </c>
      <c r="D61" s="36">
        <f t="shared" si="20"/>
        <v>36</v>
      </c>
      <c r="E61" s="37">
        <f t="shared" si="17"/>
        <v>2</v>
      </c>
      <c r="F61" s="35" t="s">
        <v>87</v>
      </c>
      <c r="G61" s="35" t="s">
        <v>90</v>
      </c>
      <c r="H61" s="35">
        <v>2</v>
      </c>
      <c r="I61" s="35" t="s">
        <v>93</v>
      </c>
      <c r="J61" s="35" t="s">
        <v>90</v>
      </c>
      <c r="K61" s="35" t="s">
        <v>91</v>
      </c>
      <c r="L61" s="35" t="s">
        <v>91</v>
      </c>
      <c r="M61" s="38">
        <f t="shared" si="18"/>
        <v>34</v>
      </c>
      <c r="N61" s="35" t="s">
        <v>87</v>
      </c>
      <c r="O61" s="35" t="s">
        <v>87</v>
      </c>
      <c r="P61" s="35" t="s">
        <v>91</v>
      </c>
      <c r="Q61" s="35" t="s">
        <v>91</v>
      </c>
      <c r="R61" s="35" t="s">
        <v>91</v>
      </c>
      <c r="S61" s="35" t="s">
        <v>87</v>
      </c>
      <c r="T61" s="35" t="s">
        <v>87</v>
      </c>
      <c r="U61" s="35">
        <v>25</v>
      </c>
      <c r="V61" s="35" t="s">
        <v>93</v>
      </c>
      <c r="W61" s="35" t="s">
        <v>90</v>
      </c>
      <c r="X61" s="35">
        <v>4</v>
      </c>
      <c r="Y61" s="35" t="s">
        <v>93</v>
      </c>
      <c r="Z61" s="35" t="s">
        <v>90</v>
      </c>
      <c r="AA61" s="35">
        <v>2</v>
      </c>
      <c r="AB61" s="35" t="s">
        <v>87</v>
      </c>
      <c r="AC61" s="35" t="s">
        <v>93</v>
      </c>
      <c r="AD61" s="35" t="s">
        <v>90</v>
      </c>
      <c r="AE61" s="35" t="s">
        <v>91</v>
      </c>
      <c r="AF61" s="35" t="s">
        <v>91</v>
      </c>
      <c r="AG61" s="39">
        <v>3</v>
      </c>
    </row>
    <row r="62" spans="1:33" ht="21.75" customHeight="1" x14ac:dyDescent="0.3">
      <c r="A62" s="105"/>
      <c r="B62" s="40" t="s">
        <v>67</v>
      </c>
      <c r="C62" s="35" t="s">
        <v>109</v>
      </c>
      <c r="D62" s="36">
        <f t="shared" si="20"/>
        <v>0</v>
      </c>
      <c r="E62" s="37">
        <f t="shared" si="17"/>
        <v>0</v>
      </c>
      <c r="F62" s="35"/>
      <c r="G62" s="35"/>
      <c r="H62" s="35"/>
      <c r="I62" s="35"/>
      <c r="J62" s="35"/>
      <c r="K62" s="35"/>
      <c r="L62" s="35"/>
      <c r="M62" s="38">
        <f t="shared" si="18"/>
        <v>0</v>
      </c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9"/>
    </row>
    <row r="63" spans="1:33" ht="21.75" customHeight="1" x14ac:dyDescent="0.3">
      <c r="A63" s="105"/>
      <c r="B63" s="46" t="s">
        <v>74</v>
      </c>
      <c r="C63" s="48">
        <v>16</v>
      </c>
      <c r="D63" s="36">
        <f t="shared" si="20"/>
        <v>156</v>
      </c>
      <c r="E63" s="37">
        <f t="shared" si="17"/>
        <v>75</v>
      </c>
      <c r="F63" s="48">
        <v>58</v>
      </c>
      <c r="G63" s="48">
        <v>12</v>
      </c>
      <c r="H63" s="48">
        <v>3</v>
      </c>
      <c r="I63" s="48">
        <v>2</v>
      </c>
      <c r="J63" s="48" t="s">
        <v>101</v>
      </c>
      <c r="K63" s="48" t="s">
        <v>101</v>
      </c>
      <c r="L63" s="48" t="s">
        <v>102</v>
      </c>
      <c r="M63" s="38">
        <f t="shared" si="18"/>
        <v>81</v>
      </c>
      <c r="N63" s="48">
        <v>13</v>
      </c>
      <c r="O63" s="48">
        <v>4</v>
      </c>
      <c r="P63" s="48" t="s">
        <v>101</v>
      </c>
      <c r="Q63" s="48" t="s">
        <v>101</v>
      </c>
      <c r="R63" s="48" t="s">
        <v>101</v>
      </c>
      <c r="S63" s="48" t="s">
        <v>102</v>
      </c>
      <c r="T63" s="48">
        <v>5</v>
      </c>
      <c r="U63" s="48" t="s">
        <v>101</v>
      </c>
      <c r="V63" s="48" t="s">
        <v>103</v>
      </c>
      <c r="W63" s="48">
        <v>22</v>
      </c>
      <c r="X63" s="48">
        <v>15</v>
      </c>
      <c r="Y63" s="48" t="s">
        <v>104</v>
      </c>
      <c r="Z63" s="48">
        <v>2</v>
      </c>
      <c r="AA63" s="48" t="s">
        <v>101</v>
      </c>
      <c r="AB63" s="48" t="s">
        <v>101</v>
      </c>
      <c r="AC63" s="48" t="s">
        <v>104</v>
      </c>
      <c r="AD63" s="48" t="s">
        <v>101</v>
      </c>
      <c r="AE63" s="48" t="s">
        <v>101</v>
      </c>
      <c r="AF63" s="48" t="s">
        <v>104</v>
      </c>
      <c r="AG63" s="49">
        <v>20</v>
      </c>
    </row>
    <row r="64" spans="1:33" ht="21.75" customHeight="1" thickBot="1" x14ac:dyDescent="0.35">
      <c r="A64" s="106"/>
      <c r="B64" s="1" t="s">
        <v>113</v>
      </c>
      <c r="C64" s="45">
        <v>133</v>
      </c>
      <c r="D64" s="42">
        <f t="shared" si="20"/>
        <v>2741</v>
      </c>
      <c r="E64" s="43">
        <f t="shared" si="17"/>
        <v>458</v>
      </c>
      <c r="F64" s="72">
        <v>443</v>
      </c>
      <c r="G64" s="45" t="s">
        <v>86</v>
      </c>
      <c r="H64" s="72">
        <v>9</v>
      </c>
      <c r="I64" s="72">
        <v>6</v>
      </c>
      <c r="J64" s="45" t="s">
        <v>86</v>
      </c>
      <c r="K64" s="45" t="s">
        <v>86</v>
      </c>
      <c r="L64" s="45" t="s">
        <v>86</v>
      </c>
      <c r="M64" s="44">
        <f t="shared" si="18"/>
        <v>2283</v>
      </c>
      <c r="N64" s="72">
        <v>479</v>
      </c>
      <c r="O64" s="72">
        <v>262</v>
      </c>
      <c r="P64" s="45" t="s">
        <v>86</v>
      </c>
      <c r="Q64" s="45" t="s">
        <v>86</v>
      </c>
      <c r="R64" s="45" t="s">
        <v>86</v>
      </c>
      <c r="S64" s="45" t="s">
        <v>86</v>
      </c>
      <c r="T64" s="45" t="s">
        <v>86</v>
      </c>
      <c r="U64" s="72">
        <v>72</v>
      </c>
      <c r="V64" s="72">
        <v>10</v>
      </c>
      <c r="W64" s="72">
        <v>786</v>
      </c>
      <c r="X64" s="72">
        <v>116</v>
      </c>
      <c r="Y64" s="45" t="s">
        <v>86</v>
      </c>
      <c r="Z64" s="45" t="s">
        <v>86</v>
      </c>
      <c r="AA64" s="72">
        <v>5</v>
      </c>
      <c r="AB64" s="45" t="s">
        <v>86</v>
      </c>
      <c r="AC64" s="72">
        <v>55</v>
      </c>
      <c r="AD64" s="72">
        <v>6</v>
      </c>
      <c r="AE64" s="72">
        <v>446</v>
      </c>
      <c r="AF64" s="72">
        <v>2</v>
      </c>
      <c r="AG64" s="73">
        <v>44</v>
      </c>
    </row>
  </sheetData>
  <mergeCells count="31">
    <mergeCell ref="A5:B5"/>
    <mergeCell ref="A3:B4"/>
    <mergeCell ref="C3:C4"/>
    <mergeCell ref="D3:D4"/>
    <mergeCell ref="A57:A64"/>
    <mergeCell ref="A32:A36"/>
    <mergeCell ref="A39:B40"/>
    <mergeCell ref="C39:C40"/>
    <mergeCell ref="D39:D40"/>
    <mergeCell ref="A41:B41"/>
    <mergeCell ref="A42:A45"/>
    <mergeCell ref="A46:A49"/>
    <mergeCell ref="A50:A53"/>
    <mergeCell ref="A54:A56"/>
    <mergeCell ref="A12:B12"/>
    <mergeCell ref="A13:A17"/>
    <mergeCell ref="E39:L39"/>
    <mergeCell ref="M39:AG39"/>
    <mergeCell ref="A1:AG1"/>
    <mergeCell ref="E3:L3"/>
    <mergeCell ref="M3:AG3"/>
    <mergeCell ref="E10:L10"/>
    <mergeCell ref="M10:AG10"/>
    <mergeCell ref="A18:A23"/>
    <mergeCell ref="A24:A28"/>
    <mergeCell ref="A29:A31"/>
    <mergeCell ref="A6:B6"/>
    <mergeCell ref="A7:B7"/>
    <mergeCell ref="A10:B11"/>
    <mergeCell ref="C10:C11"/>
    <mergeCell ref="D10:D11"/>
  </mergeCells>
  <phoneticPr fontId="18" type="noConversion"/>
  <pageMargins left="0.2800000011920929" right="0.33000001311302185" top="0.75" bottom="0.75" header="0.30000001192092896" footer="0.30000001192092896"/>
  <pageSetup paperSize="8" scale="4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(공통)지방해경청_광역시도별 사업장현황_총괄</vt:lpstr>
      <vt:lpstr>'(공통)지방해경청_광역시도별 사업장현황_총괄'!Print_Area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vdiadmin</dc:creator>
  <cp:lastModifiedBy>Windows 사용자</cp:lastModifiedBy>
  <cp:revision>2</cp:revision>
  <cp:lastPrinted>2020-11-06T08:20:09Z</cp:lastPrinted>
  <dcterms:created xsi:type="dcterms:W3CDTF">2013-05-23T05:36:19Z</dcterms:created>
  <dcterms:modified xsi:type="dcterms:W3CDTF">2021-05-05T23:54:11Z</dcterms:modified>
  <cp:version>0906.0100.01</cp:version>
</cp:coreProperties>
</file>