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biz85\Desktop\"/>
    </mc:Choice>
  </mc:AlternateContent>
  <bookViews>
    <workbookView xWindow="405" yWindow="15" windowWidth="11385" windowHeight="5640" activeTab="6"/>
  </bookViews>
  <sheets>
    <sheet name="PER_4" sheetId="47" r:id="rId1"/>
    <sheet name="PER_3" sheetId="46" r:id="rId2"/>
    <sheet name="PBR" sheetId="48" r:id="rId3"/>
    <sheet name="Sheet4" sheetId="51" r:id="rId4"/>
    <sheet name="Sheet1" sheetId="52" r:id="rId5"/>
    <sheet name="Sheet6" sheetId="55" r:id="rId6"/>
    <sheet name="Dataset (2)" sheetId="54" r:id="rId7"/>
    <sheet name="Dataset" sheetId="2" r:id="rId8"/>
    <sheet name="Sheet2" sheetId="53" r:id="rId9"/>
    <sheet name="Sheet3" sheetId="3" r:id="rId10"/>
  </sheets>
  <definedNames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'Dataset (2)'!$P$2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 calcMode="manual" concurrentCalc="0" concurrentManualCount="8"/>
</workbook>
</file>

<file path=xl/calcChain.xml><?xml version="1.0" encoding="utf-8"?>
<calcChain xmlns="http://schemas.openxmlformats.org/spreadsheetml/2006/main">
  <c r="J3" i="54" l="1"/>
  <c r="J4" i="54"/>
  <c r="J5" i="54"/>
  <c r="J6" i="54"/>
  <c r="J7" i="54"/>
  <c r="J8" i="54"/>
  <c r="J9" i="54"/>
  <c r="J10" i="54"/>
  <c r="J2" i="54"/>
  <c r="I3" i="54"/>
  <c r="I4" i="54"/>
  <c r="I5" i="54"/>
  <c r="I6" i="54"/>
  <c r="I7" i="54"/>
  <c r="I8" i="54"/>
  <c r="I9" i="54"/>
  <c r="I10" i="54"/>
  <c r="I2" i="54"/>
  <c r="I12" i="54"/>
  <c r="J12" i="54"/>
  <c r="I13" i="54"/>
  <c r="J13" i="54"/>
  <c r="I14" i="54"/>
  <c r="J14" i="54"/>
  <c r="I15" i="54"/>
  <c r="J15" i="54"/>
  <c r="I16" i="54"/>
  <c r="J16" i="54"/>
  <c r="I17" i="54"/>
  <c r="J17" i="54"/>
  <c r="I18" i="54"/>
  <c r="J18" i="54"/>
  <c r="I19" i="54"/>
  <c r="J19" i="54"/>
  <c r="I20" i="54"/>
  <c r="J20" i="54"/>
  <c r="I21" i="54"/>
  <c r="J21" i="54"/>
  <c r="I22" i="54"/>
  <c r="J22" i="54"/>
  <c r="I23" i="54"/>
  <c r="J23" i="54"/>
  <c r="I24" i="54"/>
  <c r="J24" i="54"/>
  <c r="I25" i="54"/>
  <c r="J25" i="54"/>
  <c r="I26" i="54"/>
  <c r="J26" i="54"/>
  <c r="I27" i="54"/>
  <c r="J27" i="54"/>
  <c r="I28" i="54"/>
  <c r="J28" i="54"/>
  <c r="I29" i="54"/>
  <c r="J29" i="54"/>
  <c r="I30" i="54"/>
  <c r="J30" i="54"/>
  <c r="I31" i="54"/>
  <c r="J31" i="54"/>
  <c r="I11" i="54"/>
  <c r="J11" i="54"/>
  <c r="Y6" i="54"/>
  <c r="Y7" i="54"/>
  <c r="Y8" i="54"/>
  <c r="Y9" i="54"/>
  <c r="Y10" i="54"/>
  <c r="AD8" i="54"/>
  <c r="AD6" i="54"/>
  <c r="AD7" i="54"/>
  <c r="O15" i="2"/>
  <c r="O11" i="2"/>
  <c r="O12" i="2"/>
  <c r="O13" i="2"/>
  <c r="O14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W8" i="2"/>
  <c r="W6" i="2"/>
  <c r="W7" i="2"/>
  <c r="R6" i="2"/>
  <c r="R7" i="2"/>
  <c r="R8" i="2"/>
  <c r="R9" i="2"/>
  <c r="R10" i="2"/>
</calcChain>
</file>

<file path=xl/sharedStrings.xml><?xml version="1.0" encoding="utf-8"?>
<sst xmlns="http://schemas.openxmlformats.org/spreadsheetml/2006/main" count="386" uniqueCount="114">
  <si>
    <t>benchmark</t>
  </si>
  <si>
    <t>country</t>
  </si>
  <si>
    <t>per</t>
  </si>
  <si>
    <t>EPS_g</t>
  </si>
  <si>
    <t>payout</t>
  </si>
  <si>
    <t>Beta_52w</t>
  </si>
  <si>
    <t>leverage</t>
  </si>
  <si>
    <t>pbr</t>
  </si>
  <si>
    <t>roe</t>
  </si>
  <si>
    <t>인바디</t>
  </si>
  <si>
    <t>Kor</t>
  </si>
  <si>
    <t>아이센스</t>
  </si>
  <si>
    <t>레이언스</t>
  </si>
  <si>
    <t>뷰웍스</t>
  </si>
  <si>
    <t>세운메디칼</t>
  </si>
  <si>
    <t>바텍</t>
    <phoneticPr fontId="1" type="noConversion"/>
  </si>
  <si>
    <t>kor</t>
    <phoneticPr fontId="1" type="noConversion"/>
  </si>
  <si>
    <t>인터로조</t>
    <phoneticPr fontId="1" type="noConversion"/>
  </si>
  <si>
    <t>덴티움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</si>
  <si>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</si>
  <si>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</si>
  <si>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</si>
  <si>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</si>
  <si>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</si>
  <si>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</si>
  <si>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</si>
  <si>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</si>
  <si>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</si>
  <si>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</si>
  <si>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</si>
  <si>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</si>
  <si>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</si>
  <si>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</si>
  <si>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</si>
  <si>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</si>
  <si>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</si>
  <si>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</si>
  <si>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</si>
  <si>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</si>
  <si>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</si>
  <si>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</si>
  <si>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</si>
  <si>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</si>
  <si>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제이브이엠</t>
    <phoneticPr fontId="1" type="noConversion"/>
  </si>
  <si>
    <t>UnitedHealth Group Incorporated</t>
    <phoneticPr fontId="1" type="noConversion"/>
  </si>
  <si>
    <t>Medtronic plc</t>
    <phoneticPr fontId="1" type="noConversion"/>
  </si>
  <si>
    <t>Novo Nordisk</t>
    <phoneticPr fontId="1" type="noConversion"/>
  </si>
  <si>
    <t>Abbott Laboratories</t>
    <phoneticPr fontId="1" type="noConversion"/>
  </si>
  <si>
    <t>Thermo Fisher Scientific Inc.</t>
    <phoneticPr fontId="1" type="noConversion"/>
  </si>
  <si>
    <t>CVS Health Corporation</t>
    <phoneticPr fontId="1" type="noConversion"/>
  </si>
  <si>
    <t>Stryker Coporation</t>
    <phoneticPr fontId="1" type="noConversion"/>
  </si>
  <si>
    <t>Becton,Dickinson and Company</t>
    <phoneticPr fontId="1" type="noConversion"/>
  </si>
  <si>
    <t>Anthem, Inc.</t>
    <phoneticPr fontId="1" type="noConversion"/>
  </si>
  <si>
    <t>Aetna Inc.</t>
    <phoneticPr fontId="1" type="noConversion"/>
  </si>
  <si>
    <t>Cigna Corporation</t>
    <phoneticPr fontId="1" type="noConversion"/>
  </si>
  <si>
    <t>Humana Inc.</t>
    <phoneticPr fontId="1" type="noConversion"/>
  </si>
  <si>
    <t>Baxter International Inc.</t>
    <phoneticPr fontId="1" type="noConversion"/>
  </si>
  <si>
    <t>USA</t>
    <phoneticPr fontId="1" type="noConversion"/>
  </si>
  <si>
    <t>Fresenius Medical Care AG&amp;Co. KGaA</t>
    <phoneticPr fontId="1" type="noConversion"/>
  </si>
  <si>
    <t>Zimmer Biomet Holdings, Inc.</t>
    <phoneticPr fontId="1" type="noConversion"/>
  </si>
  <si>
    <t>Agilent Technologies, Inc.</t>
    <phoneticPr fontId="1" type="noConversion"/>
  </si>
  <si>
    <t>Smith &amp; Nephew plc</t>
    <phoneticPr fontId="1" type="noConversion"/>
  </si>
  <si>
    <t>ResMed Inc.</t>
    <phoneticPr fontId="1" type="noConversion"/>
  </si>
  <si>
    <t>Quest Diagnositc Incorporated</t>
    <phoneticPr fontId="1" type="noConversion"/>
  </si>
  <si>
    <t>Teleflex Incorporated</t>
    <phoneticPr fontId="1" type="noConversion"/>
  </si>
  <si>
    <t>The Cooper Companies, Inc.</t>
    <phoneticPr fontId="1" type="noConversion"/>
  </si>
  <si>
    <t>PER=EPS_g + payout + Beta_52W / Adj.R.Squared = 66.7%</t>
    <phoneticPr fontId="1" type="noConversion"/>
  </si>
  <si>
    <t>PBR = roe / Adj.R.Squared = 48.7%</t>
    <phoneticPr fontId="1" type="noConversion"/>
  </si>
  <si>
    <t>PER=EPS_g + payout + Beta_52W + leverage / Adj.R.Squared = 66.6%</t>
    <phoneticPr fontId="1" type="noConversion"/>
  </si>
  <si>
    <t>예측per</t>
    <phoneticPr fontId="1" type="noConversion"/>
  </si>
  <si>
    <t>현재per</t>
    <phoneticPr fontId="1" type="noConversion"/>
  </si>
  <si>
    <t xml:space="preserve">so, undervalued! BUY </t>
    <phoneticPr fontId="1" type="noConversion"/>
  </si>
  <si>
    <t>예측 pbr</t>
    <phoneticPr fontId="1" type="noConversion"/>
  </si>
  <si>
    <t>현재 pbr</t>
    <phoneticPr fontId="1" type="noConversion"/>
  </si>
  <si>
    <t>so, overvalued. 하지만 현재 roe 낮은상태(실적개선필요) 따라서 고평가라고 하긴 어렵다. 그러나 강력한 BUY 의견을 내기에는 무리가 있음. 따라서 HOLD or BUY</t>
    <phoneticPr fontId="1" type="noConversion"/>
  </si>
  <si>
    <t>Sales_g</t>
  </si>
  <si>
    <t>Sales_g</t>
    <phoneticPr fontId="1" type="noConversion"/>
  </si>
  <si>
    <t>X 1</t>
  </si>
  <si>
    <t>UnitedHealth Group Incorporated</t>
    <phoneticPr fontId="1" type="noConversion"/>
  </si>
  <si>
    <t>Beta_52w</t>
    <phoneticPr fontId="1" type="noConversion"/>
  </si>
  <si>
    <t>REV2017</t>
    <phoneticPr fontId="1" type="noConversion"/>
  </si>
  <si>
    <t>REV2016</t>
    <phoneticPr fontId="1" type="noConversion"/>
  </si>
  <si>
    <t>NI2017</t>
    <phoneticPr fontId="1" type="noConversion"/>
  </si>
  <si>
    <t>NI2016</t>
    <phoneticPr fontId="1" type="noConversion"/>
  </si>
  <si>
    <t>Medtronic plc</t>
    <phoneticPr fontId="1" type="noConversion"/>
  </si>
  <si>
    <t>Novo Nordisk</t>
    <phoneticPr fontId="1" type="noConversion"/>
  </si>
  <si>
    <t>Abbott Laboratories</t>
    <phoneticPr fontId="1" type="noConversion"/>
  </si>
  <si>
    <t>Thermo Fisher Scientific Inc.</t>
    <phoneticPr fontId="1" type="noConversion"/>
  </si>
  <si>
    <t>CVS Health Corporation</t>
    <phoneticPr fontId="1" type="noConversion"/>
  </si>
  <si>
    <t>Stryker Coporation</t>
    <phoneticPr fontId="1" type="noConversion"/>
  </si>
  <si>
    <t>Becton,Dickinson and Company</t>
    <phoneticPr fontId="1" type="noConversion"/>
  </si>
  <si>
    <t>Anthem, Inc.</t>
    <phoneticPr fontId="1" type="noConversion"/>
  </si>
  <si>
    <t>Cigna Corporation</t>
    <phoneticPr fontId="1" type="noConversion"/>
  </si>
  <si>
    <t>Humana Inc.</t>
    <phoneticPr fontId="1" type="noConversion"/>
  </si>
  <si>
    <t>Baxter International Inc.</t>
    <phoneticPr fontId="1" type="noConversion"/>
  </si>
  <si>
    <t>Fresenius Medical Care AG&amp;Co. KGaA</t>
    <phoneticPr fontId="1" type="noConversion"/>
  </si>
  <si>
    <t>Zimmer Biomet Holdings, Inc.</t>
    <phoneticPr fontId="1" type="noConversion"/>
  </si>
  <si>
    <t>Agilent Technologies, Inc.</t>
    <phoneticPr fontId="1" type="noConversion"/>
  </si>
  <si>
    <t>Smith &amp; Nephew plc</t>
    <phoneticPr fontId="1" type="noConversion"/>
  </si>
  <si>
    <t>ResMed Inc.</t>
    <phoneticPr fontId="1" type="noConversion"/>
  </si>
  <si>
    <t>Quest Diagnositc Incorporated</t>
    <phoneticPr fontId="1" type="noConversion"/>
  </si>
  <si>
    <t>Teleflex Incorporated</t>
    <phoneticPr fontId="1" type="noConversion"/>
  </si>
  <si>
    <t>The Cooper Companies, Inc.</t>
    <phoneticPr fontId="1" type="noConversion"/>
  </si>
  <si>
    <t>REV_g</t>
  </si>
  <si>
    <t>REV_g</t>
    <phoneticPr fontId="1" type="noConversion"/>
  </si>
  <si>
    <t>NI_G</t>
  </si>
  <si>
    <t>NI_G</t>
    <phoneticPr fontId="1" type="noConversion"/>
  </si>
  <si>
    <t>뷰웍스</t>
    <phoneticPr fontId="1" type="noConversion"/>
  </si>
  <si>
    <t>세운메디칼</t>
    <phoneticPr fontId="1" type="noConversion"/>
  </si>
  <si>
    <t>바텍</t>
    <phoneticPr fontId="1" type="noConversion"/>
  </si>
  <si>
    <t>덴티움</t>
    <phoneticPr fontId="1" type="noConversion"/>
  </si>
  <si>
    <t>인터로조</t>
    <phoneticPr fontId="1" type="noConversion"/>
  </si>
  <si>
    <t>제이브이엠</t>
    <phoneticPr fontId="1" type="noConversion"/>
  </si>
  <si>
    <t>한국은 거꾸로임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</si>
</sst>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5F5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BF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E0E4E9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3" fontId="2" fillId="5" borderId="0" xfId="0" applyNumberFormat="1" applyFont="1" applyFill="1" applyAlignment="1">
      <alignment horizontal="right" vertical="center" wrapText="1"/>
    </xf>
    <xf numFmtId="3" fontId="3" fillId="5" borderId="3" xfId="0" applyNumberFormat="1" applyFont="1" applyFill="1" applyBorder="1" applyAlignment="1">
      <alignment horizontal="right" vertical="center" wrapText="1"/>
    </xf>
    <xf numFmtId="3" fontId="2" fillId="5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3" fontId="4" fillId="5" borderId="4" xfId="0" applyNumberFormat="1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6" borderId="6" xfId="0" applyFont="1" applyFill="1" applyBorder="1" applyAlignment="1">
      <alignment horizontal="right" vertical="center" wrapText="1"/>
    </xf>
    <xf numFmtId="3" fontId="4" fillId="6" borderId="7" xfId="0" applyNumberFormat="1" applyFont="1" applyFill="1" applyBorder="1" applyAlignment="1">
      <alignment horizontal="right" vertical="center" wrapText="1"/>
    </xf>
    <xf numFmtId="0" fontId="4" fillId="6" borderId="7" xfId="0" applyFont="1" applyFill="1" applyBorder="1" applyAlignment="1">
      <alignment horizontal="right" vertical="center" wrapText="1"/>
    </xf>
    <xf numFmtId="10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5" workbookViewId="0">
      <selection activeCell="G23" sqref="G23"/>
    </sheetView>
  </sheetViews>
  <sheetFormatPr defaultRowHeight="16.5" x14ac:dyDescent="0.3"/>
  <sheetData>
    <row r="1" spans="1:16" x14ac:dyDescent="0.3">
      <c r="A1" t="s">
        <v>19</v>
      </c>
    </row>
    <row r="2" spans="1:16" ht="17.25" thickBot="1" x14ac:dyDescent="0.35"/>
    <row r="3" spans="1:16" x14ac:dyDescent="0.3">
      <c r="A3" s="6" t="s">
        <v>20</v>
      </c>
      <c r="B3" s="6"/>
    </row>
    <row r="4" spans="1:16" x14ac:dyDescent="0.3">
      <c r="A4" s="3" t="s">
        <v>21</v>
      </c>
      <c r="B4" s="3">
        <v>0.84383478059919392</v>
      </c>
    </row>
    <row r="5" spans="1:16" x14ac:dyDescent="0.3">
      <c r="A5" s="3" t="s">
        <v>22</v>
      </c>
      <c r="B5" s="11">
        <v>0.71205713694888984</v>
      </c>
    </row>
    <row r="6" spans="1:16" x14ac:dyDescent="0.3">
      <c r="A6" s="3" t="s">
        <v>23</v>
      </c>
      <c r="B6" s="11">
        <v>0.66598627886071227</v>
      </c>
    </row>
    <row r="7" spans="1:16" x14ac:dyDescent="0.3">
      <c r="A7" s="3" t="s">
        <v>24</v>
      </c>
      <c r="B7" s="3">
        <v>24.803789860783159</v>
      </c>
    </row>
    <row r="8" spans="1:16" ht="17.25" thickBot="1" x14ac:dyDescent="0.35">
      <c r="A8" s="4" t="s">
        <v>25</v>
      </c>
      <c r="B8" s="4">
        <v>30</v>
      </c>
      <c r="I8" s="13" t="s">
        <v>68</v>
      </c>
      <c r="J8" s="13"/>
      <c r="K8" s="13"/>
      <c r="L8" s="13"/>
      <c r="M8" s="13"/>
      <c r="N8" s="13"/>
      <c r="O8" s="13"/>
      <c r="P8" s="13"/>
    </row>
    <row r="9" spans="1:16" x14ac:dyDescent="0.3">
      <c r="I9" s="13"/>
      <c r="J9" s="13"/>
      <c r="K9" s="13"/>
      <c r="L9" s="13"/>
      <c r="M9" s="13"/>
      <c r="N9" s="13"/>
      <c r="O9" s="13"/>
      <c r="P9" s="13"/>
    </row>
    <row r="10" spans="1:16" ht="17.25" thickBot="1" x14ac:dyDescent="0.35">
      <c r="A10" t="s">
        <v>26</v>
      </c>
      <c r="I10" s="13"/>
      <c r="J10" s="13"/>
      <c r="K10" s="13"/>
      <c r="L10" s="13"/>
      <c r="M10" s="13"/>
      <c r="N10" s="13"/>
      <c r="O10" s="13"/>
      <c r="P10" s="13"/>
    </row>
    <row r="11" spans="1:16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I11" s="13"/>
      <c r="J11" s="13"/>
      <c r="K11" s="13"/>
      <c r="L11" s="13"/>
      <c r="M11" s="13"/>
      <c r="N11" s="13"/>
      <c r="O11" s="13"/>
      <c r="P11" s="13"/>
    </row>
    <row r="12" spans="1:16" x14ac:dyDescent="0.3">
      <c r="A12" s="3" t="s">
        <v>27</v>
      </c>
      <c r="B12" s="3">
        <v>4</v>
      </c>
      <c r="C12" s="3">
        <v>38035.105083552771</v>
      </c>
      <c r="D12" s="3">
        <v>9508.7762708881928</v>
      </c>
      <c r="E12" s="3">
        <v>15.455695129143098</v>
      </c>
      <c r="F12" s="3">
        <v>1.725820036862653E-6</v>
      </c>
      <c r="I12" s="13"/>
      <c r="J12" s="13"/>
      <c r="K12" s="13"/>
      <c r="L12" s="13"/>
      <c r="M12" s="13"/>
      <c r="N12" s="13"/>
      <c r="O12" s="13"/>
      <c r="P12" s="13"/>
    </row>
    <row r="13" spans="1:16" x14ac:dyDescent="0.3">
      <c r="A13" s="3" t="s">
        <v>28</v>
      </c>
      <c r="B13" s="3">
        <v>25</v>
      </c>
      <c r="C13" s="3">
        <v>15380.699786447234</v>
      </c>
      <c r="D13" s="3">
        <v>615.2279914578894</v>
      </c>
      <c r="E13" s="3"/>
      <c r="F13" s="3"/>
      <c r="I13" s="13"/>
      <c r="J13" s="13"/>
      <c r="K13" s="13"/>
      <c r="L13" s="13"/>
      <c r="M13" s="13"/>
      <c r="N13" s="13"/>
      <c r="O13" s="13"/>
      <c r="P13" s="13"/>
    </row>
    <row r="14" spans="1:16" ht="17.25" thickBot="1" x14ac:dyDescent="0.35">
      <c r="A14" s="4" t="s">
        <v>29</v>
      </c>
      <c r="B14" s="4">
        <v>29</v>
      </c>
      <c r="C14" s="4">
        <v>53415.804870000007</v>
      </c>
      <c r="D14" s="4"/>
      <c r="E14" s="4"/>
      <c r="F14" s="4"/>
      <c r="I14" s="13"/>
      <c r="J14" s="13"/>
      <c r="K14" s="13"/>
      <c r="L14" s="13"/>
      <c r="M14" s="13"/>
      <c r="N14" s="13"/>
      <c r="O14" s="13"/>
      <c r="P14" s="13"/>
    </row>
    <row r="15" spans="1:16" ht="17.25" thickBot="1" x14ac:dyDescent="0.35"/>
    <row r="16" spans="1:16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2.4619827476156058</v>
      </c>
      <c r="C17" s="3">
        <v>16.758304814755476</v>
      </c>
      <c r="D17" s="3">
        <v>0.14691120461347981</v>
      </c>
      <c r="E17" s="3">
        <v>0.88438043548630807</v>
      </c>
      <c r="F17" s="3">
        <v>-32.052392097164507</v>
      </c>
      <c r="G17" s="3">
        <v>36.976357592395722</v>
      </c>
      <c r="H17" s="3">
        <v>-32.052392097164507</v>
      </c>
      <c r="I17" s="3">
        <v>36.976357592395722</v>
      </c>
    </row>
    <row r="18" spans="1:9" x14ac:dyDescent="0.3">
      <c r="A18" s="3" t="s">
        <v>3</v>
      </c>
      <c r="B18" s="3">
        <v>-7.9814838641032555</v>
      </c>
      <c r="C18" s="3">
        <v>17.79529108456315</v>
      </c>
      <c r="D18" s="3">
        <v>-0.44851662308726936</v>
      </c>
      <c r="E18" s="11">
        <v>0.65764379837410769</v>
      </c>
      <c r="F18" s="3">
        <v>-44.631571910228104</v>
      </c>
      <c r="G18" s="3">
        <v>28.668604182021596</v>
      </c>
      <c r="H18" s="3">
        <v>-44.631571910228104</v>
      </c>
      <c r="I18" s="3">
        <v>28.668604182021596</v>
      </c>
    </row>
    <row r="19" spans="1:9" x14ac:dyDescent="0.3">
      <c r="A19" s="3" t="s">
        <v>4</v>
      </c>
      <c r="B19" s="3">
        <v>30.802324782712066</v>
      </c>
      <c r="C19" s="3">
        <v>5.4102281389631326</v>
      </c>
      <c r="D19" s="3">
        <v>5.6933504450360051</v>
      </c>
      <c r="E19" s="11">
        <v>6.2747616875787142E-6</v>
      </c>
      <c r="F19" s="3">
        <v>19.659751351326769</v>
      </c>
      <c r="G19" s="3">
        <v>41.944898214097364</v>
      </c>
      <c r="H19" s="3">
        <v>19.659751351326769</v>
      </c>
      <c r="I19" s="3">
        <v>41.944898214097364</v>
      </c>
    </row>
    <row r="20" spans="1:9" x14ac:dyDescent="0.3">
      <c r="A20" s="3" t="s">
        <v>5</v>
      </c>
      <c r="B20" s="3">
        <v>31.931443446411535</v>
      </c>
      <c r="C20" s="3">
        <v>18.179847557172394</v>
      </c>
      <c r="D20" s="3">
        <v>1.7564197579761223</v>
      </c>
      <c r="E20" s="11">
        <v>9.1261431804919538E-2</v>
      </c>
      <c r="F20" s="3">
        <v>-5.5106534807628691</v>
      </c>
      <c r="G20" s="3">
        <v>69.373540373585939</v>
      </c>
      <c r="H20" s="3">
        <v>-5.5106534807628691</v>
      </c>
      <c r="I20" s="3">
        <v>69.373540373585939</v>
      </c>
    </row>
    <row r="21" spans="1:9" ht="17.25" thickBot="1" x14ac:dyDescent="0.35">
      <c r="A21" s="4" t="s">
        <v>6</v>
      </c>
      <c r="B21" s="4">
        <v>-13.826651718143646</v>
      </c>
      <c r="C21" s="4">
        <v>14.276731382454088</v>
      </c>
      <c r="D21" s="4">
        <v>-0.96847460022511989</v>
      </c>
      <c r="E21" s="12">
        <v>0.34208416113205997</v>
      </c>
      <c r="F21" s="4">
        <v>-43.230130407610723</v>
      </c>
      <c r="G21" s="4">
        <v>15.576826971323433</v>
      </c>
      <c r="H21" s="4">
        <v>-43.230130407610723</v>
      </c>
      <c r="I21" s="4">
        <v>15.576826971323433</v>
      </c>
    </row>
  </sheetData>
  <mergeCells count="1">
    <mergeCell ref="I8:P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5" workbookViewId="0">
      <selection activeCell="E18" sqref="E18:E22"/>
    </sheetView>
  </sheetViews>
  <sheetFormatPr defaultRowHeight="16.5" x14ac:dyDescent="0.3"/>
  <cols>
    <col min="7" max="7" width="12.375" bestFit="1" customWidth="1"/>
  </cols>
  <sheetData>
    <row r="1" spans="1:15" x14ac:dyDescent="0.3">
      <c r="A1" t="s">
        <v>19</v>
      </c>
    </row>
    <row r="2" spans="1:15" ht="17.25" thickBot="1" x14ac:dyDescent="0.35"/>
    <row r="3" spans="1:15" x14ac:dyDescent="0.3">
      <c r="A3" s="6" t="s">
        <v>20</v>
      </c>
      <c r="B3" s="6"/>
    </row>
    <row r="4" spans="1:15" x14ac:dyDescent="0.3">
      <c r="A4" s="3" t="s">
        <v>21</v>
      </c>
      <c r="B4" s="3">
        <v>0.83740920501645888</v>
      </c>
      <c r="H4" s="13" t="s">
        <v>66</v>
      </c>
      <c r="I4" s="13"/>
      <c r="J4" s="13"/>
      <c r="K4" s="13"/>
      <c r="L4" s="13"/>
      <c r="M4" s="13"/>
      <c r="N4" s="13"/>
      <c r="O4" s="13"/>
    </row>
    <row r="5" spans="1:15" x14ac:dyDescent="0.3">
      <c r="A5" s="3" t="s">
        <v>22</v>
      </c>
      <c r="B5" s="11">
        <v>0.70125417664629763</v>
      </c>
      <c r="H5" s="13"/>
      <c r="I5" s="13"/>
      <c r="J5" s="13"/>
      <c r="K5" s="13"/>
      <c r="L5" s="13"/>
      <c r="M5" s="13"/>
      <c r="N5" s="13"/>
      <c r="O5" s="13"/>
    </row>
    <row r="6" spans="1:15" x14ac:dyDescent="0.3">
      <c r="A6" s="3" t="s">
        <v>23</v>
      </c>
      <c r="B6" s="11">
        <v>0.66678350472087033</v>
      </c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3" t="s">
        <v>24</v>
      </c>
      <c r="B7" s="3">
        <v>24.774171263007005</v>
      </c>
      <c r="H7" s="13"/>
      <c r="I7" s="13"/>
      <c r="J7" s="13"/>
      <c r="K7" s="13"/>
      <c r="L7" s="13"/>
      <c r="M7" s="13"/>
      <c r="N7" s="13"/>
      <c r="O7" s="13"/>
    </row>
    <row r="8" spans="1:15" ht="17.25" thickBot="1" x14ac:dyDescent="0.35">
      <c r="A8" s="4" t="s">
        <v>25</v>
      </c>
      <c r="B8" s="4">
        <v>30</v>
      </c>
      <c r="H8" s="13"/>
      <c r="I8" s="13"/>
      <c r="J8" s="13"/>
      <c r="K8" s="13"/>
      <c r="L8" s="13"/>
      <c r="M8" s="13"/>
      <c r="N8" s="13"/>
      <c r="O8" s="13"/>
    </row>
    <row r="9" spans="1:15" x14ac:dyDescent="0.3">
      <c r="H9" s="13"/>
      <c r="I9" s="13"/>
      <c r="J9" s="13"/>
      <c r="K9" s="13"/>
      <c r="L9" s="13"/>
      <c r="M9" s="13"/>
      <c r="N9" s="13"/>
      <c r="O9" s="13"/>
    </row>
    <row r="10" spans="1:15" ht="17.25" thickBot="1" x14ac:dyDescent="0.35">
      <c r="A10" t="s">
        <v>26</v>
      </c>
      <c r="H10" s="13"/>
      <c r="I10" s="13"/>
      <c r="J10" s="13"/>
      <c r="K10" s="13"/>
      <c r="L10" s="13"/>
      <c r="M10" s="13"/>
      <c r="N10" s="13"/>
      <c r="O10" s="13"/>
    </row>
    <row r="11" spans="1:15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H11" s="13"/>
      <c r="I11" s="13"/>
      <c r="J11" s="13"/>
      <c r="K11" s="13"/>
      <c r="L11" s="13"/>
      <c r="M11" s="13"/>
      <c r="N11" s="13"/>
      <c r="O11" s="13"/>
    </row>
    <row r="12" spans="1:15" x14ac:dyDescent="0.3">
      <c r="A12" s="3" t="s">
        <v>27</v>
      </c>
      <c r="B12" s="3">
        <v>3</v>
      </c>
      <c r="C12" s="3">
        <v>37458.056264011153</v>
      </c>
      <c r="D12" s="3">
        <v>12486.018754670384</v>
      </c>
      <c r="E12" s="3">
        <v>20.343501808243534</v>
      </c>
      <c r="F12" s="3">
        <v>5.3699836629482772E-7</v>
      </c>
      <c r="H12" s="13"/>
      <c r="I12" s="13"/>
      <c r="J12" s="13"/>
      <c r="K12" s="13"/>
      <c r="L12" s="13"/>
      <c r="M12" s="13"/>
      <c r="N12" s="13"/>
      <c r="O12" s="13"/>
    </row>
    <row r="13" spans="1:15" x14ac:dyDescent="0.3">
      <c r="A13" s="3" t="s">
        <v>28</v>
      </c>
      <c r="B13" s="3">
        <v>26</v>
      </c>
      <c r="C13" s="3">
        <v>15957.748605988854</v>
      </c>
      <c r="D13" s="3">
        <v>613.75956176880209</v>
      </c>
      <c r="E13" s="3"/>
      <c r="F13" s="3"/>
    </row>
    <row r="14" spans="1:15" ht="17.25" thickBot="1" x14ac:dyDescent="0.35">
      <c r="A14" s="4" t="s">
        <v>29</v>
      </c>
      <c r="B14" s="4">
        <v>29</v>
      </c>
      <c r="C14" s="4">
        <v>53415.804870000007</v>
      </c>
      <c r="D14" s="4"/>
      <c r="E14" s="4"/>
      <c r="F14" s="4"/>
    </row>
    <row r="15" spans="1:15" ht="17.25" thickBot="1" x14ac:dyDescent="0.35"/>
    <row r="16" spans="1:15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-1.5562043139076209</v>
      </c>
      <c r="C17" s="3">
        <v>16.217196859275951</v>
      </c>
      <c r="D17" s="3">
        <v>-9.5960129695132818E-2</v>
      </c>
      <c r="E17" s="3">
        <v>0.9242880618711814</v>
      </c>
      <c r="F17" s="3">
        <v>-34.89112987041608</v>
      </c>
      <c r="G17" s="3">
        <v>31.778721242600838</v>
      </c>
      <c r="H17" s="3">
        <v>-34.89112987041608</v>
      </c>
      <c r="I17" s="3">
        <v>31.778721242600838</v>
      </c>
    </row>
    <row r="18" spans="1:9" x14ac:dyDescent="0.3">
      <c r="A18" s="3" t="s">
        <v>3</v>
      </c>
      <c r="B18" s="3">
        <v>-8.1027369150048028</v>
      </c>
      <c r="C18" s="3">
        <v>17.773601539650578</v>
      </c>
      <c r="D18" s="3">
        <v>-0.45588604520747567</v>
      </c>
      <c r="E18" s="11">
        <v>0.6522568928838024</v>
      </c>
      <c r="F18" s="3">
        <v>-44.636898110464863</v>
      </c>
      <c r="G18" s="3">
        <v>28.431424280455253</v>
      </c>
      <c r="H18" s="3">
        <v>-44.636898110464863</v>
      </c>
      <c r="I18" s="3">
        <v>28.431424280455253</v>
      </c>
    </row>
    <row r="19" spans="1:9" x14ac:dyDescent="0.3">
      <c r="A19" s="3" t="s">
        <v>4</v>
      </c>
      <c r="B19" s="3">
        <v>30.16875435584377</v>
      </c>
      <c r="C19" s="3">
        <v>5.3641175265355425</v>
      </c>
      <c r="D19" s="3">
        <v>5.6241784797971226</v>
      </c>
      <c r="E19" s="11">
        <v>6.5261085739162852E-6</v>
      </c>
      <c r="F19" s="3">
        <v>19.142652867709771</v>
      </c>
      <c r="G19" s="3">
        <v>41.19485584397777</v>
      </c>
      <c r="H19" s="3">
        <v>19.142652867709771</v>
      </c>
      <c r="I19" s="3">
        <v>41.19485584397777</v>
      </c>
    </row>
    <row r="20" spans="1:9" ht="17.25" thickBot="1" x14ac:dyDescent="0.35">
      <c r="A20" s="4" t="s">
        <v>5</v>
      </c>
      <c r="B20" s="4">
        <v>27.769670329043635</v>
      </c>
      <c r="C20" s="4">
        <v>17.643575549639245</v>
      </c>
      <c r="D20" s="4">
        <v>1.5739253220479699</v>
      </c>
      <c r="E20" s="12">
        <v>0.12759598725459459</v>
      </c>
      <c r="F20" s="4">
        <v>-8.4972186161594436</v>
      </c>
      <c r="G20" s="4">
        <v>64.036559274246713</v>
      </c>
      <c r="H20" s="4">
        <v>-8.4972186161594436</v>
      </c>
      <c r="I20" s="4">
        <v>64.036559274246713</v>
      </c>
    </row>
  </sheetData>
  <mergeCells count="1">
    <mergeCell ref="H4:O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18" sqref="E18"/>
    </sheetView>
  </sheetViews>
  <sheetFormatPr defaultRowHeight="16.5" x14ac:dyDescent="0.3"/>
  <sheetData>
    <row r="1" spans="1:15" x14ac:dyDescent="0.3">
      <c r="A1" t="s">
        <v>19</v>
      </c>
    </row>
    <row r="2" spans="1:15" ht="17.25" thickBot="1" x14ac:dyDescent="0.35">
      <c r="H2" s="13" t="s">
        <v>67</v>
      </c>
      <c r="I2" s="13"/>
      <c r="J2" s="13"/>
      <c r="K2" s="13"/>
      <c r="L2" s="13"/>
      <c r="M2" s="13"/>
      <c r="N2" s="13"/>
      <c r="O2" s="13"/>
    </row>
    <row r="3" spans="1:15" x14ac:dyDescent="0.3">
      <c r="A3" s="6" t="s">
        <v>20</v>
      </c>
      <c r="B3" s="6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3" t="s">
        <v>21</v>
      </c>
      <c r="B4" s="3">
        <v>0.71020840787075901</v>
      </c>
      <c r="H4" s="13"/>
      <c r="I4" s="13"/>
      <c r="J4" s="13"/>
      <c r="K4" s="13"/>
      <c r="L4" s="13"/>
      <c r="M4" s="13"/>
      <c r="N4" s="13"/>
      <c r="O4" s="13"/>
    </row>
    <row r="5" spans="1:15" x14ac:dyDescent="0.3">
      <c r="A5" s="3" t="s">
        <v>22</v>
      </c>
      <c r="B5" s="11">
        <v>0.50439598261031837</v>
      </c>
      <c r="H5" s="13"/>
      <c r="I5" s="13"/>
      <c r="J5" s="13"/>
      <c r="K5" s="13"/>
      <c r="L5" s="13"/>
      <c r="M5" s="13"/>
      <c r="N5" s="13"/>
      <c r="O5" s="13"/>
    </row>
    <row r="6" spans="1:15" x14ac:dyDescent="0.3">
      <c r="A6" s="3" t="s">
        <v>23</v>
      </c>
      <c r="B6" s="11">
        <v>0.48669583913211545</v>
      </c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3" t="s">
        <v>24</v>
      </c>
      <c r="B7" s="3">
        <v>1.7007246353989074</v>
      </c>
      <c r="H7" s="13"/>
      <c r="I7" s="13"/>
      <c r="J7" s="13"/>
      <c r="K7" s="13"/>
      <c r="L7" s="13"/>
      <c r="M7" s="13"/>
      <c r="N7" s="13"/>
      <c r="O7" s="13"/>
    </row>
    <row r="8" spans="1:15" ht="17.25" thickBot="1" x14ac:dyDescent="0.35">
      <c r="A8" s="4" t="s">
        <v>25</v>
      </c>
      <c r="B8" s="4">
        <v>30</v>
      </c>
      <c r="H8" s="13"/>
      <c r="I8" s="13"/>
      <c r="J8" s="13"/>
      <c r="K8" s="13"/>
      <c r="L8" s="13"/>
      <c r="M8" s="13"/>
      <c r="N8" s="13"/>
      <c r="O8" s="13"/>
    </row>
    <row r="9" spans="1:15" x14ac:dyDescent="0.3">
      <c r="H9" s="13"/>
      <c r="I9" s="13"/>
      <c r="J9" s="13"/>
      <c r="K9" s="13"/>
      <c r="L9" s="13"/>
      <c r="M9" s="13"/>
      <c r="N9" s="13"/>
      <c r="O9" s="13"/>
    </row>
    <row r="10" spans="1:15" ht="17.25" thickBot="1" x14ac:dyDescent="0.35">
      <c r="A10" t="s">
        <v>26</v>
      </c>
    </row>
    <row r="11" spans="1:15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15" x14ac:dyDescent="0.3">
      <c r="A12" s="3" t="s">
        <v>27</v>
      </c>
      <c r="B12" s="3">
        <v>1</v>
      </c>
      <c r="C12" s="3">
        <v>82.425736673989761</v>
      </c>
      <c r="D12" s="3">
        <v>82.425736673989761</v>
      </c>
      <c r="E12" s="3">
        <v>28.496717172460425</v>
      </c>
      <c r="F12" s="3">
        <v>1.1008074614362864E-5</v>
      </c>
    </row>
    <row r="13" spans="1:15" x14ac:dyDescent="0.3">
      <c r="A13" s="3" t="s">
        <v>28</v>
      </c>
      <c r="B13" s="3">
        <v>28</v>
      </c>
      <c r="C13" s="3">
        <v>80.988999992676909</v>
      </c>
      <c r="D13" s="3">
        <v>2.8924642854527467</v>
      </c>
      <c r="E13" s="3"/>
      <c r="F13" s="3"/>
    </row>
    <row r="14" spans="1:15" ht="17.25" thickBot="1" x14ac:dyDescent="0.35">
      <c r="A14" s="4" t="s">
        <v>29</v>
      </c>
      <c r="B14" s="4">
        <v>29</v>
      </c>
      <c r="C14" s="4">
        <v>163.41473666666667</v>
      </c>
      <c r="D14" s="4"/>
      <c r="E14" s="4"/>
      <c r="F14" s="4"/>
    </row>
    <row r="15" spans="1:15" ht="17.25" thickBot="1" x14ac:dyDescent="0.35"/>
    <row r="16" spans="1:15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2.1105700577504818</v>
      </c>
      <c r="C17" s="3">
        <v>0.44528661279056092</v>
      </c>
      <c r="D17" s="3">
        <v>4.7398012810755246</v>
      </c>
      <c r="E17" s="3">
        <v>5.6483924361000721E-5</v>
      </c>
      <c r="F17" s="3">
        <v>1.1984417799644831</v>
      </c>
      <c r="G17" s="3">
        <v>3.0226983355364805</v>
      </c>
      <c r="H17" s="3">
        <v>1.1984417799644831</v>
      </c>
      <c r="I17" s="3">
        <v>3.0226983355364805</v>
      </c>
    </row>
    <row r="18" spans="1:9" ht="17.25" thickBot="1" x14ac:dyDescent="0.35">
      <c r="A18" s="4" t="s">
        <v>8</v>
      </c>
      <c r="B18" s="4">
        <v>10.208491934627329</v>
      </c>
      <c r="C18" s="4">
        <v>1.912335881946267</v>
      </c>
      <c r="D18" s="4">
        <v>5.338231652191614</v>
      </c>
      <c r="E18" s="4">
        <v>1.1008074614362906E-5</v>
      </c>
      <c r="F18" s="4">
        <v>6.2912494565372885</v>
      </c>
      <c r="G18" s="4">
        <v>14.125734412717369</v>
      </c>
      <c r="H18" s="4">
        <v>6.2912494565372885</v>
      </c>
      <c r="I18" s="4">
        <v>14.125734412717369</v>
      </c>
    </row>
  </sheetData>
  <mergeCells count="1">
    <mergeCell ref="H2:O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E21" sqref="E21"/>
    </sheetView>
  </sheetViews>
  <sheetFormatPr defaultRowHeight="16.5" x14ac:dyDescent="0.3"/>
  <sheetData>
    <row r="1" spans="1:9" x14ac:dyDescent="0.3">
      <c r="A1" t="s">
        <v>19</v>
      </c>
    </row>
    <row r="2" spans="1:9" ht="17.25" thickBot="1" x14ac:dyDescent="0.35"/>
    <row r="3" spans="1:9" x14ac:dyDescent="0.3">
      <c r="A3" s="6" t="s">
        <v>20</v>
      </c>
      <c r="B3" s="6"/>
    </row>
    <row r="4" spans="1:9" x14ac:dyDescent="0.3">
      <c r="A4" s="3" t="s">
        <v>21</v>
      </c>
      <c r="B4" s="3">
        <v>0.8427841517138579</v>
      </c>
    </row>
    <row r="5" spans="1:9" x14ac:dyDescent="0.3">
      <c r="A5" s="3" t="s">
        <v>22</v>
      </c>
      <c r="B5" s="3">
        <v>0.71028512638004704</v>
      </c>
    </row>
    <row r="6" spans="1:9" x14ac:dyDescent="0.3">
      <c r="A6" s="3" t="s">
        <v>23</v>
      </c>
      <c r="B6" s="3">
        <v>0.6639307466008546</v>
      </c>
    </row>
    <row r="7" spans="1:9" x14ac:dyDescent="0.3">
      <c r="A7" s="3" t="s">
        <v>24</v>
      </c>
      <c r="B7" s="3">
        <v>24.879994499372476</v>
      </c>
    </row>
    <row r="8" spans="1:9" ht="17.25" thickBot="1" x14ac:dyDescent="0.35">
      <c r="A8" s="4" t="s">
        <v>25</v>
      </c>
      <c r="B8" s="4">
        <v>30</v>
      </c>
    </row>
    <row r="10" spans="1:9" ht="17.25" thickBot="1" x14ac:dyDescent="0.35">
      <c r="A10" t="s">
        <v>26</v>
      </c>
    </row>
    <row r="11" spans="1:9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9" x14ac:dyDescent="0.3">
      <c r="A12" s="3" t="s">
        <v>27</v>
      </c>
      <c r="B12" s="3">
        <v>4</v>
      </c>
      <c r="C12" s="3">
        <v>37940.45171277989</v>
      </c>
      <c r="D12" s="3">
        <v>9485.1129281949725</v>
      </c>
      <c r="E12" s="3">
        <v>15.322934526650263</v>
      </c>
      <c r="F12" s="3">
        <v>1.8592111730365578E-6</v>
      </c>
    </row>
    <row r="13" spans="1:9" x14ac:dyDescent="0.3">
      <c r="A13" s="3" t="s">
        <v>28</v>
      </c>
      <c r="B13" s="3">
        <v>25</v>
      </c>
      <c r="C13" s="3">
        <v>15475.353157220119</v>
      </c>
      <c r="D13" s="3">
        <v>619.01412628880473</v>
      </c>
      <c r="E13" s="3"/>
      <c r="F13" s="3"/>
    </row>
    <row r="14" spans="1:9" ht="17.25" thickBot="1" x14ac:dyDescent="0.35">
      <c r="A14" s="4" t="s">
        <v>29</v>
      </c>
      <c r="B14" s="4">
        <v>29</v>
      </c>
      <c r="C14" s="4">
        <v>53415.804870000007</v>
      </c>
      <c r="D14" s="4"/>
      <c r="E14" s="4"/>
      <c r="F14" s="4"/>
    </row>
    <row r="15" spans="1:9" ht="17.25" thickBot="1" x14ac:dyDescent="0.35"/>
    <row r="16" spans="1:9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-1.752363609809962</v>
      </c>
      <c r="C17" s="3">
        <v>19.638050875517326</v>
      </c>
      <c r="D17" s="3">
        <v>-8.9233072106693956E-2</v>
      </c>
      <c r="E17" s="3">
        <v>0.92960770839485363</v>
      </c>
      <c r="F17" s="3">
        <v>-42.197686488868548</v>
      </c>
      <c r="G17" s="3">
        <v>38.692959269248625</v>
      </c>
      <c r="H17" s="3">
        <v>-42.197686488868548</v>
      </c>
      <c r="I17" s="3">
        <v>38.692959269248625</v>
      </c>
    </row>
    <row r="18" spans="1:9" x14ac:dyDescent="0.3">
      <c r="A18" s="3" t="s">
        <v>4</v>
      </c>
      <c r="B18" s="3">
        <v>31.085145993816472</v>
      </c>
      <c r="C18" s="3">
        <v>5.4208896460767519</v>
      </c>
      <c r="D18" s="3">
        <v>5.7343255486327145</v>
      </c>
      <c r="E18" s="3">
        <v>5.6533888722597954E-6</v>
      </c>
      <c r="F18" s="3">
        <v>19.920614777500219</v>
      </c>
      <c r="G18" s="3">
        <v>42.249677210132724</v>
      </c>
      <c r="H18" s="3">
        <v>19.920614777500219</v>
      </c>
      <c r="I18" s="3">
        <v>42.249677210132724</v>
      </c>
    </row>
    <row r="19" spans="1:9" x14ac:dyDescent="0.3">
      <c r="A19" s="3" t="s">
        <v>5</v>
      </c>
      <c r="B19" s="3">
        <v>31.920148026034543</v>
      </c>
      <c r="C19" s="3">
        <v>18.293395755744861</v>
      </c>
      <c r="D19" s="3">
        <v>1.7449000968565573</v>
      </c>
      <c r="E19" s="3">
        <v>9.328517428063654E-2</v>
      </c>
      <c r="F19" s="3">
        <v>-5.7558057936955471</v>
      </c>
      <c r="G19" s="3">
        <v>69.596101845764636</v>
      </c>
      <c r="H19" s="3">
        <v>-5.7558057936955471</v>
      </c>
      <c r="I19" s="3">
        <v>69.596101845764636</v>
      </c>
    </row>
    <row r="20" spans="1:9" x14ac:dyDescent="0.3">
      <c r="A20" s="3" t="s">
        <v>6</v>
      </c>
      <c r="B20" s="3">
        <v>-14.079693984591781</v>
      </c>
      <c r="C20" s="3">
        <v>14.352322448157555</v>
      </c>
      <c r="D20" s="3">
        <v>-0.98100457507483252</v>
      </c>
      <c r="E20" s="3">
        <v>0.33598938953022339</v>
      </c>
      <c r="F20" s="3">
        <v>-43.638855388118856</v>
      </c>
      <c r="G20" s="3">
        <v>15.479467418935293</v>
      </c>
      <c r="H20" s="3">
        <v>-43.638855388118856</v>
      </c>
      <c r="I20" s="3">
        <v>15.479467418935293</v>
      </c>
    </row>
    <row r="21" spans="1:9" ht="17.25" thickBot="1" x14ac:dyDescent="0.35">
      <c r="A21" s="4" t="s">
        <v>75</v>
      </c>
      <c r="B21" s="4">
        <v>24.120740101260591</v>
      </c>
      <c r="C21" s="4">
        <v>111.2288854382352</v>
      </c>
      <c r="D21" s="4">
        <v>0.21685679943861982</v>
      </c>
      <c r="E21" s="4">
        <v>0.83007990463254577</v>
      </c>
      <c r="F21" s="4">
        <v>-204.95943763856468</v>
      </c>
      <c r="G21" s="4">
        <v>253.20091784108587</v>
      </c>
      <c r="H21" s="4">
        <v>-204.95943763856468</v>
      </c>
      <c r="I21" s="4">
        <v>253.20091784108587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6" sqref="B6"/>
    </sheetView>
  </sheetViews>
  <sheetFormatPr defaultRowHeight="16.5" x14ac:dyDescent="0.3"/>
  <sheetData>
    <row r="1" spans="1:9" x14ac:dyDescent="0.3">
      <c r="A1" t="s">
        <v>19</v>
      </c>
    </row>
    <row r="2" spans="1:9" ht="17.25" thickBot="1" x14ac:dyDescent="0.35"/>
    <row r="3" spans="1:9" x14ac:dyDescent="0.3">
      <c r="A3" s="6" t="s">
        <v>20</v>
      </c>
      <c r="B3" s="6"/>
    </row>
    <row r="4" spans="1:9" x14ac:dyDescent="0.3">
      <c r="A4" s="3" t="s">
        <v>21</v>
      </c>
      <c r="B4" s="3">
        <v>7.3699161676135772E-2</v>
      </c>
    </row>
    <row r="5" spans="1:9" x14ac:dyDescent="0.3">
      <c r="A5" s="3" t="s">
        <v>22</v>
      </c>
      <c r="B5" s="3">
        <v>5.4315664317651988E-3</v>
      </c>
    </row>
    <row r="6" spans="1:9" x14ac:dyDescent="0.3">
      <c r="A6" s="3" t="s">
        <v>23</v>
      </c>
      <c r="B6" s="3">
        <v>-4.6914140598141897E-2</v>
      </c>
    </row>
    <row r="7" spans="1:9" x14ac:dyDescent="0.3">
      <c r="A7" s="3" t="s">
        <v>24</v>
      </c>
      <c r="B7" s="3">
        <v>50.792311110193353</v>
      </c>
    </row>
    <row r="8" spans="1:9" ht="17.25" thickBot="1" x14ac:dyDescent="0.35">
      <c r="A8" s="4" t="s">
        <v>25</v>
      </c>
      <c r="B8" s="4">
        <v>21</v>
      </c>
    </row>
    <row r="10" spans="1:9" ht="17.25" thickBot="1" x14ac:dyDescent="0.35">
      <c r="A10" t="s">
        <v>26</v>
      </c>
    </row>
    <row r="11" spans="1:9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9" x14ac:dyDescent="0.3">
      <c r="A12" s="3" t="s">
        <v>27</v>
      </c>
      <c r="B12" s="3">
        <v>1</v>
      </c>
      <c r="C12" s="3">
        <v>267.69482390697522</v>
      </c>
      <c r="D12" s="3">
        <v>267.69482390697522</v>
      </c>
      <c r="E12" s="3">
        <v>0.1037633597853963</v>
      </c>
      <c r="F12" s="3">
        <v>0.75087667960766324</v>
      </c>
    </row>
    <row r="13" spans="1:9" x14ac:dyDescent="0.3">
      <c r="A13" s="3" t="s">
        <v>28</v>
      </c>
      <c r="B13" s="3">
        <v>19</v>
      </c>
      <c r="C13" s="3">
        <v>49017.318490378748</v>
      </c>
      <c r="D13" s="3">
        <v>2579.858867914671</v>
      </c>
      <c r="E13" s="3"/>
      <c r="F13" s="3"/>
    </row>
    <row r="14" spans="1:9" ht="17.25" thickBot="1" x14ac:dyDescent="0.35">
      <c r="A14" s="4" t="s">
        <v>29</v>
      </c>
      <c r="B14" s="4">
        <v>20</v>
      </c>
      <c r="C14" s="4">
        <v>49285.013314285723</v>
      </c>
      <c r="D14" s="4"/>
      <c r="E14" s="4"/>
      <c r="F14" s="4"/>
    </row>
    <row r="15" spans="1:9" ht="17.25" thickBot="1" x14ac:dyDescent="0.35"/>
    <row r="16" spans="1:9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32.367901023268402</v>
      </c>
      <c r="C17" s="3">
        <v>42.020415484444477</v>
      </c>
      <c r="D17" s="3">
        <v>0.77028988528803732</v>
      </c>
      <c r="E17" s="3">
        <v>0.45060026421982269</v>
      </c>
      <c r="F17" s="3">
        <v>-55.581839361905296</v>
      </c>
      <c r="G17" s="3">
        <v>120.3176414084421</v>
      </c>
      <c r="H17" s="3">
        <v>-55.581839361905296</v>
      </c>
      <c r="I17" s="3">
        <v>120.3176414084421</v>
      </c>
    </row>
    <row r="18" spans="1:9" ht="17.25" thickBot="1" x14ac:dyDescent="0.35">
      <c r="A18" s="4" t="s">
        <v>77</v>
      </c>
      <c r="B18" s="4">
        <v>117.38337122671618</v>
      </c>
      <c r="C18" s="4">
        <v>364.40519985294168</v>
      </c>
      <c r="D18" s="4">
        <v>0.32212320590948501</v>
      </c>
      <c r="E18" s="4">
        <v>0.75087667960765381</v>
      </c>
      <c r="F18" s="4">
        <v>-645.3254776169581</v>
      </c>
      <c r="G18" s="4">
        <v>880.09222007039057</v>
      </c>
      <c r="H18" s="4">
        <v>-645.3254776169581</v>
      </c>
      <c r="I18" s="4">
        <v>880.09222007039057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3" sqref="J13"/>
    </sheetView>
  </sheetViews>
  <sheetFormatPr defaultRowHeight="16.5" x14ac:dyDescent="0.3"/>
  <cols>
    <col min="6" max="6" width="11.25" customWidth="1"/>
  </cols>
  <sheetData>
    <row r="1" spans="1:9" x14ac:dyDescent="0.3">
      <c r="A1" t="s">
        <v>19</v>
      </c>
    </row>
    <row r="2" spans="1:9" ht="17.25" thickBot="1" x14ac:dyDescent="0.35"/>
    <row r="3" spans="1:9" x14ac:dyDescent="0.3">
      <c r="A3" s="6" t="s">
        <v>20</v>
      </c>
      <c r="B3" s="6"/>
    </row>
    <row r="4" spans="1:9" x14ac:dyDescent="0.3">
      <c r="A4" s="3" t="s">
        <v>21</v>
      </c>
      <c r="B4" s="3">
        <v>0.92081289550697731</v>
      </c>
    </row>
    <row r="5" spans="1:9" x14ac:dyDescent="0.3">
      <c r="A5" s="3" t="s">
        <v>22</v>
      </c>
      <c r="B5" s="3">
        <v>0.84789638853194349</v>
      </c>
    </row>
    <row r="6" spans="1:9" x14ac:dyDescent="0.3">
      <c r="A6" s="3" t="s">
        <v>23</v>
      </c>
      <c r="B6" s="3">
        <v>0.79949978488301643</v>
      </c>
    </row>
    <row r="7" spans="1:9" x14ac:dyDescent="0.3">
      <c r="A7" s="3" t="s">
        <v>24</v>
      </c>
      <c r="B7" s="3">
        <v>19.217341635994963</v>
      </c>
    </row>
    <row r="8" spans="1:9" ht="17.25" thickBot="1" x14ac:dyDescent="0.35">
      <c r="A8" s="4" t="s">
        <v>25</v>
      </c>
      <c r="B8" s="4">
        <v>30</v>
      </c>
    </row>
    <row r="10" spans="1:9" ht="17.25" thickBot="1" x14ac:dyDescent="0.35">
      <c r="A10" t="s">
        <v>26</v>
      </c>
    </row>
    <row r="11" spans="1:9" x14ac:dyDescent="0.3">
      <c r="A11" s="5"/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9" x14ac:dyDescent="0.3">
      <c r="A12" s="3" t="s">
        <v>27</v>
      </c>
      <c r="B12" s="3">
        <v>7</v>
      </c>
      <c r="C12" s="3">
        <v>45291.068039800004</v>
      </c>
      <c r="D12" s="3">
        <v>6470.152577114286</v>
      </c>
      <c r="E12" s="3">
        <v>17.51974982960898</v>
      </c>
      <c r="F12" s="3">
        <v>1.2061129925884664E-7</v>
      </c>
    </row>
    <row r="13" spans="1:9" x14ac:dyDescent="0.3">
      <c r="A13" s="3" t="s">
        <v>28</v>
      </c>
      <c r="B13" s="3">
        <v>22</v>
      </c>
      <c r="C13" s="3">
        <v>8124.7368302000032</v>
      </c>
      <c r="D13" s="3">
        <v>369.30621955454558</v>
      </c>
      <c r="E13" s="3"/>
      <c r="F13" s="3"/>
    </row>
    <row r="14" spans="1:9" ht="17.25" thickBot="1" x14ac:dyDescent="0.35">
      <c r="A14" s="4" t="s">
        <v>29</v>
      </c>
      <c r="B14" s="4">
        <v>29</v>
      </c>
      <c r="C14" s="4">
        <v>53415.804870000007</v>
      </c>
      <c r="D14" s="4"/>
      <c r="E14" s="4"/>
      <c r="F14" s="4"/>
    </row>
    <row r="15" spans="1:9" ht="17.25" thickBot="1" x14ac:dyDescent="0.35"/>
    <row r="16" spans="1:9" x14ac:dyDescent="0.3">
      <c r="A16" s="5"/>
      <c r="B16" s="5" t="s">
        <v>36</v>
      </c>
      <c r="C16" s="5" t="s">
        <v>24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</row>
    <row r="17" spans="1:9" x14ac:dyDescent="0.3">
      <c r="A17" s="3" t="s">
        <v>30</v>
      </c>
      <c r="B17" s="3">
        <v>27.034132175225313</v>
      </c>
      <c r="C17" s="3">
        <v>16.54932304623863</v>
      </c>
      <c r="D17" s="3">
        <v>1.6335491246193117</v>
      </c>
      <c r="E17" s="3">
        <v>0.11658450120511427</v>
      </c>
      <c r="F17" s="3">
        <v>-7.2870631824123926</v>
      </c>
      <c r="G17" s="3">
        <v>61.355327532863015</v>
      </c>
      <c r="H17" s="3">
        <v>-7.2870631824123926</v>
      </c>
      <c r="I17" s="3">
        <v>61.355327532863015</v>
      </c>
    </row>
    <row r="18" spans="1:9" x14ac:dyDescent="0.3">
      <c r="A18" s="3" t="s">
        <v>103</v>
      </c>
      <c r="B18" s="3">
        <v>215.16139831099545</v>
      </c>
      <c r="C18" s="3">
        <v>54.633474926632033</v>
      </c>
      <c r="D18" s="3">
        <v>3.9382704212012571</v>
      </c>
      <c r="E18" s="3">
        <v>7.0102039555671619E-4</v>
      </c>
      <c r="F18" s="3">
        <v>101.8585060546434</v>
      </c>
      <c r="G18" s="3">
        <v>328.46429056734752</v>
      </c>
      <c r="H18" s="3">
        <v>101.8585060546434</v>
      </c>
      <c r="I18" s="3">
        <v>328.46429056734752</v>
      </c>
    </row>
    <row r="19" spans="1:9" x14ac:dyDescent="0.3">
      <c r="A19" s="3" t="s">
        <v>105</v>
      </c>
      <c r="B19" s="3">
        <v>-3.4678247618727567</v>
      </c>
      <c r="C19" s="3">
        <v>3.5317252267962767</v>
      </c>
      <c r="D19" s="3">
        <v>-0.98190672806630375</v>
      </c>
      <c r="E19" s="3">
        <v>0.33682154605314973</v>
      </c>
      <c r="F19" s="3">
        <v>-10.792174592962793</v>
      </c>
      <c r="G19" s="3">
        <v>3.856525069217279</v>
      </c>
      <c r="H19" s="3">
        <v>-10.792174592962793</v>
      </c>
      <c r="I19" s="3">
        <v>3.856525069217279</v>
      </c>
    </row>
    <row r="20" spans="1:9" x14ac:dyDescent="0.3">
      <c r="A20" s="3" t="s">
        <v>4</v>
      </c>
      <c r="B20" s="3">
        <v>22.454769236297086</v>
      </c>
      <c r="C20" s="3">
        <v>4.6800710520826376</v>
      </c>
      <c r="D20" s="3">
        <v>4.7979547717132807</v>
      </c>
      <c r="E20" s="3">
        <v>8.6030002527339098E-5</v>
      </c>
      <c r="F20" s="3">
        <v>12.748895925505645</v>
      </c>
      <c r="G20" s="3">
        <v>32.160642547088528</v>
      </c>
      <c r="H20" s="3">
        <v>12.748895925505645</v>
      </c>
      <c r="I20" s="3">
        <v>32.160642547088528</v>
      </c>
    </row>
    <row r="21" spans="1:9" x14ac:dyDescent="0.3">
      <c r="A21" s="3" t="s">
        <v>6</v>
      </c>
      <c r="B21" s="3">
        <v>-23.716253764829091</v>
      </c>
      <c r="C21" s="3">
        <v>12.77843088732577</v>
      </c>
      <c r="D21" s="3">
        <v>-1.8559597789390521</v>
      </c>
      <c r="E21" s="3">
        <v>7.6904908963881413E-2</v>
      </c>
      <c r="F21" s="3">
        <v>-50.217097432126948</v>
      </c>
      <c r="G21" s="3">
        <v>2.7845899024687668</v>
      </c>
      <c r="H21" s="3">
        <v>-50.217097432126948</v>
      </c>
      <c r="I21" s="3">
        <v>2.7845899024687668</v>
      </c>
    </row>
    <row r="22" spans="1:9" x14ac:dyDescent="0.3">
      <c r="A22" s="3" t="s">
        <v>5</v>
      </c>
      <c r="B22" s="3">
        <v>14.569734419048062</v>
      </c>
      <c r="C22" s="3">
        <v>15.26690852642756</v>
      </c>
      <c r="D22" s="3">
        <v>0.95433429720413498</v>
      </c>
      <c r="E22" s="3">
        <v>0.35028373482737951</v>
      </c>
      <c r="F22" s="3">
        <v>-17.091896004064388</v>
      </c>
      <c r="G22" s="3">
        <v>46.231364842160517</v>
      </c>
      <c r="H22" s="3">
        <v>-17.091896004064388</v>
      </c>
      <c r="I22" s="3">
        <v>46.231364842160517</v>
      </c>
    </row>
    <row r="23" spans="1:9" x14ac:dyDescent="0.3">
      <c r="A23" s="3" t="s">
        <v>1</v>
      </c>
      <c r="B23" s="3">
        <v>-33.972500069126845</v>
      </c>
      <c r="C23" s="3">
        <v>11.461161185262121</v>
      </c>
      <c r="D23" s="3">
        <v>-2.9641412000044114</v>
      </c>
      <c r="E23" s="3">
        <v>7.1650738739297134E-3</v>
      </c>
      <c r="F23" s="3">
        <v>-57.74149357814894</v>
      </c>
      <c r="G23" s="3">
        <v>-10.203506560104749</v>
      </c>
      <c r="H23" s="3">
        <v>-57.74149357814894</v>
      </c>
      <c r="I23" s="3">
        <v>-10.203506560104749</v>
      </c>
    </row>
    <row r="24" spans="1:9" ht="17.25" thickBot="1" x14ac:dyDescent="0.35">
      <c r="A24" s="4" t="s">
        <v>8</v>
      </c>
      <c r="B24" s="4">
        <v>-33.142446239431351</v>
      </c>
      <c r="C24" s="4">
        <v>22.620324706509077</v>
      </c>
      <c r="D24" s="4">
        <v>-1.4651622675378526</v>
      </c>
      <c r="E24" s="4">
        <v>0.15702290298150826</v>
      </c>
      <c r="F24" s="4">
        <v>-80.054128435504566</v>
      </c>
      <c r="G24" s="4">
        <v>13.769235956641865</v>
      </c>
      <c r="H24" s="4">
        <v>-80.054128435504566</v>
      </c>
      <c r="I24" s="4">
        <v>13.769235956641865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70" zoomScaleNormal="70" workbookViewId="0">
      <selection activeCell="E28" sqref="E28"/>
    </sheetView>
  </sheetViews>
  <sheetFormatPr defaultRowHeight="16.5" x14ac:dyDescent="0.3"/>
  <cols>
    <col min="1" max="1" width="6.375" style="1" bestFit="1" customWidth="1"/>
    <col min="2" max="2" width="36.875" style="1" customWidth="1"/>
    <col min="3" max="3" width="9.125" style="1" bestFit="1" customWidth="1"/>
    <col min="4" max="4" width="10.125" style="1" bestFit="1" customWidth="1"/>
    <col min="5" max="6" width="11.25" style="1" bestFit="1" customWidth="1"/>
    <col min="7" max="7" width="10.25" style="1" bestFit="1" customWidth="1"/>
    <col min="8" max="8" width="10.25" bestFit="1" customWidth="1"/>
    <col min="9" max="10" width="9" style="2"/>
    <col min="11" max="12" width="9.125" style="1" bestFit="1" customWidth="1"/>
    <col min="13" max="13" width="9" style="1" customWidth="1"/>
    <col min="14" max="14" width="5.375" style="1" customWidth="1"/>
    <col min="15" max="16" width="9" customWidth="1"/>
    <col min="17" max="18" width="9" style="1"/>
    <col min="19" max="19" width="9" style="1" customWidth="1"/>
    <col min="20" max="20" width="9" style="1"/>
    <col min="21" max="21" width="9" style="1" customWidth="1"/>
    <col min="22" max="16384" width="9" style="1"/>
  </cols>
  <sheetData>
    <row r="1" spans="1:33" x14ac:dyDescent="0.3">
      <c r="A1" s="1">
        <v>2017</v>
      </c>
      <c r="B1" s="1" t="s">
        <v>0</v>
      </c>
      <c r="C1" s="9" t="s">
        <v>3</v>
      </c>
      <c r="D1" s="9" t="s">
        <v>76</v>
      </c>
      <c r="E1" s="9" t="s">
        <v>80</v>
      </c>
      <c r="F1" s="9" t="s">
        <v>81</v>
      </c>
      <c r="G1" s="9" t="s">
        <v>82</v>
      </c>
      <c r="H1" s="9" t="s">
        <v>83</v>
      </c>
      <c r="I1" s="23" t="s">
        <v>104</v>
      </c>
      <c r="J1" s="23" t="s">
        <v>106</v>
      </c>
      <c r="K1" s="9" t="s">
        <v>4</v>
      </c>
      <c r="L1" s="9" t="s">
        <v>6</v>
      </c>
      <c r="M1" s="9" t="s">
        <v>5</v>
      </c>
      <c r="N1" s="1" t="s">
        <v>1</v>
      </c>
      <c r="O1" s="9" t="s">
        <v>8</v>
      </c>
      <c r="P1" s="7" t="s">
        <v>2</v>
      </c>
      <c r="Q1" s="7" t="s">
        <v>7</v>
      </c>
    </row>
    <row r="2" spans="1:33" ht="17.25" thickBot="1" x14ac:dyDescent="0.35">
      <c r="A2" s="1">
        <v>1</v>
      </c>
      <c r="B2" s="1" t="s">
        <v>9</v>
      </c>
      <c r="C2" s="2">
        <v>0.29070000000000001</v>
      </c>
      <c r="D2" s="2">
        <v>0.1769</v>
      </c>
      <c r="E2" s="17">
        <v>798</v>
      </c>
      <c r="F2" s="17">
        <v>933</v>
      </c>
      <c r="G2" s="19">
        <v>193</v>
      </c>
      <c r="H2" s="20">
        <v>250</v>
      </c>
      <c r="I2" s="2">
        <f>F2/E2-1</f>
        <v>0.16917293233082709</v>
      </c>
      <c r="J2" s="2">
        <f>H2/G2-1</f>
        <v>0.29533678756476678</v>
      </c>
      <c r="K2" s="2">
        <v>8.3699999999999997E-2</v>
      </c>
      <c r="L2" s="2">
        <v>5.1700000000000003E-2</v>
      </c>
      <c r="M2" s="1">
        <v>0.85</v>
      </c>
      <c r="N2" s="1">
        <v>1</v>
      </c>
      <c r="O2" s="2">
        <v>0.19439999999999999</v>
      </c>
      <c r="P2" s="1">
        <v>24.33</v>
      </c>
      <c r="Q2" s="1">
        <v>4.3499999999999996</v>
      </c>
    </row>
    <row r="3" spans="1:33" ht="17.25" thickBot="1" x14ac:dyDescent="0.35">
      <c r="A3" s="1">
        <v>2</v>
      </c>
      <c r="B3" s="1" t="s">
        <v>11</v>
      </c>
      <c r="C3" s="2">
        <v>0.2361</v>
      </c>
      <c r="D3" s="2">
        <v>9.8699999999999996E-2</v>
      </c>
      <c r="E3" s="18">
        <v>1325</v>
      </c>
      <c r="F3" s="18">
        <v>1570</v>
      </c>
      <c r="G3" s="19">
        <v>151</v>
      </c>
      <c r="H3" s="20">
        <v>187</v>
      </c>
      <c r="I3" s="2">
        <f t="shared" ref="I3:I10" si="0">F3/E3-1</f>
        <v>0.18490566037735845</v>
      </c>
      <c r="J3" s="2">
        <f t="shared" ref="J3:J10" si="1">H3/G3-1</f>
        <v>0.23841059602649017</v>
      </c>
      <c r="K3" s="2">
        <v>8.7300000000000003E-2</v>
      </c>
      <c r="L3" s="2">
        <v>0.4173</v>
      </c>
      <c r="M3" s="1">
        <v>0.64</v>
      </c>
      <c r="N3" s="1">
        <v>1</v>
      </c>
      <c r="O3" s="2">
        <v>0.1007</v>
      </c>
      <c r="P3" s="1">
        <v>21.34</v>
      </c>
      <c r="Q3" s="1">
        <v>2.06</v>
      </c>
    </row>
    <row r="4" spans="1:33" ht="17.25" thickBot="1" x14ac:dyDescent="0.35">
      <c r="A4" s="1">
        <v>3</v>
      </c>
      <c r="B4" s="1" t="s">
        <v>12</v>
      </c>
      <c r="C4" s="2">
        <v>0.26419999999999999</v>
      </c>
      <c r="D4" s="2">
        <v>0.1421</v>
      </c>
      <c r="E4" s="17">
        <v>985</v>
      </c>
      <c r="F4" s="18">
        <v>1065</v>
      </c>
      <c r="G4" s="19">
        <v>147</v>
      </c>
      <c r="H4" s="19">
        <v>144</v>
      </c>
      <c r="I4" s="2">
        <f t="shared" si="0"/>
        <v>8.1218274111675148E-2</v>
      </c>
      <c r="J4" s="2">
        <f t="shared" si="1"/>
        <v>-2.0408163265306145E-2</v>
      </c>
      <c r="K4" s="2">
        <v>0.11070000000000001</v>
      </c>
      <c r="L4" s="2">
        <v>0.11</v>
      </c>
      <c r="M4" s="1">
        <v>0.73</v>
      </c>
      <c r="N4" s="1">
        <v>1</v>
      </c>
      <c r="O4" s="2">
        <v>8.5500000000000007E-2</v>
      </c>
      <c r="P4" s="1">
        <v>21.79</v>
      </c>
      <c r="Q4" s="1">
        <v>1.76</v>
      </c>
    </row>
    <row r="5" spans="1:33" ht="17.25" thickBot="1" x14ac:dyDescent="0.35">
      <c r="A5" s="1">
        <v>4</v>
      </c>
      <c r="B5" s="1" t="s">
        <v>107</v>
      </c>
      <c r="C5" s="2">
        <v>5.3600000000000002E-2</v>
      </c>
      <c r="D5" s="2">
        <v>7.7999999999999996E-3</v>
      </c>
      <c r="E5" s="18">
        <v>1235</v>
      </c>
      <c r="F5" s="21">
        <v>1244</v>
      </c>
      <c r="G5" s="19">
        <v>196</v>
      </c>
      <c r="H5" s="20">
        <v>198</v>
      </c>
      <c r="I5" s="2">
        <f t="shared" si="0"/>
        <v>7.2874493927126416E-3</v>
      </c>
      <c r="J5" s="2">
        <f t="shared" si="1"/>
        <v>1.0204081632652962E-2</v>
      </c>
      <c r="K5" s="2">
        <v>0.1012</v>
      </c>
      <c r="L5" s="2">
        <v>9.1700000000000004E-2</v>
      </c>
      <c r="M5" s="1">
        <v>0.72</v>
      </c>
      <c r="N5" s="1">
        <v>1</v>
      </c>
      <c r="O5" s="2">
        <v>0.16600000000000001</v>
      </c>
      <c r="P5" s="1">
        <v>17.98</v>
      </c>
      <c r="Q5" s="1">
        <v>2.78</v>
      </c>
      <c r="V5" s="3" t="s">
        <v>30</v>
      </c>
      <c r="W5" s="3">
        <v>2.4619827476156058</v>
      </c>
      <c r="AA5" s="3" t="s">
        <v>30</v>
      </c>
      <c r="AB5" s="3">
        <v>2.1105700577504818</v>
      </c>
    </row>
    <row r="6" spans="1:33" ht="17.25" thickBot="1" x14ac:dyDescent="0.35">
      <c r="A6" s="1">
        <v>5</v>
      </c>
      <c r="B6" s="1" t="s">
        <v>108</v>
      </c>
      <c r="C6" s="2">
        <v>0.2089</v>
      </c>
      <c r="D6" s="2">
        <v>0.11710000000000001</v>
      </c>
      <c r="E6" s="17">
        <v>612</v>
      </c>
      <c r="F6" s="22">
        <v>684</v>
      </c>
      <c r="G6" s="19">
        <v>93</v>
      </c>
      <c r="H6" s="20">
        <v>112</v>
      </c>
      <c r="I6" s="2">
        <f t="shared" si="0"/>
        <v>0.11764705882352944</v>
      </c>
      <c r="J6" s="2">
        <f t="shared" si="1"/>
        <v>0.20430107526881724</v>
      </c>
      <c r="K6" s="2">
        <v>0.18870000000000001</v>
      </c>
      <c r="L6" s="2">
        <v>9.3900000000000011E-2</v>
      </c>
      <c r="M6" s="1">
        <v>1.02</v>
      </c>
      <c r="N6" s="1">
        <v>1</v>
      </c>
      <c r="O6" s="2">
        <v>0.1217</v>
      </c>
      <c r="P6" s="1">
        <v>20.52</v>
      </c>
      <c r="Q6" s="1">
        <v>2.4</v>
      </c>
      <c r="V6" s="3" t="s">
        <v>3</v>
      </c>
      <c r="W6" s="3">
        <v>-7.9814838641032555</v>
      </c>
      <c r="X6" s="2">
        <v>0.29070000000000001</v>
      </c>
      <c r="Y6" s="1">
        <f>W6*X6</f>
        <v>-2.3202173592948165</v>
      </c>
      <c r="AA6" s="4" t="s">
        <v>8</v>
      </c>
      <c r="AB6" s="4">
        <v>10.208491934627329</v>
      </c>
      <c r="AC6" s="2">
        <v>0.19439999999999999</v>
      </c>
      <c r="AD6" s="1">
        <f>AB6*AC6</f>
        <v>1.9845308320915527</v>
      </c>
    </row>
    <row r="7" spans="1:33" ht="17.25" thickBot="1" x14ac:dyDescent="0.35">
      <c r="A7" s="1">
        <v>6</v>
      </c>
      <c r="B7" s="1" t="s">
        <v>109</v>
      </c>
      <c r="C7" s="2">
        <v>1.5112999999999999</v>
      </c>
      <c r="D7" s="2">
        <v>0.11810000000000001</v>
      </c>
      <c r="E7" s="18">
        <v>1786</v>
      </c>
      <c r="F7" s="18">
        <v>2188</v>
      </c>
      <c r="G7" s="19">
        <v>333</v>
      </c>
      <c r="H7" s="19">
        <v>837</v>
      </c>
      <c r="I7" s="2">
        <f t="shared" si="0"/>
        <v>0.22508398656215012</v>
      </c>
      <c r="J7" s="2">
        <f t="shared" si="1"/>
        <v>1.5135135135135136</v>
      </c>
      <c r="K7" s="2">
        <v>1.8799999999999997E-2</v>
      </c>
      <c r="L7" s="2">
        <v>0.61870000000000003</v>
      </c>
      <c r="M7" s="1">
        <v>0.78</v>
      </c>
      <c r="N7" s="1">
        <v>1</v>
      </c>
      <c r="O7" s="2">
        <v>0.46140000000000003</v>
      </c>
      <c r="P7" s="1">
        <v>6.58</v>
      </c>
      <c r="Q7" s="1">
        <v>2.66</v>
      </c>
      <c r="V7" s="3" t="s">
        <v>4</v>
      </c>
      <c r="W7" s="3">
        <v>30.802324782712066</v>
      </c>
      <c r="X7" s="2">
        <v>8.3699999999999997E-2</v>
      </c>
      <c r="Y7" s="1">
        <f t="shared" ref="Y7:Y9" si="2">W7*X7</f>
        <v>2.5781545843129998</v>
      </c>
      <c r="AC7" s="1" t="s">
        <v>72</v>
      </c>
      <c r="AD7" s="10">
        <f>SUM(AB5,AD6)</f>
        <v>4.0951008898420342</v>
      </c>
    </row>
    <row r="8" spans="1:33" ht="17.25" thickBot="1" x14ac:dyDescent="0.35">
      <c r="A8" s="1">
        <v>7</v>
      </c>
      <c r="B8" s="1" t="s">
        <v>111</v>
      </c>
      <c r="C8" s="2">
        <v>0.15960000000000002</v>
      </c>
      <c r="D8" s="2">
        <v>0.16789999999999999</v>
      </c>
      <c r="E8" s="17">
        <v>737</v>
      </c>
      <c r="F8" s="17">
        <v>806</v>
      </c>
      <c r="G8" s="19">
        <v>193</v>
      </c>
      <c r="H8" s="19">
        <v>193</v>
      </c>
      <c r="I8" s="2">
        <f t="shared" si="0"/>
        <v>9.3622795115332336E-2</v>
      </c>
      <c r="J8" s="2">
        <f t="shared" si="1"/>
        <v>0</v>
      </c>
      <c r="K8" s="2">
        <v>0.16399999999999998</v>
      </c>
      <c r="L8" s="2">
        <v>0.15640000000000001</v>
      </c>
      <c r="M8" s="1">
        <v>0.65</v>
      </c>
      <c r="N8" s="1">
        <v>1</v>
      </c>
      <c r="O8" s="2">
        <v>0.19969999999999999</v>
      </c>
      <c r="P8" s="1">
        <v>20.41</v>
      </c>
      <c r="Q8" s="1">
        <v>3.76</v>
      </c>
      <c r="V8" s="3" t="s">
        <v>79</v>
      </c>
      <c r="W8" s="3">
        <v>31.931443446411535</v>
      </c>
      <c r="X8" s="1">
        <v>0.85</v>
      </c>
      <c r="Y8" s="1">
        <f t="shared" si="2"/>
        <v>27.141726929449803</v>
      </c>
      <c r="AC8" s="1" t="s">
        <v>73</v>
      </c>
      <c r="AD8" s="1">
        <f>Q2</f>
        <v>4.3499999999999996</v>
      </c>
    </row>
    <row r="9" spans="1:33" ht="17.25" thickBot="1" x14ac:dyDescent="0.35">
      <c r="A9" s="1">
        <v>8</v>
      </c>
      <c r="B9" s="1" t="s">
        <v>110</v>
      </c>
      <c r="C9" s="2">
        <v>0.33250000000000002</v>
      </c>
      <c r="D9" s="2">
        <v>0.21940000000000001</v>
      </c>
      <c r="E9" s="18">
        <v>1200</v>
      </c>
      <c r="F9" s="18">
        <v>1506</v>
      </c>
      <c r="G9" s="19">
        <v>200</v>
      </c>
      <c r="H9" s="19">
        <v>303</v>
      </c>
      <c r="I9" s="2">
        <f t="shared" si="0"/>
        <v>0.25499999999999989</v>
      </c>
      <c r="J9" s="2">
        <f t="shared" si="1"/>
        <v>0.5149999999999999</v>
      </c>
      <c r="K9" s="2">
        <v>4.2999999999999997E-2</v>
      </c>
      <c r="L9" s="2">
        <v>0.91349999999999998</v>
      </c>
      <c r="M9" s="1">
        <v>0.87</v>
      </c>
      <c r="N9" s="1">
        <v>1</v>
      </c>
      <c r="O9" s="2">
        <v>0.26050000000000001</v>
      </c>
      <c r="P9" s="1">
        <v>31.84</v>
      </c>
      <c r="Q9" s="1">
        <v>4.6100000000000003</v>
      </c>
      <c r="V9" s="4" t="s">
        <v>6</v>
      </c>
      <c r="W9" s="4">
        <v>-13.826651718143646</v>
      </c>
      <c r="X9" s="2">
        <v>5.1700000000000003E-2</v>
      </c>
      <c r="Y9" s="1">
        <f t="shared" si="2"/>
        <v>-0.71483789382802654</v>
      </c>
      <c r="AC9" s="13" t="s">
        <v>74</v>
      </c>
      <c r="AD9" s="13"/>
      <c r="AE9" s="13"/>
      <c r="AF9" s="13"/>
      <c r="AG9" s="13"/>
    </row>
    <row r="10" spans="1:33" ht="17.25" thickBot="1" x14ac:dyDescent="0.35">
      <c r="A10" s="1">
        <v>9</v>
      </c>
      <c r="B10" s="1" t="s">
        <v>112</v>
      </c>
      <c r="C10" s="2">
        <v>3.2599999999999997E-2</v>
      </c>
      <c r="D10" s="2">
        <v>8.1799999999999998E-2</v>
      </c>
      <c r="E10" s="17">
        <v>981</v>
      </c>
      <c r="F10" s="18">
        <v>1062</v>
      </c>
      <c r="G10" s="19">
        <v>111</v>
      </c>
      <c r="H10" s="19">
        <v>115</v>
      </c>
      <c r="I10" s="2">
        <f t="shared" si="0"/>
        <v>8.256880733944949E-2</v>
      </c>
      <c r="J10" s="2">
        <f t="shared" si="1"/>
        <v>3.6036036036036112E-2</v>
      </c>
      <c r="K10" s="2">
        <v>0.1583</v>
      </c>
      <c r="L10" s="2">
        <v>0.42330000000000001</v>
      </c>
      <c r="M10" s="1">
        <v>0.71</v>
      </c>
      <c r="N10" s="1">
        <v>1</v>
      </c>
      <c r="O10" s="2">
        <v>9.820000000000001E-2</v>
      </c>
      <c r="P10" s="1">
        <v>23.67</v>
      </c>
      <c r="Q10" s="1">
        <v>2.14</v>
      </c>
      <c r="X10" s="1" t="s">
        <v>69</v>
      </c>
      <c r="Y10" s="10">
        <f>SUM(Y6:Y9,W5)</f>
        <v>29.146809008255566</v>
      </c>
      <c r="AC10" s="13"/>
      <c r="AD10" s="13"/>
      <c r="AE10" s="13"/>
      <c r="AF10" s="13"/>
      <c r="AG10" s="13"/>
    </row>
    <row r="11" spans="1:33" ht="17.25" thickBot="1" x14ac:dyDescent="0.35">
      <c r="A11" s="1">
        <v>10</v>
      </c>
      <c r="B11" s="1" t="s">
        <v>78</v>
      </c>
      <c r="C11" s="2">
        <v>0.1598</v>
      </c>
      <c r="D11" s="2">
        <v>0.1598</v>
      </c>
      <c r="E11" s="15">
        <v>201159000</v>
      </c>
      <c r="F11" s="15">
        <v>184840000</v>
      </c>
      <c r="G11" s="16">
        <v>10558000</v>
      </c>
      <c r="H11" s="16">
        <v>7017000</v>
      </c>
      <c r="I11" s="2">
        <f>E11/F11-1</f>
        <v>8.8287167279809564E-2</v>
      </c>
      <c r="J11" s="2">
        <f>G11/H11-1</f>
        <v>0.50463160894969361</v>
      </c>
      <c r="K11" s="2">
        <v>0.26819999999999999</v>
      </c>
      <c r="L11" s="2">
        <v>0.60919999999999996</v>
      </c>
      <c r="M11" s="1">
        <v>0.76</v>
      </c>
      <c r="N11" s="1">
        <v>0</v>
      </c>
      <c r="O11" s="2">
        <v>0.23469999999999999</v>
      </c>
      <c r="P11" s="1">
        <v>22.85</v>
      </c>
      <c r="Q11" s="1">
        <v>4.97</v>
      </c>
      <c r="X11" s="1" t="s">
        <v>70</v>
      </c>
      <c r="Y11" s="1">
        <v>23.94</v>
      </c>
      <c r="AC11" s="13"/>
      <c r="AD11" s="13"/>
      <c r="AE11" s="13"/>
      <c r="AF11" s="13"/>
      <c r="AG11" s="13"/>
    </row>
    <row r="12" spans="1:33" ht="17.25" thickBot="1" x14ac:dyDescent="0.35">
      <c r="A12" s="1">
        <v>11</v>
      </c>
      <c r="B12" s="1" t="s">
        <v>84</v>
      </c>
      <c r="C12" s="2">
        <v>6.8099999999999994E-2</v>
      </c>
      <c r="D12" s="2">
        <v>6.8099999999999994E-2</v>
      </c>
      <c r="E12" s="15">
        <v>29953000</v>
      </c>
      <c r="F12" s="15">
        <v>29710000</v>
      </c>
      <c r="G12" s="14">
        <v>3104000</v>
      </c>
      <c r="H12" s="14">
        <v>4028000</v>
      </c>
      <c r="I12" s="2">
        <f t="shared" ref="I12:I31" si="3">E12/F12-1</f>
        <v>8.1790642881185427E-3</v>
      </c>
      <c r="J12" s="2">
        <f t="shared" ref="J12:J31" si="4">G12/H12-1</f>
        <v>-0.22939424031777556</v>
      </c>
      <c r="K12" s="2">
        <v>0.88730000000000009</v>
      </c>
      <c r="L12" s="2">
        <v>0.57279999999999998</v>
      </c>
      <c r="M12" s="1">
        <v>0.73</v>
      </c>
      <c r="N12" s="1">
        <v>0</v>
      </c>
      <c r="O12" s="2">
        <v>5.5999999999999994E-2</v>
      </c>
      <c r="P12" s="1">
        <v>42.22</v>
      </c>
      <c r="Q12" s="1">
        <v>2.33</v>
      </c>
      <c r="X12" s="13" t="s">
        <v>71</v>
      </c>
      <c r="Y12" s="13"/>
      <c r="Z12" s="13"/>
      <c r="AA12" s="13"/>
      <c r="AB12" s="13"/>
      <c r="AC12" s="13"/>
      <c r="AD12" s="13"/>
    </row>
    <row r="13" spans="1:33" ht="17.25" thickBot="1" x14ac:dyDescent="0.35">
      <c r="A13" s="1">
        <v>12</v>
      </c>
      <c r="B13" s="1" t="s">
        <v>85</v>
      </c>
      <c r="C13" s="2">
        <v>7.8E-2</v>
      </c>
      <c r="D13" s="2">
        <v>7.8E-2</v>
      </c>
      <c r="E13" s="15">
        <v>111696000</v>
      </c>
      <c r="F13" s="15">
        <v>111780000</v>
      </c>
      <c r="G13" s="14">
        <v>38130000</v>
      </c>
      <c r="H13" s="14">
        <v>37925000</v>
      </c>
      <c r="I13" s="2">
        <f t="shared" si="3"/>
        <v>-7.5147611379500212E-4</v>
      </c>
      <c r="J13" s="2">
        <f t="shared" si="4"/>
        <v>5.4054054054053502E-3</v>
      </c>
      <c r="K13" s="2">
        <v>0.49829999999999997</v>
      </c>
      <c r="L13" s="2">
        <v>0.51</v>
      </c>
      <c r="M13" s="1">
        <v>0.82</v>
      </c>
      <c r="N13" s="1">
        <v>0</v>
      </c>
      <c r="O13" s="2">
        <v>0.91610000000000003</v>
      </c>
      <c r="P13" s="1">
        <v>18.809999999999999</v>
      </c>
      <c r="Q13" s="1">
        <v>14.2</v>
      </c>
      <c r="X13" s="13"/>
      <c r="Y13" s="13"/>
      <c r="Z13" s="13"/>
      <c r="AA13" s="13"/>
      <c r="AB13" s="13"/>
      <c r="AC13" s="13"/>
      <c r="AD13" s="13"/>
    </row>
    <row r="14" spans="1:33" ht="17.25" thickBot="1" x14ac:dyDescent="0.35">
      <c r="A14" s="1">
        <v>13</v>
      </c>
      <c r="B14" s="1" t="s">
        <v>86</v>
      </c>
      <c r="C14" s="2">
        <v>0.1186</v>
      </c>
      <c r="D14" s="2">
        <v>0.1186</v>
      </c>
      <c r="E14" s="15">
        <v>27390000</v>
      </c>
      <c r="F14" s="15">
        <v>20853000</v>
      </c>
      <c r="G14" s="16">
        <v>477000</v>
      </c>
      <c r="H14" s="16">
        <v>1400000</v>
      </c>
      <c r="I14" s="2">
        <f t="shared" si="3"/>
        <v>0.31348007480938</v>
      </c>
      <c r="J14" s="2">
        <f t="shared" si="4"/>
        <v>-0.65928571428571425</v>
      </c>
      <c r="K14" s="2">
        <v>5.3</v>
      </c>
      <c r="L14" s="2">
        <v>0.89790000000000003</v>
      </c>
      <c r="M14" s="1">
        <v>1.67</v>
      </c>
      <c r="N14" s="1">
        <v>0</v>
      </c>
      <c r="O14" s="2">
        <v>1.3599999999999999E-2</v>
      </c>
      <c r="P14" s="8">
        <v>231.86</v>
      </c>
      <c r="Q14" s="1">
        <v>3.52</v>
      </c>
      <c r="X14" s="13"/>
      <c r="Y14" s="13"/>
      <c r="Z14" s="13"/>
      <c r="AA14" s="13"/>
      <c r="AB14" s="13"/>
      <c r="AC14" s="13"/>
      <c r="AD14" s="13"/>
    </row>
    <row r="15" spans="1:33" ht="17.25" thickBot="1" x14ac:dyDescent="0.35">
      <c r="A15" s="1">
        <v>14</v>
      </c>
      <c r="B15" s="1" t="s">
        <v>87</v>
      </c>
      <c r="C15" s="2">
        <v>0.1178</v>
      </c>
      <c r="D15" s="2">
        <v>0.1178</v>
      </c>
      <c r="E15" s="15">
        <v>20918000</v>
      </c>
      <c r="F15" s="15">
        <v>18274000</v>
      </c>
      <c r="G15" s="14">
        <v>2225000</v>
      </c>
      <c r="H15" s="14">
        <v>2022000</v>
      </c>
      <c r="I15" s="2">
        <f t="shared" si="3"/>
        <v>0.14468643975046525</v>
      </c>
      <c r="J15" s="2">
        <f t="shared" si="4"/>
        <v>0.10039564787339272</v>
      </c>
      <c r="K15" s="2">
        <v>0.1101</v>
      </c>
      <c r="L15" s="2">
        <v>0.80759999999999998</v>
      </c>
      <c r="M15" s="1">
        <v>1.34</v>
      </c>
      <c r="N15" s="1">
        <v>0</v>
      </c>
      <c r="O15" s="2">
        <v>9.4200000000000006E-2</v>
      </c>
      <c r="P15" s="8">
        <v>38</v>
      </c>
      <c r="Q15" s="1">
        <v>3.29</v>
      </c>
      <c r="X15" s="13"/>
      <c r="Y15" s="13"/>
      <c r="Z15" s="13"/>
      <c r="AA15" s="13"/>
      <c r="AB15" s="13"/>
      <c r="AC15" s="13"/>
      <c r="AD15" s="13"/>
    </row>
    <row r="16" spans="1:33" x14ac:dyDescent="0.3">
      <c r="A16" s="1">
        <v>15</v>
      </c>
      <c r="B16" s="1" t="s">
        <v>88</v>
      </c>
      <c r="C16" s="2">
        <v>0.11360000000000001</v>
      </c>
      <c r="D16" s="2">
        <v>0.11360000000000001</v>
      </c>
      <c r="E16" s="14">
        <v>28545000</v>
      </c>
      <c r="F16" s="14">
        <v>28857000</v>
      </c>
      <c r="G16" s="14">
        <v>6622000</v>
      </c>
      <c r="H16" s="14">
        <v>5317000</v>
      </c>
      <c r="I16" s="2">
        <f t="shared" si="3"/>
        <v>-1.0811934712548044E-2</v>
      </c>
      <c r="J16" s="2">
        <f t="shared" si="4"/>
        <v>0.24543915741959754</v>
      </c>
      <c r="K16" s="2">
        <v>0.30719999999999997</v>
      </c>
      <c r="L16" s="2">
        <v>1.6830000000000001</v>
      </c>
      <c r="M16" s="1">
        <v>0.9</v>
      </c>
      <c r="N16" s="1">
        <v>0</v>
      </c>
      <c r="O16" s="2">
        <v>0.18390000000000001</v>
      </c>
      <c r="P16" s="1">
        <v>10.25</v>
      </c>
      <c r="Q16" s="1">
        <v>1.78</v>
      </c>
      <c r="X16" s="13"/>
      <c r="Y16" s="13"/>
      <c r="Z16" s="13"/>
      <c r="AA16" s="13"/>
      <c r="AB16" s="13"/>
      <c r="AC16" s="13"/>
      <c r="AD16" s="13"/>
    </row>
    <row r="17" spans="1:17" ht="17.25" thickBot="1" x14ac:dyDescent="0.35">
      <c r="A17" s="1">
        <v>16</v>
      </c>
      <c r="B17" s="1" t="s">
        <v>89</v>
      </c>
      <c r="C17" s="2">
        <v>9.9900000000000003E-2</v>
      </c>
      <c r="D17" s="2">
        <v>9.9900000000000003E-2</v>
      </c>
      <c r="E17" s="15">
        <v>12444000</v>
      </c>
      <c r="F17" s="15">
        <v>11325000</v>
      </c>
      <c r="G17" s="16">
        <v>1020000</v>
      </c>
      <c r="H17" s="16">
        <v>1647000</v>
      </c>
      <c r="I17" s="2">
        <f t="shared" si="3"/>
        <v>9.8807947019867504E-2</v>
      </c>
      <c r="J17" s="2">
        <f t="shared" si="4"/>
        <v>-0.38069216757741353</v>
      </c>
      <c r="K17" s="2">
        <v>0.6704</v>
      </c>
      <c r="L17" s="2">
        <v>0.85699999999999998</v>
      </c>
      <c r="M17" s="1">
        <v>0.48</v>
      </c>
      <c r="N17" s="1">
        <v>0</v>
      </c>
      <c r="O17" s="2">
        <v>0.1077</v>
      </c>
      <c r="P17" s="1">
        <v>64.84</v>
      </c>
      <c r="Q17" s="1">
        <v>6.53</v>
      </c>
    </row>
    <row r="18" spans="1:17" ht="17.25" thickBot="1" x14ac:dyDescent="0.35">
      <c r="A18" s="1">
        <v>17</v>
      </c>
      <c r="B18" s="1" t="s">
        <v>90</v>
      </c>
      <c r="C18" s="2">
        <v>0.14099999999999999</v>
      </c>
      <c r="D18" s="2">
        <v>0.14099999999999999</v>
      </c>
      <c r="E18" s="15">
        <v>12093000</v>
      </c>
      <c r="F18" s="15">
        <v>12483000</v>
      </c>
      <c r="G18" s="16">
        <v>1100000</v>
      </c>
      <c r="H18" s="16">
        <v>976000</v>
      </c>
      <c r="I18" s="2">
        <f t="shared" si="3"/>
        <v>-3.1242489786109107E-2</v>
      </c>
      <c r="J18" s="2">
        <f t="shared" si="4"/>
        <v>0.12704918032786883</v>
      </c>
      <c r="K18" s="2">
        <v>2.3332999999999999</v>
      </c>
      <c r="L18" s="2">
        <v>1.073</v>
      </c>
      <c r="M18" s="1">
        <v>1.1599999999999999</v>
      </c>
      <c r="N18" s="1">
        <v>0</v>
      </c>
      <c r="O18" s="2">
        <v>2.7900000000000001E-2</v>
      </c>
      <c r="P18" s="1">
        <v>17.739999999999998</v>
      </c>
      <c r="Q18" s="1">
        <v>2.8</v>
      </c>
    </row>
    <row r="19" spans="1:17" ht="17.25" thickBot="1" x14ac:dyDescent="0.35">
      <c r="A19" s="1">
        <v>18</v>
      </c>
      <c r="B19" s="1" t="s">
        <v>91</v>
      </c>
      <c r="C19" s="2">
        <v>0.15359999999999999</v>
      </c>
      <c r="D19" s="2">
        <v>0.15359999999999999</v>
      </c>
      <c r="E19" s="15">
        <v>90039400</v>
      </c>
      <c r="F19" s="15">
        <v>84863000</v>
      </c>
      <c r="G19" s="14">
        <v>3842800</v>
      </c>
      <c r="H19" s="14">
        <v>2469800</v>
      </c>
      <c r="I19" s="2">
        <f t="shared" si="3"/>
        <v>6.099713656128114E-2</v>
      </c>
      <c r="J19" s="2">
        <f t="shared" si="4"/>
        <v>0.55591545874159842</v>
      </c>
      <c r="K19" s="2">
        <v>0.1794</v>
      </c>
      <c r="L19" s="2">
        <v>0.75880000000000003</v>
      </c>
      <c r="M19" s="1">
        <v>1.06</v>
      </c>
      <c r="N19" s="1">
        <v>0</v>
      </c>
      <c r="O19" s="2">
        <v>0.15609999999999999</v>
      </c>
      <c r="P19" s="1">
        <v>14.91</v>
      </c>
      <c r="Q19" s="1">
        <v>2.2000000000000002</v>
      </c>
    </row>
    <row r="20" spans="1:17" ht="17.25" thickBot="1" x14ac:dyDescent="0.35">
      <c r="A20" s="1">
        <v>19</v>
      </c>
      <c r="B20" s="1" t="s">
        <v>53</v>
      </c>
      <c r="C20" s="2">
        <v>0.10059999999999999</v>
      </c>
      <c r="D20" s="2">
        <v>0.10059999999999999</v>
      </c>
      <c r="E20" s="15">
        <v>60535000</v>
      </c>
      <c r="F20" s="15">
        <v>63155000</v>
      </c>
      <c r="G20" s="14">
        <v>1904000</v>
      </c>
      <c r="H20" s="14">
        <v>2271000</v>
      </c>
      <c r="I20" s="2">
        <f t="shared" si="3"/>
        <v>-4.1485234739925603E-2</v>
      </c>
      <c r="J20" s="2">
        <f t="shared" si="4"/>
        <v>-0.16160281814178779</v>
      </c>
      <c r="K20" s="2">
        <v>0.30809999999999998</v>
      </c>
      <c r="L20" s="2">
        <v>0.57830000000000004</v>
      </c>
      <c r="M20" s="1">
        <v>0.68</v>
      </c>
      <c r="N20" s="1">
        <v>0</v>
      </c>
      <c r="O20" s="2">
        <v>0.1128</v>
      </c>
      <c r="P20" s="1">
        <v>31.43</v>
      </c>
      <c r="Q20" s="1">
        <v>3.75</v>
      </c>
    </row>
    <row r="21" spans="1:17" ht="17.25" thickBot="1" x14ac:dyDescent="0.35">
      <c r="A21" s="1">
        <v>20</v>
      </c>
      <c r="B21" s="1" t="s">
        <v>92</v>
      </c>
      <c r="C21" s="2">
        <v>0.13719999999999999</v>
      </c>
      <c r="D21" s="2">
        <v>0.13719999999999999</v>
      </c>
      <c r="E21" s="15">
        <v>41616000</v>
      </c>
      <c r="F21" s="15">
        <v>39668000</v>
      </c>
      <c r="G21" s="14">
        <v>2237000</v>
      </c>
      <c r="H21" s="14">
        <v>1867000</v>
      </c>
      <c r="I21" s="2">
        <f t="shared" si="3"/>
        <v>4.9107593022083229E-2</v>
      </c>
      <c r="J21" s="2">
        <f t="shared" si="4"/>
        <v>0.19817889662560262</v>
      </c>
      <c r="K21" s="2">
        <v>4.5999999999999999E-3</v>
      </c>
      <c r="L21" s="2">
        <v>0.39460000000000001</v>
      </c>
      <c r="M21" s="1">
        <v>0.56000000000000005</v>
      </c>
      <c r="N21" s="1">
        <v>0</v>
      </c>
      <c r="O21" s="2">
        <v>0.16189999999999999</v>
      </c>
      <c r="P21" s="1">
        <v>20.059999999999999</v>
      </c>
      <c r="Q21" s="1">
        <v>3.12</v>
      </c>
    </row>
    <row r="22" spans="1:17" ht="17.25" thickBot="1" x14ac:dyDescent="0.35">
      <c r="A22" s="1">
        <v>21</v>
      </c>
      <c r="B22" s="1" t="s">
        <v>93</v>
      </c>
      <c r="C22" s="2">
        <v>0.14649999999999999</v>
      </c>
      <c r="D22" s="2">
        <v>0.14649999999999999</v>
      </c>
      <c r="E22" s="15">
        <v>53767000</v>
      </c>
      <c r="F22" s="15">
        <v>54379000</v>
      </c>
      <c r="G22" s="14">
        <v>2448000</v>
      </c>
      <c r="H22" s="14">
        <v>614000</v>
      </c>
      <c r="I22" s="2">
        <f t="shared" si="3"/>
        <v>-1.1254344507990233E-2</v>
      </c>
      <c r="J22" s="2">
        <f t="shared" si="4"/>
        <v>2.9869706840390879</v>
      </c>
      <c r="K22" s="2">
        <v>0.1323</v>
      </c>
      <c r="L22" s="2">
        <v>0.52510000000000001</v>
      </c>
      <c r="M22" s="1">
        <v>0.76</v>
      </c>
      <c r="N22" s="1">
        <v>0</v>
      </c>
      <c r="O22" s="2">
        <v>0.17960000000000001</v>
      </c>
      <c r="P22" s="1">
        <v>17.510000000000002</v>
      </c>
      <c r="Q22" s="1">
        <v>4.12</v>
      </c>
    </row>
    <row r="23" spans="1:17" ht="17.25" thickBot="1" x14ac:dyDescent="0.35">
      <c r="A23" s="1">
        <v>22</v>
      </c>
      <c r="B23" s="1" t="s">
        <v>94</v>
      </c>
      <c r="C23" s="2">
        <v>0.1353</v>
      </c>
      <c r="D23" s="2">
        <v>0.1353</v>
      </c>
      <c r="E23" s="15">
        <v>10561000</v>
      </c>
      <c r="F23" s="15">
        <v>10163000</v>
      </c>
      <c r="G23" s="16">
        <v>717000</v>
      </c>
      <c r="H23" s="16">
        <v>4965000</v>
      </c>
      <c r="I23" s="2">
        <f t="shared" si="3"/>
        <v>3.9161664862737311E-2</v>
      </c>
      <c r="J23" s="2">
        <f t="shared" si="4"/>
        <v>-0.85558912386706942</v>
      </c>
      <c r="K23" s="2">
        <v>0.42380000000000001</v>
      </c>
      <c r="L23" s="2">
        <v>0.39069999999999999</v>
      </c>
      <c r="M23" s="1">
        <v>1.06</v>
      </c>
      <c r="N23" s="1">
        <v>0</v>
      </c>
      <c r="O23" s="2">
        <v>9.4500000000000001E-2</v>
      </c>
      <c r="P23" s="1">
        <v>48.42</v>
      </c>
      <c r="Q23" s="1">
        <v>4.28</v>
      </c>
    </row>
    <row r="24" spans="1:17" ht="17.25" thickBot="1" x14ac:dyDescent="0.35">
      <c r="A24" s="1">
        <v>23</v>
      </c>
      <c r="B24" s="1" t="s">
        <v>95</v>
      </c>
      <c r="C24" s="2">
        <v>9.8000000000000004E-2</v>
      </c>
      <c r="D24" s="2">
        <v>9.8000000000000004E-2</v>
      </c>
      <c r="E24" s="15">
        <v>17783572</v>
      </c>
      <c r="F24" s="15">
        <v>18341017</v>
      </c>
      <c r="G24" s="16">
        <v>1279788</v>
      </c>
      <c r="H24" s="16">
        <v>1243267</v>
      </c>
      <c r="I24" s="2">
        <f t="shared" si="3"/>
        <v>-3.0393352778638194E-2</v>
      </c>
      <c r="J24" s="2">
        <f t="shared" si="4"/>
        <v>2.937502563809713E-2</v>
      </c>
      <c r="K24" s="2">
        <v>0.2263</v>
      </c>
      <c r="L24" s="2">
        <v>0.70760000000000001</v>
      </c>
      <c r="M24" s="1">
        <v>1</v>
      </c>
      <c r="N24" s="1">
        <v>0</v>
      </c>
      <c r="O24" s="2">
        <v>0.13570000000000002</v>
      </c>
      <c r="P24" s="1">
        <v>20.16</v>
      </c>
      <c r="Q24" s="1">
        <v>2.5299999999999998</v>
      </c>
    </row>
    <row r="25" spans="1:17" ht="17.25" thickBot="1" x14ac:dyDescent="0.35">
      <c r="A25" s="1">
        <v>24</v>
      </c>
      <c r="B25" s="1" t="s">
        <v>96</v>
      </c>
      <c r="C25" s="2">
        <v>5.0499999999999996E-2</v>
      </c>
      <c r="D25" s="2">
        <v>5.0499999999999996E-2</v>
      </c>
      <c r="E25" s="15">
        <v>7824100</v>
      </c>
      <c r="F25" s="15">
        <v>7683900</v>
      </c>
      <c r="G25" s="16">
        <v>1813800</v>
      </c>
      <c r="H25" s="16">
        <v>305900</v>
      </c>
      <c r="I25" s="2">
        <f t="shared" si="3"/>
        <v>1.8245942815497296E-2</v>
      </c>
      <c r="J25" s="2">
        <f t="shared" si="4"/>
        <v>4.9293886891140897</v>
      </c>
      <c r="K25" s="2">
        <v>0.1079</v>
      </c>
      <c r="L25" s="2">
        <v>0.86429999999999996</v>
      </c>
      <c r="M25" s="1">
        <v>1.2</v>
      </c>
      <c r="N25" s="1">
        <v>0</v>
      </c>
      <c r="O25" s="2">
        <v>0.1694</v>
      </c>
      <c r="P25" s="1">
        <v>12.48</v>
      </c>
      <c r="Q25" s="1">
        <v>1.92</v>
      </c>
    </row>
    <row r="26" spans="1:17" ht="17.25" thickBot="1" x14ac:dyDescent="0.35">
      <c r="A26" s="1">
        <v>25</v>
      </c>
      <c r="B26" s="1" t="s">
        <v>97</v>
      </c>
      <c r="C26" s="2">
        <v>0.1033</v>
      </c>
      <c r="D26" s="2">
        <v>0.1033</v>
      </c>
      <c r="E26" s="15">
        <v>4472000</v>
      </c>
      <c r="F26" s="15">
        <v>4202000</v>
      </c>
      <c r="G26" s="16">
        <v>684000</v>
      </c>
      <c r="H26" s="16">
        <v>462000</v>
      </c>
      <c r="I26" s="2">
        <f t="shared" si="3"/>
        <v>6.4255116611137586E-2</v>
      </c>
      <c r="J26" s="2">
        <f t="shared" si="4"/>
        <v>0.48051948051948057</v>
      </c>
      <c r="K26" s="2">
        <v>0.92370000000000008</v>
      </c>
      <c r="L26" s="2">
        <v>0.47389999999999999</v>
      </c>
      <c r="M26" s="1">
        <v>1.52</v>
      </c>
      <c r="N26" s="1">
        <v>0</v>
      </c>
      <c r="O26" s="2">
        <v>4.4400000000000002E-2</v>
      </c>
      <c r="P26" s="1">
        <v>105.25</v>
      </c>
      <c r="Q26" s="1">
        <v>4.51</v>
      </c>
    </row>
    <row r="27" spans="1:17" ht="17.25" thickBot="1" x14ac:dyDescent="0.35">
      <c r="A27" s="1">
        <v>26</v>
      </c>
      <c r="B27" s="1" t="s">
        <v>98</v>
      </c>
      <c r="C27" s="2">
        <v>5.2999999999999999E-2</v>
      </c>
      <c r="D27" s="2">
        <v>5.2999999999999999E-2</v>
      </c>
      <c r="E27" s="15">
        <v>4765000</v>
      </c>
      <c r="F27" s="15">
        <v>4669000</v>
      </c>
      <c r="G27" s="16">
        <v>767000</v>
      </c>
      <c r="H27" s="16">
        <v>784000</v>
      </c>
      <c r="I27" s="2">
        <f t="shared" si="3"/>
        <v>2.0561147997429918E-2</v>
      </c>
      <c r="J27" s="2">
        <f t="shared" si="4"/>
        <v>-2.168367346938771E-2</v>
      </c>
      <c r="K27" s="2">
        <v>0.35119999999999996</v>
      </c>
      <c r="L27" s="2">
        <v>0.31269999999999998</v>
      </c>
      <c r="M27" s="1">
        <v>0.33</v>
      </c>
      <c r="N27" s="1">
        <v>0</v>
      </c>
      <c r="O27" s="2">
        <v>0.17829999999999999</v>
      </c>
      <c r="P27" s="1">
        <v>20.74</v>
      </c>
      <c r="Q27" s="1">
        <v>3.42</v>
      </c>
    </row>
    <row r="28" spans="1:17" ht="17.25" thickBot="1" x14ac:dyDescent="0.35">
      <c r="A28" s="1">
        <v>27</v>
      </c>
      <c r="B28" s="1" t="s">
        <v>99</v>
      </c>
      <c r="C28" s="2">
        <v>0.11779999999999999</v>
      </c>
      <c r="D28" s="2">
        <v>0.11779999999999999</v>
      </c>
      <c r="E28" s="15">
        <v>2066737</v>
      </c>
      <c r="F28" s="15">
        <v>1838713</v>
      </c>
      <c r="G28" s="14">
        <v>342284</v>
      </c>
      <c r="H28" s="14">
        <v>352409</v>
      </c>
      <c r="I28" s="2">
        <f t="shared" si="3"/>
        <v>0.12401282853822204</v>
      </c>
      <c r="J28" s="2">
        <f t="shared" si="4"/>
        <v>-2.8730821290035125E-2</v>
      </c>
      <c r="K28" s="2">
        <v>0.68340000000000001</v>
      </c>
      <c r="L28" s="2">
        <v>0.50460000000000005</v>
      </c>
      <c r="M28" s="1">
        <v>1.29</v>
      </c>
      <c r="N28" s="1">
        <v>0</v>
      </c>
      <c r="O28" s="2">
        <v>0.15289999999999998</v>
      </c>
      <c r="P28" s="1">
        <v>51.9</v>
      </c>
      <c r="Q28" s="1">
        <v>7.3</v>
      </c>
    </row>
    <row r="29" spans="1:17" ht="17.25" thickBot="1" x14ac:dyDescent="0.35">
      <c r="A29" s="1">
        <v>28</v>
      </c>
      <c r="B29" s="1" t="s">
        <v>100</v>
      </c>
      <c r="C29" s="2">
        <v>9.2499999999999999E-2</v>
      </c>
      <c r="D29" s="2">
        <v>9.2499999999999999E-2</v>
      </c>
      <c r="E29" s="14">
        <v>2990000</v>
      </c>
      <c r="F29" s="14">
        <v>2899000</v>
      </c>
      <c r="G29" s="16">
        <v>772000</v>
      </c>
      <c r="H29" s="16">
        <v>645000</v>
      </c>
      <c r="I29" s="2">
        <f t="shared" si="3"/>
        <v>3.1390134529148073E-2</v>
      </c>
      <c r="J29" s="2">
        <f t="shared" si="4"/>
        <v>0.19689922480620159</v>
      </c>
      <c r="K29" s="2">
        <v>0.32979999999999998</v>
      </c>
      <c r="L29" s="2">
        <v>0.77249999999999996</v>
      </c>
      <c r="M29" s="1">
        <v>1.25</v>
      </c>
      <c r="N29" s="1">
        <v>0</v>
      </c>
      <c r="O29" s="2">
        <v>0.1696</v>
      </c>
      <c r="P29" s="1">
        <v>18.850000000000001</v>
      </c>
      <c r="Q29" s="1">
        <v>2.86</v>
      </c>
    </row>
    <row r="30" spans="1:17" ht="17.25" thickBot="1" x14ac:dyDescent="0.35">
      <c r="A30" s="1">
        <v>29</v>
      </c>
      <c r="B30" s="1" t="s">
        <v>101</v>
      </c>
      <c r="C30" s="2">
        <v>0.14069999999999999</v>
      </c>
      <c r="D30" s="2">
        <v>0.14069999999999999</v>
      </c>
      <c r="E30" s="15">
        <v>2146303</v>
      </c>
      <c r="F30" s="15">
        <v>1868027</v>
      </c>
      <c r="G30" s="16">
        <v>152530</v>
      </c>
      <c r="H30" s="16">
        <v>237841</v>
      </c>
      <c r="I30" s="2">
        <f t="shared" si="3"/>
        <v>0.14896786823745045</v>
      </c>
      <c r="J30" s="2">
        <f t="shared" si="4"/>
        <v>-0.35868920833666185</v>
      </c>
      <c r="K30" s="2">
        <v>0.37359999999999999</v>
      </c>
      <c r="L30" s="2">
        <v>0.87159999999999993</v>
      </c>
      <c r="M30" s="1">
        <v>1.1299999999999999</v>
      </c>
      <c r="N30" s="1">
        <v>0</v>
      </c>
      <c r="O30" s="2">
        <v>7.1099999999999997E-2</v>
      </c>
      <c r="P30" s="1">
        <v>81.290000000000006</v>
      </c>
      <c r="Q30" s="1">
        <v>4.9400000000000004</v>
      </c>
    </row>
    <row r="31" spans="1:17" ht="17.25" thickBot="1" x14ac:dyDescent="0.35">
      <c r="A31" s="1">
        <v>30</v>
      </c>
      <c r="B31" s="1" t="s">
        <v>102</v>
      </c>
      <c r="C31" s="2">
        <v>0.11</v>
      </c>
      <c r="D31" s="2">
        <v>0.11</v>
      </c>
      <c r="E31" s="15">
        <v>2139000</v>
      </c>
      <c r="F31" s="15">
        <v>1966800</v>
      </c>
      <c r="G31" s="14">
        <v>372900</v>
      </c>
      <c r="H31" s="14">
        <v>273900</v>
      </c>
      <c r="I31" s="2">
        <f t="shared" si="3"/>
        <v>8.7553386211104423E-2</v>
      </c>
      <c r="J31" s="2">
        <f t="shared" si="4"/>
        <v>0.36144578313253017</v>
      </c>
      <c r="K31" s="2">
        <v>1.72E-2</v>
      </c>
      <c r="L31" s="2">
        <v>0.7611</v>
      </c>
      <c r="M31" s="1">
        <v>1.01</v>
      </c>
      <c r="N31" s="1">
        <v>0</v>
      </c>
      <c r="O31" s="2">
        <v>5.8400000000000001E-2</v>
      </c>
      <c r="P31" s="1">
        <v>64.34</v>
      </c>
      <c r="Q31" s="1">
        <v>3.54</v>
      </c>
    </row>
    <row r="32" spans="1:17" x14ac:dyDescent="0.3">
      <c r="H32" t="s">
        <v>113</v>
      </c>
    </row>
  </sheetData>
  <mergeCells count="2">
    <mergeCell ref="AC9:AG11"/>
    <mergeCell ref="X12:AD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="70" zoomScaleNormal="70" workbookViewId="0">
      <selection activeCell="E38" sqref="E38"/>
    </sheetView>
  </sheetViews>
  <sheetFormatPr defaultRowHeight="16.5" x14ac:dyDescent="0.3"/>
  <cols>
    <col min="1" max="1" width="6.375" bestFit="1" customWidth="1"/>
    <col min="2" max="2" width="36.875" bestFit="1" customWidth="1"/>
    <col min="3" max="3" width="5.375" customWidth="1"/>
    <col min="5" max="6" width="9.125" bestFit="1" customWidth="1"/>
    <col min="8" max="8" width="9.125" bestFit="1" customWidth="1"/>
    <col min="9" max="9" width="10.125" bestFit="1" customWidth="1"/>
    <col min="10" max="10" width="9.125" bestFit="1" customWidth="1"/>
  </cols>
  <sheetData>
    <row r="1" spans="1:26" x14ac:dyDescent="0.3">
      <c r="A1" s="1">
        <v>2017</v>
      </c>
      <c r="B1" s="1" t="s">
        <v>0</v>
      </c>
      <c r="C1" s="1" t="s">
        <v>1</v>
      </c>
      <c r="D1" s="7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76</v>
      </c>
      <c r="J1" s="7" t="s">
        <v>7</v>
      </c>
      <c r="K1" s="9" t="s">
        <v>8</v>
      </c>
    </row>
    <row r="2" spans="1:26" x14ac:dyDescent="0.3">
      <c r="A2" s="1">
        <v>1</v>
      </c>
      <c r="B2" s="1" t="s">
        <v>9</v>
      </c>
      <c r="C2" s="1" t="s">
        <v>10</v>
      </c>
      <c r="D2" s="1">
        <v>24.33</v>
      </c>
      <c r="E2" s="2">
        <v>0.29070000000000001</v>
      </c>
      <c r="F2" s="2">
        <v>8.3699999999999997E-2</v>
      </c>
      <c r="G2" s="1">
        <v>0.85</v>
      </c>
      <c r="H2" s="2">
        <v>5.1700000000000003E-2</v>
      </c>
      <c r="I2" s="2">
        <v>0.1769</v>
      </c>
      <c r="J2" s="1">
        <v>4.3499999999999996</v>
      </c>
      <c r="K2" s="2">
        <v>0.19439999999999999</v>
      </c>
    </row>
    <row r="3" spans="1:26" x14ac:dyDescent="0.3">
      <c r="A3" s="1">
        <v>2</v>
      </c>
      <c r="B3" s="1" t="s">
        <v>11</v>
      </c>
      <c r="C3" s="1" t="s">
        <v>10</v>
      </c>
      <c r="D3" s="1">
        <v>21.34</v>
      </c>
      <c r="E3" s="2">
        <v>0.2361</v>
      </c>
      <c r="F3" s="2">
        <v>8.7300000000000003E-2</v>
      </c>
      <c r="G3" s="1">
        <v>0.64</v>
      </c>
      <c r="H3" s="2">
        <v>0.4173</v>
      </c>
      <c r="I3" s="2">
        <v>9.8699999999999996E-2</v>
      </c>
      <c r="J3" s="1">
        <v>2.06</v>
      </c>
      <c r="K3" s="2">
        <v>0.1007</v>
      </c>
    </row>
    <row r="4" spans="1:26" x14ac:dyDescent="0.3">
      <c r="A4" s="1">
        <v>3</v>
      </c>
      <c r="B4" s="1" t="s">
        <v>12</v>
      </c>
      <c r="C4" s="1" t="s">
        <v>10</v>
      </c>
      <c r="D4" s="1">
        <v>21.79</v>
      </c>
      <c r="E4" s="2">
        <v>0.26419999999999999</v>
      </c>
      <c r="F4" s="2">
        <v>0.11070000000000001</v>
      </c>
      <c r="G4" s="1">
        <v>0.73</v>
      </c>
      <c r="H4" s="2">
        <v>0.11</v>
      </c>
      <c r="I4" s="2">
        <v>0.1421</v>
      </c>
      <c r="J4" s="1">
        <v>1.76</v>
      </c>
      <c r="K4" s="2">
        <v>8.5500000000000007E-2</v>
      </c>
    </row>
    <row r="5" spans="1:26" x14ac:dyDescent="0.3">
      <c r="A5" s="1">
        <v>4</v>
      </c>
      <c r="B5" s="1" t="s">
        <v>13</v>
      </c>
      <c r="C5" s="1" t="s">
        <v>10</v>
      </c>
      <c r="D5" s="1">
        <v>17.98</v>
      </c>
      <c r="E5" s="2">
        <v>5.3600000000000002E-2</v>
      </c>
      <c r="F5" s="2">
        <v>0.1012</v>
      </c>
      <c r="G5" s="1">
        <v>0.72</v>
      </c>
      <c r="H5" s="2">
        <v>9.1700000000000004E-2</v>
      </c>
      <c r="I5" s="2">
        <v>7.7999999999999996E-3</v>
      </c>
      <c r="J5" s="1">
        <v>2.78</v>
      </c>
      <c r="K5" s="2">
        <v>0.16600000000000001</v>
      </c>
      <c r="O5" s="3" t="s">
        <v>30</v>
      </c>
      <c r="P5" s="3">
        <v>2.4619827476156058</v>
      </c>
      <c r="T5" s="3" t="s">
        <v>30</v>
      </c>
      <c r="U5" s="3">
        <v>2.1105700577504818</v>
      </c>
    </row>
    <row r="6" spans="1:26" ht="17.25" thickBot="1" x14ac:dyDescent="0.35">
      <c r="A6" s="1">
        <v>5</v>
      </c>
      <c r="B6" s="1" t="s">
        <v>14</v>
      </c>
      <c r="C6" s="1" t="s">
        <v>10</v>
      </c>
      <c r="D6" s="1">
        <v>20.52</v>
      </c>
      <c r="E6" s="2">
        <v>0.2089</v>
      </c>
      <c r="F6" s="2">
        <v>0.18870000000000001</v>
      </c>
      <c r="G6" s="1">
        <v>1.02</v>
      </c>
      <c r="H6" s="2">
        <v>9.3900000000000011E-2</v>
      </c>
      <c r="I6" s="2">
        <v>0.11710000000000001</v>
      </c>
      <c r="J6" s="1">
        <v>2.4</v>
      </c>
      <c r="K6" s="2">
        <v>0.1217</v>
      </c>
      <c r="O6" s="3" t="s">
        <v>3</v>
      </c>
      <c r="P6" s="3">
        <v>-7.9814838641032555</v>
      </c>
      <c r="Q6" s="2">
        <v>0.29070000000000001</v>
      </c>
      <c r="R6">
        <f>P6*Q6</f>
        <v>-2.3202173592948165</v>
      </c>
      <c r="T6" s="4" t="s">
        <v>8</v>
      </c>
      <c r="U6" s="4">
        <v>10.208491934627329</v>
      </c>
      <c r="V6" s="2">
        <v>0.19439999999999999</v>
      </c>
      <c r="W6">
        <f>U6*V6</f>
        <v>1.9845308320915527</v>
      </c>
    </row>
    <row r="7" spans="1:26" x14ac:dyDescent="0.3">
      <c r="A7" s="1">
        <v>6</v>
      </c>
      <c r="B7" s="1" t="s">
        <v>15</v>
      </c>
      <c r="C7" s="1" t="s">
        <v>16</v>
      </c>
      <c r="D7" s="1">
        <v>6.58</v>
      </c>
      <c r="E7" s="2">
        <v>1.5112999999999999</v>
      </c>
      <c r="F7" s="2">
        <v>1.8799999999999997E-2</v>
      </c>
      <c r="G7" s="1">
        <v>0.78</v>
      </c>
      <c r="H7" s="2">
        <v>0.61870000000000003</v>
      </c>
      <c r="I7" s="2">
        <v>0.11810000000000001</v>
      </c>
      <c r="J7" s="1">
        <v>2.66</v>
      </c>
      <c r="K7" s="2">
        <v>0.46140000000000003</v>
      </c>
      <c r="O7" s="3" t="s">
        <v>4</v>
      </c>
      <c r="P7" s="3">
        <v>30.802324782712066</v>
      </c>
      <c r="Q7" s="2">
        <v>8.3699999999999997E-2</v>
      </c>
      <c r="R7" s="1">
        <f t="shared" ref="R7:R9" si="0">P7*Q7</f>
        <v>2.5781545843129998</v>
      </c>
      <c r="V7" t="s">
        <v>72</v>
      </c>
      <c r="W7" s="10">
        <f>SUM(U5,W6)</f>
        <v>4.0951008898420342</v>
      </c>
    </row>
    <row r="8" spans="1:26" x14ac:dyDescent="0.3">
      <c r="A8" s="1">
        <v>7</v>
      </c>
      <c r="B8" s="1" t="s">
        <v>17</v>
      </c>
      <c r="C8" s="1" t="s">
        <v>10</v>
      </c>
      <c r="D8" s="1">
        <v>20.41</v>
      </c>
      <c r="E8" s="2">
        <v>0.15960000000000002</v>
      </c>
      <c r="F8" s="2">
        <v>0.16399999999999998</v>
      </c>
      <c r="G8" s="1">
        <v>0.65</v>
      </c>
      <c r="H8" s="2">
        <v>0.15640000000000001</v>
      </c>
      <c r="I8" s="2">
        <v>0.16789999999999999</v>
      </c>
      <c r="J8" s="1">
        <v>3.76</v>
      </c>
      <c r="K8" s="2">
        <v>0.19969999999999999</v>
      </c>
      <c r="O8" s="3" t="s">
        <v>79</v>
      </c>
      <c r="P8" s="3">
        <v>31.931443446411535</v>
      </c>
      <c r="Q8" s="1">
        <v>0.85</v>
      </c>
      <c r="R8" s="1">
        <f t="shared" si="0"/>
        <v>27.141726929449803</v>
      </c>
      <c r="V8" t="s">
        <v>73</v>
      </c>
      <c r="W8">
        <f>J2</f>
        <v>4.3499999999999996</v>
      </c>
    </row>
    <row r="9" spans="1:26" ht="17.25" thickBot="1" x14ac:dyDescent="0.35">
      <c r="A9" s="1">
        <v>8</v>
      </c>
      <c r="B9" s="1" t="s">
        <v>18</v>
      </c>
      <c r="C9" s="1" t="s">
        <v>10</v>
      </c>
      <c r="D9" s="1">
        <v>31.84</v>
      </c>
      <c r="E9" s="2">
        <v>0.33250000000000002</v>
      </c>
      <c r="F9" s="2">
        <v>4.2999999999999997E-2</v>
      </c>
      <c r="G9" s="1">
        <v>0.87</v>
      </c>
      <c r="H9" s="2">
        <v>0.91349999999999998</v>
      </c>
      <c r="I9" s="2">
        <v>0.21940000000000001</v>
      </c>
      <c r="J9" s="1">
        <v>4.6100000000000003</v>
      </c>
      <c r="K9" s="2">
        <v>0.26050000000000001</v>
      </c>
      <c r="O9" s="4" t="s">
        <v>6</v>
      </c>
      <c r="P9" s="4">
        <v>-13.826651718143646</v>
      </c>
      <c r="Q9" s="2">
        <v>5.1700000000000003E-2</v>
      </c>
      <c r="R9" s="1">
        <f t="shared" si="0"/>
        <v>-0.71483789382802654</v>
      </c>
      <c r="V9" s="13" t="s">
        <v>74</v>
      </c>
      <c r="W9" s="13"/>
      <c r="X9" s="13"/>
      <c r="Y9" s="13"/>
      <c r="Z9" s="13"/>
    </row>
    <row r="10" spans="1:26" x14ac:dyDescent="0.3">
      <c r="A10" s="1">
        <v>9</v>
      </c>
      <c r="B10" s="1" t="s">
        <v>43</v>
      </c>
      <c r="C10" s="1" t="s">
        <v>10</v>
      </c>
      <c r="D10" s="1">
        <v>23.67</v>
      </c>
      <c r="E10" s="2">
        <v>3.2599999999999997E-2</v>
      </c>
      <c r="F10" s="2">
        <v>0.1583</v>
      </c>
      <c r="G10" s="1">
        <v>0.71</v>
      </c>
      <c r="H10" s="2">
        <v>0.42330000000000001</v>
      </c>
      <c r="I10" s="2">
        <v>8.1799999999999998E-2</v>
      </c>
      <c r="J10" s="1">
        <v>2.14</v>
      </c>
      <c r="K10" s="2">
        <v>9.820000000000001E-2</v>
      </c>
      <c r="Q10" t="s">
        <v>69</v>
      </c>
      <c r="R10" s="10">
        <f>SUM(R6:R9,P5)</f>
        <v>29.146809008255566</v>
      </c>
      <c r="V10" s="13"/>
      <c r="W10" s="13"/>
      <c r="X10" s="13"/>
      <c r="Y10" s="13"/>
      <c r="Z10" s="13"/>
    </row>
    <row r="11" spans="1:26" x14ac:dyDescent="0.3">
      <c r="A11" s="1">
        <v>10</v>
      </c>
      <c r="B11" s="1" t="s">
        <v>78</v>
      </c>
      <c r="C11" s="1" t="s">
        <v>57</v>
      </c>
      <c r="D11" s="1">
        <v>22.85</v>
      </c>
      <c r="E11" s="2">
        <v>0.1598</v>
      </c>
      <c r="F11" s="2">
        <v>0.26819999999999999</v>
      </c>
      <c r="G11" s="1">
        <v>0.76</v>
      </c>
      <c r="H11" s="2">
        <v>0.60919999999999996</v>
      </c>
      <c r="I11" s="2">
        <v>0.1598</v>
      </c>
      <c r="J11" s="1">
        <v>4.97</v>
      </c>
      <c r="K11" s="2">
        <v>0.23469999999999999</v>
      </c>
      <c r="M11" s="14">
        <v>71123000</v>
      </c>
      <c r="N11" s="14">
        <v>67802000</v>
      </c>
      <c r="O11">
        <f>M11/N11</f>
        <v>1.0489808560219462</v>
      </c>
      <c r="Q11" t="s">
        <v>70</v>
      </c>
      <c r="R11">
        <v>23.94</v>
      </c>
      <c r="V11" s="13"/>
      <c r="W11" s="13"/>
      <c r="X11" s="13"/>
      <c r="Y11" s="13"/>
      <c r="Z11" s="13"/>
    </row>
    <row r="12" spans="1:26" ht="17.25" thickBot="1" x14ac:dyDescent="0.35">
      <c r="A12" s="1">
        <v>11</v>
      </c>
      <c r="B12" s="1" t="s">
        <v>45</v>
      </c>
      <c r="C12" s="1" t="s">
        <v>57</v>
      </c>
      <c r="D12" s="1">
        <v>42.22</v>
      </c>
      <c r="E12" s="2">
        <v>6.8099999999999994E-2</v>
      </c>
      <c r="F12" s="2">
        <v>0.88730000000000009</v>
      </c>
      <c r="G12" s="1">
        <v>0.73</v>
      </c>
      <c r="H12" s="2">
        <v>0.57279999999999998</v>
      </c>
      <c r="I12" s="2">
        <v>6.8099999999999994E-2</v>
      </c>
      <c r="J12" s="1">
        <v>2.33</v>
      </c>
      <c r="K12" s="2">
        <v>5.5999999999999994E-2</v>
      </c>
      <c r="M12" s="15">
        <v>201159000</v>
      </c>
      <c r="N12" s="15">
        <v>184840000</v>
      </c>
      <c r="O12" s="1">
        <f>M12/N12</f>
        <v>1.0882871672798096</v>
      </c>
      <c r="Q12" s="13" t="s">
        <v>71</v>
      </c>
      <c r="R12" s="13"/>
      <c r="S12" s="13"/>
      <c r="T12" s="13"/>
      <c r="U12" s="13"/>
      <c r="V12" s="13"/>
      <c r="W12" s="13"/>
    </row>
    <row r="13" spans="1:26" ht="17.25" thickBot="1" x14ac:dyDescent="0.35">
      <c r="A13" s="1">
        <v>12</v>
      </c>
      <c r="B13" s="1" t="s">
        <v>46</v>
      </c>
      <c r="C13" s="1" t="s">
        <v>57</v>
      </c>
      <c r="D13" s="1">
        <v>18.809999999999999</v>
      </c>
      <c r="E13" s="2">
        <v>7.8E-2</v>
      </c>
      <c r="F13" s="2">
        <v>0.49829999999999997</v>
      </c>
      <c r="G13" s="1">
        <v>0.82</v>
      </c>
      <c r="H13" s="2">
        <v>0.51</v>
      </c>
      <c r="I13" s="2">
        <v>7.8E-2</v>
      </c>
      <c r="J13" s="1">
        <v>14.2</v>
      </c>
      <c r="K13" s="2">
        <v>0.91610000000000003</v>
      </c>
      <c r="M13" s="16">
        <v>10558000</v>
      </c>
      <c r="N13" s="16">
        <v>7017000</v>
      </c>
      <c r="O13" s="1">
        <f>M13/N13</f>
        <v>1.5046316089496936</v>
      </c>
      <c r="Q13" s="13"/>
      <c r="R13" s="13"/>
      <c r="S13" s="13"/>
      <c r="T13" s="13"/>
      <c r="U13" s="13"/>
      <c r="V13" s="13"/>
      <c r="W13" s="13"/>
    </row>
    <row r="14" spans="1:26" x14ac:dyDescent="0.3">
      <c r="A14" s="1">
        <v>13</v>
      </c>
      <c r="B14" s="1" t="s">
        <v>47</v>
      </c>
      <c r="C14" s="1" t="s">
        <v>57</v>
      </c>
      <c r="D14" s="8">
        <v>231.86</v>
      </c>
      <c r="E14" s="2">
        <v>0.1186</v>
      </c>
      <c r="F14" s="2">
        <v>5.3</v>
      </c>
      <c r="G14" s="1">
        <v>1.67</v>
      </c>
      <c r="H14" s="2">
        <v>0.89790000000000003</v>
      </c>
      <c r="I14" s="2">
        <v>0.1186</v>
      </c>
      <c r="J14" s="1">
        <v>3.52</v>
      </c>
      <c r="K14" s="2">
        <v>1.3599999999999999E-2</v>
      </c>
      <c r="O14" s="1" t="e">
        <f t="shared" ref="O13:O31" si="1">M14/N14</f>
        <v>#DIV/0!</v>
      </c>
      <c r="Q14" s="13"/>
      <c r="R14" s="13"/>
      <c r="S14" s="13"/>
      <c r="T14" s="13"/>
      <c r="U14" s="13"/>
      <c r="V14" s="13"/>
      <c r="W14" s="13"/>
    </row>
    <row r="15" spans="1:26" x14ac:dyDescent="0.3">
      <c r="A15" s="1">
        <v>14</v>
      </c>
      <c r="B15" s="1" t="s">
        <v>48</v>
      </c>
      <c r="C15" s="1" t="s">
        <v>57</v>
      </c>
      <c r="D15" s="8">
        <v>38</v>
      </c>
      <c r="E15" s="2">
        <v>0.1178</v>
      </c>
      <c r="F15" s="2">
        <v>0.1101</v>
      </c>
      <c r="G15" s="1">
        <v>1.34</v>
      </c>
      <c r="H15" s="2">
        <v>0.80759999999999998</v>
      </c>
      <c r="I15" s="2">
        <v>0.1178</v>
      </c>
      <c r="J15" s="1">
        <v>3.29</v>
      </c>
      <c r="K15" s="2">
        <v>9.4200000000000006E-2</v>
      </c>
      <c r="O15" s="1" t="e">
        <f>M15/N15</f>
        <v>#DIV/0!</v>
      </c>
      <c r="Q15" s="13"/>
      <c r="R15" s="13"/>
      <c r="S15" s="13"/>
      <c r="T15" s="13"/>
      <c r="U15" s="13"/>
      <c r="V15" s="13"/>
      <c r="W15" s="13"/>
    </row>
    <row r="16" spans="1:26" x14ac:dyDescent="0.3">
      <c r="A16" s="1">
        <v>15</v>
      </c>
      <c r="B16" s="1" t="s">
        <v>49</v>
      </c>
      <c r="C16" s="1" t="s">
        <v>57</v>
      </c>
      <c r="D16" s="1">
        <v>10.25</v>
      </c>
      <c r="E16" s="2">
        <v>0.11360000000000001</v>
      </c>
      <c r="F16" s="2">
        <v>0.30719999999999997</v>
      </c>
      <c r="G16" s="1">
        <v>0.9</v>
      </c>
      <c r="H16" s="2">
        <v>1.6830000000000001</v>
      </c>
      <c r="I16" s="2">
        <v>0.11360000000000001</v>
      </c>
      <c r="J16" s="1">
        <v>1.78</v>
      </c>
      <c r="K16" s="2">
        <v>0.18390000000000001</v>
      </c>
      <c r="O16" s="1" t="e">
        <f t="shared" si="1"/>
        <v>#DIV/0!</v>
      </c>
      <c r="Q16" s="13"/>
      <c r="R16" s="13"/>
      <c r="S16" s="13"/>
      <c r="T16" s="13"/>
      <c r="U16" s="13"/>
      <c r="V16" s="13"/>
      <c r="W16" s="13"/>
    </row>
    <row r="17" spans="1:15" x14ac:dyDescent="0.3">
      <c r="A17" s="1">
        <v>16</v>
      </c>
      <c r="B17" s="1" t="s">
        <v>50</v>
      </c>
      <c r="C17" s="1" t="s">
        <v>57</v>
      </c>
      <c r="D17" s="1">
        <v>64.84</v>
      </c>
      <c r="E17" s="2">
        <v>9.9900000000000003E-2</v>
      </c>
      <c r="F17" s="2">
        <v>0.6704</v>
      </c>
      <c r="G17" s="1">
        <v>0.48</v>
      </c>
      <c r="H17" s="2">
        <v>0.85699999999999998</v>
      </c>
      <c r="I17" s="2">
        <v>9.9900000000000003E-2</v>
      </c>
      <c r="J17" s="1">
        <v>6.53</v>
      </c>
      <c r="K17" s="2">
        <v>0.1077</v>
      </c>
      <c r="O17" s="1" t="e">
        <f t="shared" si="1"/>
        <v>#DIV/0!</v>
      </c>
    </row>
    <row r="18" spans="1:15" x14ac:dyDescent="0.3">
      <c r="A18" s="1">
        <v>17</v>
      </c>
      <c r="B18" s="1" t="s">
        <v>51</v>
      </c>
      <c r="C18" s="1" t="s">
        <v>57</v>
      </c>
      <c r="D18" s="1">
        <v>17.739999999999998</v>
      </c>
      <c r="E18" s="2">
        <v>0.14099999999999999</v>
      </c>
      <c r="F18" s="2">
        <v>2.3332999999999999</v>
      </c>
      <c r="G18" s="1">
        <v>1.1599999999999999</v>
      </c>
      <c r="H18" s="2">
        <v>1.073</v>
      </c>
      <c r="I18" s="2">
        <v>0.14099999999999999</v>
      </c>
      <c r="J18" s="1">
        <v>2.8</v>
      </c>
      <c r="K18" s="2">
        <v>2.7900000000000001E-2</v>
      </c>
      <c r="O18" s="1" t="e">
        <f t="shared" si="1"/>
        <v>#DIV/0!</v>
      </c>
    </row>
    <row r="19" spans="1:15" x14ac:dyDescent="0.3">
      <c r="A19" s="1">
        <v>18</v>
      </c>
      <c r="B19" s="1" t="s">
        <v>52</v>
      </c>
      <c r="C19" s="1" t="s">
        <v>57</v>
      </c>
      <c r="D19" s="1">
        <v>14.91</v>
      </c>
      <c r="E19" s="2">
        <v>0.15359999999999999</v>
      </c>
      <c r="F19" s="2">
        <v>0.1794</v>
      </c>
      <c r="G19" s="1">
        <v>1.06</v>
      </c>
      <c r="H19" s="2">
        <v>0.75880000000000003</v>
      </c>
      <c r="I19" s="2">
        <v>0.15359999999999999</v>
      </c>
      <c r="J19" s="1">
        <v>2.2000000000000002</v>
      </c>
      <c r="K19" s="2">
        <v>0.15609999999999999</v>
      </c>
      <c r="O19" s="1" t="e">
        <f t="shared" si="1"/>
        <v>#DIV/0!</v>
      </c>
    </row>
    <row r="20" spans="1:15" x14ac:dyDescent="0.3">
      <c r="A20" s="1">
        <v>19</v>
      </c>
      <c r="B20" s="1" t="s">
        <v>53</v>
      </c>
      <c r="C20" s="1" t="s">
        <v>57</v>
      </c>
      <c r="D20" s="1">
        <v>31.43</v>
      </c>
      <c r="E20" s="2">
        <v>0.10059999999999999</v>
      </c>
      <c r="F20" s="2">
        <v>0.30809999999999998</v>
      </c>
      <c r="G20" s="1">
        <v>0.68</v>
      </c>
      <c r="H20" s="2">
        <v>0.57830000000000004</v>
      </c>
      <c r="I20" s="2">
        <v>0.10059999999999999</v>
      </c>
      <c r="J20" s="1">
        <v>3.75</v>
      </c>
      <c r="K20" s="2">
        <v>0.1128</v>
      </c>
      <c r="O20" s="1" t="e">
        <f t="shared" si="1"/>
        <v>#DIV/0!</v>
      </c>
    </row>
    <row r="21" spans="1:15" x14ac:dyDescent="0.3">
      <c r="A21" s="1">
        <v>20</v>
      </c>
      <c r="B21" s="1" t="s">
        <v>54</v>
      </c>
      <c r="C21" s="1" t="s">
        <v>57</v>
      </c>
      <c r="D21" s="1">
        <v>20.059999999999999</v>
      </c>
      <c r="E21" s="2">
        <v>0.13719999999999999</v>
      </c>
      <c r="F21" s="2">
        <v>4.5999999999999999E-3</v>
      </c>
      <c r="G21" s="1">
        <v>0.56000000000000005</v>
      </c>
      <c r="H21" s="2">
        <v>0.39460000000000001</v>
      </c>
      <c r="I21" s="2">
        <v>0.13719999999999999</v>
      </c>
      <c r="J21" s="1">
        <v>3.12</v>
      </c>
      <c r="K21" s="2">
        <v>0.16189999999999999</v>
      </c>
      <c r="O21" s="1" t="e">
        <f t="shared" si="1"/>
        <v>#DIV/0!</v>
      </c>
    </row>
    <row r="22" spans="1:15" x14ac:dyDescent="0.3">
      <c r="A22" s="1">
        <v>21</v>
      </c>
      <c r="B22" s="1" t="s">
        <v>55</v>
      </c>
      <c r="C22" s="1" t="s">
        <v>57</v>
      </c>
      <c r="D22" s="1">
        <v>17.510000000000002</v>
      </c>
      <c r="E22" s="2">
        <v>0.14649999999999999</v>
      </c>
      <c r="F22" s="2">
        <v>0.1323</v>
      </c>
      <c r="G22" s="1">
        <v>0.76</v>
      </c>
      <c r="H22" s="2">
        <v>0.52510000000000001</v>
      </c>
      <c r="I22" s="2">
        <v>0.14649999999999999</v>
      </c>
      <c r="J22" s="1">
        <v>4.12</v>
      </c>
      <c r="K22" s="2">
        <v>0.17960000000000001</v>
      </c>
      <c r="O22" s="1" t="e">
        <f t="shared" si="1"/>
        <v>#DIV/0!</v>
      </c>
    </row>
    <row r="23" spans="1:15" x14ac:dyDescent="0.3">
      <c r="A23" s="1">
        <v>22</v>
      </c>
      <c r="B23" s="1" t="s">
        <v>56</v>
      </c>
      <c r="C23" s="1" t="s">
        <v>57</v>
      </c>
      <c r="D23" s="1">
        <v>48.42</v>
      </c>
      <c r="E23" s="2">
        <v>0.1353</v>
      </c>
      <c r="F23" s="2">
        <v>0.42380000000000001</v>
      </c>
      <c r="G23" s="1">
        <v>1.06</v>
      </c>
      <c r="H23" s="2">
        <v>0.39069999999999999</v>
      </c>
      <c r="I23" s="2">
        <v>0.1353</v>
      </c>
      <c r="J23" s="1">
        <v>4.28</v>
      </c>
      <c r="K23" s="2">
        <v>9.4500000000000001E-2</v>
      </c>
      <c r="O23" s="1" t="e">
        <f t="shared" si="1"/>
        <v>#DIV/0!</v>
      </c>
    </row>
    <row r="24" spans="1:15" x14ac:dyDescent="0.3">
      <c r="A24">
        <v>23</v>
      </c>
      <c r="B24" t="s">
        <v>58</v>
      </c>
      <c r="C24" s="1" t="s">
        <v>57</v>
      </c>
      <c r="D24">
        <v>20.16</v>
      </c>
      <c r="E24" s="2">
        <v>9.8000000000000004E-2</v>
      </c>
      <c r="F24" s="2">
        <v>0.2263</v>
      </c>
      <c r="G24">
        <v>1</v>
      </c>
      <c r="H24" s="2">
        <v>0.70760000000000001</v>
      </c>
      <c r="I24" s="2">
        <v>9.8000000000000004E-2</v>
      </c>
      <c r="J24">
        <v>2.5299999999999998</v>
      </c>
      <c r="K24" s="2">
        <v>0.13570000000000002</v>
      </c>
      <c r="O24" s="1" t="e">
        <f t="shared" si="1"/>
        <v>#DIV/0!</v>
      </c>
    </row>
    <row r="25" spans="1:15" x14ac:dyDescent="0.3">
      <c r="A25" s="1">
        <v>24</v>
      </c>
      <c r="B25" t="s">
        <v>59</v>
      </c>
      <c r="C25" s="1" t="s">
        <v>57</v>
      </c>
      <c r="D25">
        <v>12.48</v>
      </c>
      <c r="E25" s="2">
        <v>5.0499999999999996E-2</v>
      </c>
      <c r="F25" s="2">
        <v>0.1079</v>
      </c>
      <c r="G25">
        <v>1.2</v>
      </c>
      <c r="H25" s="2">
        <v>0.86429999999999996</v>
      </c>
      <c r="I25" s="2">
        <v>5.0499999999999996E-2</v>
      </c>
      <c r="J25">
        <v>1.92</v>
      </c>
      <c r="K25" s="2">
        <v>0.1694</v>
      </c>
      <c r="O25" s="1" t="e">
        <f t="shared" si="1"/>
        <v>#DIV/0!</v>
      </c>
    </row>
    <row r="26" spans="1:15" x14ac:dyDescent="0.3">
      <c r="A26" s="1">
        <v>25</v>
      </c>
      <c r="B26" t="s">
        <v>60</v>
      </c>
      <c r="C26" s="1" t="s">
        <v>57</v>
      </c>
      <c r="D26">
        <v>105.25</v>
      </c>
      <c r="E26" s="2">
        <v>0.1033</v>
      </c>
      <c r="F26" s="2">
        <v>0.92370000000000008</v>
      </c>
      <c r="G26">
        <v>1.52</v>
      </c>
      <c r="H26" s="2">
        <v>0.47389999999999999</v>
      </c>
      <c r="I26" s="2">
        <v>0.1033</v>
      </c>
      <c r="J26">
        <v>4.51</v>
      </c>
      <c r="K26" s="2">
        <v>4.4400000000000002E-2</v>
      </c>
      <c r="O26" s="1" t="e">
        <f t="shared" si="1"/>
        <v>#DIV/0!</v>
      </c>
    </row>
    <row r="27" spans="1:15" x14ac:dyDescent="0.3">
      <c r="A27" s="1">
        <v>26</v>
      </c>
      <c r="B27" t="s">
        <v>61</v>
      </c>
      <c r="C27" s="1" t="s">
        <v>57</v>
      </c>
      <c r="D27">
        <v>20.74</v>
      </c>
      <c r="E27" s="2">
        <v>5.2999999999999999E-2</v>
      </c>
      <c r="F27" s="2">
        <v>0.35119999999999996</v>
      </c>
      <c r="G27">
        <v>0.33</v>
      </c>
      <c r="H27" s="2">
        <v>0.31269999999999998</v>
      </c>
      <c r="I27" s="2">
        <v>5.2999999999999999E-2</v>
      </c>
      <c r="J27">
        <v>3.42</v>
      </c>
      <c r="K27" s="2">
        <v>0.17829999999999999</v>
      </c>
      <c r="O27" s="1" t="e">
        <f t="shared" si="1"/>
        <v>#DIV/0!</v>
      </c>
    </row>
    <row r="28" spans="1:15" x14ac:dyDescent="0.3">
      <c r="A28" s="1">
        <v>27</v>
      </c>
      <c r="B28" t="s">
        <v>62</v>
      </c>
      <c r="C28" s="1" t="s">
        <v>57</v>
      </c>
      <c r="D28">
        <v>51.9</v>
      </c>
      <c r="E28" s="2">
        <v>0.11779999999999999</v>
      </c>
      <c r="F28" s="2">
        <v>0.68340000000000001</v>
      </c>
      <c r="G28">
        <v>1.29</v>
      </c>
      <c r="H28" s="2">
        <v>0.50460000000000005</v>
      </c>
      <c r="I28" s="2">
        <v>0.11779999999999999</v>
      </c>
      <c r="J28">
        <v>7.3</v>
      </c>
      <c r="K28" s="2">
        <v>0.15289999999999998</v>
      </c>
      <c r="O28" s="1" t="e">
        <f t="shared" si="1"/>
        <v>#DIV/0!</v>
      </c>
    </row>
    <row r="29" spans="1:15" x14ac:dyDescent="0.3">
      <c r="A29" s="1">
        <v>28</v>
      </c>
      <c r="B29" t="s">
        <v>63</v>
      </c>
      <c r="C29" s="1" t="s">
        <v>57</v>
      </c>
      <c r="D29">
        <v>18.850000000000001</v>
      </c>
      <c r="E29" s="2">
        <v>9.2499999999999999E-2</v>
      </c>
      <c r="F29" s="2">
        <v>0.32979999999999998</v>
      </c>
      <c r="G29">
        <v>1.25</v>
      </c>
      <c r="H29" s="2">
        <v>0.77249999999999996</v>
      </c>
      <c r="I29" s="2">
        <v>9.2499999999999999E-2</v>
      </c>
      <c r="J29">
        <v>2.86</v>
      </c>
      <c r="K29" s="2">
        <v>0.1696</v>
      </c>
      <c r="O29" s="1" t="e">
        <f t="shared" si="1"/>
        <v>#DIV/0!</v>
      </c>
    </row>
    <row r="30" spans="1:15" x14ac:dyDescent="0.3">
      <c r="A30" s="1">
        <v>29</v>
      </c>
      <c r="B30" t="s">
        <v>64</v>
      </c>
      <c r="C30" s="1" t="s">
        <v>57</v>
      </c>
      <c r="D30">
        <v>81.290000000000006</v>
      </c>
      <c r="E30" s="2">
        <v>0.14069999999999999</v>
      </c>
      <c r="F30" s="2">
        <v>0.37359999999999999</v>
      </c>
      <c r="G30">
        <v>1.1299999999999999</v>
      </c>
      <c r="H30" s="2">
        <v>0.87159999999999993</v>
      </c>
      <c r="I30" s="2">
        <v>0.14069999999999999</v>
      </c>
      <c r="J30">
        <v>4.9400000000000004</v>
      </c>
      <c r="K30" s="2">
        <v>7.1099999999999997E-2</v>
      </c>
      <c r="O30" s="1" t="e">
        <f t="shared" si="1"/>
        <v>#DIV/0!</v>
      </c>
    </row>
    <row r="31" spans="1:15" x14ac:dyDescent="0.3">
      <c r="A31" s="1">
        <v>30</v>
      </c>
      <c r="B31" t="s">
        <v>65</v>
      </c>
      <c r="C31" s="1" t="s">
        <v>57</v>
      </c>
      <c r="D31">
        <v>64.34</v>
      </c>
      <c r="E31" s="2">
        <v>0.11</v>
      </c>
      <c r="F31" s="2">
        <v>1.72E-2</v>
      </c>
      <c r="G31">
        <v>1.01</v>
      </c>
      <c r="H31" s="2">
        <v>0.7611</v>
      </c>
      <c r="I31" s="2">
        <v>0.11</v>
      </c>
      <c r="J31">
        <v>3.54</v>
      </c>
      <c r="K31" s="2">
        <v>5.8400000000000001E-2</v>
      </c>
      <c r="O31" s="1" t="e">
        <f t="shared" si="1"/>
        <v>#DIV/0!</v>
      </c>
    </row>
  </sheetData>
  <mergeCells count="2">
    <mergeCell ref="Q12:W16"/>
    <mergeCell ref="V9:Z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M3" sqref="M3"/>
    </sheetView>
  </sheetViews>
  <sheetFormatPr defaultRowHeight="16.5" x14ac:dyDescent="0.3"/>
  <cols>
    <col min="1" max="1" width="5.5" style="1" bestFit="1" customWidth="1"/>
    <col min="2" max="2" width="36.875" style="1" bestFit="1" customWidth="1"/>
    <col min="3" max="3" width="7.875" style="1" bestFit="1" customWidth="1"/>
    <col min="4" max="4" width="7.5" style="1" bestFit="1" customWidth="1"/>
    <col min="5" max="6" width="8.5" style="1" bestFit="1" customWidth="1"/>
    <col min="7" max="7" width="9.375" style="1" bestFit="1" customWidth="1"/>
    <col min="8" max="8" width="8.625" style="1" bestFit="1" customWidth="1"/>
    <col min="9" max="9" width="7.75" style="1" bestFit="1" customWidth="1"/>
    <col min="10" max="10" width="5.5" style="1" bestFit="1" customWidth="1"/>
    <col min="11" max="11" width="9" style="1"/>
  </cols>
  <sheetData>
    <row r="1" spans="1:11" x14ac:dyDescent="0.3">
      <c r="A1" s="1">
        <v>2017</v>
      </c>
      <c r="B1" s="1" t="s">
        <v>0</v>
      </c>
      <c r="C1" s="1" t="s">
        <v>1</v>
      </c>
      <c r="D1" s="7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76</v>
      </c>
      <c r="J1" s="7" t="s">
        <v>7</v>
      </c>
      <c r="K1" s="9" t="s">
        <v>8</v>
      </c>
    </row>
    <row r="2" spans="1:11" x14ac:dyDescent="0.3">
      <c r="A2" s="1">
        <v>1</v>
      </c>
      <c r="B2" s="1" t="s">
        <v>9</v>
      </c>
      <c r="C2" s="1" t="s">
        <v>10</v>
      </c>
      <c r="D2" s="1">
        <v>24.33</v>
      </c>
      <c r="E2" s="2">
        <v>0.29070000000000001</v>
      </c>
      <c r="F2" s="2">
        <v>8.3699999999999997E-2</v>
      </c>
      <c r="G2" s="1">
        <v>0.85</v>
      </c>
      <c r="H2" s="2">
        <v>5.1700000000000003E-2</v>
      </c>
      <c r="I2" s="2">
        <v>0.1769</v>
      </c>
      <c r="J2" s="1">
        <v>4.3499999999999996</v>
      </c>
      <c r="K2" s="2">
        <v>0.19439999999999999</v>
      </c>
    </row>
    <row r="3" spans="1:11" x14ac:dyDescent="0.3">
      <c r="A3" s="1">
        <v>2</v>
      </c>
      <c r="B3" s="1" t="s">
        <v>11</v>
      </c>
      <c r="C3" s="1" t="s">
        <v>10</v>
      </c>
      <c r="D3" s="1">
        <v>21.34</v>
      </c>
      <c r="E3" s="2">
        <v>0.2361</v>
      </c>
      <c r="F3" s="2">
        <v>8.7300000000000003E-2</v>
      </c>
      <c r="G3" s="1">
        <v>0.64</v>
      </c>
      <c r="H3" s="2">
        <v>0.4173</v>
      </c>
      <c r="I3" s="2">
        <v>9.8699999999999996E-2</v>
      </c>
      <c r="J3" s="1">
        <v>2.06</v>
      </c>
      <c r="K3" s="2">
        <v>0.1007</v>
      </c>
    </row>
    <row r="4" spans="1:11" x14ac:dyDescent="0.3">
      <c r="A4" s="1">
        <v>3</v>
      </c>
      <c r="B4" s="1" t="s">
        <v>12</v>
      </c>
      <c r="C4" s="1" t="s">
        <v>10</v>
      </c>
      <c r="D4" s="1">
        <v>21.79</v>
      </c>
      <c r="E4" s="2">
        <v>0.26419999999999999</v>
      </c>
      <c r="F4" s="2">
        <v>0.11070000000000001</v>
      </c>
      <c r="G4" s="1">
        <v>0.73</v>
      </c>
      <c r="H4" s="2">
        <v>0.11</v>
      </c>
      <c r="I4" s="2">
        <v>0.1421</v>
      </c>
      <c r="J4" s="1">
        <v>1.76</v>
      </c>
      <c r="K4" s="2">
        <v>8.5500000000000007E-2</v>
      </c>
    </row>
    <row r="5" spans="1:11" x14ac:dyDescent="0.3">
      <c r="A5" s="1">
        <v>4</v>
      </c>
      <c r="B5" s="1" t="s">
        <v>13</v>
      </c>
      <c r="C5" s="1" t="s">
        <v>10</v>
      </c>
      <c r="D5" s="1">
        <v>17.98</v>
      </c>
      <c r="E5" s="2">
        <v>5.3600000000000002E-2</v>
      </c>
      <c r="F5" s="2">
        <v>0.1012</v>
      </c>
      <c r="G5" s="1">
        <v>0.72</v>
      </c>
      <c r="H5" s="2">
        <v>9.1700000000000004E-2</v>
      </c>
      <c r="I5" s="2">
        <v>7.7999999999999996E-3</v>
      </c>
      <c r="J5" s="1">
        <v>2.78</v>
      </c>
      <c r="K5" s="2">
        <v>0.16600000000000001</v>
      </c>
    </row>
    <row r="6" spans="1:11" x14ac:dyDescent="0.3">
      <c r="A6" s="1">
        <v>5</v>
      </c>
      <c r="B6" s="1" t="s">
        <v>14</v>
      </c>
      <c r="C6" s="1" t="s">
        <v>10</v>
      </c>
      <c r="D6" s="1">
        <v>20.52</v>
      </c>
      <c r="E6" s="2">
        <v>0.2089</v>
      </c>
      <c r="F6" s="2">
        <v>0.18870000000000001</v>
      </c>
      <c r="G6" s="1">
        <v>1.02</v>
      </c>
      <c r="H6" s="2">
        <v>9.3900000000000011E-2</v>
      </c>
      <c r="I6" s="2">
        <v>0.11710000000000001</v>
      </c>
      <c r="J6" s="1">
        <v>2.4</v>
      </c>
      <c r="K6" s="2">
        <v>0.1217</v>
      </c>
    </row>
    <row r="7" spans="1:11" x14ac:dyDescent="0.3">
      <c r="A7" s="1">
        <v>6</v>
      </c>
      <c r="B7" s="1" t="s">
        <v>15</v>
      </c>
      <c r="C7" s="1" t="s">
        <v>16</v>
      </c>
      <c r="D7" s="1">
        <v>6.58</v>
      </c>
      <c r="E7" s="2">
        <v>1.5112999999999999</v>
      </c>
      <c r="F7" s="2">
        <v>1.8799999999999997E-2</v>
      </c>
      <c r="G7" s="1">
        <v>0.78</v>
      </c>
      <c r="H7" s="2">
        <v>0.61870000000000003</v>
      </c>
      <c r="I7" s="2">
        <v>0.11810000000000001</v>
      </c>
      <c r="J7" s="1">
        <v>2.66</v>
      </c>
      <c r="K7" s="2">
        <v>0.46140000000000003</v>
      </c>
    </row>
    <row r="8" spans="1:11" x14ac:dyDescent="0.3">
      <c r="A8" s="1">
        <v>7</v>
      </c>
      <c r="B8" s="1" t="s">
        <v>17</v>
      </c>
      <c r="C8" s="1" t="s">
        <v>10</v>
      </c>
      <c r="D8" s="1">
        <v>20.41</v>
      </c>
      <c r="E8" s="2">
        <v>0.15960000000000002</v>
      </c>
      <c r="F8" s="2">
        <v>0.16399999999999998</v>
      </c>
      <c r="G8" s="1">
        <v>0.65</v>
      </c>
      <c r="H8" s="2">
        <v>0.15640000000000001</v>
      </c>
      <c r="I8" s="2">
        <v>0.16789999999999999</v>
      </c>
      <c r="J8" s="1">
        <v>3.76</v>
      </c>
      <c r="K8" s="2">
        <v>0.19969999999999999</v>
      </c>
    </row>
    <row r="9" spans="1:11" x14ac:dyDescent="0.3">
      <c r="A9" s="1">
        <v>8</v>
      </c>
      <c r="B9" s="1" t="s">
        <v>18</v>
      </c>
      <c r="C9" s="1" t="s">
        <v>10</v>
      </c>
      <c r="D9" s="1">
        <v>31.84</v>
      </c>
      <c r="E9" s="2">
        <v>0.33250000000000002</v>
      </c>
      <c r="F9" s="2">
        <v>4.2999999999999997E-2</v>
      </c>
      <c r="G9" s="1">
        <v>0.87</v>
      </c>
      <c r="H9" s="2">
        <v>0.91349999999999998</v>
      </c>
      <c r="I9" s="2">
        <v>0.21940000000000001</v>
      </c>
      <c r="J9" s="1">
        <v>4.6100000000000003</v>
      </c>
      <c r="K9" s="2">
        <v>0.26050000000000001</v>
      </c>
    </row>
    <row r="10" spans="1:11" x14ac:dyDescent="0.3">
      <c r="A10" s="1">
        <v>9</v>
      </c>
      <c r="B10" s="1" t="s">
        <v>43</v>
      </c>
      <c r="C10" s="1" t="s">
        <v>10</v>
      </c>
      <c r="D10" s="1">
        <v>23.67</v>
      </c>
      <c r="E10" s="2">
        <v>3.2599999999999997E-2</v>
      </c>
      <c r="F10" s="2">
        <v>0.1583</v>
      </c>
      <c r="G10" s="1">
        <v>0.71</v>
      </c>
      <c r="H10" s="2">
        <v>0.42330000000000001</v>
      </c>
      <c r="I10" s="2">
        <v>8.1799999999999998E-2</v>
      </c>
      <c r="J10" s="1">
        <v>2.14</v>
      </c>
      <c r="K10" s="2">
        <v>9.820000000000001E-2</v>
      </c>
    </row>
    <row r="11" spans="1:11" x14ac:dyDescent="0.3">
      <c r="A11" s="1">
        <v>10</v>
      </c>
      <c r="B11" s="1" t="s">
        <v>44</v>
      </c>
      <c r="C11" s="1" t="s">
        <v>57</v>
      </c>
      <c r="D11" s="1">
        <v>22.85</v>
      </c>
      <c r="E11" s="2">
        <v>0.1598</v>
      </c>
      <c r="F11" s="2">
        <v>0.26819999999999999</v>
      </c>
      <c r="G11" s="1">
        <v>0.76</v>
      </c>
      <c r="H11" s="2">
        <v>0.60919999999999996</v>
      </c>
      <c r="I11" s="2">
        <v>0.1598</v>
      </c>
      <c r="J11" s="1">
        <v>4.97</v>
      </c>
      <c r="K11" s="2">
        <v>0.23469999999999999</v>
      </c>
    </row>
    <row r="12" spans="1:11" x14ac:dyDescent="0.3">
      <c r="A12" s="1">
        <v>11</v>
      </c>
      <c r="B12" s="1" t="s">
        <v>45</v>
      </c>
      <c r="C12" s="1" t="s">
        <v>57</v>
      </c>
      <c r="D12" s="1">
        <v>42.22</v>
      </c>
      <c r="E12" s="2">
        <v>6.8099999999999994E-2</v>
      </c>
      <c r="F12" s="2">
        <v>0.88730000000000009</v>
      </c>
      <c r="G12" s="1">
        <v>0.73</v>
      </c>
      <c r="H12" s="2">
        <v>0.57279999999999998</v>
      </c>
      <c r="I12" s="2">
        <v>6.8099999999999994E-2</v>
      </c>
      <c r="J12" s="1">
        <v>2.33</v>
      </c>
      <c r="K12" s="2">
        <v>5.5999999999999994E-2</v>
      </c>
    </row>
    <row r="13" spans="1:11" x14ac:dyDescent="0.3">
      <c r="A13" s="1">
        <v>12</v>
      </c>
      <c r="B13" s="1" t="s">
        <v>46</v>
      </c>
      <c r="C13" s="1" t="s">
        <v>57</v>
      </c>
      <c r="D13" s="1">
        <v>18.809999999999999</v>
      </c>
      <c r="E13" s="2">
        <v>7.8E-2</v>
      </c>
      <c r="F13" s="2">
        <v>0.49829999999999997</v>
      </c>
      <c r="G13" s="1">
        <v>0.82</v>
      </c>
      <c r="H13" s="2">
        <v>0.51</v>
      </c>
      <c r="I13" s="2">
        <v>7.8E-2</v>
      </c>
      <c r="J13" s="1">
        <v>14.2</v>
      </c>
      <c r="K13" s="2">
        <v>0.91610000000000003</v>
      </c>
    </row>
    <row r="14" spans="1:11" x14ac:dyDescent="0.3">
      <c r="A14" s="1">
        <v>13</v>
      </c>
      <c r="B14" s="1" t="s">
        <v>47</v>
      </c>
      <c r="C14" s="1" t="s">
        <v>57</v>
      </c>
      <c r="D14" s="8">
        <v>231.86</v>
      </c>
      <c r="E14" s="2">
        <v>0.1186</v>
      </c>
      <c r="F14" s="2">
        <v>5.3</v>
      </c>
      <c r="G14" s="1">
        <v>1.67</v>
      </c>
      <c r="H14" s="2">
        <v>0.89790000000000003</v>
      </c>
      <c r="I14" s="2">
        <v>0.1186</v>
      </c>
      <c r="J14" s="1">
        <v>3.52</v>
      </c>
      <c r="K14" s="2">
        <v>1.3599999999999999E-2</v>
      </c>
    </row>
    <row r="15" spans="1:11" x14ac:dyDescent="0.3">
      <c r="A15" s="1">
        <v>14</v>
      </c>
      <c r="B15" s="1" t="s">
        <v>48</v>
      </c>
      <c r="C15" s="1" t="s">
        <v>57</v>
      </c>
      <c r="D15" s="8">
        <v>38</v>
      </c>
      <c r="E15" s="2">
        <v>0.1178</v>
      </c>
      <c r="F15" s="2">
        <v>0.1101</v>
      </c>
      <c r="G15" s="1">
        <v>1.34</v>
      </c>
      <c r="H15" s="2">
        <v>0.80759999999999998</v>
      </c>
      <c r="I15" s="2">
        <v>0.1178</v>
      </c>
      <c r="J15" s="1">
        <v>3.29</v>
      </c>
      <c r="K15" s="2">
        <v>9.4200000000000006E-2</v>
      </c>
    </row>
    <row r="16" spans="1:11" x14ac:dyDescent="0.3">
      <c r="A16" s="1">
        <v>15</v>
      </c>
      <c r="B16" s="1" t="s">
        <v>49</v>
      </c>
      <c r="C16" s="1" t="s">
        <v>57</v>
      </c>
      <c r="D16" s="1">
        <v>10.25</v>
      </c>
      <c r="E16" s="2">
        <v>0.11360000000000001</v>
      </c>
      <c r="F16" s="2">
        <v>0.30719999999999997</v>
      </c>
      <c r="G16" s="1">
        <v>0.9</v>
      </c>
      <c r="H16" s="2">
        <v>1.6830000000000001</v>
      </c>
      <c r="I16" s="2">
        <v>0.11360000000000001</v>
      </c>
      <c r="J16" s="1">
        <v>1.78</v>
      </c>
      <c r="K16" s="2">
        <v>0.18390000000000001</v>
      </c>
    </row>
    <row r="17" spans="1:11" x14ac:dyDescent="0.3">
      <c r="A17" s="1">
        <v>16</v>
      </c>
      <c r="B17" s="1" t="s">
        <v>50</v>
      </c>
      <c r="C17" s="1" t="s">
        <v>57</v>
      </c>
      <c r="D17" s="1">
        <v>64.84</v>
      </c>
      <c r="E17" s="2">
        <v>9.9900000000000003E-2</v>
      </c>
      <c r="F17" s="2">
        <v>0.6704</v>
      </c>
      <c r="G17" s="1">
        <v>0.48</v>
      </c>
      <c r="H17" s="2">
        <v>0.85699999999999998</v>
      </c>
      <c r="I17" s="2">
        <v>9.9900000000000003E-2</v>
      </c>
      <c r="J17" s="1">
        <v>6.53</v>
      </c>
      <c r="K17" s="2">
        <v>0.1077</v>
      </c>
    </row>
    <row r="18" spans="1:11" x14ac:dyDescent="0.3">
      <c r="A18" s="1">
        <v>17</v>
      </c>
      <c r="B18" s="1" t="s">
        <v>51</v>
      </c>
      <c r="C18" s="1" t="s">
        <v>57</v>
      </c>
      <c r="D18" s="1">
        <v>17.739999999999998</v>
      </c>
      <c r="E18" s="2">
        <v>0.14099999999999999</v>
      </c>
      <c r="F18" s="2">
        <v>2.3332999999999999</v>
      </c>
      <c r="G18" s="1">
        <v>1.1599999999999999</v>
      </c>
      <c r="H18" s="2">
        <v>1.073</v>
      </c>
      <c r="I18" s="2">
        <v>0.14099999999999999</v>
      </c>
      <c r="J18" s="1">
        <v>2.8</v>
      </c>
      <c r="K18" s="2">
        <v>2.7900000000000001E-2</v>
      </c>
    </row>
    <row r="19" spans="1:11" x14ac:dyDescent="0.3">
      <c r="A19" s="1">
        <v>18</v>
      </c>
      <c r="B19" s="1" t="s">
        <v>52</v>
      </c>
      <c r="C19" s="1" t="s">
        <v>57</v>
      </c>
      <c r="D19" s="1">
        <v>14.91</v>
      </c>
      <c r="E19" s="2">
        <v>0.15359999999999999</v>
      </c>
      <c r="F19" s="2">
        <v>0.1794</v>
      </c>
      <c r="G19" s="1">
        <v>1.06</v>
      </c>
      <c r="H19" s="2">
        <v>0.75880000000000003</v>
      </c>
      <c r="I19" s="2">
        <v>0.15359999999999999</v>
      </c>
      <c r="J19" s="1">
        <v>2.2000000000000002</v>
      </c>
      <c r="K19" s="2">
        <v>0.15609999999999999</v>
      </c>
    </row>
    <row r="20" spans="1:11" x14ac:dyDescent="0.3">
      <c r="A20" s="1">
        <v>19</v>
      </c>
      <c r="B20" s="1" t="s">
        <v>53</v>
      </c>
      <c r="C20" s="1" t="s">
        <v>57</v>
      </c>
      <c r="D20" s="1">
        <v>31.43</v>
      </c>
      <c r="E20" s="2">
        <v>0.10059999999999999</v>
      </c>
      <c r="F20" s="2">
        <v>0.30809999999999998</v>
      </c>
      <c r="G20" s="1">
        <v>0.68</v>
      </c>
      <c r="H20" s="2">
        <v>0.57830000000000004</v>
      </c>
      <c r="I20" s="2">
        <v>0.10059999999999999</v>
      </c>
      <c r="J20" s="1">
        <v>3.75</v>
      </c>
      <c r="K20" s="2">
        <v>0.1128</v>
      </c>
    </row>
    <row r="21" spans="1:11" x14ac:dyDescent="0.3">
      <c r="A21" s="1">
        <v>20</v>
      </c>
      <c r="B21" s="1" t="s">
        <v>54</v>
      </c>
      <c r="C21" s="1" t="s">
        <v>57</v>
      </c>
      <c r="D21" s="1">
        <v>20.059999999999999</v>
      </c>
      <c r="E21" s="2">
        <v>0.13719999999999999</v>
      </c>
      <c r="F21" s="2">
        <v>4.5999999999999999E-3</v>
      </c>
      <c r="G21" s="1">
        <v>0.56000000000000005</v>
      </c>
      <c r="H21" s="2">
        <v>0.39460000000000001</v>
      </c>
      <c r="I21" s="2">
        <v>0.13719999999999999</v>
      </c>
      <c r="J21" s="1">
        <v>3.12</v>
      </c>
      <c r="K21" s="2">
        <v>0.16189999999999999</v>
      </c>
    </row>
    <row r="22" spans="1:11" x14ac:dyDescent="0.3">
      <c r="A22" s="1">
        <v>21</v>
      </c>
      <c r="B22" s="1" t="s">
        <v>55</v>
      </c>
      <c r="C22" s="1" t="s">
        <v>57</v>
      </c>
      <c r="D22" s="1">
        <v>17.510000000000002</v>
      </c>
      <c r="E22" s="2">
        <v>0.14649999999999999</v>
      </c>
      <c r="F22" s="2">
        <v>0.1323</v>
      </c>
      <c r="G22" s="1">
        <v>0.76</v>
      </c>
      <c r="H22" s="2">
        <v>0.52510000000000001</v>
      </c>
      <c r="I22" s="2">
        <v>0.14649999999999999</v>
      </c>
      <c r="J22" s="1">
        <v>4.12</v>
      </c>
      <c r="K22" s="2">
        <v>0.17960000000000001</v>
      </c>
    </row>
    <row r="23" spans="1:11" x14ac:dyDescent="0.3">
      <c r="A23" s="1">
        <v>22</v>
      </c>
      <c r="B23" s="1" t="s">
        <v>56</v>
      </c>
      <c r="C23" s="1" t="s">
        <v>57</v>
      </c>
      <c r="D23" s="1">
        <v>48.42</v>
      </c>
      <c r="E23" s="2">
        <v>0.1353</v>
      </c>
      <c r="F23" s="2">
        <v>0.42380000000000001</v>
      </c>
      <c r="G23" s="1">
        <v>1.06</v>
      </c>
      <c r="H23" s="2">
        <v>0.39069999999999999</v>
      </c>
      <c r="I23" s="2">
        <v>0.1353</v>
      </c>
      <c r="J23" s="1">
        <v>4.28</v>
      </c>
      <c r="K23" s="2">
        <v>9.4500000000000001E-2</v>
      </c>
    </row>
    <row r="24" spans="1:11" x14ac:dyDescent="0.3">
      <c r="A24" s="1">
        <v>23</v>
      </c>
      <c r="B24" s="1" t="s">
        <v>58</v>
      </c>
      <c r="C24" s="1" t="s">
        <v>57</v>
      </c>
      <c r="D24" s="1">
        <v>20.16</v>
      </c>
      <c r="E24" s="2">
        <v>9.8000000000000004E-2</v>
      </c>
      <c r="F24" s="2">
        <v>0.2263</v>
      </c>
      <c r="G24" s="1">
        <v>1</v>
      </c>
      <c r="H24" s="2">
        <v>0.70760000000000001</v>
      </c>
      <c r="I24" s="2">
        <v>9.8000000000000004E-2</v>
      </c>
      <c r="J24" s="1">
        <v>2.5299999999999998</v>
      </c>
      <c r="K24" s="2">
        <v>0.13570000000000002</v>
      </c>
    </row>
    <row r="25" spans="1:11" x14ac:dyDescent="0.3">
      <c r="A25" s="1">
        <v>24</v>
      </c>
      <c r="B25" s="1" t="s">
        <v>59</v>
      </c>
      <c r="C25" s="1" t="s">
        <v>57</v>
      </c>
      <c r="D25" s="1">
        <v>12.48</v>
      </c>
      <c r="E25" s="2">
        <v>5.0499999999999996E-2</v>
      </c>
      <c r="F25" s="2">
        <v>0.1079</v>
      </c>
      <c r="G25" s="1">
        <v>1.2</v>
      </c>
      <c r="H25" s="2">
        <v>0.86429999999999996</v>
      </c>
      <c r="I25" s="2">
        <v>5.0499999999999996E-2</v>
      </c>
      <c r="J25" s="1">
        <v>1.92</v>
      </c>
      <c r="K25" s="2">
        <v>0.1694</v>
      </c>
    </row>
    <row r="26" spans="1:11" x14ac:dyDescent="0.3">
      <c r="A26" s="1">
        <v>25</v>
      </c>
      <c r="B26" s="1" t="s">
        <v>60</v>
      </c>
      <c r="C26" s="1" t="s">
        <v>57</v>
      </c>
      <c r="D26" s="1">
        <v>105.25</v>
      </c>
      <c r="E26" s="2">
        <v>0.1033</v>
      </c>
      <c r="F26" s="2">
        <v>0.92370000000000008</v>
      </c>
      <c r="G26" s="1">
        <v>1.52</v>
      </c>
      <c r="H26" s="2">
        <v>0.47389999999999999</v>
      </c>
      <c r="I26" s="2">
        <v>0.1033</v>
      </c>
      <c r="J26" s="1">
        <v>4.51</v>
      </c>
      <c r="K26" s="2">
        <v>4.4400000000000002E-2</v>
      </c>
    </row>
    <row r="27" spans="1:11" x14ac:dyDescent="0.3">
      <c r="A27" s="1">
        <v>26</v>
      </c>
      <c r="B27" s="1" t="s">
        <v>61</v>
      </c>
      <c r="C27" s="1" t="s">
        <v>57</v>
      </c>
      <c r="D27" s="1">
        <v>20.74</v>
      </c>
      <c r="E27" s="2">
        <v>5.2999999999999999E-2</v>
      </c>
      <c r="F27" s="2">
        <v>0.35119999999999996</v>
      </c>
      <c r="G27" s="1">
        <v>0.33</v>
      </c>
      <c r="H27" s="2">
        <v>0.31269999999999998</v>
      </c>
      <c r="I27" s="2">
        <v>5.2999999999999999E-2</v>
      </c>
      <c r="J27" s="1">
        <v>3.42</v>
      </c>
      <c r="K27" s="2">
        <v>0.17829999999999999</v>
      </c>
    </row>
    <row r="28" spans="1:11" x14ac:dyDescent="0.3">
      <c r="A28" s="1">
        <v>27</v>
      </c>
      <c r="B28" s="1" t="s">
        <v>62</v>
      </c>
      <c r="C28" s="1" t="s">
        <v>57</v>
      </c>
      <c r="D28" s="1">
        <v>51.9</v>
      </c>
      <c r="E28" s="2">
        <v>0.11779999999999999</v>
      </c>
      <c r="F28" s="2">
        <v>0.68340000000000001</v>
      </c>
      <c r="G28" s="1">
        <v>1.29</v>
      </c>
      <c r="H28" s="2">
        <v>0.50460000000000005</v>
      </c>
      <c r="I28" s="2">
        <v>0.11779999999999999</v>
      </c>
      <c r="J28" s="1">
        <v>7.3</v>
      </c>
      <c r="K28" s="2">
        <v>0.15289999999999998</v>
      </c>
    </row>
    <row r="29" spans="1:11" x14ac:dyDescent="0.3">
      <c r="A29" s="1">
        <v>28</v>
      </c>
      <c r="B29" s="1" t="s">
        <v>63</v>
      </c>
      <c r="C29" s="1" t="s">
        <v>57</v>
      </c>
      <c r="D29" s="1">
        <v>18.850000000000001</v>
      </c>
      <c r="E29" s="2">
        <v>9.2499999999999999E-2</v>
      </c>
      <c r="F29" s="2">
        <v>0.32979999999999998</v>
      </c>
      <c r="G29" s="1">
        <v>1.25</v>
      </c>
      <c r="H29" s="2">
        <v>0.77249999999999996</v>
      </c>
      <c r="I29" s="2">
        <v>9.2499999999999999E-2</v>
      </c>
      <c r="J29" s="1">
        <v>2.86</v>
      </c>
      <c r="K29" s="2">
        <v>0.1696</v>
      </c>
    </row>
    <row r="30" spans="1:11" x14ac:dyDescent="0.3">
      <c r="A30" s="1">
        <v>29</v>
      </c>
      <c r="B30" s="1" t="s">
        <v>64</v>
      </c>
      <c r="C30" s="1" t="s">
        <v>57</v>
      </c>
      <c r="D30" s="1">
        <v>81.290000000000006</v>
      </c>
      <c r="E30" s="2">
        <v>0.14069999999999999</v>
      </c>
      <c r="F30" s="2">
        <v>0.37359999999999999</v>
      </c>
      <c r="G30" s="1">
        <v>1.1299999999999999</v>
      </c>
      <c r="H30" s="2">
        <v>0.87159999999999993</v>
      </c>
      <c r="I30" s="2">
        <v>0.14069999999999999</v>
      </c>
      <c r="J30" s="1">
        <v>4.9400000000000004</v>
      </c>
      <c r="K30" s="2">
        <v>7.1099999999999997E-2</v>
      </c>
    </row>
    <row r="31" spans="1:11" x14ac:dyDescent="0.3">
      <c r="A31" s="1">
        <v>30</v>
      </c>
      <c r="B31" s="1" t="s">
        <v>65</v>
      </c>
      <c r="C31" s="1" t="s">
        <v>57</v>
      </c>
      <c r="D31" s="1">
        <v>64.34</v>
      </c>
      <c r="E31" s="2">
        <v>0.11</v>
      </c>
      <c r="F31" s="2">
        <v>1.72E-2</v>
      </c>
      <c r="G31" s="1">
        <v>1.01</v>
      </c>
      <c r="H31" s="2">
        <v>0.7611</v>
      </c>
      <c r="I31" s="2">
        <v>0.11</v>
      </c>
      <c r="J31" s="1">
        <v>3.54</v>
      </c>
      <c r="K31" s="2">
        <v>5.8400000000000001E-2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PER_4</vt:lpstr>
      <vt:lpstr>PER_3</vt:lpstr>
      <vt:lpstr>PBR</vt:lpstr>
      <vt:lpstr>Sheet4</vt:lpstr>
      <vt:lpstr>Sheet1</vt:lpstr>
      <vt:lpstr>Sheet6</vt:lpstr>
      <vt:lpstr>Dataset (2)</vt:lpstr>
      <vt:lpstr>Dataset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박재형</dc:creator>
  <cp:lastModifiedBy>sgbiz85</cp:lastModifiedBy>
  <dcterms:created xsi:type="dcterms:W3CDTF">2018-05-27T08:07:01Z</dcterms:created>
  <dcterms:modified xsi:type="dcterms:W3CDTF">2018-05-30T09:39:27Z</dcterms:modified>
</cp:coreProperties>
</file>