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F39FED56-2666-4D5B-A29A-A1F4FB5758FE}" xr6:coauthVersionLast="31" xr6:coauthVersionMax="37" xr10:uidLastSave="{00000000-0000-0000-0000-000000000000}"/>
  <bookViews>
    <workbookView xWindow="0" yWindow="0" windowWidth="20496" windowHeight="7500" activeTab="5" xr2:uid="{8136DDE6-2A14-4426-AB5C-8D0CC7F241C8}"/>
  </bookViews>
  <sheets>
    <sheet name="11월" sheetId="12" r:id="rId1"/>
    <sheet name="10월" sheetId="9" r:id="rId2"/>
    <sheet name="9월" sheetId="4" r:id="rId3"/>
    <sheet name="8월" sheetId="1" r:id="rId4"/>
    <sheet name="7월" sheetId="8" r:id="rId5"/>
    <sheet name="상반기 리뷰" sheetId="13" r:id="rId6"/>
    <sheet name="11월 Daily schedule" sheetId="11" r:id="rId7"/>
    <sheet name="9월 Daily Schedule" sheetId="7" r:id="rId8"/>
    <sheet name="운동" sheetId="10" r:id="rId9"/>
    <sheet name="식단" sheetId="2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" i="13" l="1"/>
  <c r="AH20" i="13"/>
  <c r="AH22" i="13"/>
  <c r="AH21" i="13"/>
  <c r="AH19" i="13"/>
  <c r="AH18" i="13"/>
  <c r="AH17" i="13"/>
  <c r="R11" i="13"/>
  <c r="R9" i="13"/>
  <c r="R7" i="13"/>
  <c r="R5" i="13"/>
  <c r="W36" i="1"/>
  <c r="W35" i="1"/>
  <c r="N36" i="8"/>
  <c r="N37" i="1"/>
  <c r="R37" i="1"/>
  <c r="S37" i="1"/>
  <c r="H37" i="1"/>
  <c r="AI21" i="9"/>
  <c r="AI20" i="9"/>
  <c r="AI17" i="9"/>
  <c r="AI16" i="9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R7" i="12" l="1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AC34" i="12" l="1"/>
  <c r="AC36" i="12" s="1"/>
  <c r="R34" i="12"/>
  <c r="N8" i="9"/>
  <c r="R35" i="12" l="1"/>
  <c r="R36" i="12" s="1"/>
  <c r="R38" i="12" s="1"/>
  <c r="AB34" i="12"/>
  <c r="AC35" i="12" s="1"/>
  <c r="C40" i="12" s="1"/>
  <c r="AC38" i="12"/>
  <c r="B40" i="9"/>
  <c r="B41" i="4"/>
  <c r="AA33" i="9"/>
  <c r="W33" i="9"/>
  <c r="R33" i="9"/>
  <c r="N33" i="9"/>
  <c r="H33" i="9"/>
  <c r="AA32" i="9"/>
  <c r="W32" i="9"/>
  <c r="W34" i="9" s="1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5" i="9" l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AB35" i="1" l="1"/>
  <c r="AB36" i="1" s="1"/>
  <c r="AB37" i="1"/>
  <c r="S34" i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<sst xmlns="http://schemas.openxmlformats.org/spreadsheetml/2006/main" count="686" uniqueCount="228">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</sst>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1" fillId="17" borderId="0" xfId="7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18" borderId="0" xfId="8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7" fillId="3" borderId="0" xfId="2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7" fillId="3" borderId="0" xfId="2" applyFont="1" applyBorder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5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9F2FB"/>
      <color rgb="FFFF5050"/>
      <color rgb="FFFFBDDE"/>
      <color rgb="FFFFD9D9"/>
      <color rgb="FFFF8B8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리뷰'!$B$17:$E$17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리뷰'!$B$18:$E$18</c:f>
              <c:numCache>
                <c:formatCode>General</c:formatCode>
                <c:ptCount val="4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리뷰'!$I$17:$L$17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리뷰'!$I$18:$L$18</c:f>
              <c:numCache>
                <c:formatCode>General</c:formatCode>
                <c:ptCount val="4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리뷰'!$Q$17:$T$17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리뷰'!$Q$18:$T$18</c:f>
              <c:numCache>
                <c:formatCode>General</c:formatCode>
                <c:ptCount val="4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리뷰'!$Y$17:$AB$17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'상반기 리뷰'!$Y$18:$AB$18</c:f>
              <c:numCache>
                <c:formatCode>General</c:formatCode>
                <c:ptCount val="4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D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AA1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7" width="4.59765625" style="4" bestFit="1" customWidth="1"/>
    <col min="8" max="8" width="4.3984375" style="4" bestFit="1" customWidth="1"/>
    <col min="9" max="10" width="4.59765625" style="4" customWidth="1"/>
    <col min="11" max="11" width="5.69921875" style="4" bestFit="1" customWidth="1"/>
    <col min="12" max="12" width="5" style="4" bestFit="1" customWidth="1"/>
    <col min="13" max="13" width="5.09765625" style="4" bestFit="1" customWidth="1"/>
    <col min="14" max="14" width="4.5" style="4" bestFit="1" customWidth="1"/>
    <col min="15" max="15" width="4.59765625" style="4" bestFit="1" customWidth="1"/>
    <col min="16" max="16" width="4.5" style="4" bestFit="1" customWidth="1"/>
    <col min="17" max="17" width="4.59765625" style="4" bestFit="1" customWidth="1"/>
    <col min="18" max="18" width="8.8984375" style="4" bestFit="1" customWidth="1"/>
    <col min="19" max="20" width="4.59765625" style="4" bestFit="1" customWidth="1"/>
    <col min="21" max="21" width="4.59765625" style="4" customWidth="1"/>
    <col min="22" max="22" width="4.59765625" style="4" bestFit="1" customWidth="1"/>
    <col min="23" max="23" width="4.5" style="4" customWidth="1"/>
    <col min="24" max="25" width="4.59765625" style="4" bestFit="1" customWidth="1"/>
    <col min="26" max="26" width="4.796875" style="4" bestFit="1" customWidth="1"/>
    <col min="27" max="27" width="5.09765625" style="4" bestFit="1" customWidth="1"/>
    <col min="28" max="28" width="8.8984375" style="4" bestFit="1" customWidth="1"/>
    <col min="29" max="29" width="5.59765625" style="6" bestFit="1" customWidth="1"/>
    <col min="30" max="30" width="8.8984375" bestFit="1" customWidth="1"/>
  </cols>
  <sheetData>
    <row r="1" spans="1:30" x14ac:dyDescent="0.4">
      <c r="A1" s="78" t="s">
        <v>84</v>
      </c>
      <c r="B1" s="78"/>
      <c r="C1" s="92" t="s">
        <v>1</v>
      </c>
      <c r="D1" s="92"/>
      <c r="E1" s="92"/>
      <c r="F1" s="92"/>
      <c r="G1" s="92"/>
      <c r="H1" s="93" t="s">
        <v>2</v>
      </c>
      <c r="I1" s="93"/>
      <c r="J1" s="93"/>
      <c r="K1" s="93"/>
      <c r="L1" s="93"/>
      <c r="M1" s="93"/>
      <c r="N1" s="94" t="s">
        <v>3</v>
      </c>
      <c r="O1" s="94"/>
      <c r="P1" s="94"/>
      <c r="Q1" s="94"/>
      <c r="R1" s="95" t="s">
        <v>166</v>
      </c>
      <c r="S1" s="100" t="s">
        <v>5</v>
      </c>
      <c r="T1" s="100"/>
      <c r="U1" s="100"/>
      <c r="V1" s="100"/>
      <c r="W1" s="100"/>
      <c r="X1" s="91" t="s">
        <v>6</v>
      </c>
      <c r="Y1" s="91"/>
      <c r="Z1" s="91"/>
      <c r="AA1" s="91"/>
      <c r="AB1" s="96" t="s">
        <v>7</v>
      </c>
    </row>
    <row r="2" spans="1:30" x14ac:dyDescent="0.4">
      <c r="A2" s="78" t="s">
        <v>8</v>
      </c>
      <c r="B2" s="78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95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97"/>
      <c r="AC2" s="7" t="s">
        <v>29</v>
      </c>
    </row>
    <row r="3" spans="1:30" x14ac:dyDescent="0.4">
      <c r="A3" s="62">
        <v>43405</v>
      </c>
      <c r="B3" s="11" t="s">
        <v>45</v>
      </c>
      <c r="C3" s="11"/>
      <c r="D3" s="11"/>
      <c r="E3" s="11"/>
      <c r="F3" s="11"/>
      <c r="G3" s="11">
        <f>SUM(C3:F3)</f>
        <v>0</v>
      </c>
      <c r="H3" s="11"/>
      <c r="I3" s="11"/>
      <c r="J3" s="11"/>
      <c r="K3" s="11"/>
      <c r="L3" s="11"/>
      <c r="M3" s="11">
        <f>SUM(H3:L3)</f>
        <v>0</v>
      </c>
      <c r="N3" s="11"/>
      <c r="O3" s="11"/>
      <c r="P3" s="11"/>
      <c r="Q3" s="11">
        <f>SUM(N3:P3)</f>
        <v>0</v>
      </c>
      <c r="R3" s="11">
        <f>G3+M3+Q3</f>
        <v>0</v>
      </c>
      <c r="S3" s="11"/>
      <c r="T3" s="11"/>
      <c r="U3" s="11"/>
      <c r="V3" s="11"/>
      <c r="W3" s="11">
        <f>SUM(S3:V3)</f>
        <v>0</v>
      </c>
      <c r="X3" s="11"/>
      <c r="Y3" s="11"/>
      <c r="Z3" s="11"/>
      <c r="AA3" s="11">
        <f t="shared" ref="AA3:AA32" si="0">SUM(X3:Z3)</f>
        <v>0</v>
      </c>
      <c r="AB3" s="11">
        <f>R3+W3+AA3</f>
        <v>0</v>
      </c>
      <c r="AC3" s="11">
        <f>AB3/60</f>
        <v>0</v>
      </c>
      <c r="AD3" s="11"/>
    </row>
    <row r="4" spans="1:30" x14ac:dyDescent="0.4">
      <c r="A4" s="62">
        <v>43406</v>
      </c>
      <c r="B4" s="11" t="s">
        <v>60</v>
      </c>
      <c r="C4" s="11"/>
      <c r="D4" s="11"/>
      <c r="E4" s="11"/>
      <c r="F4" s="11"/>
      <c r="G4" s="11">
        <f>SUM(C4:F4)</f>
        <v>0</v>
      </c>
      <c r="H4" s="11"/>
      <c r="I4" s="11"/>
      <c r="J4" s="11"/>
      <c r="K4" s="11"/>
      <c r="L4" s="11"/>
      <c r="M4" s="11">
        <f>SUM(H4:L4)</f>
        <v>0</v>
      </c>
      <c r="N4" s="11"/>
      <c r="O4" s="11"/>
      <c r="P4" s="11"/>
      <c r="Q4" s="11">
        <f t="shared" ref="Q4:Q32" si="1">SUM(N4:P4)</f>
        <v>0</v>
      </c>
      <c r="R4" s="11">
        <f>G4+M4+Q4</f>
        <v>0</v>
      </c>
      <c r="S4" s="11"/>
      <c r="T4" s="11"/>
      <c r="U4" s="11"/>
      <c r="V4" s="11"/>
      <c r="W4" s="11">
        <f>SUM(S4:V4)</f>
        <v>0</v>
      </c>
      <c r="X4" s="11"/>
      <c r="Y4" s="11"/>
      <c r="Z4" s="11"/>
      <c r="AA4" s="11">
        <f t="shared" si="0"/>
        <v>0</v>
      </c>
      <c r="AB4" s="11">
        <f>R4+W4+AA4</f>
        <v>0</v>
      </c>
      <c r="AC4" s="11">
        <f t="shared" ref="AC4:AC32" si="2">AB4/60</f>
        <v>0</v>
      </c>
      <c r="AD4" s="11"/>
    </row>
    <row r="5" spans="1:30" x14ac:dyDescent="0.4">
      <c r="A5" s="62">
        <v>43407</v>
      </c>
      <c r="B5" s="11" t="s">
        <v>47</v>
      </c>
      <c r="C5" s="11"/>
      <c r="D5" s="11"/>
      <c r="E5" s="11"/>
      <c r="F5" s="11"/>
      <c r="G5" s="11">
        <f>SUM(C5:F5)</f>
        <v>0</v>
      </c>
      <c r="H5" s="11"/>
      <c r="I5" s="11"/>
      <c r="J5" s="11"/>
      <c r="K5" s="11"/>
      <c r="L5" s="11"/>
      <c r="M5" s="11">
        <f>SUM(H5:L5)</f>
        <v>0</v>
      </c>
      <c r="N5" s="11"/>
      <c r="O5" s="11"/>
      <c r="P5" s="11"/>
      <c r="Q5" s="11">
        <f t="shared" si="1"/>
        <v>0</v>
      </c>
      <c r="R5" s="11">
        <f>G5+M5+Q5</f>
        <v>0</v>
      </c>
      <c r="S5" s="11"/>
      <c r="T5" s="11"/>
      <c r="U5" s="11"/>
      <c r="V5" s="11"/>
      <c r="W5" s="11">
        <f>SUM(S5:V5)</f>
        <v>0</v>
      </c>
      <c r="X5" s="11"/>
      <c r="Y5" s="11"/>
      <c r="Z5" s="11"/>
      <c r="AA5" s="11">
        <f t="shared" si="0"/>
        <v>0</v>
      </c>
      <c r="AB5" s="11">
        <f>R5+W5+AA5</f>
        <v>0</v>
      </c>
      <c r="AC5" s="11">
        <f t="shared" si="2"/>
        <v>0</v>
      </c>
      <c r="AD5" s="11"/>
    </row>
    <row r="6" spans="1:30" x14ac:dyDescent="0.4">
      <c r="A6" s="62">
        <v>43408</v>
      </c>
      <c r="B6" s="11" t="s">
        <v>48</v>
      </c>
      <c r="C6" s="11"/>
      <c r="D6" s="11"/>
      <c r="E6" s="11"/>
      <c r="F6" s="11"/>
      <c r="G6" s="11">
        <f>SUM(C6:F6)</f>
        <v>0</v>
      </c>
      <c r="H6" s="11"/>
      <c r="I6" s="11"/>
      <c r="J6" s="11"/>
      <c r="K6" s="11"/>
      <c r="L6" s="11"/>
      <c r="M6" s="11">
        <f>SUM(H6:L6)</f>
        <v>0</v>
      </c>
      <c r="N6" s="11"/>
      <c r="O6" s="11"/>
      <c r="P6" s="11"/>
      <c r="Q6" s="11">
        <f t="shared" si="1"/>
        <v>0</v>
      </c>
      <c r="R6" s="11">
        <f>G6+M6+Q6</f>
        <v>0</v>
      </c>
      <c r="S6" s="11"/>
      <c r="T6" s="11"/>
      <c r="U6" s="11"/>
      <c r="V6" s="11"/>
      <c r="W6" s="11">
        <f>SUM(S6:V6)</f>
        <v>0</v>
      </c>
      <c r="X6" s="11"/>
      <c r="Y6" s="11"/>
      <c r="Z6" s="11"/>
      <c r="AA6" s="11">
        <f t="shared" si="0"/>
        <v>0</v>
      </c>
      <c r="AB6" s="11">
        <f>R6+W6+AA6</f>
        <v>0</v>
      </c>
      <c r="AC6" s="11">
        <f t="shared" si="2"/>
        <v>0</v>
      </c>
      <c r="AD6" s="11"/>
    </row>
    <row r="7" spans="1:30" x14ac:dyDescent="0.4">
      <c r="A7" s="62">
        <v>43409</v>
      </c>
      <c r="B7" s="11" t="s">
        <v>49</v>
      </c>
      <c r="C7" s="11"/>
      <c r="D7" s="11"/>
      <c r="E7" s="11"/>
      <c r="F7" s="11"/>
      <c r="G7" s="11">
        <f>SUM(C7:F7)</f>
        <v>0</v>
      </c>
      <c r="H7" s="11"/>
      <c r="I7" s="11"/>
      <c r="J7" s="11"/>
      <c r="K7" s="11"/>
      <c r="L7" s="11"/>
      <c r="M7" s="11">
        <f>SUM(H7:L7)</f>
        <v>0</v>
      </c>
      <c r="N7" s="11"/>
      <c r="O7" s="11"/>
      <c r="P7" s="11"/>
      <c r="Q7" s="11">
        <f t="shared" si="1"/>
        <v>0</v>
      </c>
      <c r="R7" s="11">
        <f>G7+M7+Q7</f>
        <v>0</v>
      </c>
      <c r="S7" s="11"/>
      <c r="T7" s="11"/>
      <c r="U7" s="11"/>
      <c r="V7" s="11"/>
      <c r="W7" s="11">
        <f>SUM(S7:V7)</f>
        <v>0</v>
      </c>
      <c r="X7" s="11"/>
      <c r="Y7" s="11"/>
      <c r="Z7" s="11"/>
      <c r="AA7" s="11">
        <f t="shared" si="0"/>
        <v>0</v>
      </c>
      <c r="AB7" s="11">
        <f>R7+W7+AA7</f>
        <v>0</v>
      </c>
      <c r="AC7" s="11">
        <f t="shared" si="2"/>
        <v>0</v>
      </c>
      <c r="AD7" s="11"/>
    </row>
    <row r="8" spans="1:30" x14ac:dyDescent="0.4">
      <c r="A8" s="62">
        <v>43410</v>
      </c>
      <c r="B8" s="11" t="s">
        <v>50</v>
      </c>
      <c r="C8" s="11"/>
      <c r="D8" s="11"/>
      <c r="E8" s="11"/>
      <c r="F8" s="11"/>
      <c r="G8" s="11">
        <f>SUM(C8:F8)</f>
        <v>0</v>
      </c>
      <c r="H8" s="11"/>
      <c r="I8" s="11"/>
      <c r="J8" s="11"/>
      <c r="K8" s="11"/>
      <c r="L8" s="11"/>
      <c r="M8" s="11">
        <f>SUM(H8:L8)</f>
        <v>0</v>
      </c>
      <c r="N8" s="11"/>
      <c r="O8" s="11"/>
      <c r="P8" s="11"/>
      <c r="Q8" s="11">
        <f t="shared" si="1"/>
        <v>0</v>
      </c>
      <c r="R8" s="11">
        <f>G8+M8+Q8</f>
        <v>0</v>
      </c>
      <c r="S8" s="11"/>
      <c r="T8" s="11"/>
      <c r="U8" s="11"/>
      <c r="V8" s="11"/>
      <c r="W8" s="11">
        <f>SUM(S8:V8)</f>
        <v>0</v>
      </c>
      <c r="X8" s="11"/>
      <c r="Y8" s="11"/>
      <c r="Z8" s="11"/>
      <c r="AA8" s="11">
        <f t="shared" si="0"/>
        <v>0</v>
      </c>
      <c r="AB8" s="11">
        <f>R8+W8+AA8</f>
        <v>0</v>
      </c>
      <c r="AC8" s="11">
        <f t="shared" si="2"/>
        <v>0</v>
      </c>
      <c r="AD8" s="11"/>
    </row>
    <row r="9" spans="1:30" x14ac:dyDescent="0.4">
      <c r="A9" s="62">
        <v>43411</v>
      </c>
      <c r="B9" s="11" t="s">
        <v>42</v>
      </c>
      <c r="C9" s="11"/>
      <c r="D9" s="11"/>
      <c r="E9" s="11"/>
      <c r="F9" s="11"/>
      <c r="G9" s="11">
        <f>SUM(C9:F9)</f>
        <v>0</v>
      </c>
      <c r="H9" s="11"/>
      <c r="I9" s="11"/>
      <c r="J9" s="11"/>
      <c r="K9" s="11"/>
      <c r="L9" s="11"/>
      <c r="M9" s="11">
        <f>SUM(H9:L9)</f>
        <v>0</v>
      </c>
      <c r="N9" s="11"/>
      <c r="O9" s="11"/>
      <c r="P9" s="11"/>
      <c r="Q9" s="11">
        <f t="shared" si="1"/>
        <v>0</v>
      </c>
      <c r="R9" s="11">
        <f>G9+M9+Q9</f>
        <v>0</v>
      </c>
      <c r="S9" s="11"/>
      <c r="T9" s="11"/>
      <c r="U9" s="11"/>
      <c r="V9" s="11"/>
      <c r="W9" s="11">
        <f>SUM(S9:V9)</f>
        <v>0</v>
      </c>
      <c r="X9" s="11"/>
      <c r="Y9" s="11"/>
      <c r="Z9" s="11"/>
      <c r="AA9" s="11">
        <f t="shared" si="0"/>
        <v>0</v>
      </c>
      <c r="AB9" s="11">
        <f>R9+W9+AA9</f>
        <v>0</v>
      </c>
      <c r="AC9" s="11">
        <f t="shared" si="2"/>
        <v>0</v>
      </c>
      <c r="AD9" s="11"/>
    </row>
    <row r="10" spans="1:30" x14ac:dyDescent="0.4">
      <c r="A10" s="62">
        <v>43412</v>
      </c>
      <c r="B10" s="11" t="s">
        <v>44</v>
      </c>
      <c r="C10" s="11"/>
      <c r="D10" s="11"/>
      <c r="E10" s="11"/>
      <c r="F10" s="11"/>
      <c r="G10" s="11">
        <f>SUM(C10:F10)</f>
        <v>0</v>
      </c>
      <c r="H10" s="11"/>
      <c r="I10" s="11"/>
      <c r="J10" s="11"/>
      <c r="K10" s="11"/>
      <c r="L10" s="11"/>
      <c r="M10" s="11">
        <f>SUM(H10:L10)</f>
        <v>0</v>
      </c>
      <c r="N10" s="11"/>
      <c r="O10" s="11"/>
      <c r="P10" s="11"/>
      <c r="Q10" s="11">
        <f t="shared" si="1"/>
        <v>0</v>
      </c>
      <c r="R10" s="11">
        <f>G10+M10+Q10</f>
        <v>0</v>
      </c>
      <c r="S10" s="11"/>
      <c r="T10" s="11"/>
      <c r="U10" s="11"/>
      <c r="V10" s="11"/>
      <c r="W10" s="11">
        <f>SUM(S10:V10)</f>
        <v>0</v>
      </c>
      <c r="X10" s="11"/>
      <c r="Y10" s="11"/>
      <c r="Z10" s="11"/>
      <c r="AA10" s="11">
        <f t="shared" si="0"/>
        <v>0</v>
      </c>
      <c r="AB10" s="11">
        <f>R10+W10+AA10</f>
        <v>0</v>
      </c>
      <c r="AC10" s="11">
        <f t="shared" si="2"/>
        <v>0</v>
      </c>
      <c r="AD10" s="11"/>
    </row>
    <row r="11" spans="1:30" x14ac:dyDescent="0.4">
      <c r="A11" s="62">
        <v>43413</v>
      </c>
      <c r="B11" s="11" t="s">
        <v>46</v>
      </c>
      <c r="C11" s="11"/>
      <c r="D11" s="11"/>
      <c r="E11" s="11"/>
      <c r="F11" s="11"/>
      <c r="G11" s="11">
        <f>SUM(C11:F11)</f>
        <v>0</v>
      </c>
      <c r="H11" s="11"/>
      <c r="I11" s="11"/>
      <c r="J11" s="11"/>
      <c r="K11" s="11"/>
      <c r="L11" s="11"/>
      <c r="M11" s="11">
        <f>SUM(H11:L11)</f>
        <v>0</v>
      </c>
      <c r="N11" s="11"/>
      <c r="O11" s="11"/>
      <c r="P11" s="11"/>
      <c r="Q11" s="11">
        <f t="shared" si="1"/>
        <v>0</v>
      </c>
      <c r="R11" s="11">
        <f>G11+M11+Q11</f>
        <v>0</v>
      </c>
      <c r="S11" s="11"/>
      <c r="T11" s="11"/>
      <c r="U11" s="11"/>
      <c r="V11" s="11"/>
      <c r="W11" s="11">
        <f>SUM(S11:V11)</f>
        <v>0</v>
      </c>
      <c r="X11" s="11"/>
      <c r="Y11" s="11"/>
      <c r="Z11" s="11"/>
      <c r="AA11" s="11">
        <f t="shared" si="0"/>
        <v>0</v>
      </c>
      <c r="AB11" s="11">
        <f>R11+W11+AA11</f>
        <v>0</v>
      </c>
      <c r="AC11" s="11">
        <f t="shared" si="2"/>
        <v>0</v>
      </c>
      <c r="AD11" s="11"/>
    </row>
    <row r="12" spans="1:30" x14ac:dyDescent="0.4">
      <c r="A12" s="62">
        <v>43414</v>
      </c>
      <c r="B12" s="11" t="s">
        <v>47</v>
      </c>
      <c r="C12" s="11"/>
      <c r="D12" s="11"/>
      <c r="E12" s="11"/>
      <c r="F12" s="11"/>
      <c r="G12" s="11">
        <f>SUM(C12:F12)</f>
        <v>0</v>
      </c>
      <c r="H12" s="11"/>
      <c r="I12" s="11"/>
      <c r="J12" s="11"/>
      <c r="K12" s="11"/>
      <c r="L12" s="11"/>
      <c r="M12" s="11">
        <f>SUM(H12:L12)</f>
        <v>0</v>
      </c>
      <c r="N12" s="11"/>
      <c r="O12" s="11"/>
      <c r="P12" s="11"/>
      <c r="Q12" s="11">
        <f t="shared" si="1"/>
        <v>0</v>
      </c>
      <c r="R12" s="11">
        <f>G12+M12+Q12</f>
        <v>0</v>
      </c>
      <c r="S12" s="11"/>
      <c r="T12" s="11"/>
      <c r="U12" s="11"/>
      <c r="V12" s="11"/>
      <c r="W12" s="11">
        <f>SUM(S12:V12)</f>
        <v>0</v>
      </c>
      <c r="X12" s="11"/>
      <c r="Y12" s="11"/>
      <c r="Z12" s="11"/>
      <c r="AA12" s="11">
        <f t="shared" si="0"/>
        <v>0</v>
      </c>
      <c r="AB12" s="11">
        <f>R12+W12+AA12</f>
        <v>0</v>
      </c>
      <c r="AC12" s="11">
        <f t="shared" si="2"/>
        <v>0</v>
      </c>
      <c r="AD12" s="11"/>
    </row>
    <row r="13" spans="1:30" x14ac:dyDescent="0.4">
      <c r="A13" s="62">
        <v>43415</v>
      </c>
      <c r="B13" s="11" t="s">
        <v>48</v>
      </c>
      <c r="C13" s="11"/>
      <c r="D13" s="11"/>
      <c r="E13" s="11"/>
      <c r="F13" s="11"/>
      <c r="G13" s="11">
        <f>SUM(C13:F13)</f>
        <v>0</v>
      </c>
      <c r="H13" s="11"/>
      <c r="I13" s="11"/>
      <c r="J13" s="11"/>
      <c r="K13" s="11"/>
      <c r="L13" s="11"/>
      <c r="M13" s="11">
        <f>SUM(H13:L13)</f>
        <v>0</v>
      </c>
      <c r="N13" s="11"/>
      <c r="O13" s="11"/>
      <c r="P13" s="11"/>
      <c r="Q13" s="11">
        <f t="shared" si="1"/>
        <v>0</v>
      </c>
      <c r="R13" s="11">
        <f>G13+M13+Q13</f>
        <v>0</v>
      </c>
      <c r="S13" s="11"/>
      <c r="T13" s="11"/>
      <c r="U13" s="11"/>
      <c r="V13" s="11"/>
      <c r="W13" s="11">
        <f>SUM(S13:V13)</f>
        <v>0</v>
      </c>
      <c r="X13" s="11"/>
      <c r="Y13" s="11"/>
      <c r="Z13" s="11"/>
      <c r="AA13" s="11">
        <f t="shared" si="0"/>
        <v>0</v>
      </c>
      <c r="AB13" s="11">
        <f>R13+W13+AA13</f>
        <v>0</v>
      </c>
      <c r="AC13" s="11">
        <f t="shared" si="2"/>
        <v>0</v>
      </c>
      <c r="AD13" s="11"/>
    </row>
    <row r="14" spans="1:30" x14ac:dyDescent="0.4">
      <c r="A14" s="62">
        <v>43416</v>
      </c>
      <c r="B14" s="11" t="s">
        <v>49</v>
      </c>
      <c r="C14" s="11"/>
      <c r="D14" s="11"/>
      <c r="E14" s="11"/>
      <c r="F14" s="11"/>
      <c r="G14" s="11">
        <f>SUM(C14:F14)</f>
        <v>0</v>
      </c>
      <c r="H14" s="11"/>
      <c r="I14" s="11"/>
      <c r="J14" s="11"/>
      <c r="K14" s="11"/>
      <c r="L14" s="11"/>
      <c r="M14" s="11">
        <f>SUM(H14:L14)</f>
        <v>0</v>
      </c>
      <c r="N14" s="11"/>
      <c r="O14" s="11"/>
      <c r="P14" s="11"/>
      <c r="Q14" s="11">
        <f t="shared" si="1"/>
        <v>0</v>
      </c>
      <c r="R14" s="11">
        <f>G14+M14+Q14</f>
        <v>0</v>
      </c>
      <c r="S14" s="11"/>
      <c r="T14" s="11"/>
      <c r="U14" s="11"/>
      <c r="V14" s="11"/>
      <c r="W14" s="11">
        <f>SUM(S14:V14)</f>
        <v>0</v>
      </c>
      <c r="X14" s="11"/>
      <c r="Y14" s="11"/>
      <c r="Z14" s="11"/>
      <c r="AA14" s="11">
        <f t="shared" si="0"/>
        <v>0</v>
      </c>
      <c r="AB14" s="11">
        <f>R14+W14+AA14</f>
        <v>0</v>
      </c>
      <c r="AC14" s="11">
        <f t="shared" si="2"/>
        <v>0</v>
      </c>
      <c r="AD14" s="11"/>
    </row>
    <row r="15" spans="1:30" x14ac:dyDescent="0.4">
      <c r="A15" s="62">
        <v>43417</v>
      </c>
      <c r="B15" s="11" t="s">
        <v>50</v>
      </c>
      <c r="C15" s="11"/>
      <c r="D15" s="11"/>
      <c r="E15" s="11"/>
      <c r="F15" s="11"/>
      <c r="G15" s="11">
        <f>SUM(C15:F15)</f>
        <v>0</v>
      </c>
      <c r="H15" s="11"/>
      <c r="I15" s="11"/>
      <c r="J15" s="11"/>
      <c r="K15" s="11"/>
      <c r="L15" s="11"/>
      <c r="M15" s="11">
        <f>SUM(H15:L15)</f>
        <v>0</v>
      </c>
      <c r="N15" s="11"/>
      <c r="O15" s="11"/>
      <c r="P15" s="11"/>
      <c r="Q15" s="11">
        <f t="shared" si="1"/>
        <v>0</v>
      </c>
      <c r="R15" s="11">
        <f>G15+M15+Q15</f>
        <v>0</v>
      </c>
      <c r="S15" s="11"/>
      <c r="T15" s="11"/>
      <c r="U15" s="11"/>
      <c r="V15" s="11"/>
      <c r="W15" s="11">
        <f>SUM(S15:V15)</f>
        <v>0</v>
      </c>
      <c r="X15" s="11"/>
      <c r="Y15" s="11"/>
      <c r="Z15" s="11"/>
      <c r="AA15" s="11">
        <f t="shared" si="0"/>
        <v>0</v>
      </c>
      <c r="AB15" s="11">
        <f>R15+W15+AA15</f>
        <v>0</v>
      </c>
      <c r="AC15" s="11">
        <f t="shared" si="2"/>
        <v>0</v>
      </c>
      <c r="AD15" s="11"/>
    </row>
    <row r="16" spans="1:30" x14ac:dyDescent="0.4">
      <c r="A16" s="62">
        <v>43418</v>
      </c>
      <c r="B16" s="11" t="s">
        <v>42</v>
      </c>
      <c r="C16" s="11"/>
      <c r="D16" s="11"/>
      <c r="E16" s="11"/>
      <c r="F16" s="11"/>
      <c r="G16" s="11">
        <f>SUM(C16:F16)</f>
        <v>0</v>
      </c>
      <c r="H16" s="11"/>
      <c r="I16" s="11"/>
      <c r="J16" s="11"/>
      <c r="K16" s="11"/>
      <c r="L16" s="11"/>
      <c r="M16" s="11">
        <f>SUM(H16:L16)</f>
        <v>0</v>
      </c>
      <c r="N16" s="11"/>
      <c r="O16" s="11"/>
      <c r="P16" s="11"/>
      <c r="Q16" s="11">
        <f>SUM(N16:P16)</f>
        <v>0</v>
      </c>
      <c r="R16" s="11">
        <f>G16+M16+Q16</f>
        <v>0</v>
      </c>
      <c r="S16" s="11"/>
      <c r="T16" s="11"/>
      <c r="U16" s="11"/>
      <c r="V16" s="11"/>
      <c r="W16" s="11">
        <f>SUM(S16:V16)</f>
        <v>0</v>
      </c>
      <c r="X16" s="11"/>
      <c r="Y16" s="11"/>
      <c r="Z16" s="11"/>
      <c r="AA16" s="11">
        <f t="shared" si="0"/>
        <v>0</v>
      </c>
      <c r="AB16" s="11">
        <f>R16+W16+AA16</f>
        <v>0</v>
      </c>
      <c r="AC16" s="11">
        <f t="shared" si="2"/>
        <v>0</v>
      </c>
      <c r="AD16" s="11"/>
    </row>
    <row r="17" spans="1:30" x14ac:dyDescent="0.4">
      <c r="A17" s="62">
        <v>43419</v>
      </c>
      <c r="B17" s="11" t="s">
        <v>44</v>
      </c>
      <c r="C17" s="11"/>
      <c r="D17" s="11"/>
      <c r="E17" s="11"/>
      <c r="F17" s="11"/>
      <c r="G17" s="11">
        <f>SUM(C17:F17)</f>
        <v>0</v>
      </c>
      <c r="H17" s="11"/>
      <c r="I17" s="11"/>
      <c r="J17" s="11"/>
      <c r="K17" s="11"/>
      <c r="L17" s="11"/>
      <c r="M17" s="11">
        <f>SUM(H17:L17)</f>
        <v>0</v>
      </c>
      <c r="N17" s="11"/>
      <c r="O17" s="11"/>
      <c r="P17" s="11"/>
      <c r="Q17" s="11">
        <f t="shared" si="1"/>
        <v>0</v>
      </c>
      <c r="R17" s="11">
        <f>G17+M17+Q17</f>
        <v>0</v>
      </c>
      <c r="S17" s="11"/>
      <c r="T17" s="11"/>
      <c r="U17" s="11"/>
      <c r="V17" s="11"/>
      <c r="W17" s="11">
        <f>SUM(S17:V17)</f>
        <v>0</v>
      </c>
      <c r="X17" s="11"/>
      <c r="Y17" s="11"/>
      <c r="Z17" s="11"/>
      <c r="AA17" s="11">
        <f t="shared" si="0"/>
        <v>0</v>
      </c>
      <c r="AB17" s="11">
        <f>R17+W17+AA17</f>
        <v>0</v>
      </c>
      <c r="AC17" s="11">
        <f t="shared" si="2"/>
        <v>0</v>
      </c>
      <c r="AD17" s="11"/>
    </row>
    <row r="18" spans="1:30" x14ac:dyDescent="0.4">
      <c r="A18" s="62">
        <v>43420</v>
      </c>
      <c r="B18" s="11" t="s">
        <v>46</v>
      </c>
      <c r="C18" s="11"/>
      <c r="D18" s="11"/>
      <c r="E18" s="11"/>
      <c r="F18" s="11"/>
      <c r="G18" s="11">
        <f>SUM(C18:F18)</f>
        <v>0</v>
      </c>
      <c r="H18" s="11"/>
      <c r="I18" s="11"/>
      <c r="J18" s="11"/>
      <c r="K18" s="11"/>
      <c r="L18" s="11"/>
      <c r="M18" s="11">
        <f>SUM(H18:L18)</f>
        <v>0</v>
      </c>
      <c r="N18" s="11"/>
      <c r="O18" s="11"/>
      <c r="P18" s="11"/>
      <c r="Q18" s="11">
        <f t="shared" si="1"/>
        <v>0</v>
      </c>
      <c r="R18" s="11">
        <f>G18+M18+Q18</f>
        <v>0</v>
      </c>
      <c r="S18" s="11"/>
      <c r="T18" s="11"/>
      <c r="U18" s="11"/>
      <c r="V18" s="11"/>
      <c r="W18" s="11">
        <f>SUM(S18:V18)</f>
        <v>0</v>
      </c>
      <c r="X18" s="11"/>
      <c r="Y18" s="11"/>
      <c r="Z18" s="11"/>
      <c r="AA18" s="11">
        <f t="shared" si="0"/>
        <v>0</v>
      </c>
      <c r="AB18" s="11">
        <f>R18+W18+AA18</f>
        <v>0</v>
      </c>
      <c r="AC18" s="11">
        <f t="shared" si="2"/>
        <v>0</v>
      </c>
      <c r="AD18" s="11"/>
    </row>
    <row r="19" spans="1:30" x14ac:dyDescent="0.4">
      <c r="A19" s="62">
        <v>43421</v>
      </c>
      <c r="B19" s="11" t="s">
        <v>47</v>
      </c>
      <c r="C19" s="11"/>
      <c r="D19" s="11"/>
      <c r="E19" s="11"/>
      <c r="F19" s="11"/>
      <c r="G19" s="11">
        <f>SUM(C19:F19)</f>
        <v>0</v>
      </c>
      <c r="H19" s="11"/>
      <c r="I19" s="11"/>
      <c r="J19" s="11"/>
      <c r="K19" s="11"/>
      <c r="L19" s="11"/>
      <c r="M19" s="11">
        <f>SUM(H19:L19)</f>
        <v>0</v>
      </c>
      <c r="N19" s="11"/>
      <c r="O19" s="11"/>
      <c r="P19" s="11"/>
      <c r="Q19" s="11">
        <f t="shared" si="1"/>
        <v>0</v>
      </c>
      <c r="R19" s="11">
        <f>G19+M19+Q19</f>
        <v>0</v>
      </c>
      <c r="S19" s="11"/>
      <c r="T19" s="11"/>
      <c r="U19" s="11"/>
      <c r="V19" s="11"/>
      <c r="W19" s="11">
        <f>SUM(S19:V19)</f>
        <v>0</v>
      </c>
      <c r="X19" s="11"/>
      <c r="Y19" s="11"/>
      <c r="Z19" s="11"/>
      <c r="AA19" s="11">
        <f t="shared" si="0"/>
        <v>0</v>
      </c>
      <c r="AB19" s="11">
        <f>R19+W19+AA19</f>
        <v>0</v>
      </c>
      <c r="AC19" s="11">
        <f t="shared" si="2"/>
        <v>0</v>
      </c>
      <c r="AD19" s="11"/>
    </row>
    <row r="20" spans="1:30" x14ac:dyDescent="0.4">
      <c r="A20" s="62">
        <v>43422</v>
      </c>
      <c r="B20" s="11" t="s">
        <v>48</v>
      </c>
      <c r="C20" s="11"/>
      <c r="D20" s="11"/>
      <c r="E20" s="11"/>
      <c r="F20" s="11"/>
      <c r="G20" s="11">
        <f>SUM(C20:F20)</f>
        <v>0</v>
      </c>
      <c r="H20" s="11"/>
      <c r="I20" s="11"/>
      <c r="J20" s="11"/>
      <c r="K20" s="11"/>
      <c r="L20" s="11"/>
      <c r="M20" s="11">
        <f>SUM(H20:L20)</f>
        <v>0</v>
      </c>
      <c r="N20" s="11"/>
      <c r="O20" s="11"/>
      <c r="P20" s="11"/>
      <c r="Q20" s="11">
        <f t="shared" si="1"/>
        <v>0</v>
      </c>
      <c r="R20" s="11">
        <f>G20+M20+Q20</f>
        <v>0</v>
      </c>
      <c r="S20" s="11"/>
      <c r="T20" s="11"/>
      <c r="U20" s="11"/>
      <c r="V20" s="11"/>
      <c r="W20" s="11">
        <f>SUM(S20:V20)</f>
        <v>0</v>
      </c>
      <c r="X20" s="11"/>
      <c r="Y20" s="11"/>
      <c r="Z20" s="11"/>
      <c r="AA20" s="11">
        <f t="shared" si="0"/>
        <v>0</v>
      </c>
      <c r="AB20" s="11">
        <f>R20+W20+AA20</f>
        <v>0</v>
      </c>
      <c r="AC20" s="11">
        <f t="shared" si="2"/>
        <v>0</v>
      </c>
      <c r="AD20" s="11"/>
    </row>
    <row r="21" spans="1:30" x14ac:dyDescent="0.4">
      <c r="A21" s="62">
        <v>43423</v>
      </c>
      <c r="B21" s="11" t="s">
        <v>49</v>
      </c>
      <c r="C21" s="11"/>
      <c r="D21" s="11"/>
      <c r="E21" s="11"/>
      <c r="F21" s="11"/>
      <c r="G21" s="11">
        <f>SUM(C21:F21)</f>
        <v>0</v>
      </c>
      <c r="H21" s="11"/>
      <c r="I21" s="11"/>
      <c r="J21" s="11"/>
      <c r="K21" s="11"/>
      <c r="L21" s="11"/>
      <c r="M21" s="11">
        <f>SUM(H21:L21)</f>
        <v>0</v>
      </c>
      <c r="N21" s="11"/>
      <c r="O21" s="11"/>
      <c r="P21" s="11"/>
      <c r="Q21" s="11">
        <f t="shared" si="1"/>
        <v>0</v>
      </c>
      <c r="R21" s="11">
        <f>G21+M21+Q21</f>
        <v>0</v>
      </c>
      <c r="S21" s="11"/>
      <c r="T21" s="11"/>
      <c r="U21" s="11"/>
      <c r="V21" s="11"/>
      <c r="W21" s="11">
        <f>SUM(S21:V21)</f>
        <v>0</v>
      </c>
      <c r="X21" s="11"/>
      <c r="Y21" s="11"/>
      <c r="Z21" s="11"/>
      <c r="AA21" s="11">
        <f t="shared" si="0"/>
        <v>0</v>
      </c>
      <c r="AB21" s="11">
        <f>R21+W21+AA21</f>
        <v>0</v>
      </c>
      <c r="AC21" s="11">
        <f t="shared" si="2"/>
        <v>0</v>
      </c>
      <c r="AD21" s="11"/>
    </row>
    <row r="22" spans="1:30" x14ac:dyDescent="0.4">
      <c r="A22" s="62">
        <v>43424</v>
      </c>
      <c r="B22" s="11" t="s">
        <v>50</v>
      </c>
      <c r="C22" s="11"/>
      <c r="D22" s="11"/>
      <c r="E22" s="11"/>
      <c r="F22" s="11"/>
      <c r="G22" s="11">
        <f>SUM(C22:F22)</f>
        <v>0</v>
      </c>
      <c r="H22" s="11"/>
      <c r="I22" s="11"/>
      <c r="J22" s="11"/>
      <c r="K22" s="11"/>
      <c r="L22" s="11"/>
      <c r="M22" s="11">
        <f>SUM(H22:L22)</f>
        <v>0</v>
      </c>
      <c r="N22" s="11"/>
      <c r="O22" s="11"/>
      <c r="P22" s="11"/>
      <c r="Q22" s="11">
        <f t="shared" si="1"/>
        <v>0</v>
      </c>
      <c r="R22" s="11">
        <f>G22+M22+Q22</f>
        <v>0</v>
      </c>
      <c r="S22" s="11"/>
      <c r="T22" s="11"/>
      <c r="U22" s="11"/>
      <c r="V22" s="11"/>
      <c r="W22" s="11">
        <f>SUM(S22:V22)</f>
        <v>0</v>
      </c>
      <c r="X22" s="11"/>
      <c r="Y22" s="11"/>
      <c r="Z22" s="11"/>
      <c r="AA22" s="11">
        <f t="shared" si="0"/>
        <v>0</v>
      </c>
      <c r="AB22" s="11">
        <f>R22+W22+AA22</f>
        <v>0</v>
      </c>
      <c r="AC22" s="11">
        <f t="shared" si="2"/>
        <v>0</v>
      </c>
      <c r="AD22" s="11"/>
    </row>
    <row r="23" spans="1:30" x14ac:dyDescent="0.4">
      <c r="A23" s="62">
        <v>43425</v>
      </c>
      <c r="B23" s="11" t="s">
        <v>42</v>
      </c>
      <c r="C23" s="11"/>
      <c r="D23" s="11"/>
      <c r="E23" s="11"/>
      <c r="F23" s="11"/>
      <c r="G23" s="11">
        <f>SUM(C23:F23)</f>
        <v>0</v>
      </c>
      <c r="H23" s="11"/>
      <c r="I23" s="11"/>
      <c r="J23" s="11"/>
      <c r="K23" s="11"/>
      <c r="L23" s="11"/>
      <c r="M23" s="11">
        <f>SUM(H23:L23)</f>
        <v>0</v>
      </c>
      <c r="N23" s="11"/>
      <c r="O23" s="11"/>
      <c r="P23" s="11"/>
      <c r="Q23" s="11">
        <f t="shared" si="1"/>
        <v>0</v>
      </c>
      <c r="R23" s="11">
        <f>G23+M23+Q23</f>
        <v>0</v>
      </c>
      <c r="S23" s="11"/>
      <c r="T23" s="11"/>
      <c r="U23" s="11"/>
      <c r="V23" s="11"/>
      <c r="W23" s="11">
        <f>SUM(S23:V23)</f>
        <v>0</v>
      </c>
      <c r="X23" s="11"/>
      <c r="Y23" s="11"/>
      <c r="Z23" s="11"/>
      <c r="AA23" s="11">
        <f t="shared" si="0"/>
        <v>0</v>
      </c>
      <c r="AB23" s="11">
        <f>R23+W23+AA23</f>
        <v>0</v>
      </c>
      <c r="AC23" s="11">
        <f t="shared" si="2"/>
        <v>0</v>
      </c>
      <c r="AD23" s="11"/>
    </row>
    <row r="24" spans="1:30" x14ac:dyDescent="0.4">
      <c r="A24" s="62">
        <v>43426</v>
      </c>
      <c r="B24" s="11" t="s">
        <v>44</v>
      </c>
      <c r="C24" s="11"/>
      <c r="D24" s="11"/>
      <c r="E24" s="11"/>
      <c r="F24" s="11"/>
      <c r="G24" s="11">
        <f>SUM(C24:F24)</f>
        <v>0</v>
      </c>
      <c r="H24" s="11"/>
      <c r="I24" s="11"/>
      <c r="J24" s="11"/>
      <c r="K24" s="11"/>
      <c r="L24" s="11"/>
      <c r="M24" s="11">
        <f>SUM(H24:L24)</f>
        <v>0</v>
      </c>
      <c r="N24" s="11"/>
      <c r="O24" s="11"/>
      <c r="P24" s="11"/>
      <c r="Q24" s="11">
        <f t="shared" si="1"/>
        <v>0</v>
      </c>
      <c r="R24" s="11">
        <f>G24+M24+Q24</f>
        <v>0</v>
      </c>
      <c r="S24" s="11"/>
      <c r="T24" s="11"/>
      <c r="U24" s="11"/>
      <c r="V24" s="11"/>
      <c r="W24" s="11">
        <f>SUM(S24:V24)</f>
        <v>0</v>
      </c>
      <c r="X24" s="11"/>
      <c r="Y24" s="11"/>
      <c r="Z24" s="11"/>
      <c r="AA24" s="11">
        <f t="shared" si="0"/>
        <v>0</v>
      </c>
      <c r="AB24" s="11">
        <f>R24+W24+AA24</f>
        <v>0</v>
      </c>
      <c r="AC24" s="11">
        <f t="shared" si="2"/>
        <v>0</v>
      </c>
      <c r="AD24" s="11"/>
    </row>
    <row r="25" spans="1:30" x14ac:dyDescent="0.4">
      <c r="A25" s="62">
        <v>43427</v>
      </c>
      <c r="B25" s="11" t="s">
        <v>46</v>
      </c>
      <c r="C25" s="11"/>
      <c r="D25" s="11"/>
      <c r="E25" s="11"/>
      <c r="F25" s="11"/>
      <c r="G25" s="11">
        <f>SUM(C25:F25)</f>
        <v>0</v>
      </c>
      <c r="H25" s="11"/>
      <c r="I25" s="11"/>
      <c r="J25" s="11"/>
      <c r="K25" s="11"/>
      <c r="L25" s="11"/>
      <c r="M25" s="11">
        <f>SUM(H25:L25)</f>
        <v>0</v>
      </c>
      <c r="N25" s="11"/>
      <c r="O25" s="11"/>
      <c r="P25" s="11"/>
      <c r="Q25" s="11">
        <f t="shared" si="1"/>
        <v>0</v>
      </c>
      <c r="R25" s="11">
        <f>G25+M25+Q25</f>
        <v>0</v>
      </c>
      <c r="S25" s="11"/>
      <c r="T25" s="11"/>
      <c r="U25" s="11"/>
      <c r="V25" s="11"/>
      <c r="W25" s="11">
        <f>SUM(S25:V25)</f>
        <v>0</v>
      </c>
      <c r="X25" s="11"/>
      <c r="Y25" s="11"/>
      <c r="Z25" s="11"/>
      <c r="AA25" s="11">
        <f t="shared" si="0"/>
        <v>0</v>
      </c>
      <c r="AB25" s="11">
        <f>R25+W25+AA25</f>
        <v>0</v>
      </c>
      <c r="AC25" s="11">
        <f t="shared" si="2"/>
        <v>0</v>
      </c>
      <c r="AD25" s="11"/>
    </row>
    <row r="26" spans="1:30" x14ac:dyDescent="0.4">
      <c r="A26" s="89">
        <v>43428</v>
      </c>
      <c r="B26" s="90" t="s">
        <v>47</v>
      </c>
      <c r="C26" s="11"/>
      <c r="D26" s="11"/>
      <c r="E26" s="11"/>
      <c r="F26" s="11"/>
      <c r="G26" s="11">
        <f>SUM(C26:F26)</f>
        <v>0</v>
      </c>
      <c r="H26" s="11"/>
      <c r="I26" s="11"/>
      <c r="J26" s="11"/>
      <c r="K26" s="11"/>
      <c r="L26" s="11"/>
      <c r="M26" s="11">
        <f>SUM(H26:L26)</f>
        <v>0</v>
      </c>
      <c r="N26" s="11"/>
      <c r="O26" s="11"/>
      <c r="P26" s="11"/>
      <c r="Q26" s="11">
        <f t="shared" si="1"/>
        <v>0</v>
      </c>
      <c r="R26" s="11">
        <f>G26+M26+Q26</f>
        <v>0</v>
      </c>
      <c r="S26" s="11"/>
      <c r="T26" s="11"/>
      <c r="U26" s="11"/>
      <c r="V26" s="11"/>
      <c r="W26" s="11">
        <f>SUM(S26:V26)</f>
        <v>0</v>
      </c>
      <c r="X26" s="11"/>
      <c r="Y26" s="11"/>
      <c r="Z26" s="11"/>
      <c r="AA26" s="11">
        <f t="shared" si="0"/>
        <v>0</v>
      </c>
      <c r="AB26" s="11">
        <f>R26+W26+AA26</f>
        <v>0</v>
      </c>
      <c r="AC26" s="11">
        <f t="shared" si="2"/>
        <v>0</v>
      </c>
      <c r="AD26" s="11"/>
    </row>
    <row r="27" spans="1:30" x14ac:dyDescent="0.4">
      <c r="A27" s="62">
        <v>43429</v>
      </c>
      <c r="B27" s="11" t="s">
        <v>48</v>
      </c>
      <c r="C27" s="11"/>
      <c r="D27" s="11"/>
      <c r="E27" s="11"/>
      <c r="F27" s="11"/>
      <c r="G27" s="11">
        <f>SUM(C27:F27)</f>
        <v>0</v>
      </c>
      <c r="H27" s="11"/>
      <c r="I27" s="11"/>
      <c r="J27" s="11"/>
      <c r="K27" s="11"/>
      <c r="L27" s="11"/>
      <c r="M27" s="11">
        <f>SUM(H27:L27)</f>
        <v>0</v>
      </c>
      <c r="N27" s="11"/>
      <c r="O27" s="11"/>
      <c r="P27" s="11"/>
      <c r="Q27" s="11">
        <f t="shared" si="1"/>
        <v>0</v>
      </c>
      <c r="R27" s="11">
        <f>G27+M27+Q27</f>
        <v>0</v>
      </c>
      <c r="S27" s="11"/>
      <c r="T27" s="11"/>
      <c r="U27" s="11"/>
      <c r="V27" s="11"/>
      <c r="W27" s="11">
        <f>SUM(S27:V27)</f>
        <v>0</v>
      </c>
      <c r="X27" s="11"/>
      <c r="Y27" s="11"/>
      <c r="Z27" s="11"/>
      <c r="AA27" s="11">
        <f t="shared" si="0"/>
        <v>0</v>
      </c>
      <c r="AB27" s="11">
        <f>R27+W27+AA27</f>
        <v>0</v>
      </c>
      <c r="AC27" s="11">
        <f t="shared" si="2"/>
        <v>0</v>
      </c>
      <c r="AD27" s="11"/>
    </row>
    <row r="28" spans="1:30" x14ac:dyDescent="0.4">
      <c r="A28" s="62">
        <v>43430</v>
      </c>
      <c r="B28" s="11" t="s">
        <v>49</v>
      </c>
      <c r="C28" s="11"/>
      <c r="D28" s="11"/>
      <c r="E28" s="11"/>
      <c r="F28" s="11"/>
      <c r="G28" s="11">
        <f>SUM(C28:F28)</f>
        <v>0</v>
      </c>
      <c r="H28" s="11"/>
      <c r="I28" s="11"/>
      <c r="J28" s="11"/>
      <c r="K28" s="11"/>
      <c r="L28" s="11"/>
      <c r="M28" s="11">
        <f>SUM(H28:L28)</f>
        <v>0</v>
      </c>
      <c r="N28" s="11"/>
      <c r="O28" s="11"/>
      <c r="P28" s="11"/>
      <c r="Q28" s="11">
        <f t="shared" si="1"/>
        <v>0</v>
      </c>
      <c r="R28" s="11">
        <f>G28+M28+Q28</f>
        <v>0</v>
      </c>
      <c r="S28" s="11"/>
      <c r="T28" s="11"/>
      <c r="U28" s="11"/>
      <c r="V28" s="11"/>
      <c r="W28" s="11">
        <f>SUM(S28:V28)</f>
        <v>0</v>
      </c>
      <c r="X28" s="11"/>
      <c r="Y28" s="11"/>
      <c r="Z28" s="11"/>
      <c r="AA28" s="11">
        <f t="shared" si="0"/>
        <v>0</v>
      </c>
      <c r="AB28" s="11">
        <f>R28+W28+AA28</f>
        <v>0</v>
      </c>
      <c r="AC28" s="11">
        <f t="shared" si="2"/>
        <v>0</v>
      </c>
      <c r="AD28" s="11"/>
    </row>
    <row r="29" spans="1:30" x14ac:dyDescent="0.4">
      <c r="A29" s="62">
        <v>43431</v>
      </c>
      <c r="B29" s="11" t="s">
        <v>50</v>
      </c>
      <c r="C29" s="11"/>
      <c r="D29" s="11"/>
      <c r="E29" s="11"/>
      <c r="F29" s="11"/>
      <c r="G29" s="11">
        <f>SUM(C29:F29)</f>
        <v>0</v>
      </c>
      <c r="H29" s="11"/>
      <c r="I29" s="11"/>
      <c r="J29" s="11"/>
      <c r="K29" s="11"/>
      <c r="L29" s="11"/>
      <c r="M29" s="11">
        <f>SUM(H29:L29)</f>
        <v>0</v>
      </c>
      <c r="N29" s="11"/>
      <c r="O29" s="11"/>
      <c r="P29" s="11"/>
      <c r="Q29" s="11">
        <f t="shared" si="1"/>
        <v>0</v>
      </c>
      <c r="R29" s="11">
        <f>G29+M29+Q29</f>
        <v>0</v>
      </c>
      <c r="S29" s="11"/>
      <c r="T29" s="11"/>
      <c r="U29" s="11"/>
      <c r="V29" s="11"/>
      <c r="W29" s="11">
        <f>SUM(S29:V29)</f>
        <v>0</v>
      </c>
      <c r="X29" s="11"/>
      <c r="Y29" s="11"/>
      <c r="Z29" s="11"/>
      <c r="AA29" s="11">
        <f t="shared" si="0"/>
        <v>0</v>
      </c>
      <c r="AB29" s="11">
        <f>R29+W29+AA29</f>
        <v>0</v>
      </c>
      <c r="AC29" s="11">
        <f t="shared" si="2"/>
        <v>0</v>
      </c>
      <c r="AD29" s="11"/>
    </row>
    <row r="30" spans="1:30" x14ac:dyDescent="0.4">
      <c r="A30" s="62">
        <v>43432</v>
      </c>
      <c r="B30" s="11" t="s">
        <v>42</v>
      </c>
      <c r="C30" s="11"/>
      <c r="D30" s="11"/>
      <c r="E30" s="11"/>
      <c r="F30" s="11"/>
      <c r="G30" s="11">
        <f>SUM(C30:F30)</f>
        <v>0</v>
      </c>
      <c r="H30" s="11"/>
      <c r="I30" s="11"/>
      <c r="J30" s="11"/>
      <c r="K30" s="11"/>
      <c r="L30" s="11"/>
      <c r="M30" s="11">
        <f>SUM(H30:L30)</f>
        <v>0</v>
      </c>
      <c r="N30" s="11"/>
      <c r="O30" s="11"/>
      <c r="P30" s="11"/>
      <c r="Q30" s="11">
        <f t="shared" si="1"/>
        <v>0</v>
      </c>
      <c r="R30" s="11">
        <f>G30+M30+Q30</f>
        <v>0</v>
      </c>
      <c r="S30" s="11"/>
      <c r="T30" s="11"/>
      <c r="U30" s="11"/>
      <c r="V30" s="11"/>
      <c r="W30" s="11">
        <f>SUM(S30:V30)</f>
        <v>0</v>
      </c>
      <c r="X30" s="11"/>
      <c r="Y30" s="11"/>
      <c r="Z30" s="11"/>
      <c r="AA30" s="11">
        <f t="shared" si="0"/>
        <v>0</v>
      </c>
      <c r="AB30" s="11">
        <f>R30+W30+AA30</f>
        <v>0</v>
      </c>
      <c r="AC30" s="11">
        <f t="shared" si="2"/>
        <v>0</v>
      </c>
      <c r="AD30" s="11"/>
    </row>
    <row r="31" spans="1:30" x14ac:dyDescent="0.4">
      <c r="A31" s="62">
        <v>43433</v>
      </c>
      <c r="B31" s="11" t="s">
        <v>44</v>
      </c>
      <c r="C31" s="11"/>
      <c r="D31" s="11"/>
      <c r="E31" s="11"/>
      <c r="F31" s="11"/>
      <c r="G31" s="11">
        <f>SUM(C31:F31)</f>
        <v>0</v>
      </c>
      <c r="H31" s="11"/>
      <c r="I31" s="11"/>
      <c r="J31" s="11"/>
      <c r="K31" s="11"/>
      <c r="L31" s="11"/>
      <c r="M31" s="11">
        <f>SUM(H31:L31)</f>
        <v>0</v>
      </c>
      <c r="N31" s="11"/>
      <c r="O31" s="11"/>
      <c r="P31" s="11"/>
      <c r="Q31" s="11">
        <f t="shared" si="1"/>
        <v>0</v>
      </c>
      <c r="R31" s="11">
        <f>G31+M31+Q31</f>
        <v>0</v>
      </c>
      <c r="S31" s="11"/>
      <c r="T31" s="11"/>
      <c r="U31" s="11"/>
      <c r="V31" s="11"/>
      <c r="W31" s="11">
        <f>SUM(S31:V31)</f>
        <v>0</v>
      </c>
      <c r="X31" s="11"/>
      <c r="Y31" s="11"/>
      <c r="Z31" s="11"/>
      <c r="AA31" s="11">
        <f t="shared" si="0"/>
        <v>0</v>
      </c>
      <c r="AB31" s="11">
        <f>R31+W31+AA31</f>
        <v>0</v>
      </c>
      <c r="AC31" s="11">
        <f t="shared" si="2"/>
        <v>0</v>
      </c>
      <c r="AD31" s="11"/>
    </row>
    <row r="32" spans="1:30" x14ac:dyDescent="0.4">
      <c r="A32" s="62">
        <v>43434</v>
      </c>
      <c r="B32" s="11" t="s">
        <v>46</v>
      </c>
      <c r="C32" s="11"/>
      <c r="D32" s="11"/>
      <c r="E32" s="11"/>
      <c r="F32" s="11"/>
      <c r="G32" s="11">
        <f>SUM(C32:F32)</f>
        <v>0</v>
      </c>
      <c r="H32" s="11"/>
      <c r="I32" s="11"/>
      <c r="J32" s="11"/>
      <c r="K32" s="11"/>
      <c r="L32" s="11"/>
      <c r="M32" s="11">
        <f>SUM(H32:L32)</f>
        <v>0</v>
      </c>
      <c r="N32" s="11"/>
      <c r="O32" s="11"/>
      <c r="P32" s="11"/>
      <c r="Q32" s="11">
        <f t="shared" si="1"/>
        <v>0</v>
      </c>
      <c r="R32" s="11">
        <f>G32+M32+Q32</f>
        <v>0</v>
      </c>
      <c r="S32" s="11"/>
      <c r="T32" s="11"/>
      <c r="U32" s="11"/>
      <c r="V32" s="11"/>
      <c r="W32" s="11">
        <f>SUM(S32:V32)</f>
        <v>0</v>
      </c>
      <c r="X32" s="11"/>
      <c r="Y32" s="11"/>
      <c r="Z32" s="11"/>
      <c r="AA32" s="11">
        <f t="shared" si="0"/>
        <v>0</v>
      </c>
      <c r="AB32" s="11">
        <f>R32+W32+AA32</f>
        <v>0</v>
      </c>
      <c r="AC32" s="11">
        <f t="shared" si="2"/>
        <v>0</v>
      </c>
      <c r="AD32" s="11"/>
    </row>
    <row r="33" spans="1:30" x14ac:dyDescent="0.4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4">
      <c r="A34" s="15" t="s">
        <v>109</v>
      </c>
      <c r="G34" s="4">
        <f>SUM(G3:G33)</f>
        <v>0</v>
      </c>
      <c r="M34" s="4">
        <f>SUM(M3:M33)</f>
        <v>0</v>
      </c>
      <c r="Q34" s="4">
        <f>SUM(Q3:Q33)</f>
        <v>0</v>
      </c>
      <c r="R34" s="4">
        <f>G34+M34+Q34</f>
        <v>0</v>
      </c>
      <c r="W34" s="4">
        <f>SUM(W3:W33)</f>
        <v>0</v>
      </c>
      <c r="AA34" s="4">
        <f>SUM(AA3:AA33)</f>
        <v>0</v>
      </c>
      <c r="AB34" s="4">
        <f>R34+W34+AA34</f>
        <v>0</v>
      </c>
      <c r="AC34" s="6">
        <f>SUM(AC3:AC33)/31</f>
        <v>0</v>
      </c>
    </row>
    <row r="35" spans="1:30" x14ac:dyDescent="0.4">
      <c r="A35" s="15" t="s">
        <v>110</v>
      </c>
      <c r="F35" s="37" t="s">
        <v>1</v>
      </c>
      <c r="G35" s="15">
        <f>G34/60</f>
        <v>0</v>
      </c>
      <c r="L35" s="37" t="s">
        <v>2</v>
      </c>
      <c r="M35" s="15">
        <f>M34/60</f>
        <v>0</v>
      </c>
      <c r="P35" s="37" t="s">
        <v>3</v>
      </c>
      <c r="Q35" s="15">
        <f>Q34/60</f>
        <v>0</v>
      </c>
      <c r="R35" s="15">
        <f>R34/60</f>
        <v>0</v>
      </c>
      <c r="V35" s="37" t="s">
        <v>159</v>
      </c>
      <c r="W35" s="15">
        <f>W34/60</f>
        <v>0</v>
      </c>
      <c r="Z35" s="37" t="s">
        <v>87</v>
      </c>
      <c r="AA35" s="15">
        <f>AA34/60</f>
        <v>0</v>
      </c>
      <c r="AB35" s="4">
        <f>AB34/60</f>
        <v>0</v>
      </c>
      <c r="AC35" s="15">
        <f>AB34/60</f>
        <v>0</v>
      </c>
    </row>
    <row r="36" spans="1:30" x14ac:dyDescent="0.4">
      <c r="A36" s="35" t="s">
        <v>102</v>
      </c>
      <c r="G36" s="4">
        <f>G35/31</f>
        <v>0</v>
      </c>
      <c r="M36" s="4">
        <f>M35/31</f>
        <v>0</v>
      </c>
      <c r="Q36" s="4">
        <f>Q35/31</f>
        <v>0</v>
      </c>
      <c r="R36" s="4">
        <f>R35/31</f>
        <v>0</v>
      </c>
      <c r="AA36" s="4">
        <f>AA35/31</f>
        <v>0</v>
      </c>
      <c r="AC36" s="6">
        <f>AC34</f>
        <v>0</v>
      </c>
    </row>
    <row r="37" spans="1:30" x14ac:dyDescent="0.4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4">
      <c r="A38" s="58" t="s">
        <v>118</v>
      </c>
      <c r="G38" s="4">
        <f>G36-G37</f>
        <v>-0.39677419354838711</v>
      </c>
      <c r="M38" s="4">
        <f>M36-M37</f>
        <v>-2.513440860215054</v>
      </c>
      <c r="Q38" s="4">
        <f>Q36-Q37</f>
        <v>-1.6129032258064516E-2</v>
      </c>
      <c r="R38" s="4">
        <f>R36-R37</f>
        <v>-2.9263440860215053</v>
      </c>
      <c r="AA38" s="4">
        <f>AA36-AA37</f>
        <v>-3.3499999999999996</v>
      </c>
      <c r="AC38" s="4">
        <f>AC36-AC37</f>
        <v>-6.6715053763440872</v>
      </c>
    </row>
    <row r="39" spans="1:30" x14ac:dyDescent="0.4">
      <c r="B39" s="4" t="s">
        <v>107</v>
      </c>
      <c r="C39" s="4" t="s">
        <v>108</v>
      </c>
    </row>
    <row r="40" spans="1:30" x14ac:dyDescent="0.4">
      <c r="A40" s="38" t="s">
        <v>111</v>
      </c>
      <c r="B40" s="4">
        <f>13*31</f>
        <v>403</v>
      </c>
      <c r="C40" s="4">
        <f>AC35</f>
        <v>0</v>
      </c>
      <c r="D40" s="39">
        <f>C40/B40</f>
        <v>0</v>
      </c>
    </row>
    <row r="41" spans="1:30" x14ac:dyDescent="0.4">
      <c r="A41" s="4" t="s">
        <v>157</v>
      </c>
      <c r="B41" s="4">
        <f>13*22</f>
        <v>286</v>
      </c>
      <c r="C41" s="4">
        <f>C40</f>
        <v>0</v>
      </c>
      <c r="D41" s="39">
        <f>C41/B41</f>
        <v>0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workbookViewId="0">
      <selection activeCell="P9" sqref="P9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98" t="s">
        <v>173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</row>
    <row r="2" spans="1:23" x14ac:dyDescent="0.4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3" x14ac:dyDescent="0.4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</row>
    <row r="5" spans="1:23" x14ac:dyDescent="0.4">
      <c r="A5" s="78" t="s">
        <v>0</v>
      </c>
      <c r="B5" s="78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4">
      <c r="A6" s="78" t="s">
        <v>8</v>
      </c>
      <c r="B6" s="78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4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4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4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4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4">
      <c r="A11" s="5">
        <v>43317</v>
      </c>
      <c r="B11" s="4" t="s">
        <v>48</v>
      </c>
      <c r="H11" s="4">
        <f t="shared" si="0"/>
        <v>0</v>
      </c>
    </row>
    <row r="12" spans="1:23" x14ac:dyDescent="0.4">
      <c r="A12" s="5">
        <v>43318</v>
      </c>
      <c r="B12" s="4" t="s">
        <v>49</v>
      </c>
      <c r="H12" s="4">
        <f t="shared" si="0"/>
        <v>0</v>
      </c>
    </row>
    <row r="13" spans="1:23" x14ac:dyDescent="0.4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4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4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4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4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4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4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4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4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4">
      <c r="A22" s="5">
        <v>43328</v>
      </c>
      <c r="B22" s="4" t="s">
        <v>44</v>
      </c>
      <c r="H22" s="4">
        <f t="shared" si="0"/>
        <v>0</v>
      </c>
    </row>
    <row r="23" spans="1:23" x14ac:dyDescent="0.4">
      <c r="A23" s="5">
        <v>43329</v>
      </c>
      <c r="B23" s="4" t="s">
        <v>46</v>
      </c>
      <c r="H23" s="4">
        <f t="shared" si="0"/>
        <v>0</v>
      </c>
    </row>
    <row r="24" spans="1:23" x14ac:dyDescent="0.4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4">
      <c r="A25" s="5">
        <v>43331</v>
      </c>
      <c r="B25" s="4" t="s">
        <v>48</v>
      </c>
      <c r="H25" s="4">
        <f t="shared" si="0"/>
        <v>0</v>
      </c>
    </row>
    <row r="26" spans="1:23" x14ac:dyDescent="0.4">
      <c r="A26" s="5">
        <v>43332</v>
      </c>
      <c r="B26" s="4" t="s">
        <v>49</v>
      </c>
      <c r="H26" s="4">
        <f t="shared" si="0"/>
        <v>0</v>
      </c>
    </row>
    <row r="27" spans="1:23" x14ac:dyDescent="0.4">
      <c r="A27" s="5">
        <v>43333</v>
      </c>
      <c r="B27" s="4" t="s">
        <v>50</v>
      </c>
      <c r="H27" s="4">
        <f t="shared" si="0"/>
        <v>0</v>
      </c>
    </row>
    <row r="28" spans="1:23" x14ac:dyDescent="0.4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4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4">
      <c r="A30" s="5">
        <v>43336</v>
      </c>
      <c r="B30" s="4" t="s">
        <v>46</v>
      </c>
      <c r="H30" s="4">
        <f t="shared" si="0"/>
        <v>0</v>
      </c>
    </row>
    <row r="31" spans="1:23" x14ac:dyDescent="0.4">
      <c r="A31" s="5">
        <v>43337</v>
      </c>
      <c r="B31" s="4" t="s">
        <v>47</v>
      </c>
      <c r="H31" s="4">
        <f t="shared" si="0"/>
        <v>0</v>
      </c>
    </row>
    <row r="32" spans="1:23" x14ac:dyDescent="0.4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4">
      <c r="A33" s="5">
        <v>43339</v>
      </c>
      <c r="B33" s="4" t="s">
        <v>49</v>
      </c>
      <c r="H33" s="4">
        <f t="shared" si="0"/>
        <v>0</v>
      </c>
    </row>
    <row r="34" spans="1:10" x14ac:dyDescent="0.4">
      <c r="A34" s="5">
        <v>43340</v>
      </c>
      <c r="B34" s="4" t="s">
        <v>50</v>
      </c>
      <c r="H34" s="4">
        <f t="shared" si="0"/>
        <v>0</v>
      </c>
    </row>
    <row r="35" spans="1:10" x14ac:dyDescent="0.4">
      <c r="A35" s="5">
        <v>43341</v>
      </c>
      <c r="B35" s="4" t="s">
        <v>42</v>
      </c>
      <c r="H35" s="4">
        <f t="shared" si="0"/>
        <v>0</v>
      </c>
    </row>
    <row r="36" spans="1:10" x14ac:dyDescent="0.4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4">
      <c r="A37" s="5">
        <v>43343</v>
      </c>
      <c r="B37" s="4" t="s">
        <v>46</v>
      </c>
      <c r="H37" s="4">
        <f t="shared" si="0"/>
        <v>0</v>
      </c>
    </row>
    <row r="38" spans="1:10" x14ac:dyDescent="0.4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15" activePane="bottomRight" state="frozen"/>
      <selection pane="topRight" activeCell="AE1" sqref="AE1"/>
      <selection pane="bottomLeft" activeCell="A3" sqref="A3"/>
      <selection pane="bottomRight" activeCell="A46" sqref="A46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9" width="4" style="4" customWidth="1"/>
    <col min="10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09765625" style="11" customWidth="1"/>
    <col min="31" max="31" width="5.8984375" bestFit="1" customWidth="1"/>
  </cols>
  <sheetData>
    <row r="1" spans="1:35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1" t="s">
        <v>4</v>
      </c>
      <c r="T1" s="78" t="s">
        <v>5</v>
      </c>
      <c r="U1" s="78"/>
      <c r="V1" s="78"/>
      <c r="W1" s="78"/>
      <c r="X1" s="78" t="s">
        <v>6</v>
      </c>
      <c r="Y1" s="78"/>
      <c r="Z1" s="78"/>
      <c r="AB1" s="76" t="s">
        <v>7</v>
      </c>
    </row>
    <row r="2" spans="1:35" x14ac:dyDescent="0.4">
      <c r="A2" s="78" t="s">
        <v>8</v>
      </c>
      <c r="B2" s="78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77"/>
      <c r="AC2" s="7" t="s">
        <v>29</v>
      </c>
      <c r="AD2" s="11" t="s">
        <v>153</v>
      </c>
    </row>
    <row r="3" spans="1:35" x14ac:dyDescent="0.4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4" si="3">S3+W3+AA3</f>
        <v>586</v>
      </c>
      <c r="AC3" s="61">
        <f>AB3/60</f>
        <v>9.7666666666666675</v>
      </c>
      <c r="AE3" s="13"/>
    </row>
    <row r="4" spans="1:35" ht="18" thickBot="1" x14ac:dyDescent="0.4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4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8" thickBot="1" x14ac:dyDescent="0.4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4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4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4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4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4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4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4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4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4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4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4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4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4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4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4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4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4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4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4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4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4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4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4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4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4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4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4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4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4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4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4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4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4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4">
      <c r="B39" s="4" t="s">
        <v>107</v>
      </c>
      <c r="C39" s="4" t="s">
        <v>108</v>
      </c>
    </row>
    <row r="40" spans="1:31" x14ac:dyDescent="0.4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4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18" activePane="bottomRight" state="frozen"/>
      <selection pane="topRight" activeCell="AE1" sqref="AE1"/>
      <selection pane="bottomLeft" activeCell="A3" sqref="A3"/>
      <selection pane="bottomRight" activeCell="V43" sqref="V43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/>
      <c r="P1" s="78" t="s">
        <v>3</v>
      </c>
      <c r="Q1" s="78"/>
      <c r="R1" s="78"/>
      <c r="S1" s="78"/>
      <c r="T1" s="1" t="s">
        <v>4</v>
      </c>
      <c r="U1" s="78" t="s">
        <v>5</v>
      </c>
      <c r="V1" s="78"/>
      <c r="W1" s="78"/>
      <c r="X1" s="78"/>
      <c r="Y1" s="78" t="s">
        <v>6</v>
      </c>
      <c r="Z1" s="78"/>
      <c r="AA1" s="78"/>
      <c r="AB1" s="78"/>
      <c r="AD1" s="76" t="s">
        <v>7</v>
      </c>
    </row>
    <row r="2" spans="1:33" x14ac:dyDescent="0.4">
      <c r="A2" s="78" t="s">
        <v>8</v>
      </c>
      <c r="B2" s="78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77"/>
      <c r="AE2" s="7" t="s">
        <v>29</v>
      </c>
      <c r="AF2" s="11" t="s">
        <v>90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107</v>
      </c>
      <c r="C39" s="4" t="s">
        <v>108</v>
      </c>
    </row>
    <row r="40" spans="1:31" x14ac:dyDescent="0.4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topLeftCell="A11" workbookViewId="0">
      <selection activeCell="W36" sqref="W36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1" t="s">
        <v>4</v>
      </c>
      <c r="T1" s="78" t="s">
        <v>5</v>
      </c>
      <c r="U1" s="78"/>
      <c r="V1" s="78"/>
      <c r="W1" s="78"/>
      <c r="X1" s="78" t="s">
        <v>6</v>
      </c>
      <c r="Y1" s="78"/>
      <c r="Z1" s="78"/>
      <c r="AA1" s="78"/>
      <c r="AC1" s="76" t="s">
        <v>7</v>
      </c>
    </row>
    <row r="2" spans="1:32" x14ac:dyDescent="0.4">
      <c r="A2" s="78" t="s">
        <v>8</v>
      </c>
      <c r="B2" s="78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77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A34" s="126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4">
      <c r="A35" s="126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4">
      <c r="A36" s="126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4">
      <c r="A37" s="126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4">
      <c r="A38" s="126"/>
      <c r="Z38" s="4" t="s">
        <v>172</v>
      </c>
    </row>
    <row r="39" spans="1:30" x14ac:dyDescent="0.4">
      <c r="A39" s="126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workbookViewId="0">
      <selection activeCell="I40" sqref="I40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78" t="s">
        <v>0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42" t="s">
        <v>4</v>
      </c>
      <c r="T1" s="78" t="s">
        <v>5</v>
      </c>
      <c r="U1" s="78"/>
      <c r="V1" s="78"/>
      <c r="W1" s="78"/>
      <c r="X1" s="81" t="s">
        <v>6</v>
      </c>
      <c r="Y1" s="81"/>
      <c r="Z1" s="81"/>
      <c r="AB1" s="79" t="s">
        <v>7</v>
      </c>
    </row>
    <row r="2" spans="1:28" x14ac:dyDescent="0.4">
      <c r="A2" s="78" t="s">
        <v>8</v>
      </c>
      <c r="B2" s="78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80"/>
    </row>
    <row r="3" spans="1:28" x14ac:dyDescent="0.4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4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4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tabSelected="1" zoomScaleNormal="100" workbookViewId="0">
      <selection activeCell="AH13" sqref="AH13"/>
    </sheetView>
  </sheetViews>
  <sheetFormatPr defaultRowHeight="17.399999999999999" x14ac:dyDescent="0.4"/>
  <cols>
    <col min="1" max="32" width="5.69921875" customWidth="1"/>
  </cols>
  <sheetData>
    <row r="1" spans="1:30" x14ac:dyDescent="0.4">
      <c r="A1" s="78" t="s">
        <v>84</v>
      </c>
      <c r="B1" s="78"/>
      <c r="C1" s="92" t="s">
        <v>1</v>
      </c>
      <c r="D1" s="92"/>
      <c r="E1" s="92"/>
      <c r="F1" s="92"/>
      <c r="G1" s="92"/>
      <c r="H1" s="93" t="s">
        <v>2</v>
      </c>
      <c r="I1" s="93"/>
      <c r="J1" s="93"/>
      <c r="K1" s="93"/>
      <c r="L1" s="93"/>
      <c r="M1" s="93"/>
      <c r="N1" s="94" t="s">
        <v>3</v>
      </c>
      <c r="O1" s="94"/>
      <c r="P1" s="94"/>
      <c r="Q1" s="94"/>
      <c r="R1" s="95" t="s">
        <v>166</v>
      </c>
      <c r="S1" s="100" t="s">
        <v>5</v>
      </c>
      <c r="T1" s="100"/>
      <c r="U1" s="100"/>
      <c r="V1" s="100"/>
      <c r="W1" s="100"/>
      <c r="X1" s="91" t="s">
        <v>6</v>
      </c>
      <c r="Y1" s="91"/>
      <c r="Z1" s="91"/>
      <c r="AA1" s="91"/>
    </row>
    <row r="3" spans="1:30" x14ac:dyDescent="0.4">
      <c r="R3" s="17" t="s">
        <v>207</v>
      </c>
    </row>
    <row r="4" spans="1:30" x14ac:dyDescent="0.4">
      <c r="A4" s="17" t="s">
        <v>209</v>
      </c>
    </row>
    <row r="5" spans="1:30" x14ac:dyDescent="0.4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4">
      <c r="A6" s="17" t="s">
        <v>205</v>
      </c>
    </row>
    <row r="7" spans="1:30" x14ac:dyDescent="0.4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4">
      <c r="A8" s="17" t="s">
        <v>204</v>
      </c>
    </row>
    <row r="9" spans="1:30" x14ac:dyDescent="0.4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4">
      <c r="A10" s="17" t="s">
        <v>208</v>
      </c>
    </row>
    <row r="11" spans="1:30" x14ac:dyDescent="0.4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4">
      <c r="A12" s="17" t="s">
        <v>206</v>
      </c>
    </row>
    <row r="14" spans="1:30" x14ac:dyDescent="0.4">
      <c r="A14" s="17" t="s">
        <v>210</v>
      </c>
    </row>
    <row r="16" spans="1:30" x14ac:dyDescent="0.4">
      <c r="B16" s="92" t="s">
        <v>1</v>
      </c>
      <c r="C16" s="92"/>
      <c r="D16" s="92"/>
      <c r="E16" s="92"/>
      <c r="F16" s="92"/>
      <c r="G16" s="92"/>
      <c r="I16" s="93" t="s">
        <v>2</v>
      </c>
      <c r="J16" s="93"/>
      <c r="K16" s="93"/>
      <c r="L16" s="93"/>
      <c r="M16" s="93"/>
      <c r="N16" s="93"/>
      <c r="Q16" s="127" t="s">
        <v>166</v>
      </c>
      <c r="R16" s="127"/>
      <c r="S16" s="127"/>
      <c r="T16" s="127"/>
      <c r="U16" s="127"/>
      <c r="V16" s="127"/>
      <c r="Y16" s="128" t="s">
        <v>211</v>
      </c>
      <c r="Z16" s="128"/>
      <c r="AA16" s="128"/>
      <c r="AB16" s="128"/>
      <c r="AC16" s="128"/>
      <c r="AD16" s="128"/>
    </row>
    <row r="17" spans="1:35" x14ac:dyDescent="0.4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129" t="s">
        <v>215</v>
      </c>
    </row>
    <row r="18" spans="1:35" x14ac:dyDescent="0.4">
      <c r="A18" t="s">
        <v>117</v>
      </c>
      <c r="B18">
        <v>7.75</v>
      </c>
      <c r="C18">
        <v>5.33</v>
      </c>
      <c r="D18">
        <v>6.71</v>
      </c>
      <c r="E18">
        <v>13.13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F18" t="s">
        <v>213</v>
      </c>
      <c r="AG18" s="129" t="s">
        <v>219</v>
      </c>
      <c r="AH18">
        <f>21*16</f>
        <v>336</v>
      </c>
    </row>
    <row r="19" spans="1:35" x14ac:dyDescent="0.4">
      <c r="AF19" t="s">
        <v>214</v>
      </c>
      <c r="AG19" s="129" t="s">
        <v>220</v>
      </c>
      <c r="AH19">
        <f>21*17</f>
        <v>357</v>
      </c>
    </row>
    <row r="20" spans="1:35" ht="18" thickBot="1" x14ac:dyDescent="0.45">
      <c r="AF20" t="s">
        <v>221</v>
      </c>
      <c r="AG20" s="129" t="s">
        <v>222</v>
      </c>
      <c r="AH20">
        <f>21*18</f>
        <v>378</v>
      </c>
    </row>
    <row r="21" spans="1:35" ht="18" thickBot="1" x14ac:dyDescent="0.45">
      <c r="AF21" s="139" t="s">
        <v>217</v>
      </c>
      <c r="AG21" s="140" t="s">
        <v>218</v>
      </c>
      <c r="AH21" s="141">
        <f>21*12</f>
        <v>252</v>
      </c>
      <c r="AI21" t="s">
        <v>227</v>
      </c>
    </row>
    <row r="22" spans="1:35" ht="18" thickBot="1" x14ac:dyDescent="0.45">
      <c r="AG22" s="129" t="s">
        <v>218</v>
      </c>
      <c r="AH22" s="17">
        <f>21*13</f>
        <v>273</v>
      </c>
    </row>
    <row r="23" spans="1:35" x14ac:dyDescent="0.4">
      <c r="AF23" s="130" t="s">
        <v>223</v>
      </c>
      <c r="AG23" s="131" t="s">
        <v>218</v>
      </c>
      <c r="AH23" s="132">
        <f>21*14</f>
        <v>294</v>
      </c>
      <c r="AI23" s="133" t="s">
        <v>224</v>
      </c>
    </row>
    <row r="24" spans="1:35" x14ac:dyDescent="0.4">
      <c r="AF24" s="134"/>
      <c r="AG24" s="114"/>
      <c r="AH24" s="114"/>
      <c r="AI24" s="135" t="s">
        <v>225</v>
      </c>
    </row>
    <row r="25" spans="1:35" ht="18" thickBot="1" x14ac:dyDescent="0.45">
      <c r="AF25" s="136"/>
      <c r="AG25" s="137"/>
      <c r="AH25" s="137"/>
      <c r="AI25" s="138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L21" sqref="L21"/>
    </sheetView>
  </sheetViews>
  <sheetFormatPr defaultRowHeight="17.399999999999999" x14ac:dyDescent="0.4"/>
  <cols>
    <col min="12" max="12" width="10.3984375" bestFit="1" customWidth="1"/>
  </cols>
  <sheetData>
    <row r="1" spans="2:12" ht="18" thickBot="1" x14ac:dyDescent="0.45">
      <c r="C1" s="99"/>
      <c r="D1" s="99"/>
      <c r="E1" s="99"/>
      <c r="F1" s="99"/>
    </row>
    <row r="2" spans="2:12" x14ac:dyDescent="0.4">
      <c r="B2" s="101"/>
      <c r="C2" s="102" t="s">
        <v>93</v>
      </c>
      <c r="D2" s="102" t="s">
        <v>94</v>
      </c>
      <c r="E2" s="102" t="s">
        <v>43</v>
      </c>
      <c r="F2" s="102" t="s">
        <v>45</v>
      </c>
      <c r="G2" s="102" t="s">
        <v>60</v>
      </c>
      <c r="H2" s="102" t="s">
        <v>86</v>
      </c>
      <c r="I2" s="103" t="s">
        <v>87</v>
      </c>
    </row>
    <row r="3" spans="2:12" x14ac:dyDescent="0.4">
      <c r="B3" s="104">
        <v>0.16666666666666666</v>
      </c>
      <c r="C3" s="105"/>
      <c r="D3" s="106" t="s">
        <v>31</v>
      </c>
      <c r="E3" s="106"/>
      <c r="F3" s="106"/>
      <c r="G3" s="106"/>
      <c r="H3" s="107"/>
      <c r="I3" s="108"/>
      <c r="K3" s="99" t="s">
        <v>182</v>
      </c>
    </row>
    <row r="4" spans="2:12" ht="17.399999999999999" customHeight="1" x14ac:dyDescent="0.4">
      <c r="B4" s="104">
        <v>0.20833333333333334</v>
      </c>
      <c r="C4" s="105"/>
      <c r="D4" s="109" t="s">
        <v>181</v>
      </c>
      <c r="E4" s="109"/>
      <c r="F4" s="109"/>
      <c r="G4" s="109"/>
      <c r="H4" s="107"/>
      <c r="I4" s="108"/>
      <c r="K4" s="17" t="s">
        <v>183</v>
      </c>
    </row>
    <row r="5" spans="2:12" x14ac:dyDescent="0.4">
      <c r="B5" s="104">
        <v>0.25</v>
      </c>
      <c r="C5" s="105"/>
      <c r="D5" s="109"/>
      <c r="E5" s="109"/>
      <c r="F5" s="109"/>
      <c r="G5" s="109"/>
      <c r="H5" s="107"/>
      <c r="I5" s="108"/>
      <c r="K5" t="s">
        <v>194</v>
      </c>
    </row>
    <row r="6" spans="2:12" x14ac:dyDescent="0.4">
      <c r="B6" s="104">
        <v>0.29166666666666702</v>
      </c>
      <c r="C6" s="105"/>
      <c r="D6" s="109"/>
      <c r="E6" s="109"/>
      <c r="F6" s="109"/>
      <c r="G6" s="109"/>
      <c r="H6" s="107"/>
      <c r="I6" s="108"/>
    </row>
    <row r="7" spans="2:12" x14ac:dyDescent="0.4">
      <c r="B7" s="104">
        <v>0.33333333333333398</v>
      </c>
      <c r="C7" s="110" t="s">
        <v>31</v>
      </c>
      <c r="D7" s="109"/>
      <c r="E7" s="109"/>
      <c r="F7" s="109"/>
      <c r="G7" s="109"/>
      <c r="H7" s="110" t="s">
        <v>31</v>
      </c>
      <c r="I7" s="111"/>
    </row>
    <row r="8" spans="2:12" x14ac:dyDescent="0.4">
      <c r="B8" s="104">
        <v>0.375</v>
      </c>
      <c r="C8" s="112" t="s">
        <v>151</v>
      </c>
      <c r="D8" s="112"/>
      <c r="E8" s="112"/>
      <c r="F8" s="112"/>
      <c r="G8" s="112"/>
      <c r="H8" s="112"/>
      <c r="I8" s="111"/>
      <c r="K8" s="17" t="s">
        <v>192</v>
      </c>
    </row>
    <row r="9" spans="2:12" x14ac:dyDescent="0.4">
      <c r="B9" s="104">
        <v>0.41666666666666702</v>
      </c>
      <c r="C9" s="113" t="s">
        <v>2</v>
      </c>
      <c r="D9" s="113"/>
      <c r="E9" s="105"/>
      <c r="F9" s="113" t="s">
        <v>2</v>
      </c>
      <c r="G9" s="113"/>
      <c r="H9" s="114"/>
      <c r="I9" s="111"/>
      <c r="K9" t="s">
        <v>188</v>
      </c>
      <c r="L9" t="s">
        <v>193</v>
      </c>
    </row>
    <row r="10" spans="2:12" x14ac:dyDescent="0.4">
      <c r="B10" s="104">
        <v>0.45833333333333398</v>
      </c>
      <c r="C10" s="113"/>
      <c r="D10" s="113"/>
      <c r="E10" s="105"/>
      <c r="F10" s="113"/>
      <c r="G10" s="113"/>
      <c r="H10" s="115" t="s">
        <v>1</v>
      </c>
      <c r="I10" s="111"/>
      <c r="K10" t="s">
        <v>189</v>
      </c>
      <c r="L10" t="s">
        <v>193</v>
      </c>
    </row>
    <row r="11" spans="2:12" x14ac:dyDescent="0.4">
      <c r="B11" s="104">
        <v>0.5</v>
      </c>
      <c r="C11" s="107" t="s">
        <v>1</v>
      </c>
      <c r="D11" s="107"/>
      <c r="E11" s="105"/>
      <c r="F11" s="107" t="s">
        <v>1</v>
      </c>
      <c r="G11" s="107"/>
      <c r="H11" s="116" t="s">
        <v>152</v>
      </c>
      <c r="I11" s="111"/>
      <c r="K11" s="17" t="s">
        <v>175</v>
      </c>
    </row>
    <row r="12" spans="2:12" x14ac:dyDescent="0.4">
      <c r="B12" s="104">
        <v>0.54166666666666696</v>
      </c>
      <c r="C12" s="112" t="s">
        <v>152</v>
      </c>
      <c r="D12" s="112"/>
      <c r="E12" s="105"/>
      <c r="F12" s="112" t="s">
        <v>152</v>
      </c>
      <c r="G12" s="112"/>
      <c r="H12" s="117" t="s">
        <v>185</v>
      </c>
      <c r="I12" s="111"/>
      <c r="K12" t="s">
        <v>188</v>
      </c>
      <c r="L12" t="s">
        <v>190</v>
      </c>
    </row>
    <row r="13" spans="2:12" x14ac:dyDescent="0.4">
      <c r="B13" s="104">
        <v>0.58333333333333404</v>
      </c>
      <c r="C13" s="118" t="s">
        <v>176</v>
      </c>
      <c r="D13" s="118"/>
      <c r="E13" s="105"/>
      <c r="F13" s="118" t="s">
        <v>176</v>
      </c>
      <c r="G13" s="118"/>
      <c r="H13" s="119"/>
      <c r="I13" s="111"/>
      <c r="K13" t="s">
        <v>189</v>
      </c>
      <c r="L13" t="s">
        <v>191</v>
      </c>
    </row>
    <row r="14" spans="2:12" x14ac:dyDescent="0.4">
      <c r="B14" s="104">
        <v>0.625000000000001</v>
      </c>
      <c r="C14" s="113" t="s">
        <v>2</v>
      </c>
      <c r="D14" s="113"/>
      <c r="E14" s="105"/>
      <c r="F14" s="113" t="s">
        <v>2</v>
      </c>
      <c r="G14" s="113"/>
      <c r="H14" s="119"/>
      <c r="I14" s="111"/>
      <c r="K14" s="17" t="s">
        <v>184</v>
      </c>
    </row>
    <row r="15" spans="2:12" x14ac:dyDescent="0.4">
      <c r="B15" s="104">
        <v>0.66666666666666696</v>
      </c>
      <c r="C15" s="113"/>
      <c r="D15" s="113"/>
      <c r="E15" s="105"/>
      <c r="F15" s="113"/>
      <c r="G15" s="113"/>
      <c r="H15" s="119"/>
      <c r="I15" s="111"/>
      <c r="K15" t="s">
        <v>188</v>
      </c>
      <c r="L15" t="s">
        <v>186</v>
      </c>
    </row>
    <row r="16" spans="2:12" x14ac:dyDescent="0.4">
      <c r="B16" s="104">
        <v>0.70833333333333404</v>
      </c>
      <c r="C16" s="120" t="s">
        <v>26</v>
      </c>
      <c r="D16" s="121"/>
      <c r="E16" s="105"/>
      <c r="F16" s="121"/>
      <c r="G16" s="120" t="s">
        <v>26</v>
      </c>
      <c r="H16" s="115" t="s">
        <v>178</v>
      </c>
      <c r="I16" s="111"/>
      <c r="K16" t="s">
        <v>189</v>
      </c>
      <c r="L16" t="s">
        <v>187</v>
      </c>
    </row>
    <row r="17" spans="2:12" x14ac:dyDescent="0.4">
      <c r="B17" s="104">
        <v>0.750000000000001</v>
      </c>
      <c r="C17" s="120"/>
      <c r="D17" s="116" t="s">
        <v>179</v>
      </c>
      <c r="E17" s="105"/>
      <c r="F17" s="116" t="s">
        <v>179</v>
      </c>
      <c r="G17" s="120"/>
      <c r="H17" s="116" t="s">
        <v>179</v>
      </c>
      <c r="I17" s="111"/>
      <c r="K17" s="17" t="s">
        <v>196</v>
      </c>
    </row>
    <row r="18" spans="2:12" x14ac:dyDescent="0.4">
      <c r="B18" s="104">
        <v>0.79166666666666696</v>
      </c>
      <c r="C18" s="120"/>
      <c r="D18" s="119" t="s">
        <v>184</v>
      </c>
      <c r="E18" s="105"/>
      <c r="F18" s="119" t="s">
        <v>184</v>
      </c>
      <c r="G18" s="120"/>
      <c r="H18" s="120" t="s">
        <v>177</v>
      </c>
      <c r="I18" s="111"/>
      <c r="K18" t="s">
        <v>199</v>
      </c>
      <c r="L18" t="s">
        <v>197</v>
      </c>
    </row>
    <row r="19" spans="2:12" x14ac:dyDescent="0.4">
      <c r="B19" s="104">
        <v>0.83333333333333404</v>
      </c>
      <c r="C19" s="120"/>
      <c r="D19" s="119"/>
      <c r="E19" s="105"/>
      <c r="F19" s="119"/>
      <c r="G19" s="120"/>
      <c r="H19" s="120"/>
      <c r="I19" s="111"/>
      <c r="K19" t="s">
        <v>200</v>
      </c>
      <c r="L19" t="s">
        <v>198</v>
      </c>
    </row>
    <row r="20" spans="2:12" x14ac:dyDescent="0.4">
      <c r="B20" s="104">
        <v>0.875000000000001</v>
      </c>
      <c r="C20" s="116" t="s">
        <v>97</v>
      </c>
      <c r="D20" s="105"/>
      <c r="E20" s="105"/>
      <c r="F20" s="105"/>
      <c r="G20" s="116" t="s">
        <v>97</v>
      </c>
      <c r="H20" s="105"/>
      <c r="I20" s="111"/>
      <c r="K20" t="s">
        <v>201</v>
      </c>
      <c r="L20" t="s">
        <v>202</v>
      </c>
    </row>
    <row r="21" spans="2:12" ht="18" thickBot="1" x14ac:dyDescent="0.45">
      <c r="B21" s="122">
        <v>0.91666666666666796</v>
      </c>
      <c r="C21" s="123" t="s">
        <v>95</v>
      </c>
      <c r="D21" s="123"/>
      <c r="E21" s="123"/>
      <c r="F21" s="123"/>
      <c r="G21" s="123"/>
      <c r="H21" s="124"/>
      <c r="I21" s="125"/>
    </row>
  </sheetData>
  <mergeCells count="26"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F13:G13"/>
    <mergeCell ref="E9:E19"/>
    <mergeCell ref="H12:H15"/>
    <mergeCell ref="H18:H19"/>
    <mergeCell ref="D18:D19"/>
    <mergeCell ref="F18:F19"/>
    <mergeCell ref="H20:I21"/>
    <mergeCell ref="C12:D12"/>
    <mergeCell ref="C21:G21"/>
    <mergeCell ref="D4:G7"/>
    <mergeCell ref="C16:C19"/>
    <mergeCell ref="G16:G19"/>
    <mergeCell ref="D20:F20"/>
    <mergeCell ref="D3:G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7.399999999999999" x14ac:dyDescent="0.4"/>
  <sheetData>
    <row r="2" spans="2:9" x14ac:dyDescent="0.4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86" t="s">
        <v>31</v>
      </c>
      <c r="E3" s="86"/>
      <c r="F3" s="86"/>
      <c r="G3" s="86"/>
      <c r="H3" s="86"/>
    </row>
    <row r="4" spans="2:9" x14ac:dyDescent="0.4">
      <c r="B4" s="13">
        <v>0.20833333333333334</v>
      </c>
      <c r="D4" s="87" t="s">
        <v>99</v>
      </c>
      <c r="E4" s="88"/>
      <c r="F4" s="88"/>
      <c r="G4" s="88"/>
      <c r="H4" s="82" t="s">
        <v>96</v>
      </c>
    </row>
    <row r="5" spans="2:9" x14ac:dyDescent="0.4">
      <c r="B5" s="13">
        <v>0.25</v>
      </c>
      <c r="D5" s="88"/>
      <c r="E5" s="88"/>
      <c r="F5" s="88"/>
      <c r="G5" s="88"/>
      <c r="H5" s="82"/>
    </row>
    <row r="6" spans="2:9" x14ac:dyDescent="0.4">
      <c r="B6" s="13">
        <v>0.29166666666666702</v>
      </c>
      <c r="D6" s="88"/>
      <c r="E6" s="88"/>
      <c r="F6" s="88"/>
      <c r="G6" s="88"/>
      <c r="H6" s="82"/>
    </row>
    <row r="7" spans="2:9" x14ac:dyDescent="0.4">
      <c r="B7" s="13">
        <v>0.33333333333333398</v>
      </c>
      <c r="D7" s="88"/>
      <c r="E7" s="88"/>
      <c r="F7" s="88"/>
      <c r="G7" s="88"/>
      <c r="H7" s="82"/>
    </row>
    <row r="8" spans="2:9" x14ac:dyDescent="0.4">
      <c r="B8" s="13">
        <v>0.375</v>
      </c>
      <c r="C8" s="81"/>
      <c r="D8" s="81"/>
      <c r="E8" s="81"/>
      <c r="F8" s="81"/>
      <c r="G8" s="81"/>
      <c r="H8" s="85" t="s">
        <v>1</v>
      </c>
    </row>
    <row r="9" spans="2:9" x14ac:dyDescent="0.4">
      <c r="B9" s="13">
        <v>0.41666666666666702</v>
      </c>
      <c r="C9" s="82" t="s">
        <v>89</v>
      </c>
      <c r="D9" s="82"/>
      <c r="E9" s="82"/>
      <c r="F9" s="82"/>
      <c r="G9" s="82"/>
      <c r="H9" s="85"/>
    </row>
    <row r="10" spans="2:9" x14ac:dyDescent="0.4">
      <c r="B10" s="13">
        <v>0.45833333333333398</v>
      </c>
      <c r="C10" s="82"/>
      <c r="D10" s="82"/>
      <c r="E10" s="82"/>
      <c r="F10" s="82"/>
      <c r="G10" s="82"/>
    </row>
    <row r="11" spans="2:9" x14ac:dyDescent="0.4">
      <c r="B11" s="13">
        <v>0.5</v>
      </c>
      <c r="C11" s="81"/>
      <c r="D11" s="81"/>
      <c r="E11" s="81"/>
      <c r="F11" s="81"/>
      <c r="G11" s="81"/>
    </row>
    <row r="12" spans="2:9" x14ac:dyDescent="0.4">
      <c r="B12" s="13">
        <v>0.54166666666666696</v>
      </c>
      <c r="C12" s="82" t="s">
        <v>89</v>
      </c>
      <c r="D12" s="82"/>
      <c r="E12" s="82"/>
      <c r="F12" s="82"/>
      <c r="G12" s="82"/>
      <c r="H12" s="83" t="s">
        <v>100</v>
      </c>
    </row>
    <row r="13" spans="2:9" x14ac:dyDescent="0.4">
      <c r="B13" s="13">
        <v>0.58333333333333404</v>
      </c>
      <c r="C13" s="85" t="s">
        <v>1</v>
      </c>
      <c r="D13" s="85"/>
      <c r="E13" s="85"/>
      <c r="F13" s="85"/>
      <c r="G13" s="85"/>
      <c r="H13" s="84"/>
    </row>
    <row r="14" spans="2:9" x14ac:dyDescent="0.4">
      <c r="B14" s="13">
        <v>0.625000000000001</v>
      </c>
      <c r="C14" s="82" t="s">
        <v>98</v>
      </c>
      <c r="D14" s="82"/>
      <c r="E14" s="82" t="s">
        <v>89</v>
      </c>
      <c r="F14" s="82" t="s">
        <v>98</v>
      </c>
      <c r="G14" s="82"/>
      <c r="H14" s="84"/>
    </row>
    <row r="15" spans="2:9" x14ac:dyDescent="0.4">
      <c r="B15" s="13">
        <v>0.66666666666666696</v>
      </c>
      <c r="C15" s="82"/>
      <c r="D15" s="82"/>
      <c r="E15" s="82"/>
      <c r="F15" s="82"/>
      <c r="G15" s="82"/>
      <c r="H15" s="84"/>
    </row>
    <row r="16" spans="2:9" x14ac:dyDescent="0.4">
      <c r="B16" s="13">
        <v>0.70833333333333404</v>
      </c>
      <c r="C16" s="88" t="s">
        <v>26</v>
      </c>
      <c r="D16" s="88" t="s">
        <v>25</v>
      </c>
      <c r="E16" s="82"/>
      <c r="F16" s="88" t="s">
        <v>25</v>
      </c>
      <c r="G16" s="88" t="s">
        <v>26</v>
      </c>
      <c r="H16" s="84"/>
    </row>
    <row r="17" spans="1:8" x14ac:dyDescent="0.4">
      <c r="B17" s="13">
        <v>0.750000000000001</v>
      </c>
      <c r="C17" s="88"/>
      <c r="D17" s="88"/>
      <c r="E17" s="82"/>
      <c r="F17" s="88"/>
      <c r="G17" s="88"/>
      <c r="H17" s="84"/>
    </row>
    <row r="18" spans="1:8" x14ac:dyDescent="0.4">
      <c r="B18" s="13">
        <v>0.79166666666666696</v>
      </c>
      <c r="C18" s="88"/>
      <c r="D18" s="88"/>
      <c r="E18" s="82"/>
      <c r="F18" s="88"/>
      <c r="G18" s="88"/>
      <c r="H18" s="84"/>
    </row>
    <row r="19" spans="1:8" x14ac:dyDescent="0.4">
      <c r="B19" s="13">
        <v>0.83333333333333404</v>
      </c>
      <c r="C19" s="88"/>
      <c r="D19" s="23" t="s">
        <v>97</v>
      </c>
      <c r="E19" s="82"/>
      <c r="F19" s="23" t="s">
        <v>97</v>
      </c>
      <c r="G19" s="88"/>
    </row>
    <row r="20" spans="1:8" x14ac:dyDescent="0.4">
      <c r="A20" s="13"/>
      <c r="B20" s="13">
        <v>0.875000000000001</v>
      </c>
      <c r="C20" s="23" t="s">
        <v>97</v>
      </c>
      <c r="D20" s="81"/>
      <c r="E20" s="81"/>
      <c r="F20" s="81"/>
      <c r="G20" s="23" t="s">
        <v>97</v>
      </c>
    </row>
    <row r="21" spans="1:8" x14ac:dyDescent="0.4">
      <c r="A21" s="13">
        <f>B21-B3</f>
        <v>0.75000000000000133</v>
      </c>
      <c r="B21" s="13">
        <v>0.91666666666666796</v>
      </c>
      <c r="C21" s="86" t="s">
        <v>95</v>
      </c>
      <c r="D21" s="86"/>
      <c r="E21" s="86"/>
      <c r="F21" s="86"/>
      <c r="G21" s="86"/>
    </row>
    <row r="22" spans="1:8" x14ac:dyDescent="0.4">
      <c r="B22" s="13"/>
    </row>
    <row r="23" spans="1:8" x14ac:dyDescent="0.4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K16" sqref="K16"/>
    </sheetView>
  </sheetViews>
  <sheetFormatPr defaultRowHeight="17.399999999999999" x14ac:dyDescent="0.4"/>
  <cols>
    <col min="2" max="2" width="14.3984375" bestFit="1" customWidth="1"/>
    <col min="3" max="3" width="10.3984375" bestFit="1" customWidth="1"/>
    <col min="4" max="4" width="12.3984375" bestFit="1" customWidth="1"/>
    <col min="5" max="5" width="14.3984375" bestFit="1" customWidth="1"/>
    <col min="6" max="6" width="10.3984375" bestFit="1" customWidth="1"/>
    <col min="7" max="7" width="12.3984375" bestFit="1" customWidth="1"/>
    <col min="11" max="11" width="66.59765625" customWidth="1"/>
  </cols>
  <sheetData>
    <row r="1" spans="1:11" x14ac:dyDescent="0.4">
      <c r="A1" s="81" t="s">
        <v>154</v>
      </c>
      <c r="B1" s="81"/>
      <c r="C1" s="81"/>
      <c r="D1" s="81"/>
      <c r="E1" s="81"/>
      <c r="F1" s="81"/>
      <c r="G1" s="81"/>
      <c r="H1" s="81"/>
      <c r="I1" s="81"/>
    </row>
    <row r="2" spans="1:11" x14ac:dyDescent="0.4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9.599999999999994" x14ac:dyDescent="0.4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4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4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4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4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4">
      <c r="A9" t="s">
        <v>144</v>
      </c>
    </row>
    <row r="10" spans="1:11" x14ac:dyDescent="0.4">
      <c r="B10" t="s">
        <v>147</v>
      </c>
      <c r="C10" t="s">
        <v>150</v>
      </c>
      <c r="D10" t="s">
        <v>145</v>
      </c>
    </row>
    <row r="11" spans="1:11" x14ac:dyDescent="0.4">
      <c r="B11" t="s">
        <v>148</v>
      </c>
      <c r="D11" t="s">
        <v>146</v>
      </c>
    </row>
    <row r="13" spans="1:11" x14ac:dyDescent="0.4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</vt:lpstr>
      <vt:lpstr>10월</vt:lpstr>
      <vt:lpstr>9월</vt:lpstr>
      <vt:lpstr>8월</vt:lpstr>
      <vt:lpstr>7월</vt:lpstr>
      <vt:lpstr>상반기 리뷰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2018-10-31T09:15:41Z</dcterms:modified>
</cp:coreProperties>
</file>