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m2852/Dropbox/Teaching/Operations Management/2023 Spring/sessions/session 5/"/>
    </mc:Choice>
  </mc:AlternateContent>
  <xr:revisionPtr revIDLastSave="0" documentId="13_ncr:1_{F54089F2-B5D3-5345-919E-38055A5D1E95}" xr6:coauthVersionLast="47" xr6:coauthVersionMax="47" xr10:uidLastSave="{00000000-0000-0000-0000-000000000000}"/>
  <bookViews>
    <workbookView xWindow="0" yWindow="460" windowWidth="38400" windowHeight="19740" activeTab="5" xr2:uid="{00000000-000D-0000-FFFF-FFFF00000000}"/>
  </bookViews>
  <sheets>
    <sheet name="Solver Demo" sheetId="27" r:id="rId1"/>
    <sheet name="Inventory" sheetId="4" r:id="rId2"/>
    <sheet name="Demands" sheetId="5" r:id="rId3"/>
    <sheet name="Shipping costs" sheetId="9" r:id="rId4"/>
    <sheet name="Shipping cost graph" sheetId="7" r:id="rId5"/>
    <sheet name="Shipping Linear Program" sheetId="11" r:id="rId6"/>
    <sheet name="BA_Hidden_Sheet1" sheetId="20" state="hidden" r:id="rId7"/>
    <sheet name="BA_Hidden_Sheet1 (2)" sheetId="23" state="hidden" r:id="rId8"/>
    <sheet name="BA_Hidden_Sim. (shadow cost)" sheetId="26" state="hidden" r:id="rId9"/>
  </sheets>
  <definedNames>
    <definedName name="solver_adj" localSheetId="5" hidden="1">'Shipping Linear Program'!$F$14:$G$14,'Shipping Linear Program'!$H$15:$I$15,'Shipping Linear Program'!$F$26:$I$32,'Shipping Linear Program'!$F$38:$I$44</definedName>
    <definedName name="solver_adj" localSheetId="0" hidden="1">'Solver Demo'!$B$6</definedName>
    <definedName name="solver_cvg" localSheetId="5" hidden="1">0.0001</definedName>
    <definedName name="solver_cvg" localSheetId="0" hidden="1">0.0001</definedName>
    <definedName name="solver_drv" localSheetId="5" hidden="1">2</definedName>
    <definedName name="solver_drv" localSheetId="0" hidden="1">1</definedName>
    <definedName name="solver_eng" localSheetId="1" hidden="1">1</definedName>
    <definedName name="solver_eng" localSheetId="5" hidden="1">2</definedName>
    <definedName name="solver_eng" localSheetId="0" hidden="1">2</definedName>
    <definedName name="solver_est" localSheetId="5" hidden="1">1</definedName>
    <definedName name="solver_itr" localSheetId="5" hidden="1">2147483647</definedName>
    <definedName name="solver_itr" localSheetId="0" hidden="1">2147483647</definedName>
    <definedName name="solver_lhs1" localSheetId="5" hidden="1">'Shipping Linear Program'!$J$14:$J$20</definedName>
    <definedName name="solver_lhs1" localSheetId="0" hidden="1">'Solver Demo'!$B$6</definedName>
    <definedName name="solver_lhs2" localSheetId="5" hidden="1">'Shipping Linear Program'!$J$14:$J$20</definedName>
    <definedName name="solver_lhs2" localSheetId="0" hidden="1">'Solver Demo'!$B$6</definedName>
    <definedName name="solver_lhs3" localSheetId="5" hidden="1">'Shipping Linear Program'!$J$26:$J$32</definedName>
    <definedName name="solver_lhs4" localSheetId="5" hidden="1">'Shipping Linear Program'!$J$38:$J$44</definedName>
    <definedName name="solver_lin" localSheetId="5" hidden="1">1</definedName>
    <definedName name="solver_lin" localSheetId="0" hidden="1">1</definedName>
    <definedName name="solver_mip" localSheetId="5" hidden="1">2147483647</definedName>
    <definedName name="solver_mip" localSheetId="0" hidden="1">2147483647</definedName>
    <definedName name="solver_mni" localSheetId="5" hidden="1">30</definedName>
    <definedName name="solver_mni" localSheetId="0" hidden="1">30</definedName>
    <definedName name="solver_mrt" localSheetId="5" hidden="1">0.075</definedName>
    <definedName name="solver_mrt" localSheetId="0" hidden="1">0.075</definedName>
    <definedName name="solver_msl" localSheetId="5" hidden="1">2</definedName>
    <definedName name="solver_msl" localSheetId="0" hidden="1">2</definedName>
    <definedName name="solver_neg" localSheetId="1" hidden="1">1</definedName>
    <definedName name="solver_neg" localSheetId="5" hidden="1">1</definedName>
    <definedName name="solver_neg" localSheetId="0" hidden="1">1</definedName>
    <definedName name="solver_nod" localSheetId="5" hidden="1">2147483647</definedName>
    <definedName name="solver_nod" localSheetId="0" hidden="1">2147483647</definedName>
    <definedName name="solver_num" localSheetId="1" hidden="1">0</definedName>
    <definedName name="solver_num" localSheetId="5" hidden="1">1</definedName>
    <definedName name="solver_num" localSheetId="0" hidden="1">2</definedName>
    <definedName name="solver_nwt" localSheetId="5" hidden="1">1</definedName>
    <definedName name="solver_opt" localSheetId="1" hidden="1">Inventory!$A$1</definedName>
    <definedName name="solver_opt" localSheetId="0" hidden="1">'Solver Demo'!$B$8</definedName>
    <definedName name="solver_pre" localSheetId="5" hidden="1">0.000001</definedName>
    <definedName name="solver_pre" localSheetId="0" hidden="1">0.000001</definedName>
    <definedName name="solver_rbv" localSheetId="5" hidden="1">2</definedName>
    <definedName name="solver_rbv" localSheetId="0" hidden="1">1</definedName>
    <definedName name="solver_rel1" localSheetId="5" hidden="1">1</definedName>
    <definedName name="solver_rel1" localSheetId="0" hidden="1">1</definedName>
    <definedName name="solver_rel2" localSheetId="5" hidden="1">1</definedName>
    <definedName name="solver_rel2" localSheetId="0" hidden="1">1</definedName>
    <definedName name="solver_rel3" localSheetId="5" hidden="1">1</definedName>
    <definedName name="solver_rel4" localSheetId="5" hidden="1">1</definedName>
    <definedName name="solver_rhs1" localSheetId="5" hidden="1">'Shipping Linear Program'!$L$14:$L$20</definedName>
    <definedName name="solver_rhs1" localSheetId="0" hidden="1">'Solver Demo'!$B$3</definedName>
    <definedName name="solver_rhs2" localSheetId="5" hidden="1">'Shipping Linear Program'!$L$14:$L$20</definedName>
    <definedName name="solver_rhs2" localSheetId="0" hidden="1">'Solver Demo'!$B$4</definedName>
    <definedName name="solver_rhs3" localSheetId="5" hidden="1">'Shipping Linear Program'!$L$26:$L$32</definedName>
    <definedName name="solver_rhs4" localSheetId="5" hidden="1">'Shipping Linear Program'!$L$38:$L$44</definedName>
    <definedName name="solver_rlx" localSheetId="5" hidden="1">2</definedName>
    <definedName name="solver_rlx" localSheetId="0" hidden="1">2</definedName>
    <definedName name="solver_rsd" localSheetId="5" hidden="1">0</definedName>
    <definedName name="solver_rsd" localSheetId="0" hidden="1">0</definedName>
    <definedName name="solver_scl" localSheetId="5" hidden="1">2</definedName>
    <definedName name="solver_scl" localSheetId="0" hidden="1">1</definedName>
    <definedName name="solver_sho" localSheetId="5" hidden="1">2</definedName>
    <definedName name="solver_sho" localSheetId="0" hidden="1">2</definedName>
    <definedName name="solver_ssz" localSheetId="5" hidden="1">100</definedName>
    <definedName name="solver_ssz" localSheetId="0" hidden="1">100</definedName>
    <definedName name="solver_tim" localSheetId="5" hidden="1">2147483647</definedName>
    <definedName name="solver_tim" localSheetId="0" hidden="1">2147483647</definedName>
    <definedName name="solver_tol" localSheetId="5" hidden="1">0.01</definedName>
    <definedName name="solver_tol" localSheetId="0" hidden="1">0.01</definedName>
    <definedName name="solver_typ" localSheetId="1" hidden="1">1</definedName>
    <definedName name="solver_typ" localSheetId="5" hidden="1">1</definedName>
    <definedName name="solver_typ" localSheetId="0" hidden="1">1</definedName>
    <definedName name="solver_val" localSheetId="1" hidden="1">0</definedName>
    <definedName name="solver_val" localSheetId="5" hidden="1">0</definedName>
    <definedName name="solver_val" localSheetId="0" hidden="1">0</definedName>
    <definedName name="solver_ver" localSheetId="1" hidden="1">3</definedName>
    <definedName name="solver_ver" localSheetId="5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1" l="1"/>
  <c r="H47" i="11"/>
  <c r="G47" i="11"/>
  <c r="J44" i="11"/>
  <c r="J43" i="11"/>
  <c r="J42" i="11"/>
  <c r="J41" i="11"/>
  <c r="J40" i="11"/>
  <c r="J39" i="11"/>
  <c r="J38" i="11"/>
  <c r="J32" i="11"/>
  <c r="J31" i="11"/>
  <c r="J30" i="11"/>
  <c r="J29" i="11"/>
  <c r="J28" i="11"/>
  <c r="J27" i="11"/>
  <c r="J26" i="11"/>
  <c r="J14" i="11"/>
  <c r="B8" i="27"/>
  <c r="F47" i="11"/>
  <c r="L14" i="11" l="1"/>
  <c r="I49" i="11" l="1"/>
  <c r="G49" i="11"/>
  <c r="L44" i="11"/>
  <c r="L43" i="11"/>
  <c r="L42" i="11"/>
  <c r="L41" i="11"/>
  <c r="L40" i="11"/>
  <c r="L39" i="11"/>
  <c r="L38" i="11"/>
  <c r="L32" i="11"/>
  <c r="L31" i="11"/>
  <c r="L30" i="11"/>
  <c r="L29" i="11"/>
  <c r="L28" i="11"/>
  <c r="L27" i="11"/>
  <c r="L26" i="11"/>
  <c r="L20" i="11"/>
  <c r="J20" i="11"/>
  <c r="L19" i="11"/>
  <c r="J19" i="11"/>
  <c r="L18" i="11"/>
  <c r="J18" i="11"/>
  <c r="L17" i="11"/>
  <c r="J17" i="11"/>
  <c r="L16" i="11"/>
  <c r="J16" i="11"/>
  <c r="L15" i="11"/>
  <c r="J15" i="11"/>
  <c r="G4" i="7" l="1"/>
  <c r="G16" i="7"/>
  <c r="G26" i="7"/>
  <c r="G17" i="7"/>
  <c r="G12" i="7"/>
  <c r="G18" i="7"/>
  <c r="G19" i="7"/>
  <c r="G6" i="7"/>
  <c r="G33" i="7"/>
  <c r="G5" i="7"/>
  <c r="G30" i="7"/>
  <c r="G13" i="7"/>
  <c r="G20" i="7"/>
  <c r="G31" i="7"/>
  <c r="G7" i="7"/>
  <c r="G22" i="7"/>
  <c r="G27" i="7"/>
  <c r="G21" i="7"/>
  <c r="G14" i="7"/>
  <c r="G23" i="7"/>
  <c r="G24" i="7"/>
  <c r="G10" i="7"/>
  <c r="G32" i="7"/>
  <c r="G8" i="7"/>
  <c r="G28" i="7"/>
  <c r="G15" i="7"/>
  <c r="G25" i="7"/>
  <c r="G29" i="7"/>
  <c r="G11" i="7"/>
  <c r="G9" i="7"/>
  <c r="D4" i="7"/>
  <c r="D16" i="7"/>
  <c r="D26" i="7"/>
  <c r="D17" i="7"/>
  <c r="D12" i="7"/>
  <c r="D18" i="7"/>
  <c r="D19" i="7"/>
  <c r="D6" i="7"/>
  <c r="D33" i="7"/>
  <c r="D5" i="7"/>
  <c r="D30" i="7"/>
  <c r="D13" i="7"/>
  <c r="D20" i="7"/>
  <c r="D31" i="7"/>
  <c r="D7" i="7"/>
  <c r="D22" i="7"/>
  <c r="D27" i="7"/>
  <c r="D21" i="7"/>
  <c r="D14" i="7"/>
  <c r="D23" i="7"/>
  <c r="D24" i="7"/>
  <c r="D10" i="7"/>
  <c r="D32" i="7"/>
  <c r="D8" i="7"/>
  <c r="D28" i="7"/>
  <c r="D15" i="7"/>
  <c r="D25" i="7"/>
  <c r="D29" i="7"/>
  <c r="D11" i="7"/>
  <c r="D9" i="7"/>
</calcChain>
</file>

<file path=xl/sharedStrings.xml><?xml version="1.0" encoding="utf-8"?>
<sst xmlns="http://schemas.openxmlformats.org/spreadsheetml/2006/main" count="314" uniqueCount="73">
  <si>
    <t>Phoenix</t>
  </si>
  <si>
    <t>Newark</t>
  </si>
  <si>
    <t>NYC</t>
  </si>
  <si>
    <t>SF</t>
  </si>
  <si>
    <t>Northeast</t>
  </si>
  <si>
    <t>Midwest</t>
  </si>
  <si>
    <t>Southeast</t>
  </si>
  <si>
    <t>Southwest</t>
  </si>
  <si>
    <t>West</t>
  </si>
  <si>
    <t>Same day</t>
  </si>
  <si>
    <t>Monthly inventory</t>
  </si>
  <si>
    <t>3-day</t>
  </si>
  <si>
    <t>7-day</t>
  </si>
  <si>
    <t>Average Monthly demands</t>
  </si>
  <si>
    <t>Shipping costs</t>
  </si>
  <si>
    <t>From</t>
  </si>
  <si>
    <t>To</t>
  </si>
  <si>
    <t>Speed</t>
  </si>
  <si>
    <t>SD</t>
  </si>
  <si>
    <t>Cost from Warehouse</t>
  </si>
  <si>
    <t>Cost from Store</t>
  </si>
  <si>
    <t>East</t>
  </si>
  <si>
    <t>3D</t>
  </si>
  <si>
    <t>7D</t>
  </si>
  <si>
    <t>Visualizing Costs</t>
  </si>
  <si>
    <t>Route</t>
  </si>
  <si>
    <t>Microfulfillment Savings</t>
  </si>
  <si>
    <t>Shipping Linear Program</t>
  </si>
  <si>
    <t>Decision Variables</t>
  </si>
  <si>
    <t>TOTALS</t>
  </si>
  <si>
    <t>Initial Supply</t>
  </si>
  <si>
    <t>$D$3:$E$8</t>
  </si>
  <si>
    <t>$E$10</t>
  </si>
  <si>
    <t>$G$3</t>
  </si>
  <si>
    <t>Sheet1</t>
  </si>
  <si>
    <t>Average: 13445.94
Std dev:     94.36
Std err:     2.9840</t>
  </si>
  <si>
    <t>Average: 6722968.00
Std dev:  47180.89
Std err:   1491.9908</t>
  </si>
  <si>
    <t>Average: 192492.00
Std dev:   2283.43
Std err:    72.2084</t>
  </si>
  <si>
    <t>Average: 13573.31
Std dev:    117.89
Std err:     3.7279</t>
  </si>
  <si>
    <t>Average:   127.38
Std dev:     41.14
Std err:     1.3010</t>
  </si>
  <si>
    <t>Average:     9.37
Std dev:      2.93
Std err:     0.0927</t>
  </si>
  <si>
    <t>Demand</t>
  </si>
  <si>
    <t>$D$5:$E$10</t>
  </si>
  <si>
    <t>$H$3</t>
  </si>
  <si>
    <t>$I$5</t>
  </si>
  <si>
    <t>Sheet1 (2)</t>
  </si>
  <si>
    <t>Average: 13448.09
Std dev:     91.79
Std err:     2.0525</t>
  </si>
  <si>
    <t>Average: 6724045.00
Std dev:  45895.31
Std err:   1026.2503</t>
  </si>
  <si>
    <t>Average: 192565.60
Std dev:   2247.81
Std err:    50.2626</t>
  </si>
  <si>
    <t>Average: 13575.24
Std dev:    114.59
Std err:     2.5624</t>
  </si>
  <si>
    <t>Average:   127.15
Std dev:     38.88
Std err:     0.8693</t>
  </si>
  <si>
    <t>Average:     9.35
Std dev:      2.77
Std err:     0.0620</t>
  </si>
  <si>
    <t>$J$4</t>
  </si>
  <si>
    <t>Sim. (shadow cost)</t>
  </si>
  <si>
    <t>Average: 13505.48
Std dev:     66.19
Std err:     1.4801</t>
  </si>
  <si>
    <t>Average: 6752737.75
Std dev:  33096.73
Std err:   740.0654</t>
  </si>
  <si>
    <t>Average: 160484.14
Std dev:   1976.16
Std err:    44.1883</t>
  </si>
  <si>
    <t>Average: 13571.41
Std dev:    117.28
Std err:     2.6225</t>
  </si>
  <si>
    <t>Average:    65.93
Std dev:     70.04
Std err:     1.5662</t>
  </si>
  <si>
    <t>Average:     4.82
Std dev:      5.08
Std err:     0.1135</t>
  </si>
  <si>
    <t>TOTAL PROFIT:</t>
  </si>
  <si>
    <t>TOTAL SHIPPING COSTS:</t>
  </si>
  <si>
    <t>Revenue per unit</t>
  </si>
  <si>
    <t>≤</t>
  </si>
  <si>
    <t>Profit per unit</t>
  </si>
  <si>
    <t>Delivery cost per unit</t>
  </si>
  <si>
    <t>Total demand</t>
  </si>
  <si>
    <t>Total supply</t>
  </si>
  <si>
    <t>Units sold</t>
  </si>
  <si>
    <t>Total Profit</t>
  </si>
  <si>
    <t>shipped</t>
  </si>
  <si>
    <t>Total</t>
  </si>
  <si>
    <t>Total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</si>
</sst>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3" fillId="0" borderId="0" xfId="0" applyFont="1"/>
    <xf numFmtId="44" fontId="0" fillId="0" borderId="0" xfId="1" applyFont="1"/>
    <xf numFmtId="44" fontId="0" fillId="0" borderId="2" xfId="1" applyFont="1" applyBorder="1"/>
    <xf numFmtId="44" fontId="0" fillId="0" borderId="0" xfId="1" applyFont="1" applyBorder="1"/>
    <xf numFmtId="44" fontId="0" fillId="0" borderId="0" xfId="0" applyNumberFormat="1"/>
    <xf numFmtId="44" fontId="0" fillId="0" borderId="2" xfId="0" applyNumberForma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4" xfId="0" applyBorder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2" xfId="1" applyNumberFormat="1" applyFont="1" applyBorder="1" applyAlignment="1">
      <alignment horizontal="center"/>
    </xf>
    <xf numFmtId="0" fontId="0" fillId="2" borderId="2" xfId="1" applyNumberFormat="1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44" fontId="0" fillId="3" borderId="0" xfId="1" applyFont="1" applyFill="1" applyAlignment="1">
      <alignment horizontal="center"/>
    </xf>
    <xf numFmtId="0" fontId="1" fillId="4" borderId="0" xfId="1" applyNumberFormat="1" applyFont="1" applyFill="1" applyAlignment="1">
      <alignment horizontal="center"/>
    </xf>
    <xf numFmtId="44" fontId="8" fillId="0" borderId="0" xfId="1" applyFont="1" applyFill="1" applyAlignment="1">
      <alignment horizontal="center"/>
    </xf>
    <xf numFmtId="0" fontId="9" fillId="0" borderId="0" xfId="0" applyFont="1"/>
    <xf numFmtId="0" fontId="5" fillId="0" borderId="5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textRotation="90"/>
    </xf>
    <xf numFmtId="0" fontId="5" fillId="0" borderId="4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'Shipping cost graph'!$E$3</c:f>
              <c:strCache>
                <c:ptCount val="1"/>
                <c:pt idx="0">
                  <c:v>Cost from Warehouse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'Shipping cost graph'!$D$4:$D$33</c:f>
              <c:strCache>
                <c:ptCount val="30"/>
                <c:pt idx="0">
                  <c:v>West-SF SD</c:v>
                </c:pt>
                <c:pt idx="1">
                  <c:v>West-SF 3D</c:v>
                </c:pt>
                <c:pt idx="2">
                  <c:v>East-West 3D</c:v>
                </c:pt>
                <c:pt idx="3">
                  <c:v>West-West 3D</c:v>
                </c:pt>
                <c:pt idx="4">
                  <c:v>West-SF 7D</c:v>
                </c:pt>
                <c:pt idx="5">
                  <c:v>East-NYC SD</c:v>
                </c:pt>
                <c:pt idx="6">
                  <c:v>East-West 7D</c:v>
                </c:pt>
                <c:pt idx="7">
                  <c:v>West-West 7D</c:v>
                </c:pt>
                <c:pt idx="8">
                  <c:v>East-Midwest 3D</c:v>
                </c:pt>
                <c:pt idx="9">
                  <c:v>West-Midwest 3D</c:v>
                </c:pt>
                <c:pt idx="10">
                  <c:v>East-Midwest 7D</c:v>
                </c:pt>
                <c:pt idx="11">
                  <c:v>West-Midwest 7D</c:v>
                </c:pt>
                <c:pt idx="12">
                  <c:v>East-NYC 3D</c:v>
                </c:pt>
                <c:pt idx="13">
                  <c:v>East-Northeast 3D</c:v>
                </c:pt>
                <c:pt idx="14">
                  <c:v>East-Southeast 3D</c:v>
                </c:pt>
                <c:pt idx="15">
                  <c:v>East-Southwest 3D</c:v>
                </c:pt>
                <c:pt idx="16">
                  <c:v>West-Southeast 3D</c:v>
                </c:pt>
                <c:pt idx="17">
                  <c:v>East-Northeast 7D</c:v>
                </c:pt>
                <c:pt idx="18">
                  <c:v>East-NYC 7D</c:v>
                </c:pt>
                <c:pt idx="19">
                  <c:v>East-Southeast 7D</c:v>
                </c:pt>
                <c:pt idx="20">
                  <c:v>East-Southwest 7D</c:v>
                </c:pt>
                <c:pt idx="21">
                  <c:v>West-Southeast 7D</c:v>
                </c:pt>
                <c:pt idx="22">
                  <c:v>East-SF 3D</c:v>
                </c:pt>
                <c:pt idx="23">
                  <c:v>East-SF 7D</c:v>
                </c:pt>
                <c:pt idx="24">
                  <c:v>West-Northeast 7D</c:v>
                </c:pt>
                <c:pt idx="25">
                  <c:v>West-Southwest 7D</c:v>
                </c:pt>
                <c:pt idx="26">
                  <c:v>West-Northeast 3D</c:v>
                </c:pt>
                <c:pt idx="27">
                  <c:v>West-Southwest 3D</c:v>
                </c:pt>
                <c:pt idx="28">
                  <c:v>West-NYC 7D</c:v>
                </c:pt>
                <c:pt idx="29">
                  <c:v>West-NYC 3D</c:v>
                </c:pt>
              </c:strCache>
            </c:strRef>
          </c:cat>
          <c:val>
            <c:numRef>
              <c:f>'Shipping cost graph'!$E$4:$E$33</c:f>
              <c:numCache>
                <c:formatCode>_("$"* #,##0.00_);_("$"* \(#,##0.00\);_("$"* "-"??_);_(@_)</c:formatCode>
                <c:ptCount val="30"/>
                <c:pt idx="0">
                  <c:v>55</c:v>
                </c:pt>
                <c:pt idx="1">
                  <c:v>10</c:v>
                </c:pt>
                <c:pt idx="2">
                  <c:v>45</c:v>
                </c:pt>
                <c:pt idx="3">
                  <c:v>14</c:v>
                </c:pt>
                <c:pt idx="4">
                  <c:v>6</c:v>
                </c:pt>
                <c:pt idx="5">
                  <c:v>15</c:v>
                </c:pt>
                <c:pt idx="6">
                  <c:v>27</c:v>
                </c:pt>
                <c:pt idx="7">
                  <c:v>8.4</c:v>
                </c:pt>
                <c:pt idx="8">
                  <c:v>20</c:v>
                </c:pt>
                <c:pt idx="9">
                  <c:v>20</c:v>
                </c:pt>
                <c:pt idx="10">
                  <c:v>12</c:v>
                </c:pt>
                <c:pt idx="11">
                  <c:v>12</c:v>
                </c:pt>
                <c:pt idx="12">
                  <c:v>4</c:v>
                </c:pt>
                <c:pt idx="13">
                  <c:v>12</c:v>
                </c:pt>
                <c:pt idx="14">
                  <c:v>15</c:v>
                </c:pt>
                <c:pt idx="15">
                  <c:v>25</c:v>
                </c:pt>
                <c:pt idx="16">
                  <c:v>25</c:v>
                </c:pt>
                <c:pt idx="17">
                  <c:v>7.2</c:v>
                </c:pt>
                <c:pt idx="18">
                  <c:v>2.4</c:v>
                </c:pt>
                <c:pt idx="19">
                  <c:v>9</c:v>
                </c:pt>
                <c:pt idx="20">
                  <c:v>15</c:v>
                </c:pt>
                <c:pt idx="21">
                  <c:v>15</c:v>
                </c:pt>
                <c:pt idx="22">
                  <c:v>40</c:v>
                </c:pt>
                <c:pt idx="23">
                  <c:v>24</c:v>
                </c:pt>
                <c:pt idx="24">
                  <c:v>24</c:v>
                </c:pt>
                <c:pt idx="25">
                  <c:v>6</c:v>
                </c:pt>
                <c:pt idx="26">
                  <c:v>40</c:v>
                </c:pt>
                <c:pt idx="27">
                  <c:v>10</c:v>
                </c:pt>
                <c:pt idx="28">
                  <c:v>18</c:v>
                </c:pt>
                <c:pt idx="2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4-4D44-9CA7-85DD2958FA25}"/>
            </c:ext>
          </c:extLst>
        </c:ser>
        <c:ser>
          <c:idx val="1"/>
          <c:order val="1"/>
          <c:tx>
            <c:strRef>
              <c:f>'Shipping cost graph'!$F$3</c:f>
              <c:strCache>
                <c:ptCount val="1"/>
                <c:pt idx="0">
                  <c:v>Cost from Store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'Shipping cost graph'!$D$4:$D$33</c:f>
              <c:strCache>
                <c:ptCount val="30"/>
                <c:pt idx="0">
                  <c:v>West-SF SD</c:v>
                </c:pt>
                <c:pt idx="1">
                  <c:v>West-SF 3D</c:v>
                </c:pt>
                <c:pt idx="2">
                  <c:v>East-West 3D</c:v>
                </c:pt>
                <c:pt idx="3">
                  <c:v>West-West 3D</c:v>
                </c:pt>
                <c:pt idx="4">
                  <c:v>West-SF 7D</c:v>
                </c:pt>
                <c:pt idx="5">
                  <c:v>East-NYC SD</c:v>
                </c:pt>
                <c:pt idx="6">
                  <c:v>East-West 7D</c:v>
                </c:pt>
                <c:pt idx="7">
                  <c:v>West-West 7D</c:v>
                </c:pt>
                <c:pt idx="8">
                  <c:v>East-Midwest 3D</c:v>
                </c:pt>
                <c:pt idx="9">
                  <c:v>West-Midwest 3D</c:v>
                </c:pt>
                <c:pt idx="10">
                  <c:v>East-Midwest 7D</c:v>
                </c:pt>
                <c:pt idx="11">
                  <c:v>West-Midwest 7D</c:v>
                </c:pt>
                <c:pt idx="12">
                  <c:v>East-NYC 3D</c:v>
                </c:pt>
                <c:pt idx="13">
                  <c:v>East-Northeast 3D</c:v>
                </c:pt>
                <c:pt idx="14">
                  <c:v>East-Southeast 3D</c:v>
                </c:pt>
                <c:pt idx="15">
                  <c:v>East-Southwest 3D</c:v>
                </c:pt>
                <c:pt idx="16">
                  <c:v>West-Southeast 3D</c:v>
                </c:pt>
                <c:pt idx="17">
                  <c:v>East-Northeast 7D</c:v>
                </c:pt>
                <c:pt idx="18">
                  <c:v>East-NYC 7D</c:v>
                </c:pt>
                <c:pt idx="19">
                  <c:v>East-Southeast 7D</c:v>
                </c:pt>
                <c:pt idx="20">
                  <c:v>East-Southwest 7D</c:v>
                </c:pt>
                <c:pt idx="21">
                  <c:v>West-Southeast 7D</c:v>
                </c:pt>
                <c:pt idx="22">
                  <c:v>East-SF 3D</c:v>
                </c:pt>
                <c:pt idx="23">
                  <c:v>East-SF 7D</c:v>
                </c:pt>
                <c:pt idx="24">
                  <c:v>West-Northeast 7D</c:v>
                </c:pt>
                <c:pt idx="25">
                  <c:v>West-Southwest 7D</c:v>
                </c:pt>
                <c:pt idx="26">
                  <c:v>West-Northeast 3D</c:v>
                </c:pt>
                <c:pt idx="27">
                  <c:v>West-Southwest 3D</c:v>
                </c:pt>
                <c:pt idx="28">
                  <c:v>West-NYC 7D</c:v>
                </c:pt>
                <c:pt idx="29">
                  <c:v>West-NYC 3D</c:v>
                </c:pt>
              </c:strCache>
            </c:strRef>
          </c:cat>
          <c:val>
            <c:numRef>
              <c:f>'Shipping cost graph'!$F$4:$F$33</c:f>
              <c:numCache>
                <c:formatCode>_("$"* #,##0.00_);_("$"* \(#,##0.00\);_("$"* "-"??_);_(@_)</c:formatCode>
                <c:ptCount val="30"/>
                <c:pt idx="0">
                  <c:v>12</c:v>
                </c:pt>
                <c:pt idx="1">
                  <c:v>4</c:v>
                </c:pt>
                <c:pt idx="2">
                  <c:v>40</c:v>
                </c:pt>
                <c:pt idx="3">
                  <c:v>10</c:v>
                </c:pt>
                <c:pt idx="4">
                  <c:v>2.4</c:v>
                </c:pt>
                <c:pt idx="5">
                  <c:v>12</c:v>
                </c:pt>
                <c:pt idx="6">
                  <c:v>24</c:v>
                </c:pt>
                <c:pt idx="7">
                  <c:v>6</c:v>
                </c:pt>
                <c:pt idx="8">
                  <c:v>18</c:v>
                </c:pt>
                <c:pt idx="9">
                  <c:v>18</c:v>
                </c:pt>
                <c:pt idx="10">
                  <c:v>10.8</c:v>
                </c:pt>
                <c:pt idx="11">
                  <c:v>10.8</c:v>
                </c:pt>
                <c:pt idx="12">
                  <c:v>3</c:v>
                </c:pt>
                <c:pt idx="13">
                  <c:v>11</c:v>
                </c:pt>
                <c:pt idx="14">
                  <c:v>14</c:v>
                </c:pt>
                <c:pt idx="15">
                  <c:v>24</c:v>
                </c:pt>
                <c:pt idx="16">
                  <c:v>24</c:v>
                </c:pt>
                <c:pt idx="17">
                  <c:v>6.6</c:v>
                </c:pt>
                <c:pt idx="18">
                  <c:v>1.8</c:v>
                </c:pt>
                <c:pt idx="19">
                  <c:v>8.4</c:v>
                </c:pt>
                <c:pt idx="20">
                  <c:v>14.4</c:v>
                </c:pt>
                <c:pt idx="21">
                  <c:v>14.4</c:v>
                </c:pt>
                <c:pt idx="22">
                  <c:v>40</c:v>
                </c:pt>
                <c:pt idx="23">
                  <c:v>24</c:v>
                </c:pt>
                <c:pt idx="24">
                  <c:v>26.4</c:v>
                </c:pt>
                <c:pt idx="25">
                  <c:v>9</c:v>
                </c:pt>
                <c:pt idx="26">
                  <c:v>44</c:v>
                </c:pt>
                <c:pt idx="27">
                  <c:v>15</c:v>
                </c:pt>
                <c:pt idx="28">
                  <c:v>24</c:v>
                </c:pt>
                <c:pt idx="2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4-4D44-9CA7-85DD2958F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515920"/>
        <c:axId val="386512784"/>
      </c:barChart>
      <c:catAx>
        <c:axId val="3865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12784"/>
        <c:crosses val="autoZero"/>
        <c:auto val="1"/>
        <c:lblAlgn val="ctr"/>
        <c:lblOffset val="100"/>
        <c:noMultiLvlLbl val="0"/>
      </c:catAx>
      <c:valAx>
        <c:axId val="3865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1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6</xdr:row>
      <xdr:rowOff>57150</xdr:rowOff>
    </xdr:from>
    <xdr:to>
      <xdr:col>14</xdr:col>
      <xdr:colOff>556260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C2776-038F-534A-ABC5-20D1F35801FF}">
  <dimension ref="A1:B8"/>
  <sheetViews>
    <sheetView zoomScale="200" zoomScaleNormal="200" workbookViewId="0">
      <selection activeCell="B10" sqref="B10"/>
    </sheetView>
  </sheetViews>
  <sheetFormatPr baseColWidth="10" defaultRowHeight="15" x14ac:dyDescent="0.2"/>
  <cols>
    <col min="1" max="1" width="17.33203125" bestFit="1" customWidth="1"/>
  </cols>
  <sheetData>
    <row r="1" spans="1:2" x14ac:dyDescent="0.2">
      <c r="A1" s="33" t="s">
        <v>64</v>
      </c>
      <c r="B1" s="33">
        <v>500</v>
      </c>
    </row>
    <row r="2" spans="1:2" x14ac:dyDescent="0.2">
      <c r="A2" s="33" t="s">
        <v>65</v>
      </c>
      <c r="B2" s="33">
        <v>50</v>
      </c>
    </row>
    <row r="3" spans="1:2" x14ac:dyDescent="0.2">
      <c r="A3" s="33" t="s">
        <v>66</v>
      </c>
      <c r="B3" s="33">
        <v>10</v>
      </c>
    </row>
    <row r="4" spans="1:2" x14ac:dyDescent="0.2">
      <c r="A4" s="33" t="s">
        <v>67</v>
      </c>
      <c r="B4" s="33">
        <v>8</v>
      </c>
    </row>
    <row r="5" spans="1:2" x14ac:dyDescent="0.2">
      <c r="A5" s="33"/>
      <c r="B5" s="33"/>
    </row>
    <row r="6" spans="1:2" x14ac:dyDescent="0.2">
      <c r="A6" s="33" t="s">
        <v>68</v>
      </c>
      <c r="B6" s="33">
        <v>8</v>
      </c>
    </row>
    <row r="7" spans="1:2" x14ac:dyDescent="0.2">
      <c r="A7" s="33"/>
      <c r="B7" s="33"/>
    </row>
    <row r="8" spans="1:2" x14ac:dyDescent="0.2">
      <c r="A8" s="33" t="s">
        <v>69</v>
      </c>
      <c r="B8">
        <f>B6*(B1-B2)</f>
        <v>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showGridLines="0" zoomScale="200" zoomScaleNormal="200" workbookViewId="0">
      <selection activeCell="Q14" sqref="Q14"/>
    </sheetView>
  </sheetViews>
  <sheetFormatPr baseColWidth="10" defaultColWidth="8.83203125" defaultRowHeight="15" x14ac:dyDescent="0.2"/>
  <sheetData>
    <row r="1" spans="1:2" ht="26" x14ac:dyDescent="0.3">
      <c r="A1" s="26" t="s">
        <v>10</v>
      </c>
    </row>
    <row r="2" spans="1:2" x14ac:dyDescent="0.2">
      <c r="A2" s="4"/>
      <c r="B2" s="4"/>
    </row>
    <row r="3" spans="1:2" x14ac:dyDescent="0.2">
      <c r="A3" t="s">
        <v>2</v>
      </c>
      <c r="B3">
        <v>250</v>
      </c>
    </row>
    <row r="4" spans="1:2" x14ac:dyDescent="0.2">
      <c r="A4" t="s">
        <v>1</v>
      </c>
      <c r="B4">
        <v>5000</v>
      </c>
    </row>
    <row r="5" spans="1:2" x14ac:dyDescent="0.2">
      <c r="A5" t="s">
        <v>3</v>
      </c>
      <c r="B5">
        <v>300</v>
      </c>
    </row>
    <row r="6" spans="1:2" ht="16" thickBot="1" x14ac:dyDescent="0.25">
      <c r="A6" s="3" t="s">
        <v>0</v>
      </c>
      <c r="B6" s="3">
        <v>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showGridLines="0" zoomScale="200" zoomScaleNormal="200" workbookViewId="0">
      <selection activeCell="F13" sqref="F13"/>
    </sheetView>
  </sheetViews>
  <sheetFormatPr baseColWidth="10" defaultColWidth="8.83203125" defaultRowHeight="15" x14ac:dyDescent="0.2"/>
  <sheetData>
    <row r="1" spans="1:4" ht="26" x14ac:dyDescent="0.3">
      <c r="A1" s="26" t="s">
        <v>13</v>
      </c>
    </row>
    <row r="3" spans="1:4" ht="16" thickBot="1" x14ac:dyDescent="0.25">
      <c r="A3" s="2"/>
      <c r="B3" s="5" t="s">
        <v>9</v>
      </c>
      <c r="C3" s="5" t="s">
        <v>11</v>
      </c>
      <c r="D3" s="5" t="s">
        <v>12</v>
      </c>
    </row>
    <row r="4" spans="1:4" x14ac:dyDescent="0.2">
      <c r="A4" t="s">
        <v>2</v>
      </c>
      <c r="B4">
        <v>377</v>
      </c>
      <c r="C4">
        <v>667</v>
      </c>
      <c r="D4">
        <v>261</v>
      </c>
    </row>
    <row r="5" spans="1:4" x14ac:dyDescent="0.2">
      <c r="A5" t="s">
        <v>3</v>
      </c>
      <c r="B5">
        <v>411</v>
      </c>
      <c r="C5">
        <v>660</v>
      </c>
      <c r="D5">
        <v>295</v>
      </c>
    </row>
    <row r="6" spans="1:4" x14ac:dyDescent="0.2">
      <c r="A6" t="s">
        <v>4</v>
      </c>
      <c r="C6">
        <v>1235</v>
      </c>
      <c r="D6">
        <v>876</v>
      </c>
    </row>
    <row r="7" spans="1:4" x14ac:dyDescent="0.2">
      <c r="A7" t="s">
        <v>5</v>
      </c>
      <c r="C7">
        <v>1250</v>
      </c>
      <c r="D7">
        <v>870</v>
      </c>
    </row>
    <row r="8" spans="1:4" x14ac:dyDescent="0.2">
      <c r="A8" t="s">
        <v>6</v>
      </c>
      <c r="C8">
        <v>1313</v>
      </c>
      <c r="D8">
        <v>889</v>
      </c>
    </row>
    <row r="9" spans="1:4" x14ac:dyDescent="0.2">
      <c r="A9" t="s">
        <v>7</v>
      </c>
      <c r="C9">
        <v>1345</v>
      </c>
      <c r="D9">
        <v>874</v>
      </c>
    </row>
    <row r="10" spans="1:4" ht="16" thickBot="1" x14ac:dyDescent="0.25">
      <c r="A10" s="3" t="s">
        <v>8</v>
      </c>
      <c r="B10" s="3"/>
      <c r="C10" s="3">
        <v>1307</v>
      </c>
      <c r="D10" s="3">
        <v>920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showGridLines="0" zoomScale="150" zoomScaleNormal="150" workbookViewId="0">
      <selection activeCell="K23" sqref="K23"/>
    </sheetView>
  </sheetViews>
  <sheetFormatPr baseColWidth="10" defaultColWidth="8.83203125" defaultRowHeight="15" x14ac:dyDescent="0.2"/>
  <cols>
    <col min="1" max="1" width="5.5" customWidth="1"/>
    <col min="2" max="2" width="3.33203125" customWidth="1"/>
    <col min="3" max="3" width="4" bestFit="1" customWidth="1"/>
    <col min="10" max="10" width="4" bestFit="1" customWidth="1"/>
    <col min="17" max="17" width="4" bestFit="1" customWidth="1"/>
  </cols>
  <sheetData>
    <row r="1" spans="1:8" ht="29" x14ac:dyDescent="0.35">
      <c r="A1" s="27" t="s">
        <v>14</v>
      </c>
      <c r="B1" s="1"/>
    </row>
    <row r="3" spans="1:8" x14ac:dyDescent="0.2">
      <c r="B3" s="6" t="s">
        <v>9</v>
      </c>
    </row>
    <row r="4" spans="1:8" x14ac:dyDescent="0.2">
      <c r="D4" s="6"/>
    </row>
    <row r="5" spans="1:8" x14ac:dyDescent="0.2">
      <c r="C5" s="14"/>
      <c r="D5" s="14"/>
      <c r="E5" s="37" t="s">
        <v>15</v>
      </c>
      <c r="F5" s="37"/>
      <c r="G5" s="37"/>
      <c r="H5" s="37"/>
    </row>
    <row r="6" spans="1:8" ht="16" thickBot="1" x14ac:dyDescent="0.25">
      <c r="C6" s="3"/>
      <c r="D6" s="3"/>
      <c r="E6" s="3" t="s">
        <v>2</v>
      </c>
      <c r="F6" s="3" t="s">
        <v>1</v>
      </c>
      <c r="G6" s="3" t="s">
        <v>3</v>
      </c>
      <c r="H6" s="3" t="s">
        <v>0</v>
      </c>
    </row>
    <row r="7" spans="1:8" x14ac:dyDescent="0.2">
      <c r="C7" s="34" t="s">
        <v>16</v>
      </c>
      <c r="D7" t="s">
        <v>2</v>
      </c>
      <c r="E7" s="7">
        <v>12</v>
      </c>
      <c r="F7" s="7">
        <v>15</v>
      </c>
      <c r="G7" s="7"/>
      <c r="H7" s="7"/>
    </row>
    <row r="8" spans="1:8" x14ac:dyDescent="0.2">
      <c r="C8" s="35"/>
      <c r="D8" t="s">
        <v>3</v>
      </c>
      <c r="E8" s="7"/>
      <c r="F8" s="7"/>
      <c r="G8" s="7">
        <v>12</v>
      </c>
      <c r="H8" s="7">
        <v>55</v>
      </c>
    </row>
    <row r="9" spans="1:8" x14ac:dyDescent="0.2">
      <c r="C9" s="35"/>
      <c r="D9" t="s">
        <v>4</v>
      </c>
      <c r="E9" s="7"/>
      <c r="F9" s="7"/>
      <c r="G9" s="7"/>
      <c r="H9" s="7"/>
    </row>
    <row r="10" spans="1:8" x14ac:dyDescent="0.2">
      <c r="C10" s="35"/>
      <c r="D10" t="s">
        <v>5</v>
      </c>
      <c r="E10" s="7"/>
      <c r="F10" s="7"/>
      <c r="G10" s="7"/>
      <c r="H10" s="7"/>
    </row>
    <row r="11" spans="1:8" x14ac:dyDescent="0.2">
      <c r="C11" s="35"/>
      <c r="D11" t="s">
        <v>6</v>
      </c>
      <c r="E11" s="7"/>
      <c r="F11" s="7"/>
      <c r="G11" s="7"/>
      <c r="H11" s="7"/>
    </row>
    <row r="12" spans="1:8" x14ac:dyDescent="0.2">
      <c r="C12" s="35"/>
      <c r="D12" t="s">
        <v>7</v>
      </c>
      <c r="E12" s="7"/>
      <c r="F12" s="7"/>
      <c r="G12" s="7"/>
      <c r="H12" s="7"/>
    </row>
    <row r="13" spans="1:8" ht="16" thickBot="1" x14ac:dyDescent="0.25">
      <c r="C13" s="36"/>
      <c r="D13" s="3" t="s">
        <v>8</v>
      </c>
      <c r="E13" s="8"/>
      <c r="F13" s="8"/>
      <c r="G13" s="8"/>
      <c r="H13" s="8"/>
    </row>
    <row r="15" spans="1:8" x14ac:dyDescent="0.2">
      <c r="B15" s="6" t="s">
        <v>11</v>
      </c>
    </row>
    <row r="16" spans="1:8" x14ac:dyDescent="0.2">
      <c r="D16" s="6"/>
    </row>
    <row r="17" spans="2:8" x14ac:dyDescent="0.2">
      <c r="C17" s="14"/>
      <c r="D17" s="14"/>
      <c r="E17" s="37" t="s">
        <v>15</v>
      </c>
      <c r="F17" s="37"/>
      <c r="G17" s="37"/>
      <c r="H17" s="37"/>
    </row>
    <row r="18" spans="2:8" ht="16" thickBot="1" x14ac:dyDescent="0.25">
      <c r="C18" s="3"/>
      <c r="D18" s="3"/>
      <c r="E18" s="3" t="s">
        <v>2</v>
      </c>
      <c r="F18" s="3" t="s">
        <v>1</v>
      </c>
      <c r="G18" s="3" t="s">
        <v>3</v>
      </c>
      <c r="H18" s="3" t="s">
        <v>0</v>
      </c>
    </row>
    <row r="19" spans="2:8" x14ac:dyDescent="0.2">
      <c r="C19" s="34" t="s">
        <v>16</v>
      </c>
      <c r="D19" t="s">
        <v>2</v>
      </c>
      <c r="E19" s="7">
        <v>3</v>
      </c>
      <c r="F19" s="7">
        <v>4</v>
      </c>
      <c r="G19" s="7">
        <v>40</v>
      </c>
      <c r="H19" s="7">
        <v>30</v>
      </c>
    </row>
    <row r="20" spans="2:8" x14ac:dyDescent="0.2">
      <c r="C20" s="35"/>
      <c r="D20" t="s">
        <v>3</v>
      </c>
      <c r="E20" s="7">
        <v>40</v>
      </c>
      <c r="F20" s="7">
        <v>40</v>
      </c>
      <c r="G20" s="7">
        <v>4</v>
      </c>
      <c r="H20" s="7">
        <v>10</v>
      </c>
    </row>
    <row r="21" spans="2:8" x14ac:dyDescent="0.2">
      <c r="C21" s="35"/>
      <c r="D21" t="s">
        <v>4</v>
      </c>
      <c r="E21" s="7">
        <v>11</v>
      </c>
      <c r="F21" s="7">
        <v>12</v>
      </c>
      <c r="G21" s="7">
        <v>44</v>
      </c>
      <c r="H21" s="7">
        <v>40</v>
      </c>
    </row>
    <row r="22" spans="2:8" x14ac:dyDescent="0.2">
      <c r="C22" s="35"/>
      <c r="D22" t="s">
        <v>5</v>
      </c>
      <c r="E22" s="7">
        <v>18</v>
      </c>
      <c r="F22" s="7">
        <v>20</v>
      </c>
      <c r="G22" s="7">
        <v>18</v>
      </c>
      <c r="H22" s="7">
        <v>20</v>
      </c>
    </row>
    <row r="23" spans="2:8" x14ac:dyDescent="0.2">
      <c r="C23" s="35"/>
      <c r="D23" t="s">
        <v>6</v>
      </c>
      <c r="E23" s="7">
        <v>14</v>
      </c>
      <c r="F23" s="7">
        <v>15</v>
      </c>
      <c r="G23" s="7">
        <v>24</v>
      </c>
      <c r="H23" s="7">
        <v>25</v>
      </c>
    </row>
    <row r="24" spans="2:8" x14ac:dyDescent="0.2">
      <c r="C24" s="35"/>
      <c r="D24" t="s">
        <v>7</v>
      </c>
      <c r="E24" s="7">
        <v>24</v>
      </c>
      <c r="F24" s="7">
        <v>25</v>
      </c>
      <c r="G24" s="7">
        <v>15</v>
      </c>
      <c r="H24" s="7">
        <v>10</v>
      </c>
    </row>
    <row r="25" spans="2:8" ht="16" thickBot="1" x14ac:dyDescent="0.25">
      <c r="C25" s="36"/>
      <c r="D25" s="3" t="s">
        <v>8</v>
      </c>
      <c r="E25" s="8">
        <v>40</v>
      </c>
      <c r="F25" s="8">
        <v>45</v>
      </c>
      <c r="G25" s="8">
        <v>10</v>
      </c>
      <c r="H25" s="8">
        <v>14</v>
      </c>
    </row>
    <row r="27" spans="2:8" x14ac:dyDescent="0.2">
      <c r="B27" s="6" t="s">
        <v>12</v>
      </c>
    </row>
    <row r="28" spans="2:8" x14ac:dyDescent="0.2">
      <c r="D28" s="6"/>
    </row>
    <row r="29" spans="2:8" x14ac:dyDescent="0.2">
      <c r="C29" s="14"/>
      <c r="D29" s="14"/>
      <c r="E29" s="37" t="s">
        <v>15</v>
      </c>
      <c r="F29" s="37"/>
      <c r="G29" s="37"/>
      <c r="H29" s="37"/>
    </row>
    <row r="30" spans="2:8" ht="16" thickBot="1" x14ac:dyDescent="0.25">
      <c r="C30" s="3"/>
      <c r="D30" s="3"/>
      <c r="E30" s="3" t="s">
        <v>2</v>
      </c>
      <c r="F30" s="3" t="s">
        <v>1</v>
      </c>
      <c r="G30" s="3" t="s">
        <v>3</v>
      </c>
      <c r="H30" s="3" t="s">
        <v>0</v>
      </c>
    </row>
    <row r="31" spans="2:8" x14ac:dyDescent="0.2">
      <c r="C31" s="34" t="s">
        <v>16</v>
      </c>
      <c r="D31" t="s">
        <v>2</v>
      </c>
      <c r="E31" s="7">
        <v>1.8</v>
      </c>
      <c r="F31" s="7">
        <v>2.4</v>
      </c>
      <c r="G31" s="7">
        <v>24</v>
      </c>
      <c r="H31" s="7">
        <v>18</v>
      </c>
    </row>
    <row r="32" spans="2:8" x14ac:dyDescent="0.2">
      <c r="C32" s="35"/>
      <c r="D32" t="s">
        <v>3</v>
      </c>
      <c r="E32" s="7">
        <v>24</v>
      </c>
      <c r="F32" s="7">
        <v>24</v>
      </c>
      <c r="G32" s="7">
        <v>2.4</v>
      </c>
      <c r="H32" s="7">
        <v>6</v>
      </c>
    </row>
    <row r="33" spans="3:8" x14ac:dyDescent="0.2">
      <c r="C33" s="35"/>
      <c r="D33" t="s">
        <v>4</v>
      </c>
      <c r="E33" s="7">
        <v>6.6</v>
      </c>
      <c r="F33" s="7">
        <v>7.2</v>
      </c>
      <c r="G33" s="7">
        <v>26.4</v>
      </c>
      <c r="H33" s="7">
        <v>24</v>
      </c>
    </row>
    <row r="34" spans="3:8" x14ac:dyDescent="0.2">
      <c r="C34" s="35"/>
      <c r="D34" t="s">
        <v>5</v>
      </c>
      <c r="E34" s="7">
        <v>10.8</v>
      </c>
      <c r="F34" s="7">
        <v>12</v>
      </c>
      <c r="G34" s="7">
        <v>10.8</v>
      </c>
      <c r="H34" s="7">
        <v>12</v>
      </c>
    </row>
    <row r="35" spans="3:8" x14ac:dyDescent="0.2">
      <c r="C35" s="35"/>
      <c r="D35" t="s">
        <v>6</v>
      </c>
      <c r="E35" s="7">
        <v>8.4</v>
      </c>
      <c r="F35" s="7">
        <v>9</v>
      </c>
      <c r="G35" s="7">
        <v>14.4</v>
      </c>
      <c r="H35" s="7">
        <v>15</v>
      </c>
    </row>
    <row r="36" spans="3:8" x14ac:dyDescent="0.2">
      <c r="C36" s="35"/>
      <c r="D36" t="s">
        <v>7</v>
      </c>
      <c r="E36" s="7">
        <v>14.4</v>
      </c>
      <c r="F36" s="7">
        <v>15</v>
      </c>
      <c r="G36" s="7">
        <v>9</v>
      </c>
      <c r="H36" s="7">
        <v>6</v>
      </c>
    </row>
    <row r="37" spans="3:8" ht="16" thickBot="1" x14ac:dyDescent="0.25">
      <c r="C37" s="36"/>
      <c r="D37" s="3" t="s">
        <v>8</v>
      </c>
      <c r="E37" s="8">
        <v>24</v>
      </c>
      <c r="F37" s="8">
        <v>27</v>
      </c>
      <c r="G37" s="8">
        <v>6</v>
      </c>
      <c r="H37" s="8">
        <v>8.4</v>
      </c>
    </row>
  </sheetData>
  <mergeCells count="6">
    <mergeCell ref="C31:C37"/>
    <mergeCell ref="E5:H5"/>
    <mergeCell ref="E17:H17"/>
    <mergeCell ref="E29:H29"/>
    <mergeCell ref="C7:C13"/>
    <mergeCell ref="C19:C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showGridLines="0" zoomScale="150" zoomScaleNormal="150" workbookViewId="0">
      <selection activeCell="K30" sqref="K30"/>
    </sheetView>
  </sheetViews>
  <sheetFormatPr baseColWidth="10" defaultColWidth="8.83203125" defaultRowHeight="15" x14ac:dyDescent="0.2"/>
  <cols>
    <col min="1" max="1" width="7.33203125" customWidth="1"/>
    <col min="2" max="2" width="10.5" bestFit="1" customWidth="1"/>
    <col min="3" max="3" width="6.5" bestFit="1" customWidth="1"/>
    <col min="4" max="4" width="18.6640625" bestFit="1" customWidth="1"/>
    <col min="5" max="5" width="20.5" bestFit="1" customWidth="1"/>
    <col min="6" max="6" width="14.83203125" bestFit="1" customWidth="1"/>
    <col min="7" max="7" width="23" bestFit="1" customWidth="1"/>
  </cols>
  <sheetData>
    <row r="1" spans="1:7" ht="26" x14ac:dyDescent="0.3">
      <c r="A1" s="26" t="s">
        <v>24</v>
      </c>
    </row>
    <row r="3" spans="1:7" ht="16" thickBot="1" x14ac:dyDescent="0.25">
      <c r="A3" s="12" t="s">
        <v>15</v>
      </c>
      <c r="B3" s="12" t="s">
        <v>16</v>
      </c>
      <c r="C3" s="12" t="s">
        <v>17</v>
      </c>
      <c r="D3" s="12" t="s">
        <v>25</v>
      </c>
      <c r="E3" s="12" t="s">
        <v>19</v>
      </c>
      <c r="F3" s="12" t="s">
        <v>20</v>
      </c>
      <c r="G3" s="12" t="s">
        <v>26</v>
      </c>
    </row>
    <row r="4" spans="1:7" x14ac:dyDescent="0.2">
      <c r="A4" t="s">
        <v>8</v>
      </c>
      <c r="B4" t="s">
        <v>3</v>
      </c>
      <c r="C4" t="s">
        <v>18</v>
      </c>
      <c r="D4" t="str">
        <f t="shared" ref="D4:D33" si="0">A4&amp;"-"&amp;B4&amp;" "&amp;C4</f>
        <v>West-SF SD</v>
      </c>
      <c r="E4" s="7">
        <v>55</v>
      </c>
      <c r="F4" s="7">
        <v>12</v>
      </c>
      <c r="G4" s="10">
        <f t="shared" ref="G4:G33" si="1">E4-F4</f>
        <v>43</v>
      </c>
    </row>
    <row r="5" spans="1:7" x14ac:dyDescent="0.2">
      <c r="A5" t="s">
        <v>8</v>
      </c>
      <c r="B5" t="s">
        <v>3</v>
      </c>
      <c r="C5" t="s">
        <v>22</v>
      </c>
      <c r="D5" t="str">
        <f t="shared" si="0"/>
        <v>West-SF 3D</v>
      </c>
      <c r="E5" s="7">
        <v>10</v>
      </c>
      <c r="F5" s="7">
        <v>4</v>
      </c>
      <c r="G5" s="10">
        <f t="shared" si="1"/>
        <v>6</v>
      </c>
    </row>
    <row r="6" spans="1:7" x14ac:dyDescent="0.2">
      <c r="A6" t="s">
        <v>21</v>
      </c>
      <c r="B6" t="s">
        <v>8</v>
      </c>
      <c r="C6" t="s">
        <v>22</v>
      </c>
      <c r="D6" t="str">
        <f t="shared" si="0"/>
        <v>East-West 3D</v>
      </c>
      <c r="E6" s="7">
        <v>45</v>
      </c>
      <c r="F6" s="7">
        <v>40</v>
      </c>
      <c r="G6" s="10">
        <f t="shared" si="1"/>
        <v>5</v>
      </c>
    </row>
    <row r="7" spans="1:7" x14ac:dyDescent="0.2">
      <c r="A7" t="s">
        <v>8</v>
      </c>
      <c r="B7" t="s">
        <v>8</v>
      </c>
      <c r="C7" t="s">
        <v>22</v>
      </c>
      <c r="D7" t="str">
        <f t="shared" si="0"/>
        <v>West-West 3D</v>
      </c>
      <c r="E7" s="7">
        <v>14</v>
      </c>
      <c r="F7" s="7">
        <v>10</v>
      </c>
      <c r="G7" s="10">
        <f t="shared" si="1"/>
        <v>4</v>
      </c>
    </row>
    <row r="8" spans="1:7" x14ac:dyDescent="0.2">
      <c r="A8" t="s">
        <v>8</v>
      </c>
      <c r="B8" t="s">
        <v>3</v>
      </c>
      <c r="C8" t="s">
        <v>23</v>
      </c>
      <c r="D8" t="str">
        <f t="shared" si="0"/>
        <v>West-SF 7D</v>
      </c>
      <c r="E8" s="7">
        <v>6</v>
      </c>
      <c r="F8" s="7">
        <v>2.4</v>
      </c>
      <c r="G8" s="10">
        <f t="shared" si="1"/>
        <v>3.6</v>
      </c>
    </row>
    <row r="9" spans="1:7" x14ac:dyDescent="0.2">
      <c r="A9" t="s">
        <v>21</v>
      </c>
      <c r="B9" t="s">
        <v>2</v>
      </c>
      <c r="C9" t="s">
        <v>18</v>
      </c>
      <c r="D9" t="str">
        <f t="shared" si="0"/>
        <v>East-NYC SD</v>
      </c>
      <c r="E9" s="7">
        <v>15</v>
      </c>
      <c r="F9" s="7">
        <v>12</v>
      </c>
      <c r="G9" s="10">
        <f t="shared" si="1"/>
        <v>3</v>
      </c>
    </row>
    <row r="10" spans="1:7" x14ac:dyDescent="0.2">
      <c r="A10" t="s">
        <v>21</v>
      </c>
      <c r="B10" t="s">
        <v>8</v>
      </c>
      <c r="C10" t="s">
        <v>23</v>
      </c>
      <c r="D10" t="str">
        <f t="shared" si="0"/>
        <v>East-West 7D</v>
      </c>
      <c r="E10" s="7">
        <v>27</v>
      </c>
      <c r="F10" s="7">
        <v>24</v>
      </c>
      <c r="G10" s="10">
        <f t="shared" si="1"/>
        <v>3</v>
      </c>
    </row>
    <row r="11" spans="1:7" x14ac:dyDescent="0.2">
      <c r="A11" t="s">
        <v>8</v>
      </c>
      <c r="B11" t="s">
        <v>8</v>
      </c>
      <c r="C11" t="s">
        <v>23</v>
      </c>
      <c r="D11" t="str">
        <f t="shared" si="0"/>
        <v>West-West 7D</v>
      </c>
      <c r="E11" s="9">
        <v>8.4</v>
      </c>
      <c r="F11" s="9">
        <v>6</v>
      </c>
      <c r="G11" s="10">
        <f t="shared" si="1"/>
        <v>2.4000000000000004</v>
      </c>
    </row>
    <row r="12" spans="1:7" x14ac:dyDescent="0.2">
      <c r="A12" t="s">
        <v>21</v>
      </c>
      <c r="B12" t="s">
        <v>5</v>
      </c>
      <c r="C12" t="s">
        <v>22</v>
      </c>
      <c r="D12" t="str">
        <f t="shared" si="0"/>
        <v>East-Midwest 3D</v>
      </c>
      <c r="E12" s="7">
        <v>20</v>
      </c>
      <c r="F12" s="7">
        <v>18</v>
      </c>
      <c r="G12" s="10">
        <f t="shared" si="1"/>
        <v>2</v>
      </c>
    </row>
    <row r="13" spans="1:7" x14ac:dyDescent="0.2">
      <c r="A13" t="s">
        <v>8</v>
      </c>
      <c r="B13" t="s">
        <v>5</v>
      </c>
      <c r="C13" t="s">
        <v>22</v>
      </c>
      <c r="D13" t="str">
        <f t="shared" si="0"/>
        <v>West-Midwest 3D</v>
      </c>
      <c r="E13" s="7">
        <v>20</v>
      </c>
      <c r="F13" s="7">
        <v>18</v>
      </c>
      <c r="G13" s="10">
        <f t="shared" si="1"/>
        <v>2</v>
      </c>
    </row>
    <row r="14" spans="1:7" x14ac:dyDescent="0.2">
      <c r="A14" t="s">
        <v>21</v>
      </c>
      <c r="B14" t="s">
        <v>5</v>
      </c>
      <c r="C14" t="s">
        <v>23</v>
      </c>
      <c r="D14" t="str">
        <f t="shared" si="0"/>
        <v>East-Midwest 7D</v>
      </c>
      <c r="E14" s="7">
        <v>12</v>
      </c>
      <c r="F14" s="7">
        <v>10.8</v>
      </c>
      <c r="G14" s="10">
        <f t="shared" si="1"/>
        <v>1.1999999999999993</v>
      </c>
    </row>
    <row r="15" spans="1:7" x14ac:dyDescent="0.2">
      <c r="A15" t="s">
        <v>8</v>
      </c>
      <c r="B15" t="s">
        <v>5</v>
      </c>
      <c r="C15" t="s">
        <v>23</v>
      </c>
      <c r="D15" t="str">
        <f t="shared" si="0"/>
        <v>West-Midwest 7D</v>
      </c>
      <c r="E15" s="7">
        <v>12</v>
      </c>
      <c r="F15" s="7">
        <v>10.8</v>
      </c>
      <c r="G15" s="10">
        <f t="shared" si="1"/>
        <v>1.1999999999999993</v>
      </c>
    </row>
    <row r="16" spans="1:7" x14ac:dyDescent="0.2">
      <c r="A16" t="s">
        <v>21</v>
      </c>
      <c r="B16" t="s">
        <v>2</v>
      </c>
      <c r="C16" t="s">
        <v>22</v>
      </c>
      <c r="D16" t="str">
        <f t="shared" si="0"/>
        <v>East-NYC 3D</v>
      </c>
      <c r="E16" s="7">
        <v>4</v>
      </c>
      <c r="F16" s="7">
        <v>3</v>
      </c>
      <c r="G16" s="10">
        <f t="shared" si="1"/>
        <v>1</v>
      </c>
    </row>
    <row r="17" spans="1:7" x14ac:dyDescent="0.2">
      <c r="A17" t="s">
        <v>21</v>
      </c>
      <c r="B17" t="s">
        <v>4</v>
      </c>
      <c r="C17" t="s">
        <v>22</v>
      </c>
      <c r="D17" t="str">
        <f t="shared" si="0"/>
        <v>East-Northeast 3D</v>
      </c>
      <c r="E17" s="7">
        <v>12</v>
      </c>
      <c r="F17" s="7">
        <v>11</v>
      </c>
      <c r="G17" s="10">
        <f t="shared" si="1"/>
        <v>1</v>
      </c>
    </row>
    <row r="18" spans="1:7" x14ac:dyDescent="0.2">
      <c r="A18" t="s">
        <v>21</v>
      </c>
      <c r="B18" t="s">
        <v>6</v>
      </c>
      <c r="C18" t="s">
        <v>22</v>
      </c>
      <c r="D18" t="str">
        <f t="shared" si="0"/>
        <v>East-Southeast 3D</v>
      </c>
      <c r="E18" s="7">
        <v>15</v>
      </c>
      <c r="F18" s="7">
        <v>14</v>
      </c>
      <c r="G18" s="10">
        <f t="shared" si="1"/>
        <v>1</v>
      </c>
    </row>
    <row r="19" spans="1:7" x14ac:dyDescent="0.2">
      <c r="A19" t="s">
        <v>21</v>
      </c>
      <c r="B19" t="s">
        <v>7</v>
      </c>
      <c r="C19" t="s">
        <v>22</v>
      </c>
      <c r="D19" t="str">
        <f t="shared" si="0"/>
        <v>East-Southwest 3D</v>
      </c>
      <c r="E19" s="7">
        <v>25</v>
      </c>
      <c r="F19" s="7">
        <v>24</v>
      </c>
      <c r="G19" s="10">
        <f t="shared" si="1"/>
        <v>1</v>
      </c>
    </row>
    <row r="20" spans="1:7" x14ac:dyDescent="0.2">
      <c r="A20" t="s">
        <v>8</v>
      </c>
      <c r="B20" t="s">
        <v>6</v>
      </c>
      <c r="C20" t="s">
        <v>22</v>
      </c>
      <c r="D20" t="str">
        <f t="shared" si="0"/>
        <v>West-Southeast 3D</v>
      </c>
      <c r="E20" s="7">
        <v>25</v>
      </c>
      <c r="F20" s="7">
        <v>24</v>
      </c>
      <c r="G20" s="10">
        <f t="shared" si="1"/>
        <v>1</v>
      </c>
    </row>
    <row r="21" spans="1:7" x14ac:dyDescent="0.2">
      <c r="A21" t="s">
        <v>21</v>
      </c>
      <c r="B21" t="s">
        <v>4</v>
      </c>
      <c r="C21" t="s">
        <v>23</v>
      </c>
      <c r="D21" t="str">
        <f t="shared" si="0"/>
        <v>East-Northeast 7D</v>
      </c>
      <c r="E21" s="7">
        <v>7.2</v>
      </c>
      <c r="F21" s="7">
        <v>6.6</v>
      </c>
      <c r="G21" s="10">
        <f t="shared" si="1"/>
        <v>0.60000000000000053</v>
      </c>
    </row>
    <row r="22" spans="1:7" x14ac:dyDescent="0.2">
      <c r="A22" t="s">
        <v>21</v>
      </c>
      <c r="B22" t="s">
        <v>2</v>
      </c>
      <c r="C22" t="s">
        <v>23</v>
      </c>
      <c r="D22" t="str">
        <f t="shared" si="0"/>
        <v>East-NYC 7D</v>
      </c>
      <c r="E22" s="7">
        <v>2.4</v>
      </c>
      <c r="F22" s="7">
        <v>1.8</v>
      </c>
      <c r="G22" s="10">
        <f t="shared" si="1"/>
        <v>0.59999999999999987</v>
      </c>
    </row>
    <row r="23" spans="1:7" x14ac:dyDescent="0.2">
      <c r="A23" t="s">
        <v>21</v>
      </c>
      <c r="B23" t="s">
        <v>6</v>
      </c>
      <c r="C23" t="s">
        <v>23</v>
      </c>
      <c r="D23" t="str">
        <f t="shared" si="0"/>
        <v>East-Southeast 7D</v>
      </c>
      <c r="E23" s="7">
        <v>9</v>
      </c>
      <c r="F23" s="7">
        <v>8.4</v>
      </c>
      <c r="G23" s="10">
        <f t="shared" si="1"/>
        <v>0.59999999999999964</v>
      </c>
    </row>
    <row r="24" spans="1:7" x14ac:dyDescent="0.2">
      <c r="A24" t="s">
        <v>21</v>
      </c>
      <c r="B24" t="s">
        <v>7</v>
      </c>
      <c r="C24" t="s">
        <v>23</v>
      </c>
      <c r="D24" t="str">
        <f t="shared" si="0"/>
        <v>East-Southwest 7D</v>
      </c>
      <c r="E24" s="7">
        <v>15</v>
      </c>
      <c r="F24" s="7">
        <v>14.4</v>
      </c>
      <c r="G24" s="10">
        <f t="shared" si="1"/>
        <v>0.59999999999999964</v>
      </c>
    </row>
    <row r="25" spans="1:7" x14ac:dyDescent="0.2">
      <c r="A25" t="s">
        <v>8</v>
      </c>
      <c r="B25" t="s">
        <v>6</v>
      </c>
      <c r="C25" t="s">
        <v>23</v>
      </c>
      <c r="D25" t="str">
        <f t="shared" si="0"/>
        <v>West-Southeast 7D</v>
      </c>
      <c r="E25" s="7">
        <v>15</v>
      </c>
      <c r="F25" s="7">
        <v>14.4</v>
      </c>
      <c r="G25" s="10">
        <f t="shared" si="1"/>
        <v>0.59999999999999964</v>
      </c>
    </row>
    <row r="26" spans="1:7" x14ac:dyDescent="0.2">
      <c r="A26" t="s">
        <v>21</v>
      </c>
      <c r="B26" t="s">
        <v>3</v>
      </c>
      <c r="C26" t="s">
        <v>22</v>
      </c>
      <c r="D26" t="str">
        <f t="shared" si="0"/>
        <v>East-SF 3D</v>
      </c>
      <c r="E26" s="7">
        <v>40</v>
      </c>
      <c r="F26" s="7">
        <v>40</v>
      </c>
      <c r="G26" s="10">
        <f t="shared" si="1"/>
        <v>0</v>
      </c>
    </row>
    <row r="27" spans="1:7" x14ac:dyDescent="0.2">
      <c r="A27" t="s">
        <v>21</v>
      </c>
      <c r="B27" t="s">
        <v>3</v>
      </c>
      <c r="C27" t="s">
        <v>23</v>
      </c>
      <c r="D27" t="str">
        <f t="shared" si="0"/>
        <v>East-SF 7D</v>
      </c>
      <c r="E27" s="7">
        <v>24</v>
      </c>
      <c r="F27" s="7">
        <v>24</v>
      </c>
      <c r="G27" s="10">
        <f t="shared" si="1"/>
        <v>0</v>
      </c>
    </row>
    <row r="28" spans="1:7" x14ac:dyDescent="0.2">
      <c r="A28" t="s">
        <v>8</v>
      </c>
      <c r="B28" t="s">
        <v>4</v>
      </c>
      <c r="C28" t="s">
        <v>23</v>
      </c>
      <c r="D28" t="str">
        <f t="shared" si="0"/>
        <v>West-Northeast 7D</v>
      </c>
      <c r="E28" s="7">
        <v>24</v>
      </c>
      <c r="F28" s="7">
        <v>26.4</v>
      </c>
      <c r="G28" s="10">
        <f t="shared" si="1"/>
        <v>-2.3999999999999986</v>
      </c>
    </row>
    <row r="29" spans="1:7" x14ac:dyDescent="0.2">
      <c r="A29" t="s">
        <v>8</v>
      </c>
      <c r="B29" t="s">
        <v>7</v>
      </c>
      <c r="C29" t="s">
        <v>23</v>
      </c>
      <c r="D29" t="str">
        <f t="shared" si="0"/>
        <v>West-Southwest 7D</v>
      </c>
      <c r="E29" s="7">
        <v>6</v>
      </c>
      <c r="F29" s="7">
        <v>9</v>
      </c>
      <c r="G29" s="10">
        <f t="shared" si="1"/>
        <v>-3</v>
      </c>
    </row>
    <row r="30" spans="1:7" x14ac:dyDescent="0.2">
      <c r="A30" t="s">
        <v>8</v>
      </c>
      <c r="B30" t="s">
        <v>4</v>
      </c>
      <c r="C30" t="s">
        <v>22</v>
      </c>
      <c r="D30" t="str">
        <f t="shared" si="0"/>
        <v>West-Northeast 3D</v>
      </c>
      <c r="E30" s="7">
        <v>40</v>
      </c>
      <c r="F30" s="7">
        <v>44</v>
      </c>
      <c r="G30" s="10">
        <f t="shared" si="1"/>
        <v>-4</v>
      </c>
    </row>
    <row r="31" spans="1:7" x14ac:dyDescent="0.2">
      <c r="A31" t="s">
        <v>8</v>
      </c>
      <c r="B31" t="s">
        <v>7</v>
      </c>
      <c r="C31" t="s">
        <v>22</v>
      </c>
      <c r="D31" t="str">
        <f t="shared" si="0"/>
        <v>West-Southwest 3D</v>
      </c>
      <c r="E31" s="7">
        <v>10</v>
      </c>
      <c r="F31" s="7">
        <v>15</v>
      </c>
      <c r="G31" s="10">
        <f t="shared" si="1"/>
        <v>-5</v>
      </c>
    </row>
    <row r="32" spans="1:7" x14ac:dyDescent="0.2">
      <c r="A32" t="s">
        <v>8</v>
      </c>
      <c r="B32" t="s">
        <v>2</v>
      </c>
      <c r="C32" t="s">
        <v>23</v>
      </c>
      <c r="D32" t="str">
        <f t="shared" si="0"/>
        <v>West-NYC 7D</v>
      </c>
      <c r="E32" s="7">
        <v>18</v>
      </c>
      <c r="F32" s="7">
        <v>24</v>
      </c>
      <c r="G32" s="10">
        <f t="shared" si="1"/>
        <v>-6</v>
      </c>
    </row>
    <row r="33" spans="1:7" ht="16" thickBot="1" x14ac:dyDescent="0.25">
      <c r="A33" s="3" t="s">
        <v>8</v>
      </c>
      <c r="B33" s="3" t="s">
        <v>2</v>
      </c>
      <c r="C33" s="3" t="s">
        <v>22</v>
      </c>
      <c r="D33" s="3" t="str">
        <f t="shared" si="0"/>
        <v>West-NYC 3D</v>
      </c>
      <c r="E33" s="8">
        <v>30</v>
      </c>
      <c r="F33" s="8">
        <v>40</v>
      </c>
      <c r="G33" s="11">
        <f t="shared" si="1"/>
        <v>-10</v>
      </c>
    </row>
  </sheetData>
  <sortState xmlns:xlrd2="http://schemas.microsoft.com/office/spreadsheetml/2017/richdata2" ref="A4:G33">
    <sortCondition descending="1" ref="G4:G3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9"/>
  <sheetViews>
    <sheetView showGridLines="0" tabSelected="1" topLeftCell="A25" zoomScale="150" zoomScaleNormal="150" workbookViewId="0">
      <selection activeCell="F47" sqref="F47"/>
    </sheetView>
  </sheetViews>
  <sheetFormatPr baseColWidth="10" defaultColWidth="8.83203125" defaultRowHeight="15" x14ac:dyDescent="0.2"/>
  <cols>
    <col min="2" max="3" width="3.5" customWidth="1"/>
    <col min="4" max="4" width="4" bestFit="1" customWidth="1"/>
    <col min="5" max="5" width="10.5" bestFit="1" customWidth="1"/>
    <col min="6" max="6" width="14.5" bestFit="1" customWidth="1"/>
    <col min="7" max="8" width="8" bestFit="1" customWidth="1"/>
    <col min="9" max="9" width="8.33203125" bestFit="1" customWidth="1"/>
    <col min="10" max="10" width="6.1640625" customWidth="1"/>
    <col min="11" max="11" width="2" bestFit="1" customWidth="1"/>
    <col min="12" max="12" width="5.6640625" customWidth="1"/>
    <col min="13" max="13" width="6" customWidth="1"/>
    <col min="14" max="15" width="3.5" customWidth="1"/>
    <col min="16" max="16" width="4" bestFit="1" customWidth="1"/>
    <col min="17" max="17" width="10.5" bestFit="1" customWidth="1"/>
    <col min="18" max="21" width="9.33203125" bestFit="1" customWidth="1"/>
  </cols>
  <sheetData>
    <row r="1" spans="1:25" ht="26" x14ac:dyDescent="0.3">
      <c r="A1" s="26" t="s">
        <v>27</v>
      </c>
    </row>
    <row r="3" spans="1:25" x14ac:dyDescent="0.2">
      <c r="E3" s="13" t="s">
        <v>60</v>
      </c>
      <c r="F3" s="30"/>
      <c r="G3" s="32"/>
      <c r="Q3" s="10"/>
    </row>
    <row r="4" spans="1:25" x14ac:dyDescent="0.2">
      <c r="E4" s="13" t="s">
        <v>61</v>
      </c>
      <c r="F4" s="7"/>
    </row>
    <row r="5" spans="1:25" x14ac:dyDescent="0.2">
      <c r="E5" s="13"/>
      <c r="F5" s="7"/>
    </row>
    <row r="6" spans="1:25" x14ac:dyDescent="0.2">
      <c r="E6" s="24" t="s">
        <v>62</v>
      </c>
      <c r="F6" s="7">
        <v>500</v>
      </c>
    </row>
    <row r="8" spans="1:25" x14ac:dyDescent="0.2">
      <c r="B8" s="6" t="s">
        <v>28</v>
      </c>
      <c r="N8" s="6" t="s">
        <v>14</v>
      </c>
    </row>
    <row r="10" spans="1:25" x14ac:dyDescent="0.2">
      <c r="C10" s="6" t="s">
        <v>9</v>
      </c>
      <c r="O10" s="6" t="s">
        <v>9</v>
      </c>
      <c r="Y10" s="10"/>
    </row>
    <row r="11" spans="1:25" x14ac:dyDescent="0.2">
      <c r="E11" s="6"/>
      <c r="Q11" s="6"/>
    </row>
    <row r="12" spans="1:25" x14ac:dyDescent="0.2">
      <c r="D12" s="14"/>
      <c r="E12" s="14"/>
      <c r="F12" s="37" t="s">
        <v>15</v>
      </c>
      <c r="G12" s="37"/>
      <c r="H12" s="37"/>
      <c r="I12" s="37"/>
      <c r="J12" s="17" t="s">
        <v>71</v>
      </c>
      <c r="K12" s="16"/>
      <c r="L12" s="15"/>
      <c r="P12" s="14"/>
      <c r="Q12" s="14"/>
      <c r="R12" s="37" t="s">
        <v>15</v>
      </c>
      <c r="S12" s="37"/>
      <c r="T12" s="37"/>
      <c r="U12" s="37"/>
    </row>
    <row r="13" spans="1:25" ht="16" thickBot="1" x14ac:dyDescent="0.25">
      <c r="D13" s="3"/>
      <c r="E13" s="3"/>
      <c r="F13" s="25" t="s">
        <v>2</v>
      </c>
      <c r="G13" s="25" t="s">
        <v>1</v>
      </c>
      <c r="H13" s="25" t="s">
        <v>3</v>
      </c>
      <c r="I13" s="25" t="s">
        <v>0</v>
      </c>
      <c r="J13" s="17" t="s">
        <v>70</v>
      </c>
      <c r="L13" s="29" t="s">
        <v>41</v>
      </c>
      <c r="P13" s="3"/>
      <c r="Q13" s="3"/>
      <c r="R13" s="3" t="s">
        <v>2</v>
      </c>
      <c r="S13" s="3" t="s">
        <v>1</v>
      </c>
      <c r="T13" s="3" t="s">
        <v>3</v>
      </c>
      <c r="U13" s="3" t="s">
        <v>0</v>
      </c>
    </row>
    <row r="14" spans="1:25" x14ac:dyDescent="0.2">
      <c r="D14" s="34" t="s">
        <v>16</v>
      </c>
      <c r="E14" t="s">
        <v>2</v>
      </c>
      <c r="F14" s="20">
        <v>0</v>
      </c>
      <c r="G14" s="20">
        <v>0</v>
      </c>
      <c r="H14" s="21"/>
      <c r="I14" s="21"/>
      <c r="J14" s="18">
        <f>SUM(F14:I14)</f>
        <v>0</v>
      </c>
      <c r="K14" s="31" t="s">
        <v>63</v>
      </c>
      <c r="L14" s="19">
        <f>Demands!B4</f>
        <v>377</v>
      </c>
      <c r="P14" s="34" t="s">
        <v>16</v>
      </c>
      <c r="Q14" t="s">
        <v>2</v>
      </c>
      <c r="R14" s="7">
        <v>12</v>
      </c>
      <c r="S14" s="7">
        <v>15</v>
      </c>
      <c r="T14" s="7"/>
      <c r="U14" s="7"/>
    </row>
    <row r="15" spans="1:25" x14ac:dyDescent="0.2">
      <c r="D15" s="35"/>
      <c r="E15" t="s">
        <v>3</v>
      </c>
      <c r="F15" s="21"/>
      <c r="G15" s="21"/>
      <c r="H15" s="20">
        <v>0</v>
      </c>
      <c r="I15" s="20">
        <v>0</v>
      </c>
      <c r="J15" s="18">
        <f t="shared" ref="J15:J20" si="0">SUM(F15:I15)</f>
        <v>0</v>
      </c>
      <c r="K15" s="31" t="s">
        <v>63</v>
      </c>
      <c r="L15" s="19">
        <f>Demands!B5</f>
        <v>411</v>
      </c>
      <c r="P15" s="35"/>
      <c r="Q15" t="s">
        <v>3</v>
      </c>
      <c r="R15" s="7"/>
      <c r="S15" s="7"/>
      <c r="T15" s="7">
        <v>12</v>
      </c>
      <c r="U15" s="7">
        <v>55</v>
      </c>
    </row>
    <row r="16" spans="1:25" x14ac:dyDescent="0.2">
      <c r="D16" s="35"/>
      <c r="E16" t="s">
        <v>4</v>
      </c>
      <c r="F16" s="21"/>
      <c r="G16" s="21"/>
      <c r="H16" s="21"/>
      <c r="I16" s="21"/>
      <c r="J16" s="18">
        <f t="shared" si="0"/>
        <v>0</v>
      </c>
      <c r="K16" s="31" t="s">
        <v>63</v>
      </c>
      <c r="L16" s="19">
        <f>Demands!B6</f>
        <v>0</v>
      </c>
      <c r="P16" s="35"/>
      <c r="Q16" t="s">
        <v>4</v>
      </c>
      <c r="R16" s="7"/>
      <c r="S16" s="7"/>
      <c r="T16" s="7"/>
      <c r="U16" s="7"/>
    </row>
    <row r="17" spans="3:21" x14ac:dyDescent="0.2">
      <c r="D17" s="35"/>
      <c r="E17" t="s">
        <v>5</v>
      </c>
      <c r="F17" s="21"/>
      <c r="G17" s="21"/>
      <c r="H17" s="21"/>
      <c r="I17" s="21"/>
      <c r="J17" s="18">
        <f t="shared" si="0"/>
        <v>0</v>
      </c>
      <c r="K17" s="31" t="s">
        <v>63</v>
      </c>
      <c r="L17" s="19">
        <f>Demands!B7</f>
        <v>0</v>
      </c>
      <c r="P17" s="35"/>
      <c r="Q17" t="s">
        <v>5</v>
      </c>
      <c r="R17" s="7"/>
      <c r="S17" s="7"/>
      <c r="T17" s="7"/>
      <c r="U17" s="7"/>
    </row>
    <row r="18" spans="3:21" x14ac:dyDescent="0.2">
      <c r="D18" s="35"/>
      <c r="E18" t="s">
        <v>6</v>
      </c>
      <c r="F18" s="21"/>
      <c r="G18" s="21"/>
      <c r="H18" s="21"/>
      <c r="I18" s="21"/>
      <c r="J18" s="18">
        <f t="shared" si="0"/>
        <v>0</v>
      </c>
      <c r="K18" s="31" t="s">
        <v>63</v>
      </c>
      <c r="L18" s="19">
        <f>Demands!B8</f>
        <v>0</v>
      </c>
      <c r="P18" s="35"/>
      <c r="Q18" t="s">
        <v>6</v>
      </c>
      <c r="R18" s="7"/>
      <c r="S18" s="7"/>
      <c r="T18" s="7"/>
      <c r="U18" s="7"/>
    </row>
    <row r="19" spans="3:21" x14ac:dyDescent="0.2">
      <c r="D19" s="35"/>
      <c r="E19" t="s">
        <v>7</v>
      </c>
      <c r="F19" s="21"/>
      <c r="G19" s="21"/>
      <c r="H19" s="21"/>
      <c r="I19" s="21"/>
      <c r="J19" s="18">
        <f t="shared" si="0"/>
        <v>0</v>
      </c>
      <c r="K19" s="31" t="s">
        <v>63</v>
      </c>
      <c r="L19" s="19">
        <f>Demands!B9</f>
        <v>0</v>
      </c>
      <c r="P19" s="35"/>
      <c r="Q19" t="s">
        <v>7</v>
      </c>
      <c r="R19" s="7"/>
      <c r="S19" s="7"/>
      <c r="T19" s="7"/>
      <c r="U19" s="7"/>
    </row>
    <row r="20" spans="3:21" ht="16" thickBot="1" x14ac:dyDescent="0.25">
      <c r="D20" s="36"/>
      <c r="E20" s="3" t="s">
        <v>8</v>
      </c>
      <c r="F20" s="22"/>
      <c r="G20" s="22"/>
      <c r="H20" s="22"/>
      <c r="I20" s="22"/>
      <c r="J20" s="18">
        <f t="shared" si="0"/>
        <v>0</v>
      </c>
      <c r="K20" s="31" t="s">
        <v>63</v>
      </c>
      <c r="L20" s="19">
        <f>Demands!B10</f>
        <v>0</v>
      </c>
      <c r="P20" s="36"/>
      <c r="Q20" s="3" t="s">
        <v>8</v>
      </c>
      <c r="R20" s="8"/>
      <c r="S20" s="8"/>
      <c r="T20" s="8"/>
      <c r="U20" s="8"/>
    </row>
    <row r="21" spans="3:21" x14ac:dyDescent="0.2">
      <c r="J21" s="17"/>
      <c r="K21" s="17"/>
      <c r="L21" s="17"/>
    </row>
    <row r="22" spans="3:21" x14ac:dyDescent="0.2">
      <c r="C22" s="6" t="s">
        <v>11</v>
      </c>
      <c r="J22" s="17"/>
      <c r="K22" s="17"/>
      <c r="L22" s="17"/>
      <c r="O22" s="6" t="s">
        <v>11</v>
      </c>
    </row>
    <row r="23" spans="3:21" x14ac:dyDescent="0.2">
      <c r="E23" s="6"/>
      <c r="J23" s="17"/>
      <c r="K23" s="17"/>
      <c r="L23" s="17"/>
      <c r="Q23" s="6"/>
    </row>
    <row r="24" spans="3:21" x14ac:dyDescent="0.2">
      <c r="D24" s="14"/>
      <c r="E24" s="14"/>
      <c r="F24" s="37" t="s">
        <v>15</v>
      </c>
      <c r="G24" s="37"/>
      <c r="H24" s="37"/>
      <c r="I24" s="37"/>
      <c r="J24" s="16"/>
      <c r="K24" s="16"/>
      <c r="L24" s="17"/>
      <c r="P24" s="14"/>
      <c r="Q24" s="14"/>
      <c r="R24" s="37" t="s">
        <v>15</v>
      </c>
      <c r="S24" s="37"/>
      <c r="T24" s="37"/>
      <c r="U24" s="37"/>
    </row>
    <row r="25" spans="3:21" ht="16" thickBot="1" x14ac:dyDescent="0.25">
      <c r="D25" s="3"/>
      <c r="E25" s="3"/>
      <c r="F25" s="25" t="s">
        <v>2</v>
      </c>
      <c r="G25" s="25" t="s">
        <v>1</v>
      </c>
      <c r="H25" s="25" t="s">
        <v>3</v>
      </c>
      <c r="I25" s="25" t="s">
        <v>0</v>
      </c>
      <c r="J25" s="17"/>
      <c r="K25" s="17"/>
      <c r="L25" s="17"/>
      <c r="P25" s="3"/>
      <c r="Q25" s="3"/>
      <c r="R25" s="3" t="s">
        <v>2</v>
      </c>
      <c r="S25" s="3" t="s">
        <v>1</v>
      </c>
      <c r="T25" s="3" t="s">
        <v>3</v>
      </c>
      <c r="U25" s="3" t="s">
        <v>0</v>
      </c>
    </row>
    <row r="26" spans="3:21" x14ac:dyDescent="0.2">
      <c r="D26" s="34" t="s">
        <v>16</v>
      </c>
      <c r="E26" t="s">
        <v>2</v>
      </c>
      <c r="F26" s="20">
        <v>0</v>
      </c>
      <c r="G26" s="20">
        <v>0</v>
      </c>
      <c r="H26" s="20">
        <v>0</v>
      </c>
      <c r="I26" s="20">
        <v>0</v>
      </c>
      <c r="J26" s="18">
        <f t="shared" ref="J26:J32" si="1">SUM(F26:I26)</f>
        <v>0</v>
      </c>
      <c r="K26" s="31" t="s">
        <v>63</v>
      </c>
      <c r="L26" s="19">
        <f>Demands!C4</f>
        <v>667</v>
      </c>
      <c r="P26" s="34" t="s">
        <v>16</v>
      </c>
      <c r="Q26" t="s">
        <v>2</v>
      </c>
      <c r="R26" s="7">
        <v>3</v>
      </c>
      <c r="S26" s="7">
        <v>4</v>
      </c>
      <c r="T26" s="7">
        <v>40</v>
      </c>
      <c r="U26" s="7">
        <v>30</v>
      </c>
    </row>
    <row r="27" spans="3:21" x14ac:dyDescent="0.2">
      <c r="D27" s="35"/>
      <c r="E27" t="s">
        <v>3</v>
      </c>
      <c r="F27" s="20">
        <v>0</v>
      </c>
      <c r="G27" s="20">
        <v>0</v>
      </c>
      <c r="H27" s="20">
        <v>0</v>
      </c>
      <c r="I27" s="20">
        <v>0</v>
      </c>
      <c r="J27" s="18">
        <f t="shared" si="1"/>
        <v>0</v>
      </c>
      <c r="K27" s="31" t="s">
        <v>63</v>
      </c>
      <c r="L27" s="19">
        <f>Demands!C5</f>
        <v>660</v>
      </c>
      <c r="P27" s="35"/>
      <c r="Q27" t="s">
        <v>3</v>
      </c>
      <c r="R27" s="7">
        <v>40</v>
      </c>
      <c r="S27" s="7">
        <v>40</v>
      </c>
      <c r="T27" s="7">
        <v>4</v>
      </c>
      <c r="U27" s="7">
        <v>10</v>
      </c>
    </row>
    <row r="28" spans="3:21" x14ac:dyDescent="0.2">
      <c r="D28" s="35"/>
      <c r="E28" t="s">
        <v>4</v>
      </c>
      <c r="F28" s="20">
        <v>0</v>
      </c>
      <c r="G28" s="20">
        <v>0</v>
      </c>
      <c r="H28" s="20">
        <v>0</v>
      </c>
      <c r="I28" s="20">
        <v>0</v>
      </c>
      <c r="J28" s="18">
        <f t="shared" si="1"/>
        <v>0</v>
      </c>
      <c r="K28" s="31" t="s">
        <v>63</v>
      </c>
      <c r="L28" s="19">
        <f>Demands!C6</f>
        <v>1235</v>
      </c>
      <c r="P28" s="35"/>
      <c r="Q28" t="s">
        <v>4</v>
      </c>
      <c r="R28" s="7">
        <v>11</v>
      </c>
      <c r="S28" s="7">
        <v>12</v>
      </c>
      <c r="T28" s="7">
        <v>44</v>
      </c>
      <c r="U28" s="7">
        <v>40</v>
      </c>
    </row>
    <row r="29" spans="3:21" x14ac:dyDescent="0.2">
      <c r="D29" s="35"/>
      <c r="E29" t="s">
        <v>5</v>
      </c>
      <c r="F29" s="20">
        <v>0</v>
      </c>
      <c r="G29" s="20">
        <v>0</v>
      </c>
      <c r="H29" s="20">
        <v>0</v>
      </c>
      <c r="I29" s="20">
        <v>0</v>
      </c>
      <c r="J29" s="18">
        <f t="shared" si="1"/>
        <v>0</v>
      </c>
      <c r="K29" s="31" t="s">
        <v>63</v>
      </c>
      <c r="L29" s="19">
        <f>Demands!C7</f>
        <v>1250</v>
      </c>
      <c r="P29" s="35"/>
      <c r="Q29" t="s">
        <v>5</v>
      </c>
      <c r="R29" s="7">
        <v>18</v>
      </c>
      <c r="S29" s="7">
        <v>20</v>
      </c>
      <c r="T29" s="7">
        <v>18</v>
      </c>
      <c r="U29" s="7">
        <v>20</v>
      </c>
    </row>
    <row r="30" spans="3:21" x14ac:dyDescent="0.2">
      <c r="D30" s="35"/>
      <c r="E30" t="s">
        <v>6</v>
      </c>
      <c r="F30" s="20">
        <v>0</v>
      </c>
      <c r="G30" s="20">
        <v>0</v>
      </c>
      <c r="H30" s="20">
        <v>0</v>
      </c>
      <c r="I30" s="20">
        <v>0</v>
      </c>
      <c r="J30" s="18">
        <f t="shared" si="1"/>
        <v>0</v>
      </c>
      <c r="K30" s="31" t="s">
        <v>63</v>
      </c>
      <c r="L30" s="19">
        <f>Demands!C8</f>
        <v>1313</v>
      </c>
      <c r="P30" s="35"/>
      <c r="Q30" t="s">
        <v>6</v>
      </c>
      <c r="R30" s="7">
        <v>14</v>
      </c>
      <c r="S30" s="7">
        <v>15</v>
      </c>
      <c r="T30" s="7">
        <v>24</v>
      </c>
      <c r="U30" s="7">
        <v>25</v>
      </c>
    </row>
    <row r="31" spans="3:21" x14ac:dyDescent="0.2">
      <c r="D31" s="35"/>
      <c r="E31" t="s">
        <v>7</v>
      </c>
      <c r="F31" s="20">
        <v>0</v>
      </c>
      <c r="G31" s="20">
        <v>0</v>
      </c>
      <c r="H31" s="20">
        <v>0</v>
      </c>
      <c r="I31" s="20">
        <v>0</v>
      </c>
      <c r="J31" s="18">
        <f t="shared" si="1"/>
        <v>0</v>
      </c>
      <c r="K31" s="31" t="s">
        <v>63</v>
      </c>
      <c r="L31" s="19">
        <f>Demands!C9</f>
        <v>1345</v>
      </c>
      <c r="P31" s="35"/>
      <c r="Q31" t="s">
        <v>7</v>
      </c>
      <c r="R31" s="7">
        <v>24</v>
      </c>
      <c r="S31" s="7">
        <v>25</v>
      </c>
      <c r="T31" s="7">
        <v>15</v>
      </c>
      <c r="U31" s="7">
        <v>10</v>
      </c>
    </row>
    <row r="32" spans="3:21" ht="16" thickBot="1" x14ac:dyDescent="0.25">
      <c r="D32" s="36"/>
      <c r="E32" s="3" t="s">
        <v>8</v>
      </c>
      <c r="F32" s="23">
        <v>0</v>
      </c>
      <c r="G32" s="23">
        <v>0</v>
      </c>
      <c r="H32" s="23">
        <v>0</v>
      </c>
      <c r="I32" s="23">
        <v>0</v>
      </c>
      <c r="J32" s="18">
        <f t="shared" si="1"/>
        <v>0</v>
      </c>
      <c r="K32" s="31" t="s">
        <v>63</v>
      </c>
      <c r="L32" s="19">
        <f>Demands!C10</f>
        <v>1307</v>
      </c>
      <c r="P32" s="36"/>
      <c r="Q32" s="3" t="s">
        <v>8</v>
      </c>
      <c r="R32" s="8">
        <v>40</v>
      </c>
      <c r="S32" s="8">
        <v>45</v>
      </c>
      <c r="T32" s="8">
        <v>10</v>
      </c>
      <c r="U32" s="8">
        <v>14</v>
      </c>
    </row>
    <row r="33" spans="3:21" x14ac:dyDescent="0.2">
      <c r="J33" s="17"/>
      <c r="K33" s="17"/>
      <c r="L33" s="17"/>
    </row>
    <row r="34" spans="3:21" x14ac:dyDescent="0.2">
      <c r="C34" s="6" t="s">
        <v>12</v>
      </c>
      <c r="J34" s="17"/>
      <c r="K34" s="17"/>
      <c r="L34" s="17"/>
      <c r="O34" s="6" t="s">
        <v>12</v>
      </c>
    </row>
    <row r="35" spans="3:21" x14ac:dyDescent="0.2">
      <c r="E35" s="6"/>
      <c r="J35" s="17"/>
      <c r="K35" s="17"/>
      <c r="L35" s="17"/>
      <c r="Q35" s="6"/>
    </row>
    <row r="36" spans="3:21" x14ac:dyDescent="0.2">
      <c r="D36" s="14"/>
      <c r="E36" s="14"/>
      <c r="F36" s="37" t="s">
        <v>15</v>
      </c>
      <c r="G36" s="37"/>
      <c r="H36" s="37"/>
      <c r="I36" s="37"/>
      <c r="J36" s="16"/>
      <c r="K36" s="16"/>
      <c r="L36" s="17"/>
      <c r="P36" s="14"/>
      <c r="Q36" s="14"/>
      <c r="R36" s="37" t="s">
        <v>15</v>
      </c>
      <c r="S36" s="37"/>
      <c r="T36" s="37"/>
      <c r="U36" s="37"/>
    </row>
    <row r="37" spans="3:21" ht="16" thickBot="1" x14ac:dyDescent="0.25">
      <c r="D37" s="3"/>
      <c r="E37" s="3"/>
      <c r="F37" s="25" t="s">
        <v>2</v>
      </c>
      <c r="G37" s="25" t="s">
        <v>1</v>
      </c>
      <c r="H37" s="25" t="s">
        <v>3</v>
      </c>
      <c r="I37" s="25" t="s">
        <v>0</v>
      </c>
      <c r="J37" s="17"/>
      <c r="K37" s="17"/>
      <c r="L37" s="17"/>
      <c r="P37" s="3"/>
      <c r="Q37" s="3"/>
      <c r="R37" s="3" t="s">
        <v>2</v>
      </c>
      <c r="S37" s="3" t="s">
        <v>1</v>
      </c>
      <c r="T37" s="3" t="s">
        <v>3</v>
      </c>
      <c r="U37" s="3" t="s">
        <v>0</v>
      </c>
    </row>
    <row r="38" spans="3:21" x14ac:dyDescent="0.2">
      <c r="D38" s="34" t="s">
        <v>16</v>
      </c>
      <c r="E38" t="s">
        <v>2</v>
      </c>
      <c r="F38" s="20">
        <v>0</v>
      </c>
      <c r="G38" s="20">
        <v>0</v>
      </c>
      <c r="H38" s="20">
        <v>0</v>
      </c>
      <c r="I38" s="20">
        <v>0</v>
      </c>
      <c r="J38" s="18">
        <f t="shared" ref="J38:J44" si="2">SUM(F38:I38)</f>
        <v>0</v>
      </c>
      <c r="K38" s="31" t="s">
        <v>63</v>
      </c>
      <c r="L38" s="19">
        <f>Demands!D4</f>
        <v>261</v>
      </c>
      <c r="P38" s="34" t="s">
        <v>16</v>
      </c>
      <c r="Q38" t="s">
        <v>2</v>
      </c>
      <c r="R38" s="7">
        <v>1.8</v>
      </c>
      <c r="S38" s="7">
        <v>2.4</v>
      </c>
      <c r="T38" s="7">
        <v>24</v>
      </c>
      <c r="U38" s="7">
        <v>18</v>
      </c>
    </row>
    <row r="39" spans="3:21" x14ac:dyDescent="0.2">
      <c r="D39" s="35"/>
      <c r="E39" t="s">
        <v>3</v>
      </c>
      <c r="F39" s="20">
        <v>0</v>
      </c>
      <c r="G39" s="20">
        <v>0</v>
      </c>
      <c r="H39" s="20">
        <v>0</v>
      </c>
      <c r="I39" s="20">
        <v>0</v>
      </c>
      <c r="J39" s="18">
        <f t="shared" si="2"/>
        <v>0</v>
      </c>
      <c r="K39" s="31" t="s">
        <v>63</v>
      </c>
      <c r="L39" s="19">
        <f>Demands!D5</f>
        <v>295</v>
      </c>
      <c r="P39" s="35"/>
      <c r="Q39" t="s">
        <v>3</v>
      </c>
      <c r="R39" s="7">
        <v>24</v>
      </c>
      <c r="S39" s="7">
        <v>24</v>
      </c>
      <c r="T39" s="7">
        <v>2.4</v>
      </c>
      <c r="U39" s="7">
        <v>6</v>
      </c>
    </row>
    <row r="40" spans="3:21" x14ac:dyDescent="0.2">
      <c r="D40" s="35"/>
      <c r="E40" t="s">
        <v>4</v>
      </c>
      <c r="F40" s="20">
        <v>0</v>
      </c>
      <c r="G40" s="20">
        <v>0</v>
      </c>
      <c r="H40" s="20">
        <v>0</v>
      </c>
      <c r="I40" s="20">
        <v>0</v>
      </c>
      <c r="J40" s="18">
        <f t="shared" si="2"/>
        <v>0</v>
      </c>
      <c r="K40" s="31" t="s">
        <v>63</v>
      </c>
      <c r="L40" s="19">
        <f>Demands!D6</f>
        <v>876</v>
      </c>
      <c r="P40" s="35"/>
      <c r="Q40" t="s">
        <v>4</v>
      </c>
      <c r="R40" s="7">
        <v>6.6</v>
      </c>
      <c r="S40" s="7">
        <v>7.2</v>
      </c>
      <c r="T40" s="7">
        <v>26.4</v>
      </c>
      <c r="U40" s="7">
        <v>24</v>
      </c>
    </row>
    <row r="41" spans="3:21" x14ac:dyDescent="0.2">
      <c r="D41" s="35"/>
      <c r="E41" t="s">
        <v>5</v>
      </c>
      <c r="F41" s="20">
        <v>0</v>
      </c>
      <c r="G41" s="20">
        <v>0</v>
      </c>
      <c r="H41" s="20">
        <v>0</v>
      </c>
      <c r="I41" s="20">
        <v>0</v>
      </c>
      <c r="J41" s="18">
        <f t="shared" si="2"/>
        <v>0</v>
      </c>
      <c r="K41" s="31" t="s">
        <v>63</v>
      </c>
      <c r="L41" s="19">
        <f>Demands!D7</f>
        <v>870</v>
      </c>
      <c r="P41" s="35"/>
      <c r="Q41" t="s">
        <v>5</v>
      </c>
      <c r="R41" s="7">
        <v>10.8</v>
      </c>
      <c r="S41" s="7">
        <v>12</v>
      </c>
      <c r="T41" s="7">
        <v>10.8</v>
      </c>
      <c r="U41" s="7">
        <v>12</v>
      </c>
    </row>
    <row r="42" spans="3:21" x14ac:dyDescent="0.2">
      <c r="D42" s="35"/>
      <c r="E42" t="s">
        <v>6</v>
      </c>
      <c r="F42" s="20">
        <v>0</v>
      </c>
      <c r="G42" s="20">
        <v>0</v>
      </c>
      <c r="H42" s="20">
        <v>0</v>
      </c>
      <c r="I42" s="20">
        <v>0</v>
      </c>
      <c r="J42" s="18">
        <f t="shared" si="2"/>
        <v>0</v>
      </c>
      <c r="K42" s="31" t="s">
        <v>63</v>
      </c>
      <c r="L42" s="19">
        <f>Demands!D8</f>
        <v>889</v>
      </c>
      <c r="P42" s="35"/>
      <c r="Q42" t="s">
        <v>6</v>
      </c>
      <c r="R42" s="7">
        <v>8.4</v>
      </c>
      <c r="S42" s="7">
        <v>9</v>
      </c>
      <c r="T42" s="7">
        <v>14.4</v>
      </c>
      <c r="U42" s="7">
        <v>15</v>
      </c>
    </row>
    <row r="43" spans="3:21" x14ac:dyDescent="0.2">
      <c r="D43" s="35"/>
      <c r="E43" t="s">
        <v>7</v>
      </c>
      <c r="F43" s="20">
        <v>0</v>
      </c>
      <c r="G43" s="20">
        <v>0</v>
      </c>
      <c r="H43" s="20">
        <v>0</v>
      </c>
      <c r="I43" s="20">
        <v>0</v>
      </c>
      <c r="J43" s="18">
        <f t="shared" si="2"/>
        <v>0</v>
      </c>
      <c r="K43" s="31" t="s">
        <v>63</v>
      </c>
      <c r="L43" s="19">
        <f>Demands!D9</f>
        <v>874</v>
      </c>
      <c r="P43" s="35"/>
      <c r="Q43" t="s">
        <v>7</v>
      </c>
      <c r="R43" s="7">
        <v>14.4</v>
      </c>
      <c r="S43" s="7">
        <v>15</v>
      </c>
      <c r="T43" s="7">
        <v>9</v>
      </c>
      <c r="U43" s="7">
        <v>6</v>
      </c>
    </row>
    <row r="44" spans="3:21" ht="16" thickBot="1" x14ac:dyDescent="0.25">
      <c r="D44" s="36"/>
      <c r="E44" s="3" t="s">
        <v>8</v>
      </c>
      <c r="F44" s="23">
        <v>0</v>
      </c>
      <c r="G44" s="23">
        <v>0</v>
      </c>
      <c r="H44" s="23">
        <v>0</v>
      </c>
      <c r="I44" s="23">
        <v>0</v>
      </c>
      <c r="J44" s="18">
        <f t="shared" si="2"/>
        <v>0</v>
      </c>
      <c r="K44" s="31" t="s">
        <v>63</v>
      </c>
      <c r="L44" s="19">
        <f>Demands!D10</f>
        <v>920</v>
      </c>
      <c r="P44" s="36"/>
      <c r="Q44" s="3" t="s">
        <v>8</v>
      </c>
      <c r="R44" s="8">
        <v>24</v>
      </c>
      <c r="S44" s="8">
        <v>27</v>
      </c>
      <c r="T44" s="8">
        <v>6</v>
      </c>
      <c r="U44" s="8">
        <v>8.4</v>
      </c>
    </row>
    <row r="46" spans="3:21" x14ac:dyDescent="0.2">
      <c r="C46" s="6" t="s">
        <v>29</v>
      </c>
      <c r="E46" s="15"/>
    </row>
    <row r="47" spans="3:21" x14ac:dyDescent="0.2">
      <c r="C47" t="s">
        <v>72</v>
      </c>
      <c r="F47" s="19">
        <f>SUM(F38:F44,F26:F32,F14:F20)</f>
        <v>0</v>
      </c>
      <c r="G47" s="19">
        <f>SUM(G38:G44,G26:G32,G14:G20)</f>
        <v>0</v>
      </c>
      <c r="H47" s="19">
        <f>SUM(H38:H44,H26:H32,H14:H20)</f>
        <v>0</v>
      </c>
      <c r="I47" s="19">
        <f>SUM(I38:I44,I26:I32,I14:I20)</f>
        <v>0</v>
      </c>
    </row>
    <row r="48" spans="3:21" x14ac:dyDescent="0.2">
      <c r="F48" s="31" t="s">
        <v>63</v>
      </c>
      <c r="G48" s="31" t="s">
        <v>63</v>
      </c>
      <c r="H48" s="31" t="s">
        <v>63</v>
      </c>
      <c r="I48" s="31" t="s">
        <v>63</v>
      </c>
    </row>
    <row r="49" spans="3:9" x14ac:dyDescent="0.2">
      <c r="C49" s="15" t="s">
        <v>30</v>
      </c>
      <c r="F49" s="19">
        <v>250</v>
      </c>
      <c r="G49" s="19">
        <f>Inventory!B4</f>
        <v>5000</v>
      </c>
      <c r="H49" s="19">
        <v>300</v>
      </c>
      <c r="I49" s="19">
        <f>Inventory!B6</f>
        <v>8000</v>
      </c>
    </row>
  </sheetData>
  <mergeCells count="12">
    <mergeCell ref="F12:I12"/>
    <mergeCell ref="R12:U12"/>
    <mergeCell ref="R36:U36"/>
    <mergeCell ref="D38:D44"/>
    <mergeCell ref="P38:P44"/>
    <mergeCell ref="D14:D20"/>
    <mergeCell ref="P14:P20"/>
    <mergeCell ref="D26:D32"/>
    <mergeCell ref="P26:P32"/>
    <mergeCell ref="F36:I36"/>
    <mergeCell ref="F24:I24"/>
    <mergeCell ref="R24:U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workbookViewId="0"/>
  </sheetViews>
  <sheetFormatPr baseColWidth="10" defaultColWidth="8.83203125" defaultRowHeight="15" x14ac:dyDescent="0.2"/>
  <sheetData>
    <row r="1" spans="1:3" ht="96" x14ac:dyDescent="0.2">
      <c r="A1" t="s">
        <v>31</v>
      </c>
      <c r="C1" s="28" t="s">
        <v>35</v>
      </c>
    </row>
    <row r="2" spans="1:3" ht="128" x14ac:dyDescent="0.2">
      <c r="A2" t="s">
        <v>32</v>
      </c>
      <c r="C2" s="28" t="s">
        <v>36</v>
      </c>
    </row>
    <row r="3" spans="1:3" ht="112" x14ac:dyDescent="0.2">
      <c r="A3" t="s">
        <v>33</v>
      </c>
      <c r="C3" s="28" t="s">
        <v>37</v>
      </c>
    </row>
    <row r="4" spans="1:3" ht="96" x14ac:dyDescent="0.2">
      <c r="A4" t="b">
        <v>0</v>
      </c>
      <c r="C4" s="28" t="s">
        <v>38</v>
      </c>
    </row>
    <row r="5" spans="1:3" ht="96" x14ac:dyDescent="0.2">
      <c r="C5" s="28" t="s">
        <v>39</v>
      </c>
    </row>
    <row r="6" spans="1:3" ht="96" x14ac:dyDescent="0.2">
      <c r="A6" t="s">
        <v>34</v>
      </c>
      <c r="C6" s="28" t="s">
        <v>40</v>
      </c>
    </row>
    <row r="8" spans="1:3" x14ac:dyDescent="0.2">
      <c r="A8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"/>
  <sheetViews>
    <sheetView workbookViewId="0"/>
  </sheetViews>
  <sheetFormatPr baseColWidth="10" defaultColWidth="8.83203125" defaultRowHeight="15" x14ac:dyDescent="0.2"/>
  <sheetData>
    <row r="1" spans="1:3" ht="96" x14ac:dyDescent="0.2">
      <c r="A1" t="s">
        <v>42</v>
      </c>
      <c r="C1" s="28" t="s">
        <v>46</v>
      </c>
    </row>
    <row r="2" spans="1:3" ht="128" x14ac:dyDescent="0.2">
      <c r="A2" t="s">
        <v>43</v>
      </c>
      <c r="C2" s="28" t="s">
        <v>47</v>
      </c>
    </row>
    <row r="3" spans="1:3" ht="112" x14ac:dyDescent="0.2">
      <c r="A3" t="s">
        <v>44</v>
      </c>
      <c r="C3" s="28" t="s">
        <v>48</v>
      </c>
    </row>
    <row r="4" spans="1:3" ht="96" x14ac:dyDescent="0.2">
      <c r="A4" t="b">
        <v>0</v>
      </c>
      <c r="C4" s="28" t="s">
        <v>49</v>
      </c>
    </row>
    <row r="5" spans="1:3" ht="96" x14ac:dyDescent="0.2">
      <c r="C5" s="28" t="s">
        <v>50</v>
      </c>
    </row>
    <row r="6" spans="1:3" ht="96" x14ac:dyDescent="0.2">
      <c r="A6" t="s">
        <v>45</v>
      </c>
      <c r="C6" s="28" t="s">
        <v>51</v>
      </c>
    </row>
    <row r="8" spans="1:3" x14ac:dyDescent="0.2">
      <c r="A8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/>
  </sheetViews>
  <sheetFormatPr baseColWidth="10" defaultColWidth="8.83203125" defaultRowHeight="15" x14ac:dyDescent="0.2"/>
  <sheetData>
    <row r="1" spans="1:3" ht="96" x14ac:dyDescent="0.2">
      <c r="A1" t="s">
        <v>42</v>
      </c>
      <c r="C1" s="28" t="s">
        <v>54</v>
      </c>
    </row>
    <row r="2" spans="1:3" ht="112" x14ac:dyDescent="0.2">
      <c r="A2" t="s">
        <v>43</v>
      </c>
      <c r="C2" s="28" t="s">
        <v>55</v>
      </c>
    </row>
    <row r="3" spans="1:3" ht="112" x14ac:dyDescent="0.2">
      <c r="A3" t="s">
        <v>52</v>
      </c>
      <c r="C3" s="28" t="s">
        <v>56</v>
      </c>
    </row>
    <row r="4" spans="1:3" ht="96" x14ac:dyDescent="0.2">
      <c r="A4" t="b">
        <v>0</v>
      </c>
      <c r="C4" s="28" t="s">
        <v>57</v>
      </c>
    </row>
    <row r="5" spans="1:3" ht="96" x14ac:dyDescent="0.2">
      <c r="C5" s="28" t="s">
        <v>58</v>
      </c>
    </row>
    <row r="6" spans="1:3" ht="96" x14ac:dyDescent="0.2">
      <c r="A6" t="s">
        <v>53</v>
      </c>
      <c r="C6" s="28" t="s">
        <v>59</v>
      </c>
    </row>
    <row r="8" spans="1:3" x14ac:dyDescent="0.2">
      <c r="A8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Solver Demo</vt:lpstr>
      <vt:lpstr>Inventory</vt:lpstr>
      <vt:lpstr>Demands</vt:lpstr>
      <vt:lpstr>Shipping costs</vt:lpstr>
      <vt:lpstr>Shipping cost graph</vt:lpstr>
      <vt:lpstr>Shipping Linear Program</vt:lpstr>
      <vt:lpstr>BA_Hidden_Sheet1</vt:lpstr>
      <vt:lpstr>BA_Hidden_Sheet1 (2)</vt:lpstr>
      <vt:lpstr>BA_Hidden_Sim. (shadow cost)</vt:lpstr>
    </vt:vector>
  </TitlesOfParts>
  <Company>Columbia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 Guetta</dc:creator>
  <cp:lastModifiedBy>Microsoft Office User</cp:lastModifiedBy>
  <dcterms:created xsi:type="dcterms:W3CDTF">2020-07-13T03:37:21Z</dcterms:created>
  <dcterms:modified xsi:type="dcterms:W3CDTF">2023-03-25T14:11:09Z</dcterms:modified>
</cp:coreProperties>
</file>